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namedSheetViews/namedSheetView1.xml" ContentType="application/vnd.ms-excel.namedsheetview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2.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marco\Documents\GitHub\ipsoeu\data\"/>
    </mc:Choice>
  </mc:AlternateContent>
  <xr:revisionPtr revIDLastSave="0" documentId="13_ncr:1_{0DD0E440-2F06-4799-BFBD-26F1E8961D60}" xr6:coauthVersionLast="47" xr6:coauthVersionMax="47" xr10:uidLastSave="{00000000-0000-0000-0000-000000000000}"/>
  <bookViews>
    <workbookView xWindow="-120" yWindow="-120" windowWidth="29040" windowHeight="15840" xr2:uid="{00000000-000D-0000-FFFF-FFFF00000000}"/>
  </bookViews>
  <sheets>
    <sheet name="Data" sheetId="1" r:id="rId1"/>
    <sheet name="AI BI 1" sheetId="33" state="hidden" r:id="rId2"/>
    <sheet name="AI BI 2" sheetId="26" state="hidden" r:id="rId3"/>
    <sheet name="Stats" sheetId="13" state="hidden" r:id="rId4"/>
    <sheet name="AI Survey_Cases" sheetId="8" state="hidden" r:id="rId5"/>
    <sheet name="Definitions" sheetId="3" state="hidden" r:id="rId6"/>
    <sheet name="211230_AI_PoliMI" sheetId="20" state="hidden" r:id="rId7"/>
    <sheet name="2022 AI Cases TBV" sheetId="34" state="hidden" r:id="rId8"/>
    <sheet name="Organisations" sheetId="44" state="hidden" r:id="rId9"/>
  </sheets>
  <externalReferences>
    <externalReference r:id="rId10"/>
  </externalReferences>
  <definedNames>
    <definedName name="_xlnm._FilterDatabase" localSheetId="4" hidden="1">'AI Survey_Cases'!$A$1:$AB$1</definedName>
    <definedName name="_xlnm._FilterDatabase" localSheetId="0" hidden="1">Data!$A$1:$AQ$168</definedName>
    <definedName name="_xlnm._FilterDatabase" localSheetId="8" hidden="1">Organisations!$A$1:$E$1</definedName>
    <definedName name="_msoanchor_1">#REF!</definedName>
    <definedName name="_msoanchor_10">#REF!</definedName>
    <definedName name="_msoanchor_11">#REF!</definedName>
    <definedName name="_msoanchor_12">#REF!</definedName>
    <definedName name="_msoanchor_15">#REF!</definedName>
    <definedName name="_msoanchor_2">#REF!</definedName>
    <definedName name="_msoanchor_3">#REF!</definedName>
    <definedName name="_msoanchor_4">#REF!</definedName>
    <definedName name="_msoanchor_5">#REF!</definedName>
    <definedName name="_msoanchor_6">#REF!</definedName>
    <definedName name="_msoanchor_7">#REF!</definedName>
    <definedName name="_msoanchor_8">#REF!</definedName>
  </definedNames>
  <calcPr calcId="191029"/>
  <pivotCaches>
    <pivotCache cacheId="0" r:id="rId11"/>
    <pivotCache cacheId="1" r:id="rId12"/>
    <pivotCache cacheId="2"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1" i="26" l="1"/>
  <c r="B160" i="26"/>
  <c r="B159" i="26"/>
  <c r="B157" i="26"/>
  <c r="B156" i="26"/>
  <c r="B155" i="26"/>
  <c r="B154" i="26"/>
  <c r="B153" i="26"/>
  <c r="B152" i="26"/>
  <c r="B151" i="26"/>
  <c r="B147" i="26"/>
  <c r="B146" i="26"/>
  <c r="B145" i="26"/>
  <c r="B144" i="26"/>
  <c r="B143" i="26"/>
  <c r="AE148" i="1"/>
  <c r="AE149" i="1"/>
  <c r="AE153" i="1"/>
  <c r="AE154" i="1"/>
  <c r="AE155" i="1"/>
  <c r="AE156" i="1"/>
  <c r="AE151" i="1"/>
  <c r="AE150" i="1"/>
  <c r="AE152" i="1"/>
  <c r="AM167" i="1"/>
  <c r="AE168" i="1"/>
  <c r="AD168" i="1" s="1"/>
  <c r="X168" i="1"/>
  <c r="AM168" i="1"/>
  <c r="AE167" i="1"/>
  <c r="AD167" i="1" s="1"/>
  <c r="X167" i="1"/>
  <c r="AM166" i="1"/>
  <c r="AE166" i="1"/>
  <c r="X166" i="1"/>
  <c r="AM165" i="1"/>
  <c r="AE165" i="1"/>
  <c r="X165" i="1"/>
  <c r="AM164" i="1"/>
  <c r="AE164" i="1"/>
  <c r="X164" i="1"/>
  <c r="X3" i="1"/>
  <c r="X4" i="1"/>
  <c r="X5" i="1"/>
  <c r="X6" i="1"/>
  <c r="X7" i="1"/>
  <c r="X8" i="1"/>
  <c r="X9" i="1"/>
  <c r="B38" i="26"/>
  <c r="B48" i="26"/>
  <c r="B49" i="26"/>
  <c r="E39" i="26"/>
  <c r="E40" i="26"/>
  <c r="E41" i="26"/>
  <c r="E42" i="26"/>
  <c r="E43" i="26"/>
  <c r="E44" i="26"/>
  <c r="E45" i="26"/>
  <c r="E46" i="26"/>
  <c r="E47" i="26"/>
  <c r="E48" i="26"/>
  <c r="E49" i="26"/>
  <c r="E38" i="26"/>
  <c r="D39" i="26"/>
  <c r="D40" i="26"/>
  <c r="D41" i="26"/>
  <c r="D42" i="26"/>
  <c r="D43" i="26"/>
  <c r="D44" i="26"/>
  <c r="D45" i="26"/>
  <c r="D46" i="26"/>
  <c r="D47" i="26"/>
  <c r="D48" i="26"/>
  <c r="D49" i="26"/>
  <c r="D38" i="26"/>
  <c r="D256" i="26"/>
  <c r="D255" i="26"/>
  <c r="D254" i="26"/>
  <c r="C38" i="26"/>
  <c r="B39" i="26"/>
  <c r="D70" i="26"/>
  <c r="D71" i="26"/>
  <c r="C41" i="26"/>
  <c r="C42" i="26"/>
  <c r="C43" i="26"/>
  <c r="C44" i="26"/>
  <c r="C45" i="26"/>
  <c r="C46" i="26"/>
  <c r="C47" i="26"/>
  <c r="C48" i="26"/>
  <c r="C49" i="26"/>
  <c r="B41" i="26"/>
  <c r="B42" i="26"/>
  <c r="B43" i="26"/>
  <c r="B44" i="26"/>
  <c r="B45" i="26"/>
  <c r="B46" i="26"/>
  <c r="B47" i="26"/>
  <c r="C40" i="26"/>
  <c r="B40" i="26"/>
  <c r="C39" i="26"/>
  <c r="AE157" i="1"/>
  <c r="AE158" i="1"/>
  <c r="AE159" i="1"/>
  <c r="AE160" i="1"/>
  <c r="AE161" i="1"/>
  <c r="AE162" i="1"/>
  <c r="AD162" i="1" s="1"/>
  <c r="AE163" i="1"/>
  <c r="F395" i="33"/>
  <c r="F396" i="33"/>
  <c r="F397" i="33"/>
  <c r="F398" i="33"/>
  <c r="F399" i="33"/>
  <c r="F400" i="33"/>
  <c r="F401" i="33"/>
  <c r="F402" i="33"/>
  <c r="F403" i="33"/>
  <c r="F394" i="33"/>
  <c r="D16" i="26"/>
  <c r="D17" i="26"/>
  <c r="D18" i="26"/>
  <c r="D19" i="26"/>
  <c r="D20" i="26"/>
  <c r="D21" i="26"/>
  <c r="D22" i="26"/>
  <c r="D23" i="26"/>
  <c r="D24" i="26"/>
  <c r="D25" i="26"/>
  <c r="D15" i="26"/>
  <c r="C16" i="26"/>
  <c r="C17" i="26"/>
  <c r="C18" i="26"/>
  <c r="C19" i="26"/>
  <c r="C20" i="26"/>
  <c r="C21" i="26"/>
  <c r="C22" i="26"/>
  <c r="C23" i="26"/>
  <c r="C24" i="26"/>
  <c r="C25" i="26"/>
  <c r="C15" i="26"/>
  <c r="X162" i="1"/>
  <c r="X163" i="1"/>
  <c r="AM162" i="1"/>
  <c r="AM163" i="1"/>
  <c r="AM161" i="1"/>
  <c r="X161" i="1"/>
  <c r="AM160" i="1"/>
  <c r="X160" i="1"/>
  <c r="AM159" i="1"/>
  <c r="X159" i="1"/>
  <c r="AM158" i="1"/>
  <c r="AM157" i="1"/>
  <c r="X158" i="1"/>
  <c r="X157" i="1"/>
  <c r="AM156" i="1"/>
  <c r="AD156" i="1" s="1"/>
  <c r="X156" i="1"/>
  <c r="AM153" i="1"/>
  <c r="AM154" i="1"/>
  <c r="AM155" i="1"/>
  <c r="X154" i="1"/>
  <c r="X155" i="1"/>
  <c r="X153" i="1"/>
  <c r="C505" i="33"/>
  <c r="C506" i="33"/>
  <c r="C507" i="33"/>
  <c r="C508" i="33"/>
  <c r="D505" i="33"/>
  <c r="D506" i="33"/>
  <c r="D507" i="33"/>
  <c r="D508" i="33"/>
  <c r="D504" i="33"/>
  <c r="C504" i="33"/>
  <c r="J416" i="33"/>
  <c r="J417" i="33"/>
  <c r="J418" i="33"/>
  <c r="J419" i="33"/>
  <c r="J420" i="33"/>
  <c r="J421" i="33"/>
  <c r="J422" i="33"/>
  <c r="J423" i="33"/>
  <c r="J424" i="33"/>
  <c r="J415" i="33"/>
  <c r="E158" i="33"/>
  <c r="E394" i="33"/>
  <c r="E395" i="33"/>
  <c r="E396" i="33"/>
  <c r="E397" i="33"/>
  <c r="E398" i="33"/>
  <c r="E399" i="33"/>
  <c r="E400" i="33"/>
  <c r="E401" i="33"/>
  <c r="E402" i="33"/>
  <c r="E403" i="33"/>
  <c r="D205" i="33"/>
  <c r="D197" i="33"/>
  <c r="D185" i="33"/>
  <c r="D202" i="26"/>
  <c r="D201" i="26"/>
  <c r="D200" i="26"/>
  <c r="D182" i="26"/>
  <c r="C182" i="26"/>
  <c r="D181" i="26"/>
  <c r="C181" i="26"/>
  <c r="D180" i="26"/>
  <c r="C180" i="26"/>
  <c r="C183" i="26"/>
  <c r="C179" i="26"/>
  <c r="D90" i="33"/>
  <c r="D89" i="33"/>
  <c r="C89" i="33"/>
  <c r="C90" i="33"/>
  <c r="C88" i="33"/>
  <c r="D88" i="33"/>
  <c r="D87" i="33"/>
  <c r="C87" i="33"/>
  <c r="D86" i="33"/>
  <c r="F412" i="26"/>
  <c r="E412" i="26"/>
  <c r="D412" i="26"/>
  <c r="E410" i="26"/>
  <c r="E411" i="26" s="1"/>
  <c r="F410" i="26"/>
  <c r="F411" i="26" s="1"/>
  <c r="D410" i="26"/>
  <c r="D411" i="26" s="1"/>
  <c r="E448" i="26"/>
  <c r="F448" i="26"/>
  <c r="G448" i="26"/>
  <c r="E447" i="26"/>
  <c r="F447" i="26"/>
  <c r="G447" i="26"/>
  <c r="D447" i="26"/>
  <c r="D448" i="26"/>
  <c r="E446" i="26"/>
  <c r="F446" i="26"/>
  <c r="G446" i="26"/>
  <c r="D446" i="26"/>
  <c r="D385" i="26"/>
  <c r="D392" i="26" s="1"/>
  <c r="H440" i="26"/>
  <c r="H447" i="26" s="1"/>
  <c r="H441" i="26"/>
  <c r="H448" i="26" s="1"/>
  <c r="H439" i="26"/>
  <c r="H446" i="26" s="1"/>
  <c r="D274" i="26"/>
  <c r="D278" i="26" s="1"/>
  <c r="C473" i="26"/>
  <c r="C472" i="26"/>
  <c r="C468" i="26"/>
  <c r="D342" i="26"/>
  <c r="C469" i="26" s="1"/>
  <c r="C470" i="26" s="1"/>
  <c r="B458" i="26"/>
  <c r="B457" i="26"/>
  <c r="G407" i="26"/>
  <c r="G408" i="26"/>
  <c r="G409" i="26"/>
  <c r="G406" i="26"/>
  <c r="H362" i="26"/>
  <c r="H363" i="26"/>
  <c r="H364" i="26"/>
  <c r="H365" i="26"/>
  <c r="H360" i="26"/>
  <c r="G362" i="26"/>
  <c r="G363" i="26"/>
  <c r="G364" i="26"/>
  <c r="G365" i="26"/>
  <c r="G360" i="26"/>
  <c r="D469" i="26"/>
  <c r="D472" i="26"/>
  <c r="D473" i="26"/>
  <c r="D467" i="26"/>
  <c r="D345" i="26"/>
  <c r="E342" i="26" s="1"/>
  <c r="G340" i="26"/>
  <c r="G333" i="26"/>
  <c r="G334" i="26"/>
  <c r="G335" i="26"/>
  <c r="G336" i="26"/>
  <c r="G337" i="26"/>
  <c r="G338" i="26"/>
  <c r="G339" i="26"/>
  <c r="G332" i="26"/>
  <c r="C361" i="26"/>
  <c r="C362" i="26"/>
  <c r="C363" i="26"/>
  <c r="C364" i="26"/>
  <c r="C365" i="26"/>
  <c r="C360" i="26"/>
  <c r="D361" i="26"/>
  <c r="D366" i="26" s="1"/>
  <c r="D288" i="26"/>
  <c r="D386" i="26"/>
  <c r="D387" i="26"/>
  <c r="D388" i="26"/>
  <c r="D389" i="26"/>
  <c r="D390" i="26"/>
  <c r="D276" i="26"/>
  <c r="D275" i="26"/>
  <c r="D230" i="26"/>
  <c r="D231" i="26"/>
  <c r="G301" i="26"/>
  <c r="G302" i="26"/>
  <c r="G303" i="26"/>
  <c r="G304" i="26"/>
  <c r="G305" i="26"/>
  <c r="G306" i="26"/>
  <c r="G307" i="26"/>
  <c r="G308" i="26"/>
  <c r="G309" i="26"/>
  <c r="G300" i="26"/>
  <c r="D290" i="26"/>
  <c r="D289" i="26"/>
  <c r="C91" i="26"/>
  <c r="D91" i="26"/>
  <c r="C92" i="26"/>
  <c r="D92" i="26"/>
  <c r="C93" i="26"/>
  <c r="D93" i="26"/>
  <c r="C94" i="26"/>
  <c r="D94" i="26"/>
  <c r="C95" i="26"/>
  <c r="D95" i="26"/>
  <c r="C96" i="26"/>
  <c r="D96" i="26"/>
  <c r="C97" i="26"/>
  <c r="D97" i="26"/>
  <c r="C98" i="26"/>
  <c r="D98" i="26"/>
  <c r="D90" i="26"/>
  <c r="C90" i="26"/>
  <c r="C86" i="33"/>
  <c r="F278" i="26"/>
  <c r="D179" i="26"/>
  <c r="D294" i="33"/>
  <c r="D293" i="33"/>
  <c r="D292" i="33"/>
  <c r="D291" i="33"/>
  <c r="D290" i="33"/>
  <c r="D289" i="33"/>
  <c r="D287" i="33"/>
  <c r="D286" i="33"/>
  <c r="D285" i="33"/>
  <c r="D284" i="33"/>
  <c r="D283" i="33"/>
  <c r="D282" i="33"/>
  <c r="D281" i="33"/>
  <c r="D288" i="33"/>
  <c r="O249" i="33"/>
  <c r="O250" i="33"/>
  <c r="O251" i="33"/>
  <c r="O252" i="33"/>
  <c r="O253" i="33"/>
  <c r="O254" i="33"/>
  <c r="O255" i="33"/>
  <c r="O256" i="33"/>
  <c r="O257" i="33"/>
  <c r="O258" i="33"/>
  <c r="O259" i="33"/>
  <c r="O260" i="33"/>
  <c r="O261" i="33"/>
  <c r="O248" i="33"/>
  <c r="G310" i="26" l="1"/>
  <c r="G410" i="26"/>
  <c r="AD153" i="1"/>
  <c r="AD155" i="1"/>
  <c r="AD154" i="1"/>
  <c r="AD166" i="1"/>
  <c r="AD165" i="1"/>
  <c r="AD164" i="1"/>
  <c r="F45" i="26"/>
  <c r="D50" i="26"/>
  <c r="B50" i="26"/>
  <c r="I43" i="26" s="1"/>
  <c r="AD157" i="1"/>
  <c r="E50" i="26"/>
  <c r="F49" i="26"/>
  <c r="F48" i="26"/>
  <c r="F47" i="26"/>
  <c r="F46" i="26"/>
  <c r="F43" i="26"/>
  <c r="F40" i="26"/>
  <c r="F44" i="26"/>
  <c r="F42" i="26"/>
  <c r="F41" i="26"/>
  <c r="F39" i="26"/>
  <c r="F38" i="26"/>
  <c r="C50" i="26"/>
  <c r="AD161" i="1"/>
  <c r="AD160" i="1"/>
  <c r="AD159" i="1"/>
  <c r="AD158" i="1"/>
  <c r="D207" i="33"/>
  <c r="B422" i="26"/>
  <c r="H409" i="26"/>
  <c r="B424" i="26"/>
  <c r="H407" i="26"/>
  <c r="B423" i="26"/>
  <c r="H408" i="26"/>
  <c r="B425" i="26"/>
  <c r="H406" i="26"/>
  <c r="C471" i="26"/>
  <c r="D471" i="26" s="1"/>
  <c r="B456" i="26"/>
  <c r="B459" i="26" s="1"/>
  <c r="G361" i="26"/>
  <c r="H361" i="26"/>
  <c r="H333" i="26"/>
  <c r="H334" i="26"/>
  <c r="H335" i="26"/>
  <c r="H336" i="26"/>
  <c r="H337" i="26"/>
  <c r="H338" i="26"/>
  <c r="H339" i="26"/>
  <c r="H340" i="26"/>
  <c r="H332" i="26"/>
  <c r="D468" i="26"/>
  <c r="D470" i="26"/>
  <c r="O262" i="33"/>
  <c r="C55" i="3"/>
  <c r="A54" i="3"/>
  <c r="A53" i="3"/>
  <c r="A52" i="3"/>
  <c r="A51" i="3"/>
  <c r="A50" i="3"/>
  <c r="A49" i="3"/>
  <c r="A48" i="3"/>
  <c r="A47" i="3"/>
  <c r="A46" i="3"/>
  <c r="A44" i="3"/>
  <c r="A43" i="3"/>
  <c r="A35" i="3"/>
  <c r="A34" i="3"/>
  <c r="C30" i="3"/>
  <c r="C29" i="3"/>
  <c r="C28" i="3"/>
  <c r="C26" i="3"/>
  <c r="C17" i="3"/>
  <c r="C9" i="3"/>
  <c r="A8" i="3"/>
  <c r="A6" i="3"/>
  <c r="A3" i="3"/>
  <c r="A2" i="3"/>
  <c r="Z65" i="8"/>
  <c r="AA65" i="8" s="1"/>
  <c r="Z64" i="8"/>
  <c r="AA64" i="8" s="1"/>
  <c r="Z63" i="8"/>
  <c r="AA63" i="8" s="1"/>
  <c r="Z62" i="8"/>
  <c r="AA62" i="8" s="1"/>
  <c r="Z61" i="8"/>
  <c r="AA61" i="8" s="1"/>
  <c r="Z60" i="8"/>
  <c r="AA60" i="8" s="1"/>
  <c r="Z59" i="8"/>
  <c r="AA59" i="8" s="1"/>
  <c r="Z58" i="8"/>
  <c r="AA58" i="8" s="1"/>
  <c r="Z57" i="8"/>
  <c r="AA57" i="8" s="1"/>
  <c r="Z56" i="8"/>
  <c r="AA56" i="8" s="1"/>
  <c r="Z55" i="8"/>
  <c r="AA55" i="8" s="1"/>
  <c r="Z54" i="8"/>
  <c r="AA54" i="8" s="1"/>
  <c r="Z53" i="8"/>
  <c r="AA53" i="8" s="1"/>
  <c r="Z52" i="8"/>
  <c r="AA52" i="8" s="1"/>
  <c r="Z51" i="8"/>
  <c r="AA51" i="8" s="1"/>
  <c r="Z50" i="8"/>
  <c r="AA50" i="8" s="1"/>
  <c r="Z49" i="8"/>
  <c r="AA49" i="8" s="1"/>
  <c r="Z48" i="8"/>
  <c r="AA48" i="8" s="1"/>
  <c r="Z47" i="8"/>
  <c r="AA47" i="8" s="1"/>
  <c r="Z46" i="8"/>
  <c r="AA46" i="8" s="1"/>
  <c r="Z45" i="8"/>
  <c r="AA45" i="8" s="1"/>
  <c r="Z44" i="8"/>
  <c r="AA44" i="8" s="1"/>
  <c r="Z43" i="8"/>
  <c r="AA43" i="8" s="1"/>
  <c r="Z42" i="8"/>
  <c r="AA42" i="8" s="1"/>
  <c r="Z41" i="8"/>
  <c r="AA41" i="8" s="1"/>
  <c r="Z40" i="8"/>
  <c r="AA40" i="8" s="1"/>
  <c r="Z39" i="8"/>
  <c r="AA39" i="8" s="1"/>
  <c r="Z38" i="8"/>
  <c r="AA38" i="8" s="1"/>
  <c r="Z37" i="8"/>
  <c r="AA37" i="8" s="1"/>
  <c r="Z36" i="8"/>
  <c r="AA36" i="8" s="1"/>
  <c r="Z35" i="8"/>
  <c r="AA35" i="8" s="1"/>
  <c r="Z34" i="8"/>
  <c r="AA34" i="8" s="1"/>
  <c r="Z33" i="8"/>
  <c r="AA33" i="8" s="1"/>
  <c r="Z32" i="8"/>
  <c r="AA32" i="8" s="1"/>
  <c r="Z31" i="8"/>
  <c r="AA31" i="8" s="1"/>
  <c r="Z30" i="8"/>
  <c r="AA30" i="8" s="1"/>
  <c r="Z29" i="8"/>
  <c r="AA29" i="8" s="1"/>
  <c r="Z28" i="8"/>
  <c r="AA28" i="8" s="1"/>
  <c r="Z27" i="8"/>
  <c r="AA27" i="8" s="1"/>
  <c r="Z26" i="8"/>
  <c r="AA26" i="8" s="1"/>
  <c r="Z25" i="8"/>
  <c r="AA25" i="8" s="1"/>
  <c r="Z24" i="8"/>
  <c r="AA24" i="8" s="1"/>
  <c r="Z23" i="8"/>
  <c r="AA23" i="8" s="1"/>
  <c r="Z22" i="8"/>
  <c r="AA22" i="8" s="1"/>
  <c r="Z21" i="8"/>
  <c r="AA21" i="8" s="1"/>
  <c r="Z20" i="8"/>
  <c r="AA20" i="8" s="1"/>
  <c r="Z19" i="8"/>
  <c r="AA19" i="8" s="1"/>
  <c r="Z18" i="8"/>
  <c r="AA18" i="8" s="1"/>
  <c r="Z17" i="8"/>
  <c r="AA17" i="8" s="1"/>
  <c r="Z16" i="8"/>
  <c r="AA16" i="8" s="1"/>
  <c r="Z15" i="8"/>
  <c r="AA15" i="8" s="1"/>
  <c r="Z14" i="8"/>
  <c r="AA14" i="8" s="1"/>
  <c r="Z13" i="8"/>
  <c r="AA13" i="8" s="1"/>
  <c r="Z12" i="8"/>
  <c r="AA12" i="8" s="1"/>
  <c r="Z11" i="8"/>
  <c r="AA11" i="8" s="1"/>
  <c r="Z10" i="8"/>
  <c r="AA10" i="8" s="1"/>
  <c r="Z9" i="8"/>
  <c r="AA9" i="8" s="1"/>
  <c r="Z8" i="8"/>
  <c r="AA8" i="8" s="1"/>
  <c r="Z7" i="8"/>
  <c r="AA7" i="8" s="1"/>
  <c r="Z6" i="8"/>
  <c r="AA6" i="8" s="1"/>
  <c r="Z5" i="8"/>
  <c r="AA5" i="8" s="1"/>
  <c r="Z4" i="8"/>
  <c r="AA4" i="8" s="1"/>
  <c r="Z3" i="8"/>
  <c r="AA3" i="8" s="1"/>
  <c r="Z2" i="8"/>
  <c r="AA2" i="8" s="1"/>
  <c r="F42" i="13"/>
  <c r="F41" i="13"/>
  <c r="F38" i="13"/>
  <c r="F37" i="13"/>
  <c r="C37" i="13"/>
  <c r="B37" i="13"/>
  <c r="C36" i="13"/>
  <c r="B36" i="13"/>
  <c r="C35" i="13"/>
  <c r="B35" i="13"/>
  <c r="F34" i="13"/>
  <c r="C34" i="13"/>
  <c r="B34" i="13"/>
  <c r="F33" i="13"/>
  <c r="F30" i="13"/>
  <c r="B30" i="13"/>
  <c r="F29" i="13"/>
  <c r="B29" i="13"/>
  <c r="F26" i="13"/>
  <c r="B26" i="13"/>
  <c r="F25" i="13"/>
  <c r="B25" i="13"/>
  <c r="F24" i="13"/>
  <c r="F21" i="13"/>
  <c r="B21" i="13"/>
  <c r="F20" i="13"/>
  <c r="B20" i="13"/>
  <c r="F17" i="13"/>
  <c r="B17" i="13"/>
  <c r="F16" i="13"/>
  <c r="B16" i="13"/>
  <c r="F13" i="13"/>
  <c r="B13" i="13"/>
  <c r="F12" i="13"/>
  <c r="B12" i="13"/>
  <c r="B11" i="13"/>
  <c r="B10" i="13"/>
  <c r="F9" i="13"/>
  <c r="B9" i="13"/>
  <c r="F8" i="13"/>
  <c r="B8" i="13"/>
  <c r="F5" i="13"/>
  <c r="B5" i="13"/>
  <c r="F4" i="13"/>
  <c r="B4" i="13"/>
  <c r="D183" i="26"/>
  <c r="D161" i="26"/>
  <c r="D160" i="26"/>
  <c r="D159" i="26"/>
  <c r="D157" i="26"/>
  <c r="D156" i="26"/>
  <c r="D155" i="26"/>
  <c r="D154" i="26"/>
  <c r="D153" i="26"/>
  <c r="D152" i="26"/>
  <c r="D151" i="26"/>
  <c r="D147" i="26"/>
  <c r="D146" i="26"/>
  <c r="D145" i="26"/>
  <c r="D144" i="26"/>
  <c r="D143" i="26"/>
  <c r="I353" i="33"/>
  <c r="H353" i="33"/>
  <c r="G353" i="33"/>
  <c r="F353" i="33"/>
  <c r="E353" i="33"/>
  <c r="K351" i="33"/>
  <c r="K350" i="33"/>
  <c r="K349" i="33"/>
  <c r="K348" i="33"/>
  <c r="K347" i="33"/>
  <c r="K346" i="33"/>
  <c r="K345" i="33"/>
  <c r="K344" i="33"/>
  <c r="K343" i="33"/>
  <c r="K342" i="33"/>
  <c r="K341" i="33"/>
  <c r="K340" i="33"/>
  <c r="K339" i="33"/>
  <c r="K338" i="33"/>
  <c r="AM152" i="1"/>
  <c r="AD152" i="1"/>
  <c r="X152" i="1"/>
  <c r="AM151" i="1"/>
  <c r="AD151" i="1" s="1"/>
  <c r="X151" i="1"/>
  <c r="AM150" i="1"/>
  <c r="AD150" i="1" s="1"/>
  <c r="X150" i="1"/>
  <c r="AM149" i="1"/>
  <c r="AD149" i="1"/>
  <c r="X149" i="1"/>
  <c r="AM148" i="1"/>
  <c r="AD148" i="1" s="1"/>
  <c r="X148" i="1"/>
  <c r="AM147" i="1"/>
  <c r="AE147" i="1"/>
  <c r="AD147" i="1" s="1"/>
  <c r="X147" i="1"/>
  <c r="AM146" i="1"/>
  <c r="AE146" i="1"/>
  <c r="X146" i="1"/>
  <c r="AM145" i="1"/>
  <c r="AE145" i="1"/>
  <c r="AD145" i="1" s="1"/>
  <c r="X145" i="1"/>
  <c r="AM144" i="1"/>
  <c r="AE144" i="1"/>
  <c r="X144" i="1"/>
  <c r="AM143" i="1"/>
  <c r="AE143" i="1"/>
  <c r="X143" i="1"/>
  <c r="AM142" i="1"/>
  <c r="AE142" i="1"/>
  <c r="X142" i="1"/>
  <c r="AM141" i="1"/>
  <c r="AE141" i="1"/>
  <c r="X141" i="1"/>
  <c r="AM140" i="1"/>
  <c r="AE140" i="1"/>
  <c r="X140" i="1"/>
  <c r="AM139" i="1"/>
  <c r="AE139" i="1"/>
  <c r="X139" i="1"/>
  <c r="AM138" i="1"/>
  <c r="AE138" i="1"/>
  <c r="X138" i="1"/>
  <c r="AM137" i="1"/>
  <c r="AE137" i="1"/>
  <c r="X137" i="1"/>
  <c r="AM136" i="1"/>
  <c r="AE136" i="1"/>
  <c r="X136" i="1"/>
  <c r="AM135" i="1"/>
  <c r="AE135" i="1"/>
  <c r="X135" i="1"/>
  <c r="AM134" i="1"/>
  <c r="AE134" i="1"/>
  <c r="X134" i="1"/>
  <c r="AM133" i="1"/>
  <c r="AE133" i="1"/>
  <c r="X133" i="1"/>
  <c r="AM132" i="1"/>
  <c r="AE132" i="1"/>
  <c r="X132" i="1"/>
  <c r="AM131" i="1"/>
  <c r="AE131" i="1"/>
  <c r="X131" i="1"/>
  <c r="AM130" i="1"/>
  <c r="AE130" i="1"/>
  <c r="X130" i="1"/>
  <c r="AM2" i="1"/>
  <c r="AE2" i="1"/>
  <c r="X2" i="1"/>
  <c r="AM129" i="1"/>
  <c r="AE129" i="1"/>
  <c r="X129" i="1"/>
  <c r="AM128" i="1"/>
  <c r="AE128" i="1"/>
  <c r="X128" i="1"/>
  <c r="AM127" i="1"/>
  <c r="AE127" i="1"/>
  <c r="X127" i="1"/>
  <c r="AM126" i="1"/>
  <c r="AE126" i="1"/>
  <c r="X126" i="1"/>
  <c r="AM125" i="1"/>
  <c r="AE125" i="1"/>
  <c r="X125" i="1"/>
  <c r="AM124" i="1"/>
  <c r="AE124" i="1"/>
  <c r="X124" i="1"/>
  <c r="AM123" i="1"/>
  <c r="AE123" i="1"/>
  <c r="X123" i="1"/>
  <c r="AM122" i="1"/>
  <c r="AE122" i="1"/>
  <c r="X122" i="1"/>
  <c r="AM121" i="1"/>
  <c r="AE121" i="1"/>
  <c r="X121" i="1"/>
  <c r="AM120" i="1"/>
  <c r="AE120" i="1"/>
  <c r="X120" i="1"/>
  <c r="AM119" i="1"/>
  <c r="AE119" i="1"/>
  <c r="X119" i="1"/>
  <c r="AM118" i="1"/>
  <c r="AE118" i="1"/>
  <c r="X118" i="1"/>
  <c r="AM117" i="1"/>
  <c r="AE117" i="1"/>
  <c r="X117" i="1"/>
  <c r="AM116" i="1"/>
  <c r="AE116" i="1"/>
  <c r="X116" i="1"/>
  <c r="AM115" i="1"/>
  <c r="AE115" i="1"/>
  <c r="X115" i="1"/>
  <c r="AM114" i="1"/>
  <c r="AE114" i="1"/>
  <c r="X114" i="1"/>
  <c r="AM113" i="1"/>
  <c r="AE113" i="1"/>
  <c r="X113" i="1"/>
  <c r="AM112" i="1"/>
  <c r="AE112" i="1"/>
  <c r="X112" i="1"/>
  <c r="AM111" i="1"/>
  <c r="AE111" i="1"/>
  <c r="X111" i="1"/>
  <c r="AM110" i="1"/>
  <c r="AE110" i="1"/>
  <c r="X110" i="1"/>
  <c r="AM109" i="1"/>
  <c r="AE109" i="1"/>
  <c r="X109" i="1"/>
  <c r="AM108" i="1"/>
  <c r="AE108" i="1"/>
  <c r="X108" i="1"/>
  <c r="AM107" i="1"/>
  <c r="AE107" i="1"/>
  <c r="X107" i="1"/>
  <c r="AM106" i="1"/>
  <c r="AE106" i="1"/>
  <c r="X106" i="1"/>
  <c r="AM105" i="1"/>
  <c r="AE105" i="1"/>
  <c r="X105" i="1"/>
  <c r="AM104" i="1"/>
  <c r="AE104" i="1"/>
  <c r="X104" i="1"/>
  <c r="AM103" i="1"/>
  <c r="AE103" i="1"/>
  <c r="X103" i="1"/>
  <c r="AM102" i="1"/>
  <c r="AE102" i="1"/>
  <c r="X102" i="1"/>
  <c r="AM101" i="1"/>
  <c r="AE101" i="1"/>
  <c r="X101" i="1"/>
  <c r="AM100" i="1"/>
  <c r="AE100" i="1"/>
  <c r="X100" i="1"/>
  <c r="AM99" i="1"/>
  <c r="AE99" i="1"/>
  <c r="X99" i="1"/>
  <c r="AM98" i="1"/>
  <c r="AE98" i="1"/>
  <c r="X98" i="1"/>
  <c r="AM97" i="1"/>
  <c r="AE97" i="1"/>
  <c r="X97" i="1"/>
  <c r="AM96" i="1"/>
  <c r="AE96" i="1"/>
  <c r="X96" i="1"/>
  <c r="AM95" i="1"/>
  <c r="AE95" i="1"/>
  <c r="X95" i="1"/>
  <c r="AM94" i="1"/>
  <c r="AE94" i="1"/>
  <c r="X94" i="1"/>
  <c r="AM93" i="1"/>
  <c r="AE93" i="1"/>
  <c r="X93" i="1"/>
  <c r="AM92" i="1"/>
  <c r="AE92" i="1"/>
  <c r="X92" i="1"/>
  <c r="AM91" i="1"/>
  <c r="AE91" i="1"/>
  <c r="X91" i="1"/>
  <c r="AM90" i="1"/>
  <c r="AE90" i="1"/>
  <c r="X90" i="1"/>
  <c r="AM89" i="1"/>
  <c r="AE89" i="1"/>
  <c r="X89" i="1"/>
  <c r="AM88" i="1"/>
  <c r="AE88" i="1"/>
  <c r="X88" i="1"/>
  <c r="AM87" i="1"/>
  <c r="AE87" i="1"/>
  <c r="X87" i="1"/>
  <c r="AM86" i="1"/>
  <c r="AE86" i="1"/>
  <c r="X86" i="1"/>
  <c r="AM85" i="1"/>
  <c r="AE85" i="1"/>
  <c r="X85" i="1"/>
  <c r="AM84" i="1"/>
  <c r="AE84" i="1"/>
  <c r="X84" i="1"/>
  <c r="AM83" i="1"/>
  <c r="AE83" i="1"/>
  <c r="X83" i="1"/>
  <c r="AM82" i="1"/>
  <c r="AE82" i="1"/>
  <c r="X82" i="1"/>
  <c r="AM81" i="1"/>
  <c r="AE81" i="1"/>
  <c r="X81" i="1"/>
  <c r="AM80" i="1"/>
  <c r="AE80" i="1"/>
  <c r="X80" i="1"/>
  <c r="AM79" i="1"/>
  <c r="AE79" i="1"/>
  <c r="X79" i="1"/>
  <c r="AM78" i="1"/>
  <c r="AE78" i="1"/>
  <c r="X78" i="1"/>
  <c r="AM77" i="1"/>
  <c r="AE77" i="1"/>
  <c r="X77" i="1"/>
  <c r="AM76" i="1"/>
  <c r="AE76" i="1"/>
  <c r="X76" i="1"/>
  <c r="AM75" i="1"/>
  <c r="AE75" i="1"/>
  <c r="X75" i="1"/>
  <c r="AM74" i="1"/>
  <c r="AE74" i="1"/>
  <c r="X74" i="1"/>
  <c r="AM73" i="1"/>
  <c r="AE73" i="1"/>
  <c r="X73" i="1"/>
  <c r="AM72" i="1"/>
  <c r="AE72" i="1"/>
  <c r="X72" i="1"/>
  <c r="AM71" i="1"/>
  <c r="AE71" i="1"/>
  <c r="X71" i="1"/>
  <c r="AM70" i="1"/>
  <c r="AE70" i="1"/>
  <c r="X70" i="1"/>
  <c r="AM69" i="1"/>
  <c r="AE69" i="1"/>
  <c r="X69" i="1"/>
  <c r="AM68" i="1"/>
  <c r="AE68" i="1"/>
  <c r="X68" i="1"/>
  <c r="AM67" i="1"/>
  <c r="AE67" i="1"/>
  <c r="X67" i="1"/>
  <c r="AM66" i="1"/>
  <c r="AE66" i="1"/>
  <c r="X66" i="1"/>
  <c r="AM65" i="1"/>
  <c r="AE65" i="1"/>
  <c r="X65" i="1"/>
  <c r="AM64" i="1"/>
  <c r="AE64" i="1"/>
  <c r="X64" i="1"/>
  <c r="AD163" i="1"/>
  <c r="AM6" i="1"/>
  <c r="AE6" i="1"/>
  <c r="AM5" i="1"/>
  <c r="AE5" i="1"/>
  <c r="AM63" i="1"/>
  <c r="AE63" i="1"/>
  <c r="X63" i="1"/>
  <c r="AM62" i="1"/>
  <c r="AE62" i="1"/>
  <c r="X62" i="1"/>
  <c r="AM61" i="1"/>
  <c r="AE61" i="1"/>
  <c r="X61" i="1"/>
  <c r="AM60" i="1"/>
  <c r="AE60" i="1"/>
  <c r="X60" i="1"/>
  <c r="AM59" i="1"/>
  <c r="AE59" i="1"/>
  <c r="X59" i="1"/>
  <c r="AM58" i="1"/>
  <c r="AE58" i="1"/>
  <c r="X58" i="1"/>
  <c r="AM57" i="1"/>
  <c r="AE57" i="1"/>
  <c r="X57" i="1"/>
  <c r="AM56" i="1"/>
  <c r="AE56" i="1"/>
  <c r="X56" i="1"/>
  <c r="AM55" i="1"/>
  <c r="AE55" i="1"/>
  <c r="X55" i="1"/>
  <c r="AM54" i="1"/>
  <c r="AE54" i="1"/>
  <c r="X54" i="1"/>
  <c r="AM53" i="1"/>
  <c r="AE53" i="1"/>
  <c r="X53" i="1"/>
  <c r="AM52" i="1"/>
  <c r="AE52" i="1"/>
  <c r="X52" i="1"/>
  <c r="AM51" i="1"/>
  <c r="AE51" i="1"/>
  <c r="X51" i="1"/>
  <c r="AM50" i="1"/>
  <c r="AE50" i="1"/>
  <c r="X50" i="1"/>
  <c r="AM49" i="1"/>
  <c r="AE49" i="1"/>
  <c r="X49" i="1"/>
  <c r="AM48" i="1"/>
  <c r="AE48" i="1"/>
  <c r="X48" i="1"/>
  <c r="AM47" i="1"/>
  <c r="AE47" i="1"/>
  <c r="X47" i="1"/>
  <c r="AM46" i="1"/>
  <c r="AE46" i="1"/>
  <c r="X46" i="1"/>
  <c r="AM45" i="1"/>
  <c r="AE45" i="1"/>
  <c r="X45" i="1"/>
  <c r="AM44" i="1"/>
  <c r="AE44" i="1"/>
  <c r="X44" i="1"/>
  <c r="AM43" i="1"/>
  <c r="AE43" i="1"/>
  <c r="X43" i="1"/>
  <c r="AM42" i="1"/>
  <c r="AE42" i="1"/>
  <c r="X42" i="1"/>
  <c r="AM41" i="1"/>
  <c r="AE41" i="1"/>
  <c r="X41" i="1"/>
  <c r="AM40" i="1"/>
  <c r="AE40" i="1"/>
  <c r="X40" i="1"/>
  <c r="AM39" i="1"/>
  <c r="AE39" i="1"/>
  <c r="X39" i="1"/>
  <c r="AM38" i="1"/>
  <c r="AE38" i="1"/>
  <c r="X38" i="1"/>
  <c r="AM37" i="1"/>
  <c r="AE37" i="1"/>
  <c r="X37" i="1"/>
  <c r="AM36" i="1"/>
  <c r="AE36" i="1"/>
  <c r="X36" i="1"/>
  <c r="AM35" i="1"/>
  <c r="AE35" i="1"/>
  <c r="X35" i="1"/>
  <c r="AM34" i="1"/>
  <c r="AE34" i="1"/>
  <c r="X34" i="1"/>
  <c r="AM33" i="1"/>
  <c r="AE33" i="1"/>
  <c r="X33" i="1"/>
  <c r="AM32" i="1"/>
  <c r="AE32" i="1"/>
  <c r="X32" i="1"/>
  <c r="AM31" i="1"/>
  <c r="AE31" i="1"/>
  <c r="X31" i="1"/>
  <c r="AM30" i="1"/>
  <c r="AE30" i="1"/>
  <c r="X30" i="1"/>
  <c r="AM29" i="1"/>
  <c r="AE29" i="1"/>
  <c r="X29" i="1"/>
  <c r="AM28" i="1"/>
  <c r="AE28" i="1"/>
  <c r="X28" i="1"/>
  <c r="AM27" i="1"/>
  <c r="AE27" i="1"/>
  <c r="X27" i="1"/>
  <c r="AM26" i="1"/>
  <c r="AE26" i="1"/>
  <c r="X26" i="1"/>
  <c r="AM25" i="1"/>
  <c r="AE25" i="1"/>
  <c r="X25" i="1"/>
  <c r="AM24" i="1"/>
  <c r="AE24" i="1"/>
  <c r="AD24" i="1" s="1"/>
  <c r="X24" i="1"/>
  <c r="AM23" i="1"/>
  <c r="AE23" i="1"/>
  <c r="X23" i="1"/>
  <c r="AM22" i="1"/>
  <c r="AE22" i="1"/>
  <c r="X22" i="1"/>
  <c r="AM21" i="1"/>
  <c r="AE21" i="1"/>
  <c r="X21" i="1"/>
  <c r="AM20" i="1"/>
  <c r="AE20" i="1"/>
  <c r="X20" i="1"/>
  <c r="AM19" i="1"/>
  <c r="AE19" i="1"/>
  <c r="X19" i="1"/>
  <c r="AM18" i="1"/>
  <c r="AE18" i="1"/>
  <c r="X18" i="1"/>
  <c r="AM17" i="1"/>
  <c r="AE17" i="1"/>
  <c r="X17" i="1"/>
  <c r="AM16" i="1"/>
  <c r="AE16" i="1"/>
  <c r="X16" i="1"/>
  <c r="AM15" i="1"/>
  <c r="AE15" i="1"/>
  <c r="X15" i="1"/>
  <c r="AM14" i="1"/>
  <c r="AE14" i="1"/>
  <c r="X14" i="1"/>
  <c r="AM13" i="1"/>
  <c r="AE13" i="1"/>
  <c r="X13" i="1"/>
  <c r="AM12" i="1"/>
  <c r="AE12" i="1"/>
  <c r="X12" i="1"/>
  <c r="AM11" i="1"/>
  <c r="AE11" i="1"/>
  <c r="X11" i="1"/>
  <c r="AM10" i="1"/>
  <c r="AE10" i="1"/>
  <c r="X10" i="1"/>
  <c r="AM9" i="1"/>
  <c r="AE9" i="1"/>
  <c r="AM8" i="1"/>
  <c r="AE8" i="1"/>
  <c r="AM7" i="1"/>
  <c r="AE7" i="1"/>
  <c r="AM4" i="1"/>
  <c r="AE4" i="1"/>
  <c r="AM3" i="1"/>
  <c r="AE3" i="1"/>
  <c r="L47" i="26" l="1"/>
  <c r="AD137" i="1"/>
  <c r="I42" i="26"/>
  <c r="AD21" i="1"/>
  <c r="L48" i="26"/>
  <c r="K42" i="26"/>
  <c r="K44" i="26"/>
  <c r="J47" i="26"/>
  <c r="J46" i="26"/>
  <c r="J40" i="26"/>
  <c r="F27" i="13"/>
  <c r="L46" i="26"/>
  <c r="J49" i="26"/>
  <c r="K38" i="26"/>
  <c r="I40" i="26"/>
  <c r="N45" i="26"/>
  <c r="I44" i="26"/>
  <c r="N38" i="26"/>
  <c r="N47" i="26"/>
  <c r="N48" i="26"/>
  <c r="L39" i="26"/>
  <c r="J39" i="26"/>
  <c r="AD18" i="1"/>
  <c r="I46" i="26"/>
  <c r="K49" i="26"/>
  <c r="N46" i="26"/>
  <c r="L45" i="26"/>
  <c r="I38" i="26"/>
  <c r="AD139" i="1"/>
  <c r="AD8" i="1"/>
  <c r="AD19" i="1"/>
  <c r="AD135" i="1"/>
  <c r="AD143" i="1"/>
  <c r="AD22" i="1"/>
  <c r="AD138" i="1"/>
  <c r="AD146" i="1"/>
  <c r="AD75" i="1"/>
  <c r="AD134" i="1"/>
  <c r="AD142" i="1"/>
  <c r="AD140" i="1"/>
  <c r="AD17" i="1"/>
  <c r="AD141" i="1"/>
  <c r="AD20" i="1"/>
  <c r="AD136" i="1"/>
  <c r="AD144" i="1"/>
  <c r="B142" i="26"/>
  <c r="D142" i="26" s="1"/>
  <c r="B128" i="26"/>
  <c r="B124" i="26"/>
  <c r="D124" i="26" s="1"/>
  <c r="B158" i="26"/>
  <c r="D158" i="26" s="1"/>
  <c r="B130" i="26"/>
  <c r="B126" i="26"/>
  <c r="D126" i="26" s="1"/>
  <c r="B150" i="26"/>
  <c r="D150" i="26" s="1"/>
  <c r="B129" i="26"/>
  <c r="B125" i="26"/>
  <c r="I49" i="26"/>
  <c r="K41" i="26"/>
  <c r="J41" i="26"/>
  <c r="L43" i="26"/>
  <c r="K40" i="26"/>
  <c r="N42" i="26"/>
  <c r="I48" i="26"/>
  <c r="L42" i="26"/>
  <c r="L49" i="26"/>
  <c r="K48" i="26"/>
  <c r="J38" i="26"/>
  <c r="N41" i="26"/>
  <c r="N49" i="26"/>
  <c r="J44" i="26"/>
  <c r="I45" i="26"/>
  <c r="L41" i="26"/>
  <c r="L38" i="26"/>
  <c r="K45" i="26"/>
  <c r="N39" i="26"/>
  <c r="I41" i="26"/>
  <c r="J43" i="26"/>
  <c r="J48" i="26"/>
  <c r="I47" i="26"/>
  <c r="L44" i="26"/>
  <c r="K39" i="26"/>
  <c r="K47" i="26"/>
  <c r="I39" i="26"/>
  <c r="N44" i="26"/>
  <c r="N43" i="26"/>
  <c r="J45" i="26"/>
  <c r="L40" i="26"/>
  <c r="K43" i="26"/>
  <c r="K46" i="26"/>
  <c r="J42" i="26"/>
  <c r="N40" i="26"/>
  <c r="B134" i="26"/>
  <c r="B133" i="26"/>
  <c r="B132" i="26"/>
  <c r="F50" i="26"/>
  <c r="F10" i="13"/>
  <c r="AD133" i="1"/>
  <c r="H342" i="26"/>
  <c r="K353" i="33"/>
  <c r="AD39" i="1"/>
  <c r="AD55" i="1"/>
  <c r="AD10" i="1"/>
  <c r="AD26" i="1"/>
  <c r="AD65" i="1"/>
  <c r="AD11" i="1"/>
  <c r="AD6" i="1"/>
  <c r="AD96" i="1"/>
  <c r="AD34" i="1"/>
  <c r="AD57" i="1"/>
  <c r="AD60" i="1"/>
  <c r="AD101" i="1"/>
  <c r="AD23" i="1"/>
  <c r="AD44" i="1"/>
  <c r="AD104" i="1"/>
  <c r="AD107" i="1"/>
  <c r="AD112" i="1"/>
  <c r="AD123" i="1"/>
  <c r="AD128" i="1"/>
  <c r="AD13" i="1"/>
  <c r="AD29" i="1"/>
  <c r="AD102" i="1"/>
  <c r="AD110" i="1"/>
  <c r="AD130" i="1"/>
  <c r="AD16" i="1"/>
  <c r="AD32" i="1"/>
  <c r="AD37" i="1"/>
  <c r="AD68" i="1"/>
  <c r="AD71" i="1"/>
  <c r="AD79" i="1"/>
  <c r="AD87" i="1"/>
  <c r="AD95" i="1"/>
  <c r="B6" i="13"/>
  <c r="AD4" i="1"/>
  <c r="AD69" i="1"/>
  <c r="AD77" i="1"/>
  <c r="AD93" i="1"/>
  <c r="AD98" i="1"/>
  <c r="AD28" i="1"/>
  <c r="AD46" i="1"/>
  <c r="AD2" i="1"/>
  <c r="AD30" i="1"/>
  <c r="AD40" i="1"/>
  <c r="AD48" i="1"/>
  <c r="AD53" i="1"/>
  <c r="AD73" i="1"/>
  <c r="AD81" i="1"/>
  <c r="AD89" i="1"/>
  <c r="AD38" i="1"/>
  <c r="AD43" i="1"/>
  <c r="AD56" i="1"/>
  <c r="AD113" i="1"/>
  <c r="AD121" i="1"/>
  <c r="AD129" i="1"/>
  <c r="AD41" i="1"/>
  <c r="AD58" i="1"/>
  <c r="AD61" i="1"/>
  <c r="AD66" i="1"/>
  <c r="AD103" i="1"/>
  <c r="AD111" i="1"/>
  <c r="AD119" i="1"/>
  <c r="AD127" i="1"/>
  <c r="AD14" i="1"/>
  <c r="AD47" i="1"/>
  <c r="AD5" i="1"/>
  <c r="AD85" i="1"/>
  <c r="AD114" i="1"/>
  <c r="AD117" i="1"/>
  <c r="AD125" i="1"/>
  <c r="AD12" i="1"/>
  <c r="AD42" i="1"/>
  <c r="AD50" i="1"/>
  <c r="AD83" i="1"/>
  <c r="AD91" i="1"/>
  <c r="AD99" i="1"/>
  <c r="AD3" i="1"/>
  <c r="AD27" i="1"/>
  <c r="AD25" i="1"/>
  <c r="AD49" i="1"/>
  <c r="AD52" i="1"/>
  <c r="AD97" i="1"/>
  <c r="AD124" i="1"/>
  <c r="AD9" i="1"/>
  <c r="AD72" i="1"/>
  <c r="AD82" i="1"/>
  <c r="AD92" i="1"/>
  <c r="AD7" i="1"/>
  <c r="AD35" i="1"/>
  <c r="AD62" i="1"/>
  <c r="AD120" i="1"/>
  <c r="AD36" i="1"/>
  <c r="AD78" i="1"/>
  <c r="AD88" i="1"/>
  <c r="AD108" i="1"/>
  <c r="AD118" i="1"/>
  <c r="AD33" i="1"/>
  <c r="AD64" i="1"/>
  <c r="AD76" i="1"/>
  <c r="AD86" i="1"/>
  <c r="AD106" i="1"/>
  <c r="AD116" i="1"/>
  <c r="AD132" i="1"/>
  <c r="AD15" i="1"/>
  <c r="AD31" i="1"/>
  <c r="AD45" i="1"/>
  <c r="AD59" i="1"/>
  <c r="AD63" i="1"/>
  <c r="AD67" i="1"/>
  <c r="AD74" i="1"/>
  <c r="AD84" i="1"/>
  <c r="AD94" i="1"/>
  <c r="AD109" i="1"/>
  <c r="AD126" i="1"/>
  <c r="AD51" i="1"/>
  <c r="AD54" i="1"/>
  <c r="AD70" i="1"/>
  <c r="AD80" i="1"/>
  <c r="AD90" i="1"/>
  <c r="AD100" i="1"/>
  <c r="AD105" i="1"/>
  <c r="AD115" i="1"/>
  <c r="AD122" i="1"/>
  <c r="AD131" i="1"/>
  <c r="B38" i="13"/>
  <c r="B14" i="13"/>
  <c r="F31" i="13"/>
  <c r="Z70" i="8"/>
  <c r="F18" i="13"/>
  <c r="B27" i="13"/>
  <c r="C38" i="13"/>
  <c r="F39" i="13"/>
  <c r="B18" i="13"/>
  <c r="F35" i="13"/>
  <c r="F6" i="13"/>
  <c r="B22" i="13"/>
  <c r="F14" i="13"/>
  <c r="F22" i="13"/>
  <c r="B31" i="13"/>
  <c r="F43" i="13"/>
  <c r="M42" i="26" l="1"/>
  <c r="M46" i="26"/>
  <c r="B127" i="26"/>
  <c r="D125" i="26"/>
  <c r="M40" i="26"/>
  <c r="M44" i="26"/>
  <c r="J50" i="26"/>
  <c r="I50" i="26"/>
  <c r="M49" i="26"/>
  <c r="M41" i="26"/>
  <c r="M39" i="26"/>
  <c r="M47" i="26"/>
  <c r="M45" i="26"/>
  <c r="M38" i="26"/>
  <c r="K50" i="26"/>
  <c r="M43" i="26"/>
  <c r="M48" i="26"/>
  <c r="N50" i="26"/>
  <c r="L50" i="26"/>
  <c r="B131" i="26"/>
  <c r="B135" i="26"/>
  <c r="M50" i="26" l="1"/>
  <c r="D130" i="26"/>
  <c r="D129" i="26"/>
  <c r="D128" i="26"/>
  <c r="D134" i="26"/>
  <c r="D133" i="26"/>
  <c r="D132" i="26"/>
</calcChain>
</file>

<file path=xl/sharedStrings.xml><?xml version="1.0" encoding="utf-8"?>
<sst xmlns="http://schemas.openxmlformats.org/spreadsheetml/2006/main" count="13743" uniqueCount="3105">
  <si>
    <t>ID</t>
  </si>
  <si>
    <t>UCID</t>
  </si>
  <si>
    <t>Name</t>
  </si>
  <si>
    <t>Website</t>
  </si>
  <si>
    <t>Contact</t>
  </si>
  <si>
    <t>Description</t>
  </si>
  <si>
    <t>Geographical extent</t>
  </si>
  <si>
    <t>Geographic coverage
Country</t>
  </si>
  <si>
    <t>Geographic coverage 
NUTS 2021</t>
  </si>
  <si>
    <t>Responsible
Organization</t>
  </si>
  <si>
    <t>Responsible 
Organization 
Category</t>
  </si>
  <si>
    <t>Functions of Government 
(COFOG level I)</t>
  </si>
  <si>
    <t>Functions of Government 
(COFOG level II)</t>
  </si>
  <si>
    <t>Status</t>
  </si>
  <si>
    <t>Start Year</t>
  </si>
  <si>
    <t>End Year</t>
  </si>
  <si>
    <t>AI Classification (I)</t>
  </si>
  <si>
    <t>AI Classification 
Subdomain (II)
(Main)</t>
  </si>
  <si>
    <t>AI Keywords (III)</t>
  </si>
  <si>
    <t>AI Techniques</t>
  </si>
  <si>
    <t>Limited Risk Criteria</t>
  </si>
  <si>
    <t>AI Risk Level</t>
  </si>
  <si>
    <t>2020 AI Classification (deprecated)</t>
  </si>
  <si>
    <t>Process Type</t>
  </si>
  <si>
    <t>Application Type</t>
  </si>
  <si>
    <t>Technology</t>
  </si>
  <si>
    <t>CrossSector</t>
  </si>
  <si>
    <t>CrossBorder</t>
  </si>
  <si>
    <t>Uptake</t>
  </si>
  <si>
    <t>Interaction</t>
  </si>
  <si>
    <t>Data Scope 1</t>
  </si>
  <si>
    <t>Data Scope 2</t>
  </si>
  <si>
    <t>Use Type</t>
  </si>
  <si>
    <t>Innovation type</t>
  </si>
  <si>
    <t>Improved Public Service</t>
  </si>
  <si>
    <t>Personalized Services</t>
  </si>
  <si>
    <t>Public (citizen)-centered services</t>
  </si>
  <si>
    <t>Increase quality of PSI and services</t>
  </si>
  <si>
    <t>More responsive, efficient, and cost-effective public services</t>
  </si>
  <si>
    <t>New services or channels</t>
  </si>
  <si>
    <t>Improved Administration</t>
  </si>
  <si>
    <t>Improved Administrative Efficiency</t>
  </si>
  <si>
    <t>Cost-reduction</t>
  </si>
  <si>
    <t>Responsiveness of government operation</t>
  </si>
  <si>
    <t>Improved management of public resources</t>
  </si>
  <si>
    <t>Increased quality of processes and systems</t>
  </si>
  <si>
    <t>Better collaboration and better communication</t>
  </si>
  <si>
    <t>Reduced or eliminate the risk of corruption and abuse of the law by public servants</t>
  </si>
  <si>
    <t>Enabled greater fairness, honesty, equality</t>
  </si>
  <si>
    <t>Open government capabilities</t>
  </si>
  <si>
    <t>Increased transparency of public sector operations</t>
  </si>
  <si>
    <t>Increased public participation in government actions and policy making</t>
  </si>
  <si>
    <t>Improved public control and influence on government actions and policies</t>
  </si>
  <si>
    <t>Source</t>
  </si>
  <si>
    <t>wfStatus</t>
  </si>
  <si>
    <t>Publishable</t>
  </si>
  <si>
    <t>Reasons for not publishing</t>
  </si>
  <si>
    <t>Contributor</t>
  </si>
  <si>
    <t>Date-added</t>
  </si>
  <si>
    <t>Date-updated</t>
  </si>
  <si>
    <t>Publisher</t>
  </si>
  <si>
    <t>Date-published</t>
  </si>
  <si>
    <t>Validator</t>
  </si>
  <si>
    <t>Date-validated</t>
  </si>
  <si>
    <t>Validator Comments</t>
  </si>
  <si>
    <t>Contributor Comments</t>
  </si>
  <si>
    <t>Needs review</t>
  </si>
  <si>
    <t xml:space="preserve"> </t>
  </si>
  <si>
    <t>National</t>
  </si>
  <si>
    <t>Austria</t>
  </si>
  <si>
    <t>AT</t>
  </si>
  <si>
    <t>Public Employment Service Austria</t>
  </si>
  <si>
    <t>Central-Government</t>
  </si>
  <si>
    <t>Social protection</t>
  </si>
  <si>
    <t>Unemployment.</t>
  </si>
  <si>
    <t>Not in use anymore</t>
  </si>
  <si>
    <t>Learning</t>
  </si>
  <si>
    <t>Machine learning</t>
  </si>
  <si>
    <t>Knowledge representation</t>
  </si>
  <si>
    <t>A-MLA</t>
  </si>
  <si>
    <t>4-Employement</t>
  </si>
  <si>
    <t>High-risk</t>
  </si>
  <si>
    <t xml:space="preserve"> 0 Confident</t>
  </si>
  <si>
    <t>yes</t>
  </si>
  <si>
    <t>Public services and engagement</t>
  </si>
  <si>
    <t>Service personalisation (various)</t>
  </si>
  <si>
    <t>Artificial Intelligence</t>
  </si>
  <si>
    <t>G2C</t>
  </si>
  <si>
    <t>Historical Data</t>
  </si>
  <si>
    <t>Public Services and engagement</t>
  </si>
  <si>
    <t>x</t>
  </si>
  <si>
    <t>Marco Combetto</t>
  </si>
  <si>
    <t>no</t>
  </si>
  <si>
    <t>Unternehmensservice Portal, Austria</t>
  </si>
  <si>
    <t>General public services</t>
  </si>
  <si>
    <t>Executive and legislative organs, financial and fiscal affairs, external affairs.</t>
  </si>
  <si>
    <t>Implemented</t>
  </si>
  <si>
    <t>Communication</t>
  </si>
  <si>
    <t>Natural language processing</t>
  </si>
  <si>
    <t>Searching</t>
  </si>
  <si>
    <t>chatbot</t>
  </si>
  <si>
    <t>Minimal-risk</t>
  </si>
  <si>
    <t>Chatbots, Intelligent Digital Assistants, Virtual Agents and Recommendation Systems</t>
  </si>
  <si>
    <t>Engagement management</t>
  </si>
  <si>
    <t>Dynamic Data</t>
  </si>
  <si>
    <t>Austrian Government</t>
  </si>
  <si>
    <t>Governmental</t>
  </si>
  <si>
    <t>General services.</t>
  </si>
  <si>
    <t>Planning</t>
  </si>
  <si>
    <t>Internal management</t>
  </si>
  <si>
    <t>Internal primary processes</t>
  </si>
  <si>
    <t>G2G</t>
  </si>
  <si>
    <t>validated</t>
  </si>
  <si>
    <t>Source Pin Register Authority</t>
  </si>
  <si>
    <t>Integration and Interaction</t>
  </si>
  <si>
    <t>Robotics and Automation</t>
  </si>
  <si>
    <t>G2B</t>
  </si>
  <si>
    <t> </t>
  </si>
  <si>
    <t>Across Countries</t>
  </si>
  <si>
    <t>Germany</t>
  </si>
  <si>
    <t>DE</t>
  </si>
  <si>
    <t>Aarhus Universitet</t>
  </si>
  <si>
    <t>Academic-Research</t>
  </si>
  <si>
    <t>Reasoning</t>
  </si>
  <si>
    <t>Use critical realtime data</t>
  </si>
  <si>
    <t>Limited-risk</t>
  </si>
  <si>
    <t>Belgium</t>
  </si>
  <si>
    <t>BE</t>
  </si>
  <si>
    <t>CitizenLab, Belgium</t>
  </si>
  <si>
    <t>Private sector</t>
  </si>
  <si>
    <t>Environmental protection</t>
  </si>
  <si>
    <t>Environmental protection n.e.c.</t>
  </si>
  <si>
    <t>Focus directly natural persons</t>
  </si>
  <si>
    <t>No</t>
  </si>
  <si>
    <t>Location Data</t>
  </si>
  <si>
    <t>Regional</t>
  </si>
  <si>
    <t>Département de l'Agriculture</t>
  </si>
  <si>
    <t>Local Government</t>
  </si>
  <si>
    <t>Economic affairs</t>
  </si>
  <si>
    <t>Agriculture, forestry, fishing and hunting</t>
  </si>
  <si>
    <t>Computer vision</t>
  </si>
  <si>
    <t>Automated reasoning</t>
  </si>
  <si>
    <t>5-Services&amp;Benefits</t>
  </si>
  <si>
    <t>-2 High/Limited</t>
  </si>
  <si>
    <t>Analysis, monitoring and regulatory research</t>
  </si>
  <si>
    <t>Monitoring policy implementation</t>
  </si>
  <si>
    <t>Enforcement</t>
  </si>
  <si>
    <t>Local</t>
  </si>
  <si>
    <t>Digipolis &amp; city of Antwerp</t>
  </si>
  <si>
    <t>General public services n.e.c.</t>
  </si>
  <si>
    <t>Internal support processes</t>
  </si>
  <si>
    <t>Information Flanders, Belgium</t>
  </si>
  <si>
    <t>Audio processing</t>
  </si>
  <si>
    <t>speech recognition</t>
  </si>
  <si>
    <t>Instituut voor Landbouw-, Visserij- en Voedingsonderzoek</t>
  </si>
  <si>
    <t>General economic, commercial and labour affair</t>
  </si>
  <si>
    <t>In development</t>
  </si>
  <si>
    <t>Perception</t>
  </si>
  <si>
    <t>-1 Minimal/Limited</t>
  </si>
  <si>
    <t>Service integration (various)</t>
  </si>
  <si>
    <t>Regulatory research, analysis and monitoring</t>
  </si>
  <si>
    <t>Kind en Gezin, Belgium</t>
  </si>
  <si>
    <t>Health</t>
  </si>
  <si>
    <t>Medical products, appliances and equipment.</t>
  </si>
  <si>
    <t>Family and children.</t>
  </si>
  <si>
    <t>Planning and Scheduling</t>
  </si>
  <si>
    <t>Predictive enforcement processes</t>
  </si>
  <si>
    <t>Traffic Institute Vias</t>
  </si>
  <si>
    <t>Public order and safety</t>
  </si>
  <si>
    <t>Police Services</t>
  </si>
  <si>
    <t>Pilot</t>
  </si>
  <si>
    <t>Smart Recognition processes</t>
  </si>
  <si>
    <t>Yes</t>
  </si>
  <si>
    <t>Visit Flanders</t>
  </si>
  <si>
    <t>Information analysis processes</t>
  </si>
  <si>
    <t>Streaming Data</t>
  </si>
  <si>
    <t>Vlaamse Dienst voor Arbeidsbemiddeling en Beroepsopleiding</t>
  </si>
  <si>
    <t>Optimisation</t>
  </si>
  <si>
    <t>B-LGA</t>
  </si>
  <si>
    <t>Waste management.</t>
  </si>
  <si>
    <t>de Watergroep</t>
  </si>
  <si>
    <t>Defence</t>
  </si>
  <si>
    <t>Military defence.</t>
  </si>
  <si>
    <t>Departement Cultuur, Jeugd en Media (CJM)</t>
  </si>
  <si>
    <t>Adjudication</t>
  </si>
  <si>
    <t xml:space="preserve">Taking decisions on benefits  </t>
  </si>
  <si>
    <t>Estonia</t>
  </si>
  <si>
    <t>EE</t>
  </si>
  <si>
    <t>Computer Vision</t>
  </si>
  <si>
    <t>Bulgaria</t>
  </si>
  <si>
    <t>UMNI</t>
  </si>
  <si>
    <t xml:space="preserve">Sofia
Municipal Government </t>
  </si>
  <si>
    <t>Recreation, culture and religion</t>
  </si>
  <si>
    <t>Cultural services.</t>
  </si>
  <si>
    <t>Services</t>
  </si>
  <si>
    <t>AI Services</t>
  </si>
  <si>
    <t>Croatia</t>
  </si>
  <si>
    <t>Ministry of Health</t>
  </si>
  <si>
    <t>Public health services.</t>
  </si>
  <si>
    <t>Management of auditing and logging</t>
  </si>
  <si>
    <t>Vinkovci munipality</t>
  </si>
  <si>
    <t>Cyprus</t>
  </si>
  <si>
    <t>CY</t>
  </si>
  <si>
    <t>Ministry of Labor, Welfare and Social Security</t>
  </si>
  <si>
    <t>Social protection n.e.c.</t>
  </si>
  <si>
    <t>The Water Development Department, The Water Development Department, Cyprus</t>
  </si>
  <si>
    <t>Housing and community amenities</t>
  </si>
  <si>
    <t>Water supply.</t>
  </si>
  <si>
    <t>2-CritInfrastruct</t>
  </si>
  <si>
    <t>Finland</t>
  </si>
  <si>
    <t>FI</t>
  </si>
  <si>
    <t>12-ClinicalUse</t>
  </si>
  <si>
    <t>-3 Not Confident</t>
  </si>
  <si>
    <t>Czech Republic</t>
  </si>
  <si>
    <t>Old age.</t>
  </si>
  <si>
    <t>Denmark</t>
  </si>
  <si>
    <t>DK</t>
  </si>
  <si>
    <t>Corti</t>
  </si>
  <si>
    <t xml:space="preserve">Prediction and planning </t>
  </si>
  <si>
    <t>Danish Business Authority</t>
  </si>
  <si>
    <t>Supporting inspection processes</t>
  </si>
  <si>
    <t>Danish Ministry of Education</t>
  </si>
  <si>
    <t>3-Education</t>
  </si>
  <si>
    <t>Frederiksberg Municipality</t>
  </si>
  <si>
    <t>Gladsaxe Municipality</t>
  </si>
  <si>
    <t>United Kingdom</t>
  </si>
  <si>
    <t>UK</t>
  </si>
  <si>
    <t>Housing and community amenities n.e.c.</t>
  </si>
  <si>
    <t>Aarhus Municipality</t>
  </si>
  <si>
    <t>France</t>
  </si>
  <si>
    <t>FR</t>
  </si>
  <si>
    <t>Hospital services.</t>
  </si>
  <si>
    <t>Transport</t>
  </si>
  <si>
    <t>Danish Den Fælles Dataenhed</t>
  </si>
  <si>
    <t>Niels Bohr Institute</t>
  </si>
  <si>
    <t>Italy</t>
  </si>
  <si>
    <t>IT</t>
  </si>
  <si>
    <t>AIWT6-55</t>
  </si>
  <si>
    <t>SATIKAS -  Detecting the agricultural grasslands changes</t>
  </si>
  <si>
    <t>Estonian Agricultural Registers and Information Board (ARIB)</t>
  </si>
  <si>
    <t>e-Residency organization</t>
  </si>
  <si>
    <t>Estonian Health Insurance Fund</t>
  </si>
  <si>
    <t>Estonian Parliament (Riigikogu)</t>
  </si>
  <si>
    <t>Estonian Statistical Office</t>
  </si>
  <si>
    <t>AIWT6-60</t>
  </si>
  <si>
    <t>OTT - Predicting employment pathways</t>
  </si>
  <si>
    <t>Estoninan Unemployment Insurance Fund</t>
  </si>
  <si>
    <t>Ministry of Education and Research</t>
  </si>
  <si>
    <t>text analysis</t>
  </si>
  <si>
    <t>6-LawEnforcement</t>
  </si>
  <si>
    <t>Police and Border Guard</t>
  </si>
  <si>
    <t>Public Transport and Traffic Management Transport Board in Tallinn</t>
  </si>
  <si>
    <t>16-Transportation</t>
  </si>
  <si>
    <t>State Information Systems Board RIA</t>
  </si>
  <si>
    <t>Estonian Investment Agency (EIA)</t>
  </si>
  <si>
    <t>Service integration and provision</t>
  </si>
  <si>
    <t>Netherlands</t>
  </si>
  <si>
    <t>Espoo Municipality</t>
  </si>
  <si>
    <t>Social exclusion n.e.c.</t>
  </si>
  <si>
    <t>Faculty of Information Technology at the University of Jyväskylä</t>
  </si>
  <si>
    <t>AIWT6-71</t>
  </si>
  <si>
    <t>Finnish Immigration Service</t>
  </si>
  <si>
    <t>7-Migration</t>
  </si>
  <si>
    <t>AIWT6-72</t>
  </si>
  <si>
    <t>Finnish Patent and Registration Office</t>
  </si>
  <si>
    <t>Helsinki University Hospital</t>
  </si>
  <si>
    <t>Municipality of Oulu</t>
  </si>
  <si>
    <t>Munipality of Tampere and Turku</t>
  </si>
  <si>
    <t>Health n.e.c.</t>
  </si>
  <si>
    <t>14-SocialAssistance</t>
  </si>
  <si>
    <t>Include automatic decision systems</t>
  </si>
  <si>
    <t>Finnish Tax Administration</t>
  </si>
  <si>
    <t>French Customs</t>
  </si>
  <si>
    <t>Interministerial Center for IT Services Relating to Human Resources</t>
  </si>
  <si>
    <t>Ministry of the Economy, Finance and Recovery - General Directorate of Enterprises (DGE) / Ministry of Labor (DGEFP)</t>
  </si>
  <si>
    <t>National Old Age Insurance Fund (Cnav)</t>
  </si>
  <si>
    <t>Public transport</t>
  </si>
  <si>
    <t>15-VideoSurveillance</t>
  </si>
  <si>
    <t>Pôle emploi</t>
  </si>
  <si>
    <t>State Financial IT Agency</t>
  </si>
  <si>
    <t xml:space="preserve">The General Food Directorate (DGAL) of the Ministry of Agriculture and Food </t>
  </si>
  <si>
    <t>City of Swidnik</t>
  </si>
  <si>
    <t>Law courts</t>
  </si>
  <si>
    <t>8-Justice</t>
  </si>
  <si>
    <t>Data Sharing Management</t>
  </si>
  <si>
    <t>Poland</t>
  </si>
  <si>
    <t>PL</t>
  </si>
  <si>
    <t>Ministry of Education</t>
  </si>
  <si>
    <t>Education</t>
  </si>
  <si>
    <t>Pre-primary and primary education.</t>
  </si>
  <si>
    <t>Federal Office for Migration and Refugees (BAMF)</t>
  </si>
  <si>
    <t>Public order and safety n.e.c.</t>
  </si>
  <si>
    <t>Ministerium für Inneres und Kommunales des Landes Nordrhein-Westfalen</t>
  </si>
  <si>
    <t>Fraunhofer Institute for Applied Information Technology FIT</t>
  </si>
  <si>
    <t>Multi-agent systems</t>
  </si>
  <si>
    <t>State Criminal Police Office (LKA) of North Rhine-Westphalia</t>
  </si>
  <si>
    <t>Romania</t>
  </si>
  <si>
    <t>Protection of biodiversity and landscape.</t>
  </si>
  <si>
    <t>Hungary</t>
  </si>
  <si>
    <t>HU</t>
  </si>
  <si>
    <t>Ireland</t>
  </si>
  <si>
    <t>IE</t>
  </si>
  <si>
    <t>Irish Revenue Commissioners</t>
  </si>
  <si>
    <t>voice assistant</t>
  </si>
  <si>
    <t>Municipality of Dublin</t>
  </si>
  <si>
    <t>R&amp;D general public services.</t>
  </si>
  <si>
    <t>Vhi Healthcare limited</t>
  </si>
  <si>
    <t>R&amp;D education.</t>
  </si>
  <si>
    <t>Reggia di Caserta</t>
  </si>
  <si>
    <t>Regional Government of Apulia</t>
  </si>
  <si>
    <t xml:space="preserve">Veneto Region </t>
  </si>
  <si>
    <t>R&amp;D health.</t>
  </si>
  <si>
    <t>Planned</t>
  </si>
  <si>
    <t>Regional Conference for Research and Innovation</t>
  </si>
  <si>
    <t>Bologna, Trento, Rovereto Municipalities</t>
  </si>
  <si>
    <t>CNR -IREA</t>
  </si>
  <si>
    <t>Engineering Spa</t>
  </si>
  <si>
    <t>University of Verona</t>
  </si>
  <si>
    <t>Autonomous Province of Trento</t>
  </si>
  <si>
    <t>Sweden</t>
  </si>
  <si>
    <t>SE</t>
  </si>
  <si>
    <t>Latvia</t>
  </si>
  <si>
    <t>Court administration Latvia</t>
  </si>
  <si>
    <t>Culture Information Systems Centre Latvia</t>
  </si>
  <si>
    <t>KISC</t>
  </si>
  <si>
    <t>Register of Enterprises of the Republic of Latvia</t>
  </si>
  <si>
    <t>Rural Support Service (“LAD”)</t>
  </si>
  <si>
    <t>City of Gdynia</t>
  </si>
  <si>
    <t xml:space="preserve">State Revenue Service </t>
  </si>
  <si>
    <t>State Revenue Service</t>
  </si>
  <si>
    <t>Government of the Republic of Lithuania</t>
  </si>
  <si>
    <t>Lithuanian customs</t>
  </si>
  <si>
    <t>Luxembourg</t>
  </si>
  <si>
    <t>LU</t>
  </si>
  <si>
    <t>Malta</t>
  </si>
  <si>
    <t>MT</t>
  </si>
  <si>
    <t>Department of Learning
and Assessment Programmes
Ministry for Education and Employment</t>
  </si>
  <si>
    <t>Education not definable by level.</t>
  </si>
  <si>
    <t>Ministry for Energy and Water Management</t>
  </si>
  <si>
    <t>Ministry for Health</t>
  </si>
  <si>
    <t>Ministry for Tourism</t>
  </si>
  <si>
    <t>Economic affairs n.e.c</t>
  </si>
  <si>
    <t>Ministry for Transport, Infrastructure and Capital
Projects</t>
  </si>
  <si>
    <t>Office of the Prime Minister</t>
  </si>
  <si>
    <t>NL</t>
  </si>
  <si>
    <t>About 120 different municipalities in the Netherlands</t>
  </si>
  <si>
    <t>City of Amsterdam</t>
  </si>
  <si>
    <t xml:space="preserve">City of Amsterdam </t>
  </si>
  <si>
    <t>Housing.</t>
  </si>
  <si>
    <t>City of Utrecht</t>
  </si>
  <si>
    <t>Dutch Police</t>
  </si>
  <si>
    <t>Dutch Public Procesecution Service</t>
  </si>
  <si>
    <t>Dutch immigration office (IND)</t>
  </si>
  <si>
    <t>1-Biometrics</t>
  </si>
  <si>
    <t>Ministry of Social Affairs and Employment</t>
  </si>
  <si>
    <t>Municipality of Dongen</t>
  </si>
  <si>
    <t>Municipality of Dordrecht</t>
  </si>
  <si>
    <t>Netherlands Enterprise Agency</t>
  </si>
  <si>
    <t>Rijkswaterstraat</t>
  </si>
  <si>
    <t>Predictive systems</t>
  </si>
  <si>
    <t>The Central Judicial Collection Agency</t>
  </si>
  <si>
    <t>Rotterdam Municipality</t>
  </si>
  <si>
    <t>Business intelligence</t>
  </si>
  <si>
    <t xml:space="preserve">University of Twente </t>
  </si>
  <si>
    <t>Spain</t>
  </si>
  <si>
    <t>ES</t>
  </si>
  <si>
    <t>City of Barcelona</t>
  </si>
  <si>
    <t>Council for child protection</t>
  </si>
  <si>
    <t>Public Prosecution Service</t>
  </si>
  <si>
    <t>Scientific Bureau OM (WBOM)</t>
  </si>
  <si>
    <t xml:space="preserve"> ProRail B.V</t>
  </si>
  <si>
    <t>Norway</t>
  </si>
  <si>
    <t>NO</t>
  </si>
  <si>
    <t>Boost.ai</t>
  </si>
  <si>
    <t>National Library of Norway</t>
  </si>
  <si>
    <t>Education n.e.c.</t>
  </si>
  <si>
    <t>Norwegian National Security Authority</t>
  </si>
  <si>
    <t>Norwegian student loan fund (Lånekassen)</t>
  </si>
  <si>
    <t>Norwegian Tax Administration</t>
  </si>
  <si>
    <t>Statnett, the Norwegian electricity transmission system operator</t>
  </si>
  <si>
    <t>Fuel and energy</t>
  </si>
  <si>
    <t>Trondheim Municipality</t>
  </si>
  <si>
    <t>Yeti Snow Technology</t>
  </si>
  <si>
    <t>Connected and Automated vehicles</t>
  </si>
  <si>
    <t>Ministry of Foreign Affairs</t>
  </si>
  <si>
    <t>Foreign economic aid.</t>
  </si>
  <si>
    <t>Office of the Auditor General</t>
  </si>
  <si>
    <t>Automated Traffic Supervision Center</t>
  </si>
  <si>
    <t>Krajowa Izba Rozliczeniowa S.A (State
 Clearance Chamber), Krajowa Izba Rozliczeniowa S.A (State Clearance Chamber)</t>
  </si>
  <si>
    <t>C-STA</t>
  </si>
  <si>
    <t>Polish Ministry of Labour and Social Policy</t>
  </si>
  <si>
    <t>Wroclaw</t>
  </si>
  <si>
    <t>All courts in Poland - Ministry of Justice</t>
  </si>
  <si>
    <t>Norwegian Tax Administration (NTA)</t>
  </si>
  <si>
    <t>Civil defence.</t>
  </si>
  <si>
    <t>Portugal</t>
  </si>
  <si>
    <t>PT</t>
  </si>
  <si>
    <t>Instituto  de Emprego e Formação Profissional (IEFP)</t>
  </si>
  <si>
    <t>Metro do Porto</t>
  </si>
  <si>
    <t xml:space="preserve">National Archive of Torre do Tombo </t>
  </si>
  <si>
    <t>National Institute of Medical Emergency</t>
  </si>
  <si>
    <t>Portuguese Public National Health Service (Centro de Controlo e Monitorização do Sistema Nacional de Saúde)</t>
  </si>
  <si>
    <t>Serviços Partilhados do Ministério da Saúde</t>
  </si>
  <si>
    <t>Direção-Geral de Estatísticas da Educação e Ciência</t>
  </si>
  <si>
    <t>Direção-Geral de Estatísticas de Educação e Ciência</t>
  </si>
  <si>
    <t>Direção-Geral do Território</t>
  </si>
  <si>
    <t>R&amp;D environmental protection.</t>
  </si>
  <si>
    <t>Smart city</t>
  </si>
  <si>
    <t>Gambling Inspection and Regulation Service</t>
  </si>
  <si>
    <t>Portuguese Institute of Oncology - Porto</t>
  </si>
  <si>
    <t>S Autoridade de Segurança Alimentar e Económica</t>
  </si>
  <si>
    <t>Other industries</t>
  </si>
  <si>
    <t>Bucharest Airport</t>
  </si>
  <si>
    <t>City of Rammicu-Valcea</t>
  </si>
  <si>
    <t>Municipality of Cluj-Napoca</t>
  </si>
  <si>
    <t>Slovakia</t>
  </si>
  <si>
    <t>Financial Administration</t>
  </si>
  <si>
    <t xml:space="preserve">The Office of the Deputy Prime Minister of the Slovak Republic for Investments and Informatization (ODPMII) </t>
  </si>
  <si>
    <t>Institute of health policy  (IZP)</t>
  </si>
  <si>
    <t>Slovenia</t>
  </si>
  <si>
    <t>Ministry of Public Administration</t>
  </si>
  <si>
    <t>The Financial Supervisory Authority</t>
  </si>
  <si>
    <t>Slovakia Government</t>
  </si>
  <si>
    <t>INTRASOFT International SA</t>
  </si>
  <si>
    <t>Spanish Government</t>
  </si>
  <si>
    <t>Health Institute Carlos III</t>
  </si>
  <si>
    <t>Municipality of Fuengirola</t>
  </si>
  <si>
    <t>Recreational and sporting services.</t>
  </si>
  <si>
    <t>Municipality of Sant Just Desvern</t>
  </si>
  <si>
    <t>Spanish Police</t>
  </si>
  <si>
    <t>Process automation</t>
  </si>
  <si>
    <t>San Carlos Hospital</t>
  </si>
  <si>
    <t>Xunta de Galicia</t>
  </si>
  <si>
    <t>Barcelona</t>
  </si>
  <si>
    <t>Housing development.</t>
  </si>
  <si>
    <t>Univesrity of Hertfordshire</t>
  </si>
  <si>
    <t>IDVAL Santander (Cantabria)</t>
  </si>
  <si>
    <t>Vicomtech</t>
  </si>
  <si>
    <t>Ministero Economia Y Impresa</t>
  </si>
  <si>
    <t>Municipality of Trelleborg</t>
  </si>
  <si>
    <t>Municipality of Upplands-Bro</t>
  </si>
  <si>
    <t>NHS Maudsley Biomedical Research Centre</t>
  </si>
  <si>
    <t xml:space="preserve">Örebro Municipality </t>
  </si>
  <si>
    <t>Royal Institute of Technology</t>
  </si>
  <si>
    <t>Stockholm Water and Waste</t>
  </si>
  <si>
    <t xml:space="preserve">Swedish Land Registry </t>
  </si>
  <si>
    <t>Swedish Social Insurance Agency</t>
  </si>
  <si>
    <t>six hospitals (Uppsala, Umeå, Linköping, Malmö/Lund, Gothenburg and Stockholm)</t>
  </si>
  <si>
    <t>Swedish Tax Agency (Skatteverket)</t>
  </si>
  <si>
    <t>Q&amp;A</t>
  </si>
  <si>
    <t>Karolinska Institutet in Sweden</t>
  </si>
  <si>
    <t xml:space="preserve">Municipality of Skellefteå </t>
  </si>
  <si>
    <t>Örebro University, Örebro</t>
  </si>
  <si>
    <t>Swedish Public Employment Service</t>
  </si>
  <si>
    <t>Switzerland</t>
  </si>
  <si>
    <t>CH</t>
  </si>
  <si>
    <t>Federal Customs Administration</t>
  </si>
  <si>
    <t xml:space="preserve">Federal Office for Statistics </t>
  </si>
  <si>
    <t>Federal Office for Statistics</t>
  </si>
  <si>
    <t>R&amp;D economic affairs</t>
  </si>
  <si>
    <t>Municipality of St.Gallen</t>
  </si>
  <si>
    <t>Social Insurance Institute of Canton of Aargau</t>
  </si>
  <si>
    <t>Social Insurance Institute of St.Gallen</t>
  </si>
  <si>
    <t>Swiss State Secretariat for Migration</t>
  </si>
  <si>
    <t>Zug Commercial Register and Bankruptcy Office</t>
  </si>
  <si>
    <t>Zürich City Police</t>
  </si>
  <si>
    <t>Department for International Development</t>
  </si>
  <si>
    <t>Driver and Vehicle Standards Agency</t>
  </si>
  <si>
    <t>Durham city police</t>
  </si>
  <si>
    <t>Kent Police</t>
  </si>
  <si>
    <t>London Borough of Enfield</t>
  </si>
  <si>
    <t>National Health Service</t>
  </si>
  <si>
    <t>North East London NHS Foundation Trust</t>
  </si>
  <si>
    <t>Transport for London</t>
  </si>
  <si>
    <t>UNIVERSITY OF SURREY</t>
  </si>
  <si>
    <t>KIOS Research and Innovation Center of Excellence, University of Cyprus (UCY)</t>
  </si>
  <si>
    <t>Norwegian Government Agency for Financial Management</t>
  </si>
  <si>
    <t>Municipality of Barcelona</t>
  </si>
  <si>
    <t>Output that could produce physical damages to natural persons</t>
  </si>
  <si>
    <t>BMVI, Autobahn GmbH of the Federal Government</t>
  </si>
  <si>
    <t xml:space="preserve">ITZBund </t>
  </si>
  <si>
    <t>Bundesagentur für Arbeit</t>
  </si>
  <si>
    <t>Statistisches Bundesamt</t>
  </si>
  <si>
    <t>Bundesministerium für Verkehr und digitale Infrastruktur (BMVI)</t>
  </si>
  <si>
    <t>Lemgo City</t>
  </si>
  <si>
    <t>Amt für IT und Digitalisierung in der Senatskanzlei der Freien</t>
  </si>
  <si>
    <t>Voice Assistant</t>
  </si>
  <si>
    <t>Cologne City</t>
  </si>
  <si>
    <t>Berufsgenossenschaft Energie Textil Elektro Medienerzeugnisse (BG ETEM)_x000D_</t>
  </si>
  <si>
    <t>Ministerium der Justiz und für Europa (JUM)</t>
  </si>
  <si>
    <t>Hungarian Police</t>
  </si>
  <si>
    <t>National Media and Communication Authority</t>
  </si>
  <si>
    <t>Hungarian State Treasury</t>
  </si>
  <si>
    <t>Education Office</t>
  </si>
  <si>
    <t>Secondary education.</t>
  </si>
  <si>
    <t>ETAPAS project: Fondazione Don Gnocchi (Italy)</t>
  </si>
  <si>
    <t>Non-governmental</t>
  </si>
  <si>
    <t xml:space="preserve">ETAPAS Project: SINTEF-Prokom </t>
  </si>
  <si>
    <t>Greece</t>
  </si>
  <si>
    <t>EL</t>
  </si>
  <si>
    <t xml:space="preserve">ETAPAS project: Municipality of Katerini
</t>
  </si>
  <si>
    <t>AIWT6-313</t>
  </si>
  <si>
    <t>https://www.agenciatributaria.es/</t>
  </si>
  <si>
    <t>felixjesus.aragones@correo.aeat.es</t>
  </si>
  <si>
    <t>Agencia Tributaria</t>
  </si>
  <si>
    <t>NAV</t>
  </si>
  <si>
    <t>AIWT6-315</t>
  </si>
  <si>
    <t/>
  </si>
  <si>
    <t>NAV is developing a new solution for processing applications for sickness benefits where most of the applications will be processed automatically. To ensure correct processing and payment to the end user we have to implement a form of risk assessment of each application. One way of doing that is to train AI-models which can pick out applications to be processed manually. The AI may be trained on data about the user’s situation, the employer, and other relevant information which combined will give a picture of the risk involved. The goal is to process as many applications automatically as possible while also keeping the risk for incorrect payments to the end user/employer low.</t>
  </si>
  <si>
    <t>AIWT6-316</t>
  </si>
  <si>
    <t>Analysis of text streams</t>
  </si>
  <si>
    <t xml:space="preserve">NAV administers key welfare benefits and services in Norway, and consequently receives a substantial number of user inquires through its online platforms. This is no less true in the wake of COVID-19 restrictions imposed last year. _x000D_
We have used NLP to analyse text streams in order to provide key insights to product teams. Through this work we have, among other things, developed ML models to scrub personal identifiers from text and to classify texts into relevant topics. The end result is a dashboard presenting key insights from user inquires to help guide the priorities of product teams. _x000D_
The solution also contributes to the research project CLEANUP, which is funded by the Norwegian research council and managed by the Norwegian computing center (NR). _x000D_
The goal of CLEANUP is to develop new machine learning methods to automatically anonymise (or at least strongly de-identify) text documents containing personal data. _x000D_
</t>
  </si>
  <si>
    <t>AIWT6-319</t>
  </si>
  <si>
    <t>Predicting sick leave duration</t>
  </si>
  <si>
    <t>brede.bjorhovd@nav.no</t>
  </si>
  <si>
    <t>AIWT6-321</t>
  </si>
  <si>
    <t>https://en.digst.dk/policy-and-strategy/denmark-s-national-strategy-for-artificial-intelligence/</t>
  </si>
  <si>
    <t>johan.fu@lanekassen.no</t>
  </si>
  <si>
    <t>Lånekassen (The Norwegian State Educational Loan Fund)</t>
  </si>
  <si>
    <t>AIWT6-322</t>
  </si>
  <si>
    <t>Intelligent mechanisms for clinical evaluation - Facilitate the reconciliation of citizens</t>
  </si>
  <si>
    <t>a.manieri@almaviva.it</t>
  </si>
  <si>
    <t>AlmavivA</t>
  </si>
  <si>
    <t>AIWT6-323</t>
  </si>
  <si>
    <t>SNS24 Scout.AI - Analyse the information recorded within the SNS 24 TAE Service</t>
  </si>
  <si>
    <t>luis.melo.ext@spms.min-saude.pt</t>
  </si>
  <si>
    <t>SPMS - Serviços Partilhados do Ministério da Saúde, EPE</t>
  </si>
  <si>
    <t>AIWT6-324</t>
  </si>
  <si>
    <t xml:space="preserve">AI in Statistical Analysis - Offer fast and relevant answers to ad hoc questions
</t>
  </si>
  <si>
    <t>https://www.bundesregierung.de/breg-de/suche/datenstrategie-der-bundesregierung-1845632</t>
  </si>
  <si>
    <t>joerg.feuerhake@destatis.de</t>
  </si>
  <si>
    <t>Federal Statistical Office Germany</t>
  </si>
  <si>
    <t>AIWT6-325</t>
  </si>
  <si>
    <t>Machine Learning in Editing and Imputation - Automated editing and correcting of data</t>
  </si>
  <si>
    <t>https://www.statistischebibliothek.de/mir/servlets/MCRFileNodeServlet/DEMonografie_derivate_00001972/PoC_MachineLearning.pdf</t>
  </si>
  <si>
    <t>AIWT6-326</t>
  </si>
  <si>
    <t>Machine Learning in Text Classification Projects -  Relieving staff from coding tasks</t>
  </si>
  <si>
    <t>AIWT6-327</t>
  </si>
  <si>
    <t>Project ML-SAST</t>
  </si>
  <si>
    <t>alexander.kuehn@bsi.bund.de</t>
  </si>
  <si>
    <t>Federal Office for Information Security (BSI)</t>
  </si>
  <si>
    <t>AIWT6-328</t>
  </si>
  <si>
    <t>Project ROMATRIS</t>
  </si>
  <si>
    <t>christian.illing@thw.de</t>
  </si>
  <si>
    <t>Bundesanstalt Technisches Hilfswerk</t>
  </si>
  <si>
    <t>AIWT6-329</t>
  </si>
  <si>
    <t xml:space="preserve">Sound2Vision Algorithm </t>
  </si>
  <si>
    <t>deepersense.eu</t>
  </si>
  <si>
    <t>Bundesanstalt Technisches Hilfswerk (THW)</t>
  </si>
  <si>
    <t>AIWT6-330</t>
  </si>
  <si>
    <t>Bridge sensors</t>
  </si>
  <si>
    <t>https://baae58888c14f40f89d08821.blob.core.windows.net/paper/SmartShipping_paper_nl.pdf</t>
  </si>
  <si>
    <t>publiekedienstverlening@nlaic.com</t>
  </si>
  <si>
    <t>Province of SouthHolland</t>
  </si>
  <si>
    <t>AIWT6-331</t>
  </si>
  <si>
    <t>Vegetation detection Friesland - Remote sensing and image recognition to interpret satellite images</t>
  </si>
  <si>
    <t>https://www.ilionx.com/referent/provincie-fryslan-2/</t>
  </si>
  <si>
    <t>The province of Friesland is using remote sensing and image recognition to interpret satellite images. Using AI, the province can gain insights as to the current state of vegetation on the Dutch Waddeneilanden (Frisian Islands). Up until this project was started, this vegetation registration was done once very 6 or 12 years by inspectors who would go to the islands. However, this process was both too labor intensive and at large intervals. So now AI interprets satellite images, and hard-to-judge areas are reviewed manually by inspectors. An additional benefit is that many of the vegetation is very sensitive to nitrogen. This means that keeping an accurate eye on the island vegetation also helps draw up accurate nitrogen models.</t>
  </si>
  <si>
    <t>Province of Friesland</t>
  </si>
  <si>
    <t>AIWT6-332</t>
  </si>
  <si>
    <t>Automation subsidy requirements - Application for a subsidy are examined by AI algorithm</t>
  </si>
  <si>
    <t>https://www.zuid-holland.nl/@16784/energietransitie/</t>
  </si>
  <si>
    <t xml:space="preserve">This project aims to solve the problem that many individuals want to live more environmentally sustainable lives, but are not financially able to do so. The target of this subsidy are people who live in houses with a property value of no more than 200 000 euros. These people qualify for subsidies that can help them make their house more sustainable, ranging from 300 to 3000 euros. Allotment normally takes a lot of effort and time, because forms need to be scanned and judged. This process would take up to 6 weeks and cost a lot of manpower, which was often more costly than the subsidy in question. This project aims to optimize the existing process: it is an automation project. We started with a cluster data analysis to target the correct people for this subsidy. When these people apply for a subsidy, their application is examined by an algorithm. If the applications meets the qualifications, the subsidy is automatically awarded. The process is thus reduced from several weeks to a few days. This benefits the applicants, as the subsidy is only awarded after they have implemented the steps to make their house more sustainable. If the algorithm cannot award a subsidy, a human will be involved. This means that subsidies are never automatically rejected. In addition to innovative technical aspects, this case process was also innovative. We worked according to the “garage methodology”, using funnels, scrum, and product owners. It cost time to implement this approach, but it works very well for implementing new technology. </t>
  </si>
  <si>
    <t>Provinde of South Holland</t>
  </si>
  <si>
    <t>AIWT6-333</t>
  </si>
  <si>
    <t xml:space="preserve">Tracing labour exploitation - Tracing potential victims of human trafficking </t>
  </si>
  <si>
    <t>https://nos.nl/artikel/2273390-mensenhandel-opgespoord-via-bankgegevens</t>
  </si>
  <si>
    <t xml:space="preserve">Inspectorate SZW works together with ABN-Amro and the UvA to trace labor exploitation (human trafficking) by applying pattern recognition to baking information. SZW has supplied various risk patterns, which are traced in banking data with scripts. These connections are then checked by persons. If approved, this can be a motive for a further investigation by the Financial Intelligence Unit into suspicious transactions. Based on that investigation, the public prosecutor can decide to write a warrant, which the judge can use as cause for a further investigation. If so, address and transaction details will be supplied by the bank. These are used to trace potential victims – not perpetrators – of human trafficking. This pilot uses linear scripts which are then vetted for false positives by a human controller. The possibility of using machine learning to hone this process with machine learning in the future is under investigation, as well as possible expansion to 4 other large banks. </t>
  </si>
  <si>
    <t>Inspectorate SZW</t>
  </si>
  <si>
    <t>AIWT6-334</t>
  </si>
  <si>
    <t>Loting illegally buried cadavers with drones -  Use of drones to detect illegaly buried cadavers</t>
  </si>
  <si>
    <t>https://techforfuture.nl/onderzoek/lopend/hidden-graves/</t>
  </si>
  <si>
    <t xml:space="preserve">The Netherlands Food and Consumer Product Safety Authority (NVW) uses drones who employ machine learning to detect irregularities. The goal of this project is to localize illegally buried cadavers. Burying a cadaver will lead to irregularities in surface vegetation. If there are irregularities, an inspector can be deployed to investigate the scene in question. The aim is to get an accurate sense of the actual situation as quickly as possible. The end goal of this technology is that different government services can use the same data, so that they don’t have to collect their own data. </t>
  </si>
  <si>
    <t>Netherlands Food and Consumer Product Safety Authority (NVW</t>
  </si>
  <si>
    <t>AIWT6-335</t>
  </si>
  <si>
    <t>AI for detecting illegal substances -  AI to index seized data carrier</t>
  </si>
  <si>
    <t>https://www.forensischinstituut.nl/</t>
  </si>
  <si>
    <t xml:space="preserve">Netherlands Forensic Institute </t>
  </si>
  <si>
    <t>AIWT6-336</t>
  </si>
  <si>
    <t>Debt relief - Chatbot to assist people with debts</t>
  </si>
  <si>
    <t>https://nederlandseschuldhulproute.nl/</t>
  </si>
  <si>
    <t xml:space="preserve">The goal of this project is to make (local) debt relief easily and quickly accessible to debtors. This is done partially with a chatbot that helps people with their questions about their debts. There are different entry routes to debt relief. The best next step is determined on the basis of several key questions that determine the best next step for the person in question. This project is the product of a collaboration between IBM and the Rotterdam Municipality. It is a pilot project in IJsselmonde and Delfshaven in the first two quarters of 2021. The idea, based on the results, is to expand to large and middel-sized Dutch municipalities. In doing so, IBM wants to always collaborate with local municipal debt relief organizations. Nationally, the project is executed in collaboration with several debt relief organizations. IBM sees this project as a way to make a social contribution with their own knowledge and technology, and has no profit motive in this project. IBM maintains cost price rates and makes its own investments in this project, in addition to financing from subsidies from funds and municipalities. </t>
  </si>
  <si>
    <t>Rotterdam</t>
  </si>
  <si>
    <t>AIWT6-337</t>
  </si>
  <si>
    <t>Calculemus FLINT - Ensuring understandability of normative law texts</t>
  </si>
  <si>
    <t>https://homepages.cwi.nl/~storm/publications/calculemus.pdf</t>
  </si>
  <si>
    <t xml:space="preserve">Calculemus FLINT is a method for interpreting sources and applying norms. Calculemus is a roadmap for solving normative questions. Flint (Formal Language for the Interpretation of Normative Theories) is the domain-specific language for interpreting judicial sources. The goal of the legal engineering aspect of the program is to promote the exchange of norms between different groups, and to investigate the different ways norms can be handled. In addition, the method can also help explain laws and investigate whether they are executable. An organization must be able to explain that it is legitimately carrying out laws – also when it uses AI to do so. Calculemus Flint ensures that normative law texts are understandable for all parties, which can improve the acceptance of and normative basis for artificially taken decisions. End users of this program can be policy makers or legislative lawyers, but also civilians subject to certain laws. </t>
  </si>
  <si>
    <t>AIWT6-338</t>
  </si>
  <si>
    <t>Ik houd van jou Monitor - Monitor which automatically calculates the distance between people</t>
  </si>
  <si>
    <t>https://algoritmeregister.amsterdam.nl/anderhalve-meter-monitor/</t>
  </si>
  <si>
    <t>The city of Amsterdam has taken various measures to combat the further spread of COVID-19 and to spread awareness on the importance of keeping 1.5 meters distance from one another. To that end, the city has implemented the 1.5 meter monitor. A camera takes a picture of a public scene, and the system automatically calculates the distance between people. Passers-by can see this picture, on which faces have been replaced with smileys, on a screen. This tells them whether they are keeping their distance: a green smiley for more than 1.8 meters distance, an orange smiley for 1.5 to 1.8 meters distance, and a red smiley for less than 1.5 meters distance. Pedestrians are also warned with audio signals. The system does not save the photographs it takes, so images are used only for a direct warning to pedestrians. However, the total amount of pedestrians within range of the camera is recorded, so that it is possible to monitor whether a certain area is too busy. The 1.5 meter monitor is temporarily employed because of emergency ordinance COVID-19 and the necessity of keeping 1.5 meters distance. The system is being test in a number of public spaces in the Amsterdam—Amstelland region.</t>
  </si>
  <si>
    <t>Amsterdam</t>
  </si>
  <si>
    <t>AIWT6-339</t>
  </si>
  <si>
    <t>Detection protective equipment</t>
  </si>
  <si>
    <t>antonin.hlavinka@fnol.cz</t>
  </si>
  <si>
    <t>University Hospital Olomouc, contact antonin.hlavinka@fnol.cz</t>
  </si>
  <si>
    <t>AIWT6-340</t>
  </si>
  <si>
    <t xml:space="preserve">Object Detection Kit Amsterdam - Automatic detection of garbage </t>
  </si>
  <si>
    <t>https://odk.ai/#/participation</t>
  </si>
  <si>
    <t>Object Detection Kit (ODK) is an open source platform for municipalities, initiated by Amsterdam. Garbage in public spaces is automatically detected. This information is then transmitted to the service responsible for the removal of that kind of garbage. There is a lot of garbage in certain locations in Amsterdam, especially near underground containers. The Amsterdam municipality aims to keep its streets as clean as possible, while employing its garbage removal services as efficiently as possible. ODK detects garbage in public spaces and enables more effective interventions to make sure streets are clean. ODK reduces the impact of garbage on public spaces. Thanks to automatic scanning and reporting, locals don’t need to report as much wrongly placed garbage.</t>
  </si>
  <si>
    <t>AIWT6-341</t>
  </si>
  <si>
    <t>Detection causes early school leavers Kungsbacka - Analysing data of early school leavers</t>
  </si>
  <si>
    <t>iwona.carlsson@kungsbacka.se</t>
  </si>
  <si>
    <t>Kungsbacka municipality</t>
  </si>
  <si>
    <t>AIWT6-342</t>
  </si>
  <si>
    <t xml:space="preserve">DeepL Translator </t>
  </si>
  <si>
    <t>https://www.deepl.com/translator</t>
  </si>
  <si>
    <t xml:space="preserve">DeepL Translator _x000D_
Quoted from wikipedia.org:_x000D_
DeepL Translator is a free neural machine translation service launched on 28 August 2017 and developed by DeepL GmbH (Linguee), based in Cologne, Germany. _x000D_
DeepL currently offers translations between the following 24 languages and 552 language pairs._x000D_
There are no advertisements on DeepL. The company wants to earn money by licensing a translation application-programming interface. _x000D_
The algorithm and source code are closed-source and proprietary. The service uses convolutional neural networks (CNNs) that have been trained with the Linguee database._x000D_
</t>
  </si>
  <si>
    <t>Federal Office for Information Security</t>
  </si>
  <si>
    <t>AIWT6-343</t>
  </si>
  <si>
    <t>Assessment security properties of Symmetric Ciphers - Supporting assessment of security properties of cryptographic algorithms</t>
  </si>
  <si>
    <t>https://www.bsi.bund.de/DE/Themen/Unternehmen-und-Organisationen/Informationen-und-Empfehlungen/Kryptografie/KI-in-der-Kryptografie/ki-in-der-kryptografie_node.html</t>
  </si>
  <si>
    <t>AIWT6-344</t>
  </si>
  <si>
    <t>Enhancing metadata for textual information - improving the quality of search and automatic reasoning</t>
  </si>
  <si>
    <t>Christoph.Droste@bsi.bund.de</t>
  </si>
  <si>
    <t>Federal Office for Security in Information Technology (Bundesamt für Sicherheit in der Informationstechnik - BSI)</t>
  </si>
  <si>
    <t>AIWT6-345</t>
  </si>
  <si>
    <t>Passenger Name Record</t>
  </si>
  <si>
    <t>https://www.bka.de/DE/UnsereAufgaben/Aufgabenbereiche/Zentralstellen/Fluggastdatenspeicherung/Fluggastdatenspeicherung_node.html</t>
  </si>
  <si>
    <t>dennis.meyer@bva.bund.de</t>
  </si>
  <si>
    <t>PNR (Passenger Name Record). The application receives passenger data from air carriers, processes and analyzes it, and forwards these results to the BKA (Bundeskriminalamt) as the responsible national Passenger Information Unit (PIU). In case of required follow-up measures the information is also send to the BPol (Bundespolizei). One goal is to identify individuals who have committed serious crime or terrorist offenses or could do so within a foreseeable period of time. To this end, the passanger data is compared with different crime databases as well as with patterns. In order to be able to create and improve suitable patterns, the PNR Act enables the analysis of PNR data. The BVA (Bundesverwaltungsamt) processes the PNR data on behalf of and according to the instructions of the BKA.</t>
  </si>
  <si>
    <t>BVA (Bundesverwaltungsamt)</t>
  </si>
  <si>
    <t>Information and planning</t>
  </si>
  <si>
    <t>AIWT6-346</t>
  </si>
  <si>
    <t>Real-life traffic analysis - Creation of labelled data sets of real-life video traffic</t>
  </si>
  <si>
    <t>www.zitis.bund.de</t>
  </si>
  <si>
    <t>BD@zitis.bund.de</t>
  </si>
  <si>
    <t xml:space="preserve">The main goal of the project is to create a labelled data set of videos showing real-life traffic scenes. In particular there is a focus on license plates. Since the manual annotation of video data is extremely ressources consuming and expensive, a high grade of automatisation in the annotation process is desired. To this end the development of a automatic license plate detector was started. Modern technologies from the area of machine learning are used to create a license plate detector, whose annotation capability resembles manual annotation. Moreover, the possibility of human postprocessing and quality assurance is also elaborated. </t>
  </si>
  <si>
    <t>ZITiS</t>
  </si>
  <si>
    <t>AIWT6-347</t>
  </si>
  <si>
    <t>https://atencioenlinia.ajuntament.barcelona.cat</t>
  </si>
  <si>
    <t>mperezba@bcn.cat</t>
  </si>
  <si>
    <t>Barcelona City Council</t>
  </si>
  <si>
    <t>AIWT6-348</t>
  </si>
  <si>
    <t>Chatbot Sigma</t>
  </si>
  <si>
    <t>https://eportugal.gov.pt/</t>
  </si>
  <si>
    <t>andre.lapa@ama.pt</t>
  </si>
  <si>
    <t>Chatbot "Sigma" - ePortugal.gov.pt_x000D_
_x000D_
Sigma is the chatbot of the portuguese public services portal (eportugal.gov.pt)._x000D_
This chatbot responds, in natural language, to user interactions with the information available on the information pages on public services available on the ePortugal portal._x000D_
In addition to answer with information, the user can, in a conversation, change his address on the Citizen Card (Portuguese identification document)._x000D_
In the last Portuguese elections, the citizen was able, through a conversation with Sigma, to know where to vote._x000D_
_x000D_
The administration and configuration of Sigma goes through 3 platforms:_x000D_
LUIS - platform that interprets natural language. When trained, he's able to identify what the user wants to know (intention) about a certain service (entity)._x000D_
_x000D_
QnA - platform where the ePortugal portal services are loaded so that the bot can identify them, and also where chitchat interactions are loaded (quick chat)._x000D_
_x000D_
Cognitive Services APIs Reference - platform where groups of synonyms are loaded in form of keywords to facilitate the bot to interpret a service.</t>
  </si>
  <si>
    <t>Agência para a Modernização Administrativa - AMA</t>
  </si>
  <si>
    <t>AIWT6-349</t>
  </si>
  <si>
    <t>https://www.luxactive.com/en/</t>
  </si>
  <si>
    <t>nikol.bujalkova@luxactive.com</t>
  </si>
  <si>
    <t xml:space="preserve">LuxActive KG </t>
  </si>
  <si>
    <t>AIWT6-350</t>
  </si>
  <si>
    <t>Tool to optimize self-consumption in residential sectors</t>
  </si>
  <si>
    <t>oscar.camara@aiguasol.coop</t>
  </si>
  <si>
    <t>Aiguasol</t>
  </si>
  <si>
    <t>AIWT6-351</t>
  </si>
  <si>
    <t>https://www.prh.fi/en/kaupparekisteri.html</t>
  </si>
  <si>
    <t>anna.lauttamus-kauppila@prh.fi</t>
  </si>
  <si>
    <t>Finnish Patent and Registration Office PRH</t>
  </si>
  <si>
    <t>AIWT6-352</t>
  </si>
  <si>
    <t>Classification site plans - AI to assist notaries in classifying site plan documents</t>
  </si>
  <si>
    <t>internal web address</t>
  </si>
  <si>
    <t>keith.cortis@gov.mt</t>
  </si>
  <si>
    <t>Computer Vision through image classification techniques, to assist notaries in classifying whether an uploaded document is a site plan or not. The latter is one supporting required by the notary upon signature of contract for property purchase. When the notary submits the contract of purchase via the online notaries portal, several documents need to be uploaded as supporting evidence, one of which includes a site plan of the building, acquired via the land registry department. Once the document is uploaded, this is automatically verified to check on whether the document represents a site plan or not. If the document is classified as a site plan, the notary can proceed with the contract submission, otherwise, he/she needs to re-check whether the correct site plan document was uploaded.</t>
  </si>
  <si>
    <t>AIWT6-353</t>
  </si>
  <si>
    <t>Automation of subtitling videos and audios - Improving accessibility of public websites</t>
  </si>
  <si>
    <t>mikko.laakso@vero.fi</t>
  </si>
  <si>
    <t>Finnish Tax Administration (FTA)</t>
  </si>
  <si>
    <t>AIWT6-354</t>
  </si>
  <si>
    <t>Cultural Heritage Tools - AI tools integrated in the National Library of Finland</t>
  </si>
  <si>
    <t>https://digi.kansalliskirjasto.fi/name-search?set_language=en</t>
  </si>
  <si>
    <t>minna.kaukonen@helsinki.fi</t>
  </si>
  <si>
    <t>The National Library of Finland</t>
  </si>
  <si>
    <t>AIWT6-355</t>
  </si>
  <si>
    <t>Chatbot  Social Insurance Institution of Finland - Automating communication with customers</t>
  </si>
  <si>
    <t>www.kela.fi/lapsiperheet</t>
  </si>
  <si>
    <t>riikka.lindroos-jarvitalo@kela.fi</t>
  </si>
  <si>
    <t>Kela/Kansaneläkelaitos/the Social Insurance Institution of Finland</t>
  </si>
  <si>
    <t>AIWT6-356</t>
  </si>
  <si>
    <t>Semi-automated prior art search tool - Tool to search for patents</t>
  </si>
  <si>
    <t>mika.inki@prh.fi</t>
  </si>
  <si>
    <t>AIWT6-357</t>
  </si>
  <si>
    <t>satu.holmberg@hel.fi</t>
  </si>
  <si>
    <t>Helsinki City Library</t>
  </si>
  <si>
    <t>AIWT6-358</t>
  </si>
  <si>
    <t xml:space="preserve">NeRo Chatbot - Chatbot for clients of maternity services </t>
  </si>
  <si>
    <t>Helsinki</t>
  </si>
  <si>
    <t>AIWT6-359</t>
  </si>
  <si>
    <t>Job Market Finland - Matching employees with right jobs</t>
  </si>
  <si>
    <t>tyomarkkinatori.keha@ely-keskus.fi</t>
  </si>
  <si>
    <t>KEHA-centre</t>
  </si>
  <si>
    <t>AIWT6-360</t>
  </si>
  <si>
    <t>Tray - Machine learning to increase performance and stability of data exchange</t>
  </si>
  <si>
    <t>bernarda.kozelj@gov.si</t>
  </si>
  <si>
    <t>AIWT6-361</t>
  </si>
  <si>
    <t xml:space="preserve">AI assisted chat service - Chatbot for tax purposes </t>
  </si>
  <si>
    <t>https://www.vero.fi/sahkoiset-asiointipalvelut/omavero/</t>
  </si>
  <si>
    <t>AIWT6-362</t>
  </si>
  <si>
    <t>Sentiment analysis of customer feedback - Sentiment analysis in taxation area</t>
  </si>
  <si>
    <t>lasse.winter@vero.fi</t>
  </si>
  <si>
    <t>AIWT6-363</t>
  </si>
  <si>
    <t>MLOps platform for classification purposes - Developing classification models</t>
  </si>
  <si>
    <t>jussi.ritola@stat.fi</t>
  </si>
  <si>
    <t>Statistics Finland</t>
  </si>
  <si>
    <t>AIWT6-364</t>
  </si>
  <si>
    <t>zoltan.mathe@idomsoft.hu</t>
  </si>
  <si>
    <t>Idomsoft ZRT</t>
  </si>
  <si>
    <t>Public Services</t>
  </si>
  <si>
    <t>AIWT6-365</t>
  </si>
  <si>
    <t>Prediction supply of trucks - Machine Learning to predict truck scheduling</t>
  </si>
  <si>
    <t>mail.taoufik@gmail.com</t>
  </si>
  <si>
    <t>La Poste</t>
  </si>
  <si>
    <t>AIWT6-366</t>
  </si>
  <si>
    <t>programmi interattivi ENEA</t>
  </si>
  <si>
    <t>marina.sorrentino@enea.it</t>
  </si>
  <si>
    <t>utilizzo il programma delle presenze e tutti i programmi interattivi ENEA</t>
  </si>
  <si>
    <t>ENEA</t>
  </si>
  <si>
    <t>AIWT6-367</t>
  </si>
  <si>
    <t>http://www.eluxemburgensia.lu</t>
  </si>
  <si>
    <t>yves.maurer@bnl.etat.lu</t>
  </si>
  <si>
    <t>Unlock digitized textual documents by correcting OCR, extracting entities and organising image content.</t>
  </si>
  <si>
    <t>Bibliothèque nationale de Luxembourg</t>
  </si>
  <si>
    <t>11-Culture</t>
  </si>
  <si>
    <t>AIWT6-368</t>
  </si>
  <si>
    <t>Kranj Digital Twin - Representation of the city digitally</t>
  </si>
  <si>
    <t>https://pametnamlaka.3fs.net/</t>
  </si>
  <si>
    <t>ana.vizovisek@kranj.si</t>
  </si>
  <si>
    <t>City Municipality of Kranj</t>
  </si>
  <si>
    <t>AIWT6-369</t>
  </si>
  <si>
    <t>AuroraAI - Ministry of Finance</t>
  </si>
  <si>
    <t>antti.hahto@vm.fi</t>
  </si>
  <si>
    <t>During 2021, starter kits for deploying the AuroraAI network's core components for service providers will be published as well as a package of various services connected to the network. The starter kit will allow the first service providers to connect their services to the AuroraAI network.
Responsibility for developing the reference implementations of the AuroraAI network interfaces has been assigned to DigiFinland Oy, which is a state-owned special task company. AuroraAI chatbot and the How am I? service will be piloted in the daily life of higher comprehensive school pupils in 2021.</t>
  </si>
  <si>
    <t>Ministry of Finance</t>
  </si>
  <si>
    <t>AIWT6-370</t>
  </si>
  <si>
    <t>Social and Creative AI policy tools</t>
  </si>
  <si>
    <t>nioannou@meci.gov.cy</t>
  </si>
  <si>
    <t>Use AI to develop policy tools for Social and Creative Industries</t>
  </si>
  <si>
    <t>Ministry of Energy, Commerce and Industry</t>
  </si>
  <si>
    <t>AIWT6-371</t>
  </si>
  <si>
    <t>municipality of Oranienburg</t>
  </si>
  <si>
    <t>Civocracy</t>
  </si>
  <si>
    <t>Human Rights</t>
  </si>
  <si>
    <t>Helsinki, Skansa and others</t>
  </si>
  <si>
    <t>AIWT6-375</t>
  </si>
  <si>
    <t xml:space="preserve">TeleCare Nord </t>
  </si>
  <si>
    <t>Sugehus Lillebaelt</t>
  </si>
  <si>
    <t>Medcom</t>
  </si>
  <si>
    <t>Regionshospitalet Randers</t>
  </si>
  <si>
    <t>Odense Universitetshospital</t>
  </si>
  <si>
    <t>Rigshospitalet</t>
  </si>
  <si>
    <t>West Zealand Region</t>
  </si>
  <si>
    <t>Aalborg Kommune</t>
  </si>
  <si>
    <t>Esbjerg Kommune</t>
  </si>
  <si>
    <t>Norddjurs Municipality</t>
  </si>
  <si>
    <t>Kobenhavns Kommune</t>
  </si>
  <si>
    <t>Odense Kommune</t>
  </si>
  <si>
    <t>AIWT6-389</t>
  </si>
  <si>
    <t xml:space="preserve">BoSa </t>
  </si>
  <si>
    <t xml:space="preserve">Belgium Police
</t>
  </si>
  <si>
    <t>NSSO</t>
  </si>
  <si>
    <t xml:space="preserve"> RSZ/ONSS </t>
  </si>
  <si>
    <t xml:space="preserve">Roads and Traffic Agency </t>
  </si>
  <si>
    <t>Vlaams Agentschap voor Personen met een Handicap</t>
  </si>
  <si>
    <t>ILVO</t>
  </si>
  <si>
    <t xml:space="preserve">DigiPolis </t>
  </si>
  <si>
    <t xml:space="preserve">Flemish Agency for Care and Health &amp; Flemish Institute for Healthy Living
</t>
  </si>
  <si>
    <t>Department of Agriculture and Fisheries</t>
  </si>
  <si>
    <t xml:space="preserve">Flemish Audit Office
</t>
  </si>
  <si>
    <t>City of Antwerp</t>
  </si>
  <si>
    <t>Agentschap Informatie Vlaanderen and Agentschap Binnenland Bestuur</t>
  </si>
  <si>
    <t>Agency for Roads and Traffic (AWV)</t>
  </si>
  <si>
    <t>VEB, HFB and VEA</t>
  </si>
  <si>
    <t>Leuven City</t>
  </si>
  <si>
    <t>Department of Mobility and Public Works (MOW)</t>
  </si>
  <si>
    <t>Social Insurance Board</t>
  </si>
  <si>
    <t>Official Gazette</t>
  </si>
  <si>
    <t>automatic translation</t>
  </si>
  <si>
    <t xml:space="preserve">Center of Registers and Information Systems
</t>
  </si>
  <si>
    <t>Commercial Register</t>
  </si>
  <si>
    <t xml:space="preserve">Road Administration
</t>
  </si>
  <si>
    <t>Ministry of Education and Research, University of Tartu, Ministry of Economic Affairs and Communications</t>
  </si>
  <si>
    <t>Process digitalisation</t>
  </si>
  <si>
    <t>IKTP</t>
  </si>
  <si>
    <t>Community led</t>
  </si>
  <si>
    <t>Police and Border Guard Board (PPA)</t>
  </si>
  <si>
    <t>Environmental Agency</t>
  </si>
  <si>
    <t xml:space="preserve">Consumer Protection and Technical Surveillance Authority
</t>
  </si>
  <si>
    <t>National Archives</t>
  </si>
  <si>
    <t xml:space="preserve">State Information System Board
</t>
  </si>
  <si>
    <t>KEMIT and the Environment Agency</t>
  </si>
  <si>
    <t>Estonian Court</t>
  </si>
  <si>
    <t>Estonian Weather Service</t>
  </si>
  <si>
    <t xml:space="preserve">Social Insurance Board
</t>
  </si>
  <si>
    <t xml:space="preserve">Road Administration, Police and Border Guard Board
</t>
  </si>
  <si>
    <t xml:space="preserve">Estonian Fire Department
</t>
  </si>
  <si>
    <t xml:space="preserve">Fire-protection services </t>
  </si>
  <si>
    <t xml:space="preserve">Ministry of Economic Affairs and Communications
</t>
  </si>
  <si>
    <t xml:space="preserve">National Library
</t>
  </si>
  <si>
    <t xml:space="preserve">National Heritage Board
</t>
  </si>
  <si>
    <t>Recreation, culture and religion n.e.c.</t>
  </si>
  <si>
    <t>Unemployment Insurance Fund</t>
  </si>
  <si>
    <t xml:space="preserve">Tax and Customs Board
</t>
  </si>
  <si>
    <t>Ministry for Foreign Affairs of Finland</t>
  </si>
  <si>
    <t>Helen</t>
  </si>
  <si>
    <t>Helsinki Region Environmental Services Authority HSY</t>
  </si>
  <si>
    <t xml:space="preserve">General Directorate of Health </t>
  </si>
  <si>
    <t>Bordeaux University Hospital Center</t>
  </si>
  <si>
    <t>Institute for Radiation Protection and Nuclear Safet</t>
  </si>
  <si>
    <t>General Directorate of Local Authorities .</t>
  </si>
  <si>
    <t xml:space="preserve">General Directorate of the National Gendarmerie </t>
  </si>
  <si>
    <t>General Directorate of Customs and Indirect Duties</t>
  </si>
  <si>
    <t>National Institute of Statistics and Economic Studies</t>
  </si>
  <si>
    <t xml:space="preserve">New Aquitaine Chambers of Trades and Crafts </t>
  </si>
  <si>
    <t>National Institute for the Industrial Environment and Risks .</t>
  </si>
  <si>
    <t>Pollution abatement.</t>
  </si>
  <si>
    <t>Directorate-General for Enterprises - Strategic Information and Economic Security Service</t>
  </si>
  <si>
    <t>Council of State</t>
  </si>
  <si>
    <t>Directorate-General for Competition, Consumer Affairs and Fraud Control</t>
  </si>
  <si>
    <t xml:space="preserve">National Institute for Geographic and Forest Information </t>
  </si>
  <si>
    <t>Court of Cassation</t>
  </si>
  <si>
    <t>Hydrographic and Oceanographic Service of the Navy</t>
  </si>
  <si>
    <t>Municipality of Alghero</t>
  </si>
  <si>
    <t xml:space="preserve">Municipality of Monserrato </t>
  </si>
  <si>
    <t>Central Agency of Social Security Bodies (ACOSS):</t>
  </si>
  <si>
    <t>French Biodiversity Agency (AFB):</t>
  </si>
  <si>
    <t>Nuclear Safety Authority (ASN)</t>
  </si>
  <si>
    <t>Departmental Directorate of Territories and the Sea (DDTM) of
L'Hérault:</t>
  </si>
  <si>
    <t>General Directorate of Food (DGAL) of the Ministry of
Agriculture and Food:</t>
  </si>
  <si>
    <t xml:space="preserve">Ministry of Labor </t>
  </si>
  <si>
    <t>Ministry of Action and Public Accounts - DGFIP</t>
  </si>
  <si>
    <t>Ministry of the Interior</t>
  </si>
  <si>
    <t>Ministry of Solidarity and Health - DREES</t>
  </si>
  <si>
    <t>Ministry of Ecological and Inclusive Transition - Météo France</t>
  </si>
  <si>
    <t>Government’s Information and Press service</t>
  </si>
  <si>
    <t>Land Registry and Topography Administration</t>
  </si>
  <si>
    <t xml:space="preserve"> Luxembourg National Library</t>
  </si>
  <si>
    <t>Luxembourg National archive</t>
  </si>
  <si>
    <t xml:space="preserve">Municipality of Arnhem </t>
  </si>
  <si>
    <t>8Ting, business office Work &amp; Income of the municipality of Enschede</t>
  </si>
  <si>
    <t>Aurea Imaging / Pegasus Geospatial Consulting B.V, NVWA</t>
  </si>
  <si>
    <t>ProRail</t>
  </si>
  <si>
    <t>Netherlands Enterprise Agency, KAI MT, BZK, ICTU, CIO EZK and entrepreneurs</t>
  </si>
  <si>
    <t>Ciphix, Amsterdam Police</t>
  </si>
  <si>
    <t>Education Implementation Service</t>
  </si>
  <si>
    <t>NVWA</t>
  </si>
  <si>
    <t>Cyber Peacekeeping Forces</t>
  </si>
  <si>
    <t xml:space="preserve">Municipality of Utrecht, Tilburg, Nijmegen, Middelburg, Hilversum, Amersfoort, Leiden and Almere, Groningen, Zwolle, Tiel and Drechtsteden </t>
  </si>
  <si>
    <t>Municipality of Amsterdam and app developer</t>
  </si>
  <si>
    <t>15 high educational institutions in the Netherlands</t>
  </si>
  <si>
    <t>Municipality of Enschede</t>
  </si>
  <si>
    <t>Rijkswaterstaat, 2CoolMonkeys</t>
  </si>
  <si>
    <t>Province of North Holland, Municipality of Amersfoort, Bam infra, Province of Gelderland and other provinces</t>
  </si>
  <si>
    <t>IND and TNO</t>
  </si>
  <si>
    <t>PWC</t>
  </si>
  <si>
    <t>Municipality of Apeldoorn</t>
  </si>
  <si>
    <t>Nelen &amp; Schuurmans</t>
  </si>
  <si>
    <t xml:space="preserve">Rijkswaterstaat, provinces, Netherlands Space Office and entrepreneurs </t>
  </si>
  <si>
    <t>Province of Gelderland, NEO, Wageningen Environmental Research</t>
  </si>
  <si>
    <t>Province of Groningen, NEO</t>
  </si>
  <si>
    <t>Fire Brigade, TNO</t>
  </si>
  <si>
    <t>Municipality of Enschede, Saxion, Winkelhart Enschede, University of Twente, Both Social, eLabbs, Marotura, Present Media, Squal Media, Think Public, University of Twente and Winkelhart Enschede</t>
  </si>
  <si>
    <t>Dutch Tax Authority</t>
  </si>
  <si>
    <t>Municipality of Zwijndrecht and Dordrecht</t>
  </si>
  <si>
    <t>Province of Gelderland, Ravon</t>
  </si>
  <si>
    <t>LexIQ</t>
  </si>
  <si>
    <t>Municipality of Amsterdam-AMS Institute</t>
  </si>
  <si>
    <t>Province of South Holland</t>
  </si>
  <si>
    <t>Municipality of Amsterdam &amp; Johan Cruijff ArenA</t>
  </si>
  <si>
    <t>Province of South Holland, Rijkswaterstaat, metropolitan region</t>
  </si>
  <si>
    <t>Municipality of Rijswijk, Dynniq</t>
  </si>
  <si>
    <t>Municipality of Zaanstad</t>
  </si>
  <si>
    <t>Municipality of Tilburg</t>
  </si>
  <si>
    <t>Province of South Holland, municipalities</t>
  </si>
  <si>
    <t>Municipality of The Hague and Phinion Data Engineering.</t>
  </si>
  <si>
    <t>Province of South Holland, DO IT analytics</t>
  </si>
  <si>
    <t>ViNotion</t>
  </si>
  <si>
    <t>6 municipalities</t>
  </si>
  <si>
    <t>Municipalities (Boxmeer)</t>
  </si>
  <si>
    <t xml:space="preserve">RWS and Hoogheemraadschap Delfland </t>
  </si>
  <si>
    <t>Manifesto group, municipality of Amsterdam, SIVI, Bvolve, Innovalor</t>
  </si>
  <si>
    <t>Ministry of Justice and Security, Ministry of the Interior and Kingdom Relations</t>
  </si>
  <si>
    <t>Subsidiary services to education.</t>
  </si>
  <si>
    <t>National Archives and ICTU</t>
  </si>
  <si>
    <t>Province of South Holland, energysharing network</t>
  </si>
  <si>
    <t>ProRail, Schiphol, DSM, Rijkswaterstaat Heembouw, Sodexo</t>
  </si>
  <si>
    <t>OM and the Municipality of Rotterdam, Programme Office of the National Programme Rotterdam-Zuid and the police</t>
  </si>
  <si>
    <t>Technolution B.V.</t>
  </si>
  <si>
    <t>Netherlands Forensic Institute (NFI)</t>
  </si>
  <si>
    <t xml:space="preserve">Municipality of Súdwest-Fryslân </t>
  </si>
  <si>
    <t>Province of Gelderland</t>
  </si>
  <si>
    <t>Mental health institutions</t>
  </si>
  <si>
    <t>Municipality of Uden</t>
  </si>
  <si>
    <t>Province of Gelderland, Bolesian.ai</t>
  </si>
  <si>
    <t>Police, NFI</t>
  </si>
  <si>
    <t>R&amp;D public order and safety.</t>
  </si>
  <si>
    <t>Netherlands Forensic Institute</t>
  </si>
  <si>
    <t>HKV Line in water B.V.</t>
  </si>
  <si>
    <t>Municipality of Amsterdam</t>
  </si>
  <si>
    <t>Environment and Transport Inspectorate (ILT)</t>
  </si>
  <si>
    <t>Auditing and logging</t>
  </si>
  <si>
    <t xml:space="preserve">Public Prosecutor's Office, the National Police, the Tax Authorities, Customs, the FIOD and the Financial Intelligence Unit, the Social Affairs and Employment Inspectorate (Investigation Directorate), the Intelligence and Investigation Service of the Environment and Transport Inspectorate (ILT-IOD), the Intelligence and Investigation Service of the Dutch Food and Consumer Product Safety Authority (NVWA-IOD), the Media Commissioner </t>
  </si>
  <si>
    <t>Rijkswaterstaat and market parties</t>
  </si>
  <si>
    <t>Municipality of The Hague</t>
  </si>
  <si>
    <t>District Court of East Brabant</t>
  </si>
  <si>
    <t>Chamber of Commerce</t>
  </si>
  <si>
    <t>Ministry of Interior</t>
  </si>
  <si>
    <t>TNO, the IND, the Ministry of the Interior and Kingdom Relations, the investment post OBDO (Government-wide Policy Consultation Digital Government), Ministry of Jusititie and Security, ICTU, Ministry of Economic Affairs and Climate, Ministry of Finance, University of Amsterdam and CWI.</t>
  </si>
  <si>
    <t>Municipality of Breda</t>
  </si>
  <si>
    <t>Municipalities Putten. Heerde, Epe, Harderwijk, Ede, Ermelo and the province of Gelderland</t>
  </si>
  <si>
    <t>Eco Consult, Devise Analytics</t>
  </si>
  <si>
    <t>Detection systems</t>
  </si>
  <si>
    <t xml:space="preserve">Readar B.V. </t>
  </si>
  <si>
    <t>Universities</t>
  </si>
  <si>
    <t>Milvum B.V.</t>
  </si>
  <si>
    <t>Municipality of Eindhoven</t>
  </si>
  <si>
    <t>Totta Datalab, municipality of Nissewaard, municipality of Brielle</t>
  </si>
  <si>
    <t>Municipality of Deventer, Municipality of Goirle</t>
  </si>
  <si>
    <t>Municipality of Leudal</t>
  </si>
  <si>
    <t>Municipality of Dronten</t>
  </si>
  <si>
    <t>Municipality of Maastricht</t>
  </si>
  <si>
    <t>Municipality of Nederweert</t>
  </si>
  <si>
    <t>Municipality of Zaanstad (VNG)</t>
  </si>
  <si>
    <t>Financial Intelligence Unit Netherlands (FIU-Netherlands), the National Police, the Public Prosecutor's Office, the Municipality of Amsterdam and Rotterdam, the Tax Authorities, the FIOD, the ISZW</t>
  </si>
  <si>
    <t xml:space="preserve">Egis Parking Services B.V., Municipality of Amsterdam (Parking, Team Analysis &amp; Advice), the Hague, Rotterdam and Utrecht </t>
  </si>
  <si>
    <t>Municipality of Zoetermeer</t>
  </si>
  <si>
    <t>Intemo, Municipality of Nijmegen</t>
  </si>
  <si>
    <t>National Police, Ziuz</t>
  </si>
  <si>
    <t>Municipality of Rotterdam, TNO and BZK</t>
  </si>
  <si>
    <t>Municipality of Groningen</t>
  </si>
  <si>
    <t>CJIB</t>
  </si>
  <si>
    <t>LexIQ, Public Prosecutor's Office</t>
  </si>
  <si>
    <t>130 municipalities</t>
  </si>
  <si>
    <t>Municipality of Rotterdam/HBR</t>
  </si>
  <si>
    <t>EMRAYS B.V.</t>
  </si>
  <si>
    <t>Vialis B.V.</t>
  </si>
  <si>
    <t>Intelligence Agency</t>
  </si>
  <si>
    <t>Municipality of Rotterdam, TUDelft</t>
  </si>
  <si>
    <t>Province of Friesland, Ilionix</t>
  </si>
  <si>
    <t>Province of Overijssel, Neo</t>
  </si>
  <si>
    <t>City marketing organisation Amsterdam Marketing and municipality of Amsterdam</t>
  </si>
  <si>
    <t>Rijkswaterstaat</t>
  </si>
  <si>
    <t>Rijkswaterstaat and Dutch Analytics</t>
  </si>
  <si>
    <t>Municipality of Rotterdam</t>
  </si>
  <si>
    <t>Municipality of Amsterdam, UWV, the Tax And Customs Administration and SVB</t>
  </si>
  <si>
    <t>Municipality of Enschede, Almelo, Bloemendaal and Heemstede, Loon op Zand, Sudwest-Fryslan, Borger-Odoorn, Leerdam, Terneuzen, Leiden, Venray, Eindhoven, Noordoostpolder and Zoetermeer</t>
  </si>
  <si>
    <t xml:space="preserve">National Police, the Royal Netherlands Marechaussee, the Centre of Expertise, Trafficking in Human Beings and People Smuggling, the Immigration and Naturalisation Service, the ISZW and the Public Prosecutor's Office </t>
  </si>
  <si>
    <t>Rijkswaterstaat, Innovation Centre and ViNotion</t>
  </si>
  <si>
    <t>Public Prosecutor's Office and Rijkswaterstaat</t>
  </si>
  <si>
    <t>National Police Lab Artificial Intelligence</t>
  </si>
  <si>
    <t>Municipality of Overijssel and Gelderland</t>
  </si>
  <si>
    <t xml:space="preserve">Aincient B.V., Picturae, Sioux Technologies, Islands of Meaning, Amsterdam City Archive. </t>
  </si>
  <si>
    <t>Municipality of Amsterdam, Waternet, Drain Products, Aedes Real Estate, KWR Water Cycle Research Institute and Marineterrein Amsterdam</t>
  </si>
  <si>
    <t>CentERdata</t>
  </si>
  <si>
    <t>UWV, SVB, the Tax And Customs Administration, DUO, Justid, CJIB and RDW</t>
  </si>
  <si>
    <t>Public Prosecutor's Office, Judicial Institutions Service (DJI), Central Judicial Collection Bureau (CJIB)</t>
  </si>
  <si>
    <t>Dutch Police, with Speech lab B.V.</t>
  </si>
  <si>
    <t>CBS and Land Registry</t>
  </si>
  <si>
    <t>Financial Intelligence Unit Netherlands (FIU-Netherlands)</t>
  </si>
  <si>
    <t>Central Judicial Debt Collection Agency (CJIB)</t>
  </si>
  <si>
    <t>Province of Overijssel, exocortex, University of Twente</t>
  </si>
  <si>
    <t>VNG</t>
  </si>
  <si>
    <t xml:space="preserve">Municipality of Rotterdam, Welance.io, </t>
  </si>
  <si>
    <t>File radar B.V.</t>
  </si>
  <si>
    <t>VNG, Municipality of Tilburg</t>
  </si>
  <si>
    <t>Municipality of Twenterand</t>
  </si>
  <si>
    <t>Municipality of Amersfoort and Dordrecht</t>
  </si>
  <si>
    <t>Municipality, Tax Authorities, DUO, CJIB, Legal Aid Council, WNSP Office</t>
  </si>
  <si>
    <t>Municipality of Breda and I-SAGO</t>
  </si>
  <si>
    <t>Waste water management.</t>
  </si>
  <si>
    <t>Hoogheemraadschap de Stichtse Rijnlanden en Tauw en HAL24k</t>
  </si>
  <si>
    <t>Municipalities in Friesland, Groningen and Drenthe ism SVB and Belastingdienst</t>
  </si>
  <si>
    <t>Municipality of 's-Hertogenbosch, Vught, Utrecht, Veenendaal, Zeewolde, Veldhoven, The Hague, Heerlen, Oss, Schijndel</t>
  </si>
  <si>
    <t>Province of South Holland, RoadEO</t>
  </si>
  <si>
    <t>Municipality of Vlissingen</t>
  </si>
  <si>
    <t>Municipality of Houten, Ijsselstein, Lopik, Nieuwegein and Vijfheerenland</t>
  </si>
  <si>
    <t>ProRail, KPMG</t>
  </si>
  <si>
    <t>University of Twente, Drone Flight Company, Province of Overijssel</t>
  </si>
  <si>
    <t>Ministry of Defence, Milrem Robotics</t>
  </si>
  <si>
    <t>Brightlands Techruption, OU (CAROU), UM (BISS), Police NL (iLAB)</t>
  </si>
  <si>
    <t>Municipality of Heerlen, CBS, VNG, CoTown, Heerlen Mijn Stad, Brightlands</t>
  </si>
  <si>
    <t>OU, Koblenz University (DE), Mainz University (DE), Police (DLIO)</t>
  </si>
  <si>
    <t>OU, Municipality of Heerlen, Parkstad, APG, Shell</t>
  </si>
  <si>
    <t>OU, Parkstad, VVV Zuid-Limburg. Other participating partners come from the following countries: Italy, Belgium, Germany, Sweden, the Netherlands, Spain, Cyprus, Serbia, Romania and Moldova</t>
  </si>
  <si>
    <t>Zuyd, Limburg police</t>
  </si>
  <si>
    <t>iLab (Police), National portfolios within the National Police. Conclusion and Accenture. Open University and Maastricht University. For social media data Obi4One.</t>
  </si>
  <si>
    <t>iLab (Police), External: Aerial precision (Lidar), DKE programme Maastricht University (Hennepsniffer), Saxion University of Applied Sciences (Narcosniffer), University of Twente (trainee)</t>
  </si>
  <si>
    <t>Brightlands Techruption, Province Limburg, TNO</t>
  </si>
  <si>
    <t>Brightlands Techruption, CBS, municipality of Heerlen, CZ, Maastricht University, TNO</t>
  </si>
  <si>
    <t>UDC, Municipality of Heerlen, CBS</t>
  </si>
  <si>
    <t>UDC, CBS, municipality of Heerlen, Stichting Laadpalen.nl, GoudappelKoffing</t>
  </si>
  <si>
    <t>UDC, CBS, municipality of Heerlen, Parkstad municipalities, Rijkswaterstaat, Zuid-Limburg Bereikbaar, Zuyd, Atrium</t>
  </si>
  <si>
    <t>UDC, City Region Parkstad, CBS, housing corporations</t>
  </si>
  <si>
    <t>iLab (Police), Mainly police internally. But also cooperation with various knowledge institutions</t>
  </si>
  <si>
    <t>iLab (Police), In the investigation Zuyd University of Applied Sciences. In the development Studio 575. In the Proof of Concept various teams within the National Police and Avans University of Applied Sciences, Maastricht University (PREMIUM project)</t>
  </si>
  <si>
    <t>Gdansk</t>
  </si>
  <si>
    <t>Chorzow</t>
  </si>
  <si>
    <t>Płońsk</t>
  </si>
  <si>
    <t>Warsaw</t>
  </si>
  <si>
    <t>Kartuzy</t>
  </si>
  <si>
    <t>Zywiec</t>
  </si>
  <si>
    <t>Lupine</t>
  </si>
  <si>
    <t>Street lighting.</t>
  </si>
  <si>
    <t>Tarnow</t>
  </si>
  <si>
    <t>Gliwice &amp; Poznan</t>
  </si>
  <si>
    <t>Cracow</t>
  </si>
  <si>
    <t>Poznan</t>
  </si>
  <si>
    <t>Katowice</t>
  </si>
  <si>
    <t>Lublin</t>
  </si>
  <si>
    <t>Limanowa</t>
  </si>
  <si>
    <t>Chojnice</t>
  </si>
  <si>
    <t>Rzeszow</t>
  </si>
  <si>
    <t>Kielce Technology Park</t>
  </si>
  <si>
    <t>Kielce</t>
  </si>
  <si>
    <t>Kąty Wrocławskie</t>
  </si>
  <si>
    <t>Jawor</t>
  </si>
  <si>
    <t>19-Politics</t>
  </si>
  <si>
    <t xml:space="preserve">Spanish Public Employment Service (SEPE) </t>
  </si>
  <si>
    <t>Secretary of State for Energy</t>
  </si>
  <si>
    <t>Valencian Regional Government</t>
  </si>
  <si>
    <t>Rivas-Vaciamadrid</t>
  </si>
  <si>
    <t>Catalan Regional Government</t>
  </si>
  <si>
    <t>Spanish Tax Authority</t>
  </si>
  <si>
    <t>Logroño municipality and the La Rioja and Cantabria regional governments</t>
  </si>
  <si>
    <t>Kortrijk, Kuurne, and Lendelde</t>
  </si>
  <si>
    <t>Leuven</t>
  </si>
  <si>
    <t>Agency for Upbringing (Agentschap Opgroeien)</t>
  </si>
  <si>
    <t>Danish Tax Authority</t>
  </si>
  <si>
    <t>Various municipalities in Estonia</t>
  </si>
  <si>
    <t>Estonia Unemployment Insurance Fund (EUIF)</t>
  </si>
  <si>
    <t>Eksote</t>
  </si>
  <si>
    <t>Nice and Marseille</t>
  </si>
  <si>
    <t>Saint-Étienne</t>
  </si>
  <si>
    <t>Bundeskriminalamt (Federal Crime Agency, BKA)</t>
  </si>
  <si>
    <t>Baden Wurttemberg, Hesse,  Berlin and  North Rhine-Westphalia</t>
  </si>
  <si>
    <t>the Zentral- und Ansprechstelle Cybercrime (Contact Office for Cyber Crime, ZAC NRW)</t>
  </si>
  <si>
    <t>Ministry of Justice of the State of North Rhine-Westphalia</t>
  </si>
  <si>
    <t>Federal Foreign Office</t>
  </si>
  <si>
    <t>Bundesamt für Migration und Flüchtlinge (Federal Office for Migration and Refugees, BAMF)</t>
  </si>
  <si>
    <t>Behörde für Arbeit, Soziales, Familie und Integration (Agency for Labor, Social Affairs, Family and Integration)</t>
  </si>
  <si>
    <t>Bundesagentur für Arbeit (Federal Labor Agency)</t>
  </si>
  <si>
    <t>Cities of Singen and Weima</t>
  </si>
  <si>
    <t>Landesschulamt Sachsen-Anhalt (Federal State Education Agency</t>
  </si>
  <si>
    <t>Hellenic Ministry of Defense</t>
  </si>
  <si>
    <t>Trikala City</t>
  </si>
  <si>
    <t>Hellenic Police</t>
  </si>
  <si>
    <t>Hellenic Police and the Hellenic Ministry of Citizen Protection</t>
  </si>
  <si>
    <t>City of Vimercate</t>
  </si>
  <si>
    <t>Tribunal of Pisa (and EMbeDS, KDD Lab)</t>
  </si>
  <si>
    <t>Prime Minister</t>
  </si>
  <si>
    <t>Italian Tax Authority (Agenzia delle Entrate)</t>
  </si>
  <si>
    <t>Municipality of Milan</t>
  </si>
  <si>
    <t>Department of Public Security Central Anti-Crime Directorate</t>
  </si>
  <si>
    <t>Macau</t>
  </si>
  <si>
    <t>Public Employment Service</t>
  </si>
  <si>
    <t>Nacka municipality</t>
  </si>
  <si>
    <t>Swiss Execution of Penal Sentences and Justice</t>
  </si>
  <si>
    <t>Police</t>
  </si>
  <si>
    <t>Uddevalla municipality</t>
  </si>
  <si>
    <t>Södertälje municipality</t>
  </si>
  <si>
    <t>Canton Aargau</t>
  </si>
  <si>
    <t>Bristol City Council</t>
  </si>
  <si>
    <t>Camden Council</t>
  </si>
  <si>
    <t>Avon &amp; Somerset Police</t>
  </si>
  <si>
    <t xml:space="preserve">Kent Public Health Observatory </t>
  </si>
  <si>
    <t>Manchester City Council</t>
  </si>
  <si>
    <t>AIWT6-761</t>
  </si>
  <si>
    <t>Document digitization using OCR and document management</t>
  </si>
  <si>
    <t>https://modus.gr/</t>
  </si>
  <si>
    <t>damanatidis@raports.gr</t>
  </si>
  <si>
    <t>At the Regulatory Authority for Ports in Greece, we have acquired Papyrus, by Modus SA, a document and process management system for effective paperless office. The software facilitates hand-written document digitization using OCR, thereby enabling “AI-empowered knowledge management”, an AI typology as described in JRC report “AI Watch: Artificial Intelligence in public services”. The software's features, simplify intra-departmental workflow and handling cases under investigation by the Regulatory Authority, saving time and money.</t>
  </si>
  <si>
    <t>Regulatory Authority for Ports</t>
  </si>
  <si>
    <t>AIWT6-762</t>
  </si>
  <si>
    <t>Machine Learning for resource allocation process</t>
  </si>
  <si>
    <t>www.csn.se</t>
  </si>
  <si>
    <t>Centrala studiestödsnämnden</t>
  </si>
  <si>
    <t>Department of Hygiene and Epidemiology - University of Thessaly</t>
  </si>
  <si>
    <t>Aria Spa</t>
  </si>
  <si>
    <t xml:space="preserve">TAUS </t>
  </si>
  <si>
    <t>Consortium</t>
  </si>
  <si>
    <t>Municipality of Cremona (Lombardia)</t>
  </si>
  <si>
    <t>Nurogames GmbH and ATOS Spain</t>
  </si>
  <si>
    <t>Italy Minister of Defense</t>
  </si>
  <si>
    <t>ITH20</t>
  </si>
  <si>
    <t>Provincia autonoma di Trento - Trentino Trasporti (in house)</t>
  </si>
  <si>
    <t>FCT (Fundação para a Ciência e Tecnologia)</t>
  </si>
  <si>
    <t>AMA (Agência para a Modernização Administrativa)</t>
  </si>
  <si>
    <t>Security</t>
  </si>
  <si>
    <t>Genova Municipality</t>
  </si>
  <si>
    <t>City Council of Sant Feliu de Llobregat</t>
  </si>
  <si>
    <t>ISTI-CNT (National Research Center)</t>
  </si>
  <si>
    <t>Hospital G.U. Gregorio Marañón | Madrid, Spain</t>
  </si>
  <si>
    <t>Champalimaud Centre for the Unknown | Lisbon, Portugal</t>
  </si>
  <si>
    <t>UPMC | Waterford, Ireland</t>
  </si>
  <si>
    <t>CSI Piemonte 
(Inhouse ICT of Regione Piemonte - Italy)</t>
  </si>
  <si>
    <t>www.csipiemonte.it</t>
  </si>
  <si>
    <t>THALES SIX GTS FRANCE SAS</t>
  </si>
  <si>
    <t>Ravenna Municipality</t>
  </si>
  <si>
    <t>Lepida Spa (inhouse ICT of Regione Emilia Romagna)</t>
  </si>
  <si>
    <t>Inno-focus Businessconsulting GmbH</t>
  </si>
  <si>
    <t>DataPort GmbH</t>
  </si>
  <si>
    <t xml:space="preserve">Smartnet Srl </t>
  </si>
  <si>
    <t>AGID (Agenzia per Italia Digitale)</t>
  </si>
  <si>
    <t>Torino Municipality</t>
  </si>
  <si>
    <t>Regione Lombardia</t>
  </si>
  <si>
    <t>Regione Piemonte</t>
  </si>
  <si>
    <t xml:space="preserve">Municipality of Milan </t>
  </si>
  <si>
    <t>LAAS-CNRS</t>
  </si>
  <si>
    <t>Centre for Research and Technology Hellas (CERTH)</t>
  </si>
  <si>
    <t>National Center for Scientific Research Demokritos</t>
  </si>
  <si>
    <t>Linköping University</t>
  </si>
  <si>
    <t>Redoc (startup)</t>
  </si>
  <si>
    <t>Sector Zaragoza II</t>
  </si>
  <si>
    <t>Tante Louise</t>
  </si>
  <si>
    <t>Miguel Servet Hospital (Zaragoza, Spain)</t>
  </si>
  <si>
    <t xml:space="preserve">Osakidetza (Servicio Vasco de Salud/Basque Health System) </t>
  </si>
  <si>
    <t>Region of Southern Denmark</t>
  </si>
  <si>
    <t>MPAI Association</t>
  </si>
  <si>
    <t>Provincia Autonoma di Trento</t>
  </si>
  <si>
    <t>ITC4C</t>
  </si>
  <si>
    <t>Polizia di Stato - Questura di Milano</t>
  </si>
  <si>
    <t>SEA Milano (Malpensa &amp; Fiumicino Management)</t>
  </si>
  <si>
    <t xml:space="preserve">ENEA - Sustainability Department of Production and Territorial Systems </t>
  </si>
  <si>
    <t>Università Cattolica di Milano</t>
  </si>
  <si>
    <t>Ministero Interno</t>
  </si>
  <si>
    <t>ISS- ITALY Istituto Superiore di Sanità</t>
  </si>
  <si>
    <t>Politecnico of Turin</t>
  </si>
  <si>
    <t>European Dynamics</t>
  </si>
  <si>
    <t>AIWT6-889</t>
  </si>
  <si>
    <t>TrueBee (Digital forensics and blockchain technology against deceptive deepfake imaging in social media)</t>
  </si>
  <si>
    <t>https://www.trublo.eu/</t>
  </si>
  <si>
    <t xml:space="preserve">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 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t>
  </si>
  <si>
    <t>University of Trento</t>
  </si>
  <si>
    <t xml:space="preserve">Managing Copyright and IPR </t>
  </si>
  <si>
    <t>Blockchain</t>
  </si>
  <si>
    <t>X</t>
  </si>
  <si>
    <t>https://www.ladige.it/tecnologia/2021/12/21/ecco-come-smascherare-le-foto-false-sui-social-un-progetto-all-universita-di-trento-1.3087750</t>
  </si>
  <si>
    <t>National Research Center - Italy (CNR)</t>
  </si>
  <si>
    <t>ENEL and SPINDOX</t>
  </si>
  <si>
    <t>Estonian Ministry of Justice</t>
  </si>
  <si>
    <t>Iceland</t>
  </si>
  <si>
    <t>Sidekick ltd</t>
  </si>
  <si>
    <t>Lithuania</t>
  </si>
  <si>
    <t>Mindletic ltd</t>
  </si>
  <si>
    <t>University of Oxford - Oxford Internet Institute</t>
  </si>
  <si>
    <t>Basic research.</t>
  </si>
  <si>
    <t>Ukraine</t>
  </si>
  <si>
    <t>UA</t>
  </si>
  <si>
    <t>Aerorozvidka NGO</t>
  </si>
  <si>
    <t>Ca' Foscari Università di Venezia</t>
  </si>
  <si>
    <t>Pompeii Archaeological Park</t>
  </si>
  <si>
    <t>University of Luxembourg</t>
  </si>
  <si>
    <t>Terna Spa</t>
  </si>
  <si>
    <t>Université Libre de Bruxelles</t>
  </si>
  <si>
    <t>Information Flanders</t>
  </si>
  <si>
    <t>Regional Government</t>
  </si>
  <si>
    <t>ISSeP</t>
  </si>
  <si>
    <t>ETH ZURICH</t>
  </si>
  <si>
    <t>KULeuven</t>
  </si>
  <si>
    <t>Universite Liège</t>
  </si>
  <si>
    <t>VITO</t>
  </si>
  <si>
    <t xml:space="preserve">Spacebel </t>
  </si>
  <si>
    <t>LIST</t>
  </si>
  <si>
    <t>City of Helsinki</t>
  </si>
  <si>
    <t>Privacy Network Association</t>
  </si>
  <si>
    <t>Ministero Economia e Finanze</t>
  </si>
  <si>
    <t>Autorità di Regolazione dei Trasporti</t>
  </si>
  <si>
    <t>University of Messina</t>
  </si>
  <si>
    <t>City of Stockholm</t>
  </si>
  <si>
    <t>Region Stockholm</t>
  </si>
  <si>
    <t>IPSO-10001</t>
  </si>
  <si>
    <t xml:space="preserve">Nidi Gratis: Public Service for Free Nursery </t>
  </si>
  <si>
    <t>https://nidigratis.blockchainregionelombardia.it/</t>
  </si>
  <si>
    <t>A public service, using blockchain technologies, which offers families from deprived backgrounds free access to childcare for children up to the age of 3.</t>
  </si>
  <si>
    <t xml:space="preserve">Financial management and support </t>
  </si>
  <si>
    <t>Open Innovation Regione Lombardia</t>
  </si>
  <si>
    <t>IPSO-10002</t>
  </si>
  <si>
    <t>Lombardia supply chain traceability system</t>
  </si>
  <si>
    <t>https://filiera.blockchainregionelombardia.it/</t>
  </si>
  <si>
    <t>The experiment "Blockchain applied to the traceability of food of animal origin" was born within the Triennial Strategic Program for Research, Innovation and Technology Transfer approved by the Lombardy Region, which provides driving initiatives for the development of the Lombard system, including also the use of frontier ICT such as Blockchain.</t>
  </si>
  <si>
    <t xml:space="preserve">Tracking of goods and assets along the supply chain </t>
  </si>
  <si>
    <t>Tracking of goods, supply chain, iot</t>
  </si>
  <si>
    <t>IPSO-19001</t>
  </si>
  <si>
    <t>Project PININ: agri-food products tracking throughout the whole supply chain</t>
  </si>
  <si>
    <t>https://www.csipiemonte.it/en/project/pinin</t>
  </si>
  <si>
    <t>The project aims to build a distributed and decentralized infrastructure based on blockchain for agri-food products tracking throughout the whole supply chain. CSI is one of the partner, together with the University of Turin and Consoft Sistemi. Currently, the automated traceability data collection systems adopted by agri-food companies are different and not homogeneous. There are many applications that penalize the supply chain efficiency, the traced data accuracy and the individual user experience. Users who are forced to use different sites or apps manually inputting the product lot code.</t>
  </si>
  <si>
    <t>CSI Piemonte (Inhouse ICT of Regione Piemonte - Italy)</t>
  </si>
  <si>
    <t>IPSO-19002</t>
  </si>
  <si>
    <t>BLINC: BLockchain INclusive for digital Citizenships</t>
  </si>
  <si>
    <t>https://www.csipiemonte.it/en/project/blinc</t>
  </si>
  <si>
    <t>The project aims to create a virtual document wallet that contains self-generated certificates together with documents generated by private and public services with which the immigrant comes into contact. The wallet will be designed mainly for mobile use and, at the same time, accessible from any other networked device.  Another fundamental aspect will be the granular management of privacy, not intended as a discriminating index, but as an opportunity to collect traces that will allow immigrants to accelerate their social inclusion, certifications that encourage hospitality by private individuals free of charge or in shared apartments.</t>
  </si>
  <si>
    <t>Certification and validation processes</t>
  </si>
  <si>
    <t>Agenzia per l'Italia Digitale</t>
  </si>
  <si>
    <t>Data analytics</t>
  </si>
  <si>
    <t>IPSO-40001</t>
  </si>
  <si>
    <t>Blockcerts academic credentials</t>
  </si>
  <si>
    <t>https://newsbook.com.mt/en/malta-first-to-introduce-blockcerts-for-academic-credentials/</t>
  </si>
  <si>
    <t>In October 2017, the Maltese government has launched a project that develops academic credentials verification using blockchain technology. The Ministry for Education and Employment (MEDE) of Malta decided to use the Blockcerts open standard for management of academic records. Blockcerts provides all aspects of the value chain: creation, issuing, viewing, and verification of the certificates, and uses blockchain technology as the infrastructure. The Proof of Concept was initiated to create a verifiable proof of education for citizens.</t>
  </si>
  <si>
    <t>Ministry for Education and Employment</t>
  </si>
  <si>
    <t>Blockchain for digital government - An assessment of pioneering implementations in public services</t>
  </si>
  <si>
    <t>IPSO-40002</t>
  </si>
  <si>
    <t>The Land Registry in the blockchain - testbed</t>
  </si>
  <si>
    <t>http://chromaway.com/solutions</t>
  </si>
  <si>
    <t>In real estate the value at stake is high, highlighting the importance of security and transparency of property transactions. Currently, transaction settlement in real estate is slow, costly and exposed to various business risks, including contested property deeds. This project attempts to tackle both the distrust between parties in real estate transfers and the speed of transactions. The project was initiated in September 2016 by the Swedish Mapping, Cadaster and Land Registration Authority, Landshypotek Bank, SBAB, Telia, Chromaway and Kairos Future. The project was set-up to redefine real estate transactions and mortgage deeds.</t>
  </si>
  <si>
    <t>Mapping, Cadaster and Land Registration Authority</t>
  </si>
  <si>
    <t>Registration and data notarisation processes</t>
  </si>
  <si>
    <t>IPSO-40003</t>
  </si>
  <si>
    <t>uPort decentralised identity</t>
  </si>
  <si>
    <t>https://www.uport.me/</t>
  </si>
  <si>
    <t>The City of Zug has launched a government-issued identity on the Ethereum blockchain, called uPort. The aim of the project is to provide a trusted and self-reliant blockchain-based identity to authenticate for e-government services and share personal data with third parties. The project itself does not focus on developing public services that would use the blockchain-based identity. From the citizen's perspective the Uport service allows for a selective disclosure of specific information to particular companies or governmental institutions giving citizens a full control and de facto ownership over their personal data. uPort project has split into two new projects, Serto and Veramo, both of which carry on the mission of decentralizing the internet and returning control of data to individuals.</t>
  </si>
  <si>
    <t>Municipality of Zug</t>
  </si>
  <si>
    <t>Authentication of self-sovereign Digital ID services</t>
  </si>
  <si>
    <t>Blockchain for digital government - An assessment of pioneering In developments in public services</t>
  </si>
  <si>
    <t>IPSO-40004</t>
  </si>
  <si>
    <t>Infrachain governance framework</t>
  </si>
  <si>
    <t>https://digital-luxembourg.public.lu/initiatives/infrachain</t>
  </si>
  <si>
    <t>Infrachain is a non-profit organisation, launched in November 2016 in Luxembourg. The aim of the organisation is to support the creation of independent and incorruptible nodes involved in the operation of blockchain instances. Infrachain develops a governance layer placed on top of existing and future permissioned blockchains. The Infrachain governance framework gives attention to privacy protection, cyber-security, law enforcement and business continuity to the same degree as centralized systems. The framework postulates a separation of service and network layers and the establishment of a reference blockchain infrastructure, composed of independent nodes, hosting different public and private services.</t>
  </si>
  <si>
    <t>Infrachain</t>
  </si>
  <si>
    <t>Internal management processes</t>
  </si>
  <si>
    <t>IPSO-40005</t>
  </si>
  <si>
    <t>Pension infrastructure</t>
  </si>
  <si>
    <t>https://medium.com/@nathaliedrost/future-of-pensions-9115ebb7926c</t>
  </si>
  <si>
    <t>The Pension Infrastructure (PI) is a complete community-based pension administration blockchain back-office. The aim of the project is to realize a more flexible and transparent pension administration system for citizens, while reducing significantly pension management costs. The project was initiated on the notion of the large similarities between blockchain payments and pension administration. In both systems actors have a personal balance and transactions between the balances occur.</t>
  </si>
  <si>
    <t>APG</t>
  </si>
  <si>
    <t>IPSO-40006</t>
  </si>
  <si>
    <t>Stadjerspas smart vouchers</t>
  </si>
  <si>
    <t>https://stadjerspas.nl/</t>
  </si>
  <si>
    <t>Stadjerspas is a fully operable service which uses blockchain infrastructure to provide discounted services to low-income citizens of the Municipality of Groningen. Promotion of inclusivity in the city via a voucher system started in 1994. Up until 2013 vouchers were completely paper-based. In 2016 the voucher system in Groningen was moved to a blockchain, developed by DutchChain, a technology provider company. The core value-added of the blockchain-based system is the enhanced targeting of public money thanks to programmable money flows. Detailed spending conditions and eligibility criteria are programmed in the smart contract. Possible criteria include: detailed profiles of the beneficiaries and authorized providers, financial thresholds or usage limits. Smart vouchers can be used, for example, in sport clubs, cinemas or for subsidization of solar panels for home owners. From the municipality perspective Stadjerspas ensures that public money reserved for a specified purpose is spent exclusively on that purpose and targeted at a desired group of beneficiaries.</t>
  </si>
  <si>
    <t>IPSO-50001</t>
  </si>
  <si>
    <t>Blockchain pilot - Open Data notarization &amp; change protocol</t>
  </si>
  <si>
    <t>https://digitales.wien.gv.at/en/vienna-blockchain/</t>
  </si>
  <si>
    <t>In December 2017, the City of Vienna published a unique solution in Europe that secures public administration data with blockchain. Nearly 4,000 open data resources are already being notarized and are publishing clear identifiers on public blockchains. The solution will be extended to all open government data on data.gv.at and will be used throughout Austria. Notarization for data and documents will become a general service "BLOCKSTEMPEL" in cooperation with the Austrian Federal Computing Centre.</t>
  </si>
  <si>
    <t>City of Vienna</t>
  </si>
  <si>
    <t>EU Blockchain Observatory and Forum - Initiatives Map</t>
  </si>
  <si>
    <t>IPSO-50002</t>
  </si>
  <si>
    <t>Blockchain pilot - Digital food voucher</t>
  </si>
  <si>
    <t>https://bdlt.school/files/slides/talk-brigitte-lutz-blockchain-in-the-city-of-vienna-technology-of-an-innovative-administration.pdf</t>
  </si>
  <si>
    <t>Employees of the City of Vienna (CoV) receive food tokens in their digital wallets instead of paper food vouche for each working day. These can be redeemed at contract locations that transfer the token to the CoV to receive the value. The idea of the proof of concept is to optimize the whole process.The Proof of Concept will be evaluated. In the following phases of the project the actual implementation and the broad roll-out could take place for about 20,000 City-Vienna employees</t>
  </si>
  <si>
    <t>IPSO-50003</t>
  </si>
  <si>
    <t>Austrian Federal Government's Finance Agency, Oesterreichische Kontrollbank</t>
  </si>
  <si>
    <t>https://www.coindesk.com/markets/2018/09/27/austrian-government-to-notarize-13-billion-bond-auction-using-ethereum/</t>
  </si>
  <si>
    <t>The Austrian government is to use the ethereum blockchain to notarize the auction of a government bond worth ¬1.15 billion, or around $1.3 billion. The Federal Government Finance Agency (OeBFA) has assigned banking giant Oesterreichische Kontrollbank (OeKB) to carry out the auction on its behalf. The bankâ€™s responsibilities will include deploying the notarisation service to authenticate auction transaction data and subsequently store it on the blockchain, the agency explained.â€œBlockchain technology offers great potential for increasing efficiency and ensuring the quality of bank processes. Therefore, we have been dealing with this topic intensively for some time now and have already tested several prototypes. Starting the real operation on behalf of OeBFA is a pleasing and logical next step.â€</t>
  </si>
  <si>
    <t>Finance Agency</t>
  </si>
  <si>
    <t>IPSO-50004</t>
  </si>
  <si>
    <t>BeSure - Demonstrability Service</t>
  </si>
  <si>
    <t>https://medium.com/@cryptovnet/besure-a-realistic-blockchain-case-for-the-belgian-government-c5b8c62dff38</t>
  </si>
  <si>
    <t>An analysis and PoC have been made for a demonstrability service. It generates long-term proofs that a digital document has been sent and that it has been received, without relying on central parties. Strong security &amp; privacy requirements were paramount. Offering strong evidence with legal value that certain actions happened or did not happen.</t>
  </si>
  <si>
    <t>Smals Research</t>
  </si>
  <si>
    <t>IPSO-50005</t>
  </si>
  <si>
    <t>FlowBikes</t>
  </si>
  <si>
    <t>https://docplayer.nl/132223320-Flowbikes-in-production-today-first-blockchain-use-case.html</t>
  </si>
  <si>
    <t>Rewarding children who go to school by foot/bike with tokens that are usable at the local fair or shops. Collaboration between local governement, school and Belfius Bank. Create a safer school environment. Guide children over the safest roads to school.</t>
  </si>
  <si>
    <t>Belfius Bank &amp; Insurance</t>
  </si>
  <si>
    <t>IPSO-50006</t>
  </si>
  <si>
    <t>A digital talent profile for maximum development</t>
  </si>
  <si>
    <t>https://antwerpen.digipolis.be/en/blog/Blockchain-projects-in-Antwerp</t>
  </si>
  <si>
    <t>The city of Antwerp is using the digital talent profile using blockchain to collect all the childrens talents and passions. Children can therefore make their own decisions as to who they would like to share which talents with and for how long. The digital talent profile will be implemented in a number of schools in Antwerp within the context of A'REA 2020. A'REA 2020's global ambition is for children to be able to progress onto a professional career, based on their talents and passions.</t>
  </si>
  <si>
    <t>Digipolis</t>
  </si>
  <si>
    <t>IPSO-50007</t>
  </si>
  <si>
    <t>Privacy engine Antwerp City Platform as a Service</t>
  </si>
  <si>
    <t>This ACPaaS Privacy engine uses blockchain technology. Its an innovative concept, whereby the engine functions as a gateway or middleware and subsequently protects all privacy-sensitive services and data.The Privacy engine ensures all privacy rules are respected and that applications satisfy the GDPR regulations. If a citizen grants his permission (i.e. consent), blockchain will guarantee the unaltered and irrefutable consent for the use of this data until the citizen withdraws his consent.</t>
  </si>
  <si>
    <t>IPSO-50008</t>
  </si>
  <si>
    <t>i-Voting</t>
  </si>
  <si>
    <t>https://e-estonia.com/solutions/e-governance/i-voting</t>
  </si>
  <si>
    <t>i-Voting is a unique solution that simply and conveniently helps to engage people in the governance process. In 2005, Estonia became the first country in the world to hold nation-wide elections using this method, and in 2007, it made headlines as the first country to use i-Voting in parliamentary elections. Internet voting, or i-Voting, is a system that allows voters to cast their ballots from any internet-connected computer anywhere in the world. Completely unrelated to the electronic voting systems used elsewhere, which involve costly and problematic machinery, the Estonian solution is simple, elegant and secure. During a designated pre-voting period, the voter logs onto the system using an ID-card or Mobile-ID, and casts a ballot. The voterâ€™s identity is removed from the ballot before it reaches the National Electoral Commission for counting, thereby ensuring anonymity. With any method of remote voting, including traditional postal ballots, the possibility of votes being forced or bought is a concern. Estoniaâ€™s solution was to allow voters to log on and vote as many times as they want during the pre-voting period. Since each vote cancels the last, a voter always has the option of changing his or her vote later. In the case of i-Voting, the cumulative time saved in the last Estonian elections was 11,000 working days.</t>
  </si>
  <si>
    <t>E-Estonia</t>
  </si>
  <si>
    <t xml:space="preserve">Governance and voting </t>
  </si>
  <si>
    <t>IPSO-50010</t>
  </si>
  <si>
    <t>Health Records</t>
  </si>
  <si>
    <t>https://e-estonia.com/solutions/healthcare/</t>
  </si>
  <si>
    <t>The Electronic Health Record (e-Health Record) is a nationwide system integrating data from Estonia’s different healthcare providers to create a common record every patient can access online. Functioning very much like a centralized, national database, the e-Health Record actually retrieves data as necessary from various providers, who may be using different systems, and presents it in a standard format via the e-Patient portal. A powerful tool for doctors that allows them to access a patient’s records easily from a single electronic file, doctors can read test results as they are entered, including image files such as X-rays even from remote hospitals. For assuring the integrity of retrieved electronic medical records as well as system access logs, the KSI blockchain technology is being used.</t>
  </si>
  <si>
    <t>IPSO-50011</t>
  </si>
  <si>
    <t>Blockchain-based Keyless Signature Infrastructure (KSI)</t>
  </si>
  <si>
    <t>https://e-estonia.com/solutions/security-and-safety/</t>
  </si>
  <si>
    <t>KSI is a blockchain technology designed in Estonia and used globally to make sure networks, systems and data are free of compromise, all while retaining 100% data privacy. A blockchain is a distributed public ledger a database with a set of pre-defined rules for how the ledger is appended by the distributed consensus of the participants in the system. Due to its widely witnessed property, blockchain technology makes it also impossible to change the data already on the blockchain. With KSI Blockchain deployed in Estonian government networks, history cannot be rewritten by anybody and the authenticity of the electronic data can be mathematically proven. It means that no-one â€“ not hackers, not system administrators, and not even government itself â€“ can manipulate the data and get away with that.</t>
  </si>
  <si>
    <t>IPSO-50013</t>
  </si>
  <si>
    <t>Blockchain as Digital Enabler for the European Federalism in the Asylum Context</t>
  </si>
  <si>
    <t>http://www.bamf.de/DE/DasBAMF/BAMFdigital/Blockchain/blockchain-node.html</t>
  </si>
  <si>
    <t>Together with the German Federal office for Migration and Refugees, the Fraunhofer FIT and technology partners aim to migrate the current German asylum process on a blockchain-based system. This would help the participating nations to reduce the duration and error-rate of the European asylum process. Blockchain allows for cross-organizational refugee management. We deploy the process logic of participating organizations on the blockchain to fasten up and raise the integrity of each asylum process in Europe. BLC thus affords the establishment of a federal, national-agnostic ecosystem for the EU.</t>
  </si>
  <si>
    <t>Federal office for Migration and Refugees</t>
  </si>
  <si>
    <t xml:space="preserve">Supporting disintermediation </t>
  </si>
  <si>
    <t>IPSO-50015</t>
  </si>
  <si>
    <t>Securing the Internet of Things</t>
  </si>
  <si>
    <t>https://www.fnlondon.com/articles/isle-of-man-government-on-blockchain-iot-quest-20160808</t>
  </si>
  <si>
    <t>The Isle of Man partnered with the startup Credits, a blockchain infrastructure provider, to secure IoT technology. The collaborative effort plans on using a distributed ledger to enhance new IoT applications and devices. Credits claims its services enable a broad range of scalable and interoperable applications. The idea behind [the experiment] is that internet of things has a promise of assigning a unique, non-forgeable identity to physical items and what the blockchain provides is the way of managing and maintaining an identity.</t>
  </si>
  <si>
    <t>Isle of Man</t>
  </si>
  <si>
    <t>IPSO-50016</t>
  </si>
  <si>
    <t>Digital Currency Business Register</t>
  </si>
  <si>
    <t>https://www.ccn.com/isle-man-create-cryptocurrency-businesses-register/</t>
  </si>
  <si>
    <t>The Isle of Man Government's Department of Economic Development will create a stand-alone register of Island-based digital currency businesses using the protocol of this local Blockchain service. The Department of Economic Development sought to take a small sub-set of company data â€“ namely the digital currency companies themselves â€“ and secure this using the Blockchain. This is a proof of concept initiative and is not intended to be an alternative for any formal register or directory that the Isle of Manâ€™s Financial Supervision Commission may introduce in the future.</t>
  </si>
  <si>
    <t>IPSO-50017</t>
  </si>
  <si>
    <t>Traceability of Italian food products</t>
  </si>
  <si>
    <t>https://vigneviniequalita.edagricole.it/mercato/accordo-csqa-poligrafico-nuove-soluzioni-per-la-tracciabilita-dei-prodotti-agroalimentari-italiani/</t>
  </si>
  <si>
    <t>CSQA Poligrafico agreement: new solutions for the traceability of Italian food products. A collaboration agreement has been signed between Poligrafico and Zecca of the Italian State and CSQA Certificazioni to carry out a project that strengthens the traceability of Italian PDO and PGI products and offers effective communication to consumers.The agreement is part of the framework of activities for the enhancement of quality supply chains, in order to make the professional skills and technological solutions necessary for the protection and promotion of the specialties of our country available to sector operators and citizens.</t>
  </si>
  <si>
    <t>Italian Istituto Poligrafico e Zecca dello Stato</t>
  </si>
  <si>
    <t>IPSO-50018</t>
  </si>
  <si>
    <t>DOGANA 4.0: innovation in the Customs Management</t>
  </si>
  <si>
    <t>https://www.logisticamanagement.it/it/articles/20180628/blockchain_alcuni_casi_duso_presentati_a_milano</t>
  </si>
  <si>
    <t>The Customs Agency is extensively investigating blockchain technology, as part of a process of improvement and continuous innovation that has seen the Customs switch to an " eCustoms " model (from paper to digital) and from this to an idea of Customs 4.0, powered by the most innovative technologies quai IoT, AI and blockchain. The concrete project presented concerns a drink of ancient tradition, the Genepì, a herbal liqueur typical of Piedmont: everything from its production to bottling is now replicated on blockchain (with a QR code as a vehicle for communication to the consumer ) while for the future the information chain is expected to be extended to the transport phase. The project was conducted in collaboration with the technological partner Sogei, with open source products and on Ethereum protocol.</t>
  </si>
  <si>
    <t>Agenzia delle Dogane</t>
  </si>
  <si>
    <t>IPSO-50019</t>
  </si>
  <si>
    <t>Food fraud and falsification of Made in Italy</t>
  </si>
  <si>
    <t>https://www.corrierecomunicazioni.it/digital-economy/blockchain-contro-le-frodi-alimentari-best-case-enology-in-un-tag-nfc-tutta-la-storia-di-una-bottiglia/</t>
  </si>
  <si>
    <t>Food fraud and falsification of Made in Italy: a widespread system to which technology can put a valid barrier against food counterfeiting, which puts consumers at risk and makes producers lose millions of euros. The Blockchain comes to the aid. And it is from the wine sector that the Almaviva traceability platform against counterfeiting started for the Mipaaf, in collaboration with Agea and the national information system for the development of agriculture (Sin). The platform is the first worldwide example in use of public Blockchain , applied to the wine sector on ministerial data. The solution, in fact, unlike other products placed on the market, makes available information relating to Italian wines already present in the Public Administration servers, that is the data of the Sian, National Agricultural Information System, supplied by all the players in the supply chain.</t>
  </si>
  <si>
    <t>Ministry of Agricultural, Food and Forestry Policies</t>
  </si>
  <si>
    <t>IPSO-50020</t>
  </si>
  <si>
    <t>Decentralised Digital Identity Proof of Concept</t>
  </si>
  <si>
    <t>https://media.wix.com/ugd/df1122_3de6de424d3b4f618af9e768e12d0ca0.pdf</t>
  </si>
  <si>
    <t>The project team conducted research into the potential powerful combination of digital identity and Blockchain. Since (digital) identity is a broader and complex topic, the scope of the project was brought back to 4 user stories, one of them being age control while purchasing specific goods, such as cigarettes or alcohol. A particular advantage of Blockchain in relation to digital identity could be that it becomes easier to share specific information only in a specific context. Furthermore, each citizen would have control over which data he would share with whom (for obvious reasons, the exceptions can be made for governmental organisations). Going back to the age control, the owner of a shop only needs to know that the person in front of him is older than 18 years old, but currently (has to) ask for a document containing more data.</t>
  </si>
  <si>
    <t>Ministry of Interior Affairs</t>
  </si>
  <si>
    <t>IPSO-50021</t>
  </si>
  <si>
    <t>Execution of a judicial decision of juvenile court</t>
  </si>
  <si>
    <t>In The Netherlands, minors can get a so-called HALT sentence for committing (minor) crimes. This sentence means that the minor has to do labour. When the work gets completed, the minor no longer has criminal record. The project team looked into the possibilities to use Blockchain for the registration of labour that has been completed. Blockchain would be an interesting technology for such a log, but important legal questions need to be resolved. For example, would it be legally allowed to store information on a Blockchain permanently if the point of getting a HALT sentence is that the minor can continue his life without a criminal record?</t>
  </si>
  <si>
    <t>Ministry of Justice</t>
  </si>
  <si>
    <t>IPSO-50022</t>
  </si>
  <si>
    <t>Toxic Waste Transport</t>
  </si>
  <si>
    <t>Transporting toxic waste from the Netherlands to another EU State in order for it to get disposed is a complex process that involves multiple stakeholders: the Human Environment and Transport Inspectorate (HETI), its foreign counterpart, the company that wants to dispose waste, a transport company and the company that will take care of the disposal. Currently, this is a paper-intensive process that requires all parties to have their own administration. During their Proof of Concept project, the HETI rethought the entire process. All notifications during this logistical process would go through different applications; approval for a transport could be automated based on a smart contract on the Blockchain.</t>
  </si>
  <si>
    <t>Human Environment and Transport Inspectorate</t>
  </si>
  <si>
    <t>IPSO-50023</t>
  </si>
  <si>
    <t>Public Healthcare Benefits Subsidy</t>
  </si>
  <si>
    <t>Created a blockchain process to make the financial and administrative process for subsidized public healthcare services more efficient.</t>
  </si>
  <si>
    <t>CAK</t>
  </si>
  <si>
    <t>IPSO-50024</t>
  </si>
  <si>
    <t>Healthcare Process Authorization</t>
  </si>
  <si>
    <t>The Healthcare Institute focused on authorisations in the healthcare process. The Proof of Concept project evolved around a fictional elderly person, who required care from different healthcare providers. Who can make arrangements when this person ends up in a (temporary) emergency situation currently is arranged in an informal way or at best registered in a notebook. Healthcare providers donâ€™t always know each other or arenâ€™t aware of specific arrangements. The Healthcare Institute sees Blockchain as a technology that can create a clear overview of authorisations in the healthcare process. It has developed a prototype on Ethereum, which allows involved healthcare providers to get real time information on a need to know basis about their client/ patient. The client/patient has more control over his data and can determine - via an application - which professional can get access to additional information.</t>
  </si>
  <si>
    <t>Healthcare Institute</t>
  </si>
  <si>
    <t>IPSO-50025</t>
  </si>
  <si>
    <t>FlashCompany</t>
  </si>
  <si>
    <t>Establishing a temporary foundation in order to collect money for a good cause is a time consuming administrative process. The Chamber looked into the possible benefits of establishing a temporary organisation (FlashCompany) on the Blockchain. It found out that for the registration process (online), opening a bank account (can be linked automatically) and selecting conditions for establishing and ending the temporary organisation, Blockchain would be a viable solution. In addition, using smart contracts for donations (â€œIf this video has 1000 views, I will donate 100 Euroâ€) could be interesting.</t>
  </si>
  <si>
    <t>IPSO-50026</t>
  </si>
  <si>
    <t>Blockchain-based Land Registry</t>
  </si>
  <si>
    <t>In this second round of blockchain Proof of Concepts with the government, we looked at and co-designed with a Proof of Concept from the municipality of Eindhoven. The Department does not only register ownership of real estate, but also registers and provides geo-information data. Sometimes the data is used in the wrong context, or an outdated set is accidentally used. By applying the blockchain, the Kadaster can immediately specify the most up-to-date dataset by means of a timestamp. It can then be used when filling in a form for environmental law requirements as well as other use cases. All participants can then establish that the data is up-to-date and correct. Providing these open data sets within the blockchain is not a very complicated process, but is therefore suitable to use to build a first blockchain prototype. The Kadaster is also researching work from other countries that are already experimenting with the blockchain and is looking to apply certain elements in the Netherlands.</t>
  </si>
  <si>
    <t>Kadaster Gemeente Eindhoven</t>
  </si>
  <si>
    <t>IPSO-50027</t>
  </si>
  <si>
    <t>Truck Driver Tracking</t>
  </si>
  <si>
    <t>Developed a blockchain-based system for the tracking of working and resting hours of truck drivers.</t>
  </si>
  <si>
    <t>IPSO-50028</t>
  </si>
  <si>
    <t>Financing New School Buildings</t>
  </si>
  <si>
    <t>Built a prototype on Ethereum in collaboration with ING to improve the process of financing the development of new school buildings. This administrative and financial process involves multiple governmental organisations.</t>
  </si>
  <si>
    <t>IPSO-50029</t>
  </si>
  <si>
    <t>Electric Vehicle Subsidy Registry</t>
  </si>
  <si>
    <t>Develop a significantly improved (and highly automated) regulation for subsidies on electric vehicles.</t>
  </si>
  <si>
    <t>City of the Hague</t>
  </si>
  <si>
    <t>IPSO-50030</t>
  </si>
  <si>
    <t>Medical Instrument Registration</t>
  </si>
  <si>
    <t>The CIBG manages, records and provides information for the government. Especially in the field of health care. One of the most well-known registers of the CIBG is probably the BIG registry where medical professionals are registered. But there are still more data that fall under the management of the CIBG. This registration has been largely digitized and the CIBG could therefore call you an ICT-driven organization. Does the blockchain still have added value?</t>
  </si>
  <si>
    <t>CIBG</t>
  </si>
  <si>
    <t>IPSO-50031</t>
  </si>
  <si>
    <t>Employment and Identity Fraud</t>
  </si>
  <si>
    <t>Created a use case for the improvement of data sharing with several other governmental organizations in order to improve detection of fraud, exploitation and organized crime within the chain of work and income.</t>
  </si>
  <si>
    <t>The Inspectorate of the Ministry of Employment</t>
  </si>
  <si>
    <t>IPSO-50032</t>
  </si>
  <si>
    <t>Multi-stakeholder Financial Arrangements</t>
  </si>
  <si>
    <t>Developed a use case for the improvement of financial arrangements that involved multiple stakeholders.</t>
  </si>
  <si>
    <t>IPSO-50033</t>
  </si>
  <si>
    <t>Large Event Permitting</t>
  </si>
  <si>
    <t>The municipalities of Barendrecht, Albrandswaard and Ridderkerk's BAR Organization looked into ways in which they could apply blockchain to various permitting processes such as street parties. The BAR organization looked at small-scale events where someone applies for a license for a street party. Currently, the permit application is submitted to the municipality, but must be checked by several authorities, such as the fire department or police to approve or deny the permit based on feasibility. All these control moments and advice are again collected by the municipality and then it is checked whether the event permit can be issued. With the Proof of Concept team and experts, the BAR organization tried to model this process on the blockchain automating standard procedures with smart contracts. An additional advantage is that all involved agencies are now also immediately aware of each other's advice and any objections, without intervention of the municipality. Both matters mean a huge reduction in the burden on the work within the municipality. Everything can be done faster and the procedure becomes less vulnerable because a large part of the communication is no longer necessary.</t>
  </si>
  <si>
    <t>BAR Organization Gemeente Barendrecht Gemeente Albrandswaard Gemeente Ridderkerk</t>
  </si>
  <si>
    <t>IPSO-50034</t>
  </si>
  <si>
    <t>Waste Sector Data Sharing</t>
  </si>
  <si>
    <t>The city of Utrecht is Proof of Concepting blockchain for 'waste processing'. The city believes apparent that organisation of the waste processing in the blockchain could bring many benefits. Specifically, the way in which waste weight per empty container is registered. In the Proof of Concept, the waste weight data is linked to that of the transporters, intermediaries and final processors, and organized via the blockchain. All these parties keep their own administration. Blockchain can contribute to a joint administration that provides absolute certainty about the integrity of the data. Another big advantage is that a number of control moments are automatically controlled via smart contracts. At the same time, we have insight into the entire process from waste container to final processor.</t>
  </si>
  <si>
    <t>Gemeente Utrecht</t>
  </si>
  <si>
    <t>IPSO-50035</t>
  </si>
  <si>
    <t>Blockchain-based Digital Identity: Do-it-Yourself Marriage</t>
  </si>
  <si>
    <t>Rijksdienst voor Identiteitsgegevens (RvIG) is investigating how digital identity can be implemented on blockchains for Dutch citizens According to RvIG, a reliable, easy-to-use digital identity is a prerequisite for being able to participate in the blockchain. There are still many questions open about the concept of digital identity. RvIG recently organized an internal blockchain workshop. One of the most appealing examples of 'identity in the blockchain' that came up was the do-it-yourself marriage. For the conclusion of a marriage, three parties are now needed: the two partners who decide to marry and the registrar of the civil registry who closes the marriage. The civil registrar's role is that of the 'third party that creates trust and can conclude the agreement after checking.' The nature of the blockchain means that this 'third party' is in some cases superfluous. In theory, this could also apply to a marriage: via the blockchain, the identity and intention of the two partners can be checked and verified via smart contracts and the decentralized databases. The marriage could thus be completed via the blockchain.</t>
  </si>
  <si>
    <t>Rijksdienst voor Identiteitsgegevens (RvIG) Gemeente Zaanstad</t>
  </si>
  <si>
    <t>IPSO-50036</t>
  </si>
  <si>
    <t>Aid Subsidy Collection</t>
  </si>
  <si>
    <t>https://www.welkominzuidhorn.nl/actueel/actueel-zuidhorn/zuidhorn-voert-kindpakket-uit-met-blockchain-technologie</t>
  </si>
  <si>
    <t>The municipality of Zuidhorn has found a unique and innovative way to implement the Kindpakket subsidies via blockchain technology. The Child Package is a budget for children of parents with a minimum income. In the municipality of Zuidhorn about 150 children are eligible for the program. This money is used by the municipality for disadvantaged children, giving them the opportunity to participate in social activities, in sports and cultural activities at school. The municipality carries out this national assignment with local entrepreneurs and associations. Within the city, two students have been engaged in research into the possible applications of blockchain in municipal services. They have designed the implementation of the Kindpakket in a new and very user-friendly way with blockchain. The recipient of the Kindpakket can take out the purchase in a simple administrative and financial manner. The 'customer' pays, for example buying a bicycle, with a specific code and the entrepreneur gets the money directly into his account with no intervention from the municipality.</t>
  </si>
  <si>
    <t>Gemeente Zuidhorn</t>
  </si>
  <si>
    <t>IPSO-50038</t>
  </si>
  <si>
    <t>TrustForWills</t>
  </si>
  <si>
    <t>https://www.esmartcity.es/2018/05/03/proyecto-trustforwills-aplica-tecnologia-blockchain-gestion-testamento-digital-personas</t>
  </si>
  <si>
    <t>In the context of digital legacy, TrustForWills ensures the automated compliance of users' wills in case of temporary disability or death. This is a government supported initiative aimed at promoting the adoption of blockchain technology. To stimulate the generation of new business models within the legal sector by covering the management of currently unsupported patrimonies such as those pertaining to digital assets ecosystem.</t>
  </si>
  <si>
    <t>Ministery of Economy Tourism and Digital Agenda (Spain)</t>
  </si>
  <si>
    <t>IPSO-50039</t>
  </si>
  <si>
    <t>Distributed Open Data Portal</t>
  </si>
  <si>
    <t>https://dadesobertes.valls.cat/</t>
  </si>
  <si>
    <t>Open data portal in which the different data sets and resources are published both in the web portal and in a distributed network based on IPFS (data persistence). At the same time At the same time data is accountable by logging all changes on a distributed, immutable database (Ethereum)Improve citizen participation. Reinforce commitment with citizens. Security and resilience</t>
  </si>
  <si>
    <t>Ajuntament de Valls (Valls City Council)</t>
  </si>
  <si>
    <t>IPSO-50040</t>
  </si>
  <si>
    <t>Decentralized Energy Trading Marketplace</t>
  </si>
  <si>
    <t>https://group.vattenfall.com/press-and-media/newsroom/2017/at-the-forefront-field-trial-on-blockchain-technology</t>
  </si>
  <si>
    <t>Swedish state-owned energy company Vattenfall is to collaborate with 22 other European energy trading firms to launch a blockchain-based pilot. Should the project prove successful it would become the world's first blockchain-based trading system for wholesale energy. Vattenfallâs Business Area Markets division will conduct the pilot in order to deepen its understanding of the technology and conclude whether or not such a decentralised solution could match its existing trading platforms while simultaneously reducing cost. The trial will be managed by Hamburg-based B2B solutions provider Ponton, which will provide software that facilitates encrypted sending and receipt of orders through a decentralised order book. The trading is all managed on a peer-to-peer basis, removing the need for a central marketplace that is operated by a third party exchange or broker.</t>
  </si>
  <si>
    <t>Vattenfall - Business Area Markets</t>
  </si>
  <si>
    <t>IPSO-50041</t>
  </si>
  <si>
    <t>PROCIVIS e-Government Pilot Project</t>
  </si>
  <si>
    <t>https://generis.ch/schaffhauser-eid/?lang=en</t>
  </si>
  <si>
    <t xml:space="preserve">The Schaffhauser eID+ allows citizens of the Swiss Canton of Schaffhausen to install an electronic identity on their mobile phones and have its data validated by the residents’ registration office. Once set up, the electronic identity provides safe and easy-to-use access to a range of electronic government services without the need for additional logins and passwords. In addition, the eID+ app allows citizens to securely store digital documents on their mobile phones in order to have them available at any time.
</t>
  </si>
  <si>
    <t>Canton of Schaffhausen</t>
  </si>
  <si>
    <t>IPSO-50043</t>
  </si>
  <si>
    <t>City of Zug Blockchain Voting Trial</t>
  </si>
  <si>
    <t>https://www.coindesk.com/crypto-valley-declares-blockchain-voting-trial-a-success</t>
  </si>
  <si>
    <t>The Swiss city launched an e-voting Proof of Concept platform built on a blockchain as part of the city's efforts to embrace the technology. The voting process took place between June 25 and July 1, and stored both polling information and residentsâ€™ IDs on the system."We will build the e-voting platform â€˜Open Sourceâ€™ so that people can understand what the technology is and how it works. We want to encourage more people to develop blockchain-based applications for governments worldwide."</t>
  </si>
  <si>
    <t>City of Zug</t>
  </si>
  <si>
    <t>IPSO-50044</t>
  </si>
  <si>
    <t>e-Auction 3.0</t>
  </si>
  <si>
    <t>https://idf.solutions/idf-e-auction-3-0/</t>
  </si>
  <si>
    <t>In October 2015 Innovations and Development Foundation began working on a next generation of decentralised, blockchain E-auction system. The platform is built for supporting non-corrupt, transparent privatisation process of state and regional property, land and enterprises. The first phase of the project was launched in February 2016.The strategy for improving the state property privatisation and lease process is based on the emerging, innovative models, that apply transformational changes to components which are relevant for Ukraine. Models offer the latest technological solutions, such as complete decentralisation/distribution based on blockchain and transparency for easy monitoring through API.</t>
  </si>
  <si>
    <t>IPSO-50045</t>
  </si>
  <si>
    <t>R3 Project Maison</t>
  </si>
  <si>
    <t>https://www.reuters.com/article/us-r3-fca/r3-uk-regulator-and-banks-team-up-on-blockchain-based-mortgage-reporting-idUKKCN1BN0QX</t>
  </si>
  <si>
    <t>R3 CEV has partnered with Britain's financial watchdog and two large banks to develop a blockchain-based application to improve the regulatory reporting of mortgage transactions. R3 said on Tuesday that it had developed a prototype of the system together with the Financial Conduct Authority, the Royal Bank of Scotland Group and another global bank which did not wish to be named. The system, which was built using  blockchain called Corda, enables banks to generate automated delivery receipts for the regulator each time a mortgage is booked. The organizations hope that it can reduce the cost of the process and the risk of error. The FCA prototype â€œcan give the regulator a new tool capable of overseeing mortgage activity much more quickly and efficiently than before whilst greatly reducing data inconsistencies,â€ Richard Crook, head of emerging technology at RBS, said in a statement.</t>
  </si>
  <si>
    <t>Financial Conduct Authority (FCA)</t>
  </si>
  <si>
    <t>IPSO-50046</t>
  </si>
  <si>
    <t>GovCoin Proof of Concept</t>
  </si>
  <si>
    <t>http://www.cityam.com/245128/government-has-quietly-been-testing-blockchain-technology</t>
  </si>
  <si>
    <t>Novel payment models will enable HM Treasury (HMT) and the Department for Work and Pensions (DWP) to distribute welfare support more efficiently and improve policy delivery. By applying DLTs in the registration and payment processes for government grants and benefits, DWP will be better equipped to: (1) Prevent financial losses through fraud and error, (2) Support the most vulnerable citizens by offering them the benefits of full financial inclusion, (3) Support the achievement of the governmentâ€™s wider policy objectives, especially getting people out of poverty in a sustainable way and (4) Offer good value for money and place public expenditure on a sustainable footing. A large number of welfare claimants are un- or under-banked and face barriers to greater financial inclusion such as credit checks, access to traditional financial products, and the costs of unauthorised transactions. DLTs offer a cheap and supportive means of getting these claimants into the benefits system. Digital identities could be confirmed through distributed ledgers running on securely-encoded devices â€” or even through software on a mobile device â€” which would allow end-users to receive benefits directly, at reduced transaction costs to banks or local authorities. This may allow them to become more fully included in the financial system through a secure distribution point that is more reliable than a bank account. Such a solution could also be linked with other systems to reduce the level of fraud and official error in the delivery of benefits, as identities would be more difficult to forge. Such activities may help to achieve one of the DWPâ€™s principal policy objectives: to lift people sustainably out of the cycle of poverty and state dependence. Through the innovative application of such technologies, it would be possible â€” with agreement from the benefit claimant in question â€” to set rules at both the recipient and merchant ends of welfare transactions. This may present the opportunity for ministers to consider options for achieving better policy outcomes from the distribution of welfare support by agreeing or setting rules around the use of benefits.</t>
  </si>
  <si>
    <t>Department of Work and Pensions</t>
  </si>
  <si>
    <t>IPSO-50047</t>
  </si>
  <si>
    <t>RMGÂ® The New Digital Gold Standard</t>
  </si>
  <si>
    <t>http://www.royalmint.com/rmg</t>
  </si>
  <si>
    <t>The Royal Mint, the world's leading export mint, and CME Group, the world's leading and most diverse derivatives marketplace, announced a collaboration to transform the way that market participants can trade gold. The Royal Mint, a 1,000-year-old institution owned by HM Treasury, has partnered with CME Group to build and launch a digitised gold offering called Royal Mint Gold (RMG). RMG will change the way traders and investors trade, execute and settle gold. The innovative new product will see The Royal Mint issue RMG as a digital record of ownership for gold stored at its highly-secure on-site bullion vault storage facility. CME Group will develop, implement and operate the productâ€™s digital trading platform. Taken together, this new service will provide an easier, cost-effective and cryptographically secure alternative to buying, holding and trading spot gold.</t>
  </si>
  <si>
    <t>The Royal Mint</t>
  </si>
  <si>
    <t>IPSO-50048</t>
  </si>
  <si>
    <t>Distributed Ledger-based Gross Settlement System</t>
  </si>
  <si>
    <t>https://www.computerworld.com/article/3121228/bank-of-england-wants-next-payment-system-to-be-blockchain-ready.html</t>
  </si>
  <si>
    <t>The Bank of England wants to open its interbank settlement service to blockchain technologies as part of a major revamp of the system. The bank is not suggesting that U.K. banks should begin processing bitcoin payments as a matter of routine. However, it does want the replacement for its aging real-time gross settlement (RTGS) system to be ready for whatever the industry is likely to throw at it when it goes into service in 2020. It identified five key strategic drivers for the new RTGS system in a consultation document, "A new RTGS service for the U.K.: safeguarding stability, enabling innovation". Among them, it lists the need to interface with new technologies such as distributed ledgers. These are often referred to as blockchains, and include systems such as bitcoin and Ethereum. In the bank's view, these systems -- and, indeed, the entire concept of distributed ledgers -- are still in their infancy, but if they achieve critical mass, it wants to be ready for them.</t>
  </si>
  <si>
    <t>Bank of England</t>
  </si>
  <si>
    <t>IPSO-50049</t>
  </si>
  <si>
    <t>Food Standards Agency</t>
  </si>
  <si>
    <t>https://www.coindesk.com/markets/2018/07/02/uk-food-watchdog-trials-blockchain-for-meat-inspection/</t>
  </si>
  <si>
    <t>The U.K.'s Food Standards Agency (FSA), a safety watchdog, has successfully Proof of Concepted a blockchain-based supply chain monitoring system. The trial tracked meat produced in an unnamed cattle slaughterhouse, providing improved transparency throughout the supply chain, according to a press release. Both the slaughterhouse and the FSA tracked data provided in the trial. The approach has been to develop data standards with industry that will make theory reality and It's been possible to show that blockchain does indeed work in this part of the food industry. There are great opportunities now for industry and government to work together to expand and develop this approach.</t>
  </si>
  <si>
    <t>IPSO-70001</t>
  </si>
  <si>
    <t>Aragon General Directorate of Contracting, Blockchain Project</t>
  </si>
  <si>
    <t>https://www.europapress.es/aragon/noticia-aragon-pionera-apostar-tecnologia-blockchain-integrandose-asociacion-alastria-20180917130921.html</t>
  </si>
  <si>
    <t>As part of a larger project aiming to use blockchain in order to transform public administration and the provision of public services, the General Directorate of Contracting within the Government of Aragon has launched a project in which blockchain will be used to register the bids received for public contracts and evaluate them in an automated ways.</t>
  </si>
  <si>
    <t>Aragon General Directorate of Contracting</t>
  </si>
  <si>
    <t>Procurement management</t>
  </si>
  <si>
    <t>Emerging technologies in public procurement</t>
  </si>
  <si>
    <t>IPSO-70002</t>
  </si>
  <si>
    <t>Basque Government Blockchain project</t>
  </si>
  <si>
    <t>https://cointelegraph.com/news/spanish-city-of-bilbao-launches-171k-tender-to-develop-public-blockchain-network</t>
  </si>
  <si>
    <t>The city of Bilbao has launched a tender to get ideas for the implementation of blockchain in public services. The winning company would prepare a digital platform to facilitate the exchange of data between different public institutions by using blockchain and smart contracts.</t>
  </si>
  <si>
    <t>City of Bilbao</t>
  </si>
  <si>
    <t>IPSO-70003</t>
  </si>
  <si>
    <t>V-ICT-OR Blockchain Project</t>
  </si>
  <si>
    <t>https://pdfs.semanticscholar.org/1384/6690e1b39896899fc0ad4e00a9164d00dd68.pdf</t>
  </si>
  <si>
    <t>V-ICT-OR (the membership organization for those involved in ICT and information management at Flemish local governments) teamed up with Digipolis to launch a challenge for blockchain solutions for procurement. The project was used as a way to become acquainted with a new way of organising the procurement process. It was successfully implemented and the solution is currently being programmed.</t>
  </si>
  <si>
    <t>IPSO-70006</t>
  </si>
  <si>
    <t>Digipolis Antwerp, Smart procurement tool</t>
  </si>
  <si>
    <t>Digipolis, the IT agency for Antwerp, is developing a blockchain-based application together with its partner for the project, BallistiX, which will allow for the publication of a quotation request and submission and opening of quotations. It is believed that the use of blockchain will guarantee the reliability of each step of the procurement process, as they will be recorded in a transparent manner.</t>
  </si>
  <si>
    <t>IPSO-70007</t>
  </si>
  <si>
    <t>Malta Information Technology Agency (MITA),  Smart Public Contracts</t>
  </si>
  <si>
    <t>https://ideas.repec.org/a/igg/jitpm0/v10y2019i2p16-28.html</t>
  </si>
  <si>
    <t>Under the project, MITA and the University of Malta are collaborating to develop a first prototype of a smart contract with the aim of turring their public procurement contracts into smart contracts. The project will develop a smart contract which will automatically record events on the blockchain, a centralised database to record other events not on the blockchain, and a centralised web application to provide an interface with the smart contract and the centralised database.</t>
  </si>
  <si>
    <t>MITA</t>
  </si>
  <si>
    <t>LV</t>
  </si>
  <si>
    <t>Procurement Monitoring Bureau of Latvia</t>
  </si>
  <si>
    <t>Department of Mobility &amp; Public Works</t>
  </si>
  <si>
    <t>Albania</t>
  </si>
  <si>
    <t>Agjencia Erokurimit Publik</t>
  </si>
  <si>
    <t>Ministry of Public Administration,</t>
  </si>
  <si>
    <t>Transparency International Hungary</t>
  </si>
  <si>
    <t>Agency for Public Management and eGovernment</t>
  </si>
  <si>
    <t>Consip</t>
  </si>
  <si>
    <t>ProZorro</t>
  </si>
  <si>
    <t>Primona</t>
  </si>
  <si>
    <t>ANAC</t>
  </si>
  <si>
    <t>State Treasury of Finland</t>
  </si>
  <si>
    <t>YPO</t>
  </si>
  <si>
    <t>Hansel Oy</t>
  </si>
  <si>
    <t>Finnish Government Shared Services Centre for Finance and HR</t>
  </si>
  <si>
    <t>Moldova</t>
  </si>
  <si>
    <t>MD</t>
  </si>
  <si>
    <t>Deutsche Bahn</t>
  </si>
  <si>
    <t>Nederlandse Sporten</t>
  </si>
  <si>
    <t>Material Stock Logistic Command of the Dutch Army</t>
  </si>
  <si>
    <t>Statsbygg</t>
  </si>
  <si>
    <t>Internet of things</t>
  </si>
  <si>
    <t>Competition and Markets Authority</t>
  </si>
  <si>
    <t>IPSO-70036</t>
  </si>
  <si>
    <t>Estonian Blockchain Technology</t>
  </si>
  <si>
    <t>https://e-estonia.com/solutions/e-governance/data-embassy/</t>
  </si>
  <si>
    <t>2017 - data embassy in Luxembourg was established. Data Embassy is an extension in the cloud of the Estonian government, which means the state owns server resources outside its territorial boundaries. This is an innovative concept for handling state information, since states usually store their information within their physical boundaries. Data Embassy resources are under Estonian state control. They are secured against cyberattacks or crisis situations with Blockchain technology and are capable of not only providing data backups, but also operating the most critical services.</t>
  </si>
  <si>
    <t>Estonian Government</t>
  </si>
  <si>
    <t xml:space="preserve">Improving Cybersecurity </t>
  </si>
  <si>
    <t>Information System Authority</t>
  </si>
  <si>
    <t>Ministry of State Administration</t>
  </si>
  <si>
    <t>PIANOo</t>
  </si>
  <si>
    <t>University of Cambridge</t>
  </si>
  <si>
    <t>ITAINNOVA - Instituto Tecnológico de Aragón</t>
  </si>
  <si>
    <t>Estonian Agricultural Registers and Information Board</t>
  </si>
  <si>
    <t>Flemish Agency for Child and Family</t>
  </si>
  <si>
    <t>Control and monitoring</t>
  </si>
  <si>
    <t>Dutch Government</t>
  </si>
  <si>
    <t>Pasteur Institute</t>
  </si>
  <si>
    <t>Amsterdam Parking Services</t>
  </si>
  <si>
    <t>Housing Department, Surveillance &amp; Enforcement</t>
  </si>
  <si>
    <t>Research, Information &amp; Statistics (OIS)</t>
  </si>
  <si>
    <t>Amsterdam-Amstelland safety region</t>
  </si>
  <si>
    <t>Urban Environment Division</t>
  </si>
  <si>
    <t>Helsinki City Hospital</t>
  </si>
  <si>
    <t>Helsinki Central Library Oodi</t>
  </si>
  <si>
    <t>City of Bonn</t>
  </si>
  <si>
    <t>Prefecture de l'Ile de France</t>
  </si>
  <si>
    <t>City of Berlin</t>
  </si>
  <si>
    <t>Austrian Red Cross</t>
  </si>
  <si>
    <t>SCIENSANO</t>
  </si>
  <si>
    <t>RISE</t>
  </si>
  <si>
    <t>Ministry of Health and the Elderly</t>
  </si>
  <si>
    <t>Health and Welfare Information Systems Centre (TEHIK)</t>
  </si>
  <si>
    <t>Department of Health and Welfare</t>
  </si>
  <si>
    <t>Multiple AI techniques</t>
  </si>
  <si>
    <t>French Government</t>
  </si>
  <si>
    <t>German Government</t>
  </si>
  <si>
    <t>Ministry of Innovation and Technology</t>
  </si>
  <si>
    <t>Government of Ireland</t>
  </si>
  <si>
    <t>Presidenza del Consiglio dei Ministri</t>
  </si>
  <si>
    <t>Ministry of Health and Centre for Disease Prevention and Control</t>
  </si>
  <si>
    <t>Malta Information Technology Agency</t>
  </si>
  <si>
    <t>Ministry of Public Health, Welfare and Sport</t>
  </si>
  <si>
    <t>Norwegian Institute of Public Health</t>
  </si>
  <si>
    <t>INESC TEC</t>
  </si>
  <si>
    <t>Government of Slovenia</t>
  </si>
  <si>
    <t>Ministry of Education and Culture</t>
  </si>
  <si>
    <t>Transport and Mobility Leuven</t>
  </si>
  <si>
    <t>The Bristol Approach</t>
  </si>
  <si>
    <t>Politecnico of Milan</t>
  </si>
  <si>
    <t>Cyprus Research and Innovation Center</t>
  </si>
  <si>
    <t>University of Wolverhampton</t>
  </si>
  <si>
    <t>IPSO-150020</t>
  </si>
  <si>
    <t>Signaturit - The smartest e-Signature solution to send and sign documents on the go</t>
  </si>
  <si>
    <t>https://cordis.europa.eu/project/id/735095</t>
  </si>
  <si>
    <t>Signaturit is a service that allows to the user handwriting signature of documents through any mobile device in a digitised format.</t>
  </si>
  <si>
    <t>Signaturit Solutions</t>
  </si>
  <si>
    <t>A multi-dimensional framework to evaluate the innovation potential of digital public services: A step towards building an Innovative Public Services Observatory in the EU</t>
  </si>
  <si>
    <t>Twente University</t>
  </si>
  <si>
    <t>Multi-modal Assistant</t>
  </si>
  <si>
    <t>Ulster University</t>
  </si>
  <si>
    <t>Institute for Computer Science and Control</t>
  </si>
  <si>
    <t>Bournemouth University</t>
  </si>
  <si>
    <t>Johan Cruijff Arena</t>
  </si>
  <si>
    <t>Technalia</t>
  </si>
  <si>
    <t>Istituto per la Ricerca Sociale</t>
  </si>
  <si>
    <t>University of Lancaster</t>
  </si>
  <si>
    <t>CERTH</t>
  </si>
  <si>
    <t>University of Ulm</t>
  </si>
  <si>
    <t>Trento Municipality</t>
  </si>
  <si>
    <t>Empirica Gesellschaft für Kommunikations- &amp; Technologieforschung mbH.</t>
  </si>
  <si>
    <t>UNINETTUNO</t>
  </si>
  <si>
    <t>SCRIPT &amp; GO</t>
  </si>
  <si>
    <t>Universidad Pompeu Fabra</t>
  </si>
  <si>
    <t>Department of Public Expenditure and Reform</t>
  </si>
  <si>
    <t>Housing Assistance Payment Shared Service Centre</t>
  </si>
  <si>
    <t>IPSO-200001</t>
  </si>
  <si>
    <t>Obrir Girona -  system of certifications of vaccinations and Covid19 tests</t>
  </si>
  <si>
    <t>https://obrirgirona.cat/</t>
  </si>
  <si>
    <t>Obrir Girona project aims to develop a Proof of Concept test within the city of Girona in order to test a system of certifications of vaccinations and Covid19 tests that would allow a person to be credited with having greater security (less likely to become infected and to infect other people) in moving, participating in events, buying, going to restaurants or other activities that were daily before the pandemic. This project is possible by keeping personal data privacy and in a secure and immutable way thanks to blockchain technology, which allows the user to be solely responsible for their data and cannot be altered.</t>
  </si>
  <si>
    <t>Centre Blockchain de Catalunya</t>
  </si>
  <si>
    <t>IPSO-200002</t>
  </si>
  <si>
    <t>Blockchain for Taxes project</t>
  </si>
  <si>
    <t>https://www.efama.org/blockchain-taxes-project</t>
  </si>
  <si>
    <t xml:space="preserve">EFAMA intends to launch a Proof of Concept test and discover how the use of distributed ledger technology (DLT) can be used to provide a Withholding Tax Relief at Source model and, making use of current market infrastructure and deliver trust and transparency for all market participants including tax authorities. The project’s main goal is to streamline the investment process by providing secure information, thus reducing inefficiencies and risks for all market participants and tax authorities (including fraud and excess WHT). </t>
  </si>
  <si>
    <t>European Union</t>
  </si>
  <si>
    <t>EU</t>
  </si>
  <si>
    <t>European Fund and Asset Management Association</t>
  </si>
  <si>
    <t>IPSO-200003</t>
  </si>
  <si>
    <t>Decentralized Social Security System</t>
  </si>
  <si>
    <t>https://medium.com/asurenetwork/blockchain-as-the-future-of-social-security-intro-1-5-2a600e64ac7b</t>
  </si>
  <si>
    <t>Creation of a technical feasibility study of the german statutory pension system and a Proof-of-Concept of how it could be implemented on the Ethereum blockchain and the Asure network. The Asure Foundation brings the mechanics of the German statutory pension system onto the Blockchain to research the advantages for social security systems.</t>
  </si>
  <si>
    <t>Asure Foundation</t>
  </si>
  <si>
    <t>R&amp;D social protection.</t>
  </si>
  <si>
    <t>IPSO-200004</t>
  </si>
  <si>
    <t xml:space="preserve">Digital vehicle registration </t>
  </si>
  <si>
    <t>https://www.cartrust.com/</t>
  </si>
  <si>
    <t>Proof of Concept project for digital vehicle registration based on blockchain and self-sovereign identity, supported by public authorities. Digital twins of vehicles will be created on the basis of secure analog vehicle documents, and the ownership and subsequent rights (right of sale, right of disposal, right of use) will be managed and transferred via this system. The evidence required for vehicle registration can thus be provided digitally. The local authority can carry out vehicle registration in a paperless and fully automated manner. This is made possible by eIDAS-compliant identification of the participants, as well as digital proof of ownership and rights of the vehicles via blockchain and self-sovereign identity (SSI). This sollution is currently being implemented in the city of Hamm in North Rhine-Westphalia.</t>
  </si>
  <si>
    <t>CarTrust</t>
  </si>
  <si>
    <t>IPSO-200005</t>
  </si>
  <si>
    <t xml:space="preserve">Doing Business Abroad </t>
  </si>
  <si>
    <t>https://www.de4a.eu/doingbusinessabroadProof of Concept</t>
  </si>
  <si>
    <t>The Doing Business Abroad Proof of Concept aims to reduce the administrative burden of starting and doing business in another European Member State. With the new Once Only Technical System, information about a company is re-used cross-border which reduces the time to register and afterwards request a service in another Member State substantially. The entire process is fully online and secure, using the authentication and authorization means of the home-country that are familiar to the representative of the company. The Proof of Concept is performed by Austria, The Netherlands, Romania and Sweden, which means that these countries support cross-border communication for both company-information and mandates.</t>
  </si>
  <si>
    <t>Digital Europe for All (DE4A)</t>
  </si>
  <si>
    <t>IPSO-200006</t>
  </si>
  <si>
    <t>Cold Chain Monitoring of COVID-19 Vaccine</t>
  </si>
  <si>
    <t>https://www.cnbc.com/2021/01/19/uk-hospitals-use-blockchain-to-track-coronavirus-vaccine-temperature.html</t>
  </si>
  <si>
    <t>Digital asset tracking and monitoring provider Everyware Ltd, and enterprise-grade distributed ledger provider Hedera Hashgraph, are working with an initial group of National Health Service (NHS) facilities to monitor the cold storage equipment being used to store the COVID-19 and other vaccines. The various COVID-19 vaccines, including the one developed by Pfizer, require exact degrees of cold storage at all times in order to maintain their efficacy. While centralized distribution centers and transportation units can store the vaccine at the recommended -70°C±10°C for up to 10 days unopened, they must also be stored at hospitals and other administering centers for five days at refrigerated 2-8°C conditions. By leveraging Everyware’s asset monitoring solution at the ‘last mile’, hospitals and healthcare facilities can ensure that vaccines are being maintained at the proper temperature throughout the entire time in their custody, before they are administered to patients. In addition, Everyware enables healthcare facilities to share information with other parts of the vaccine delivery chain – including pharmaceutical providers, centralized storage facilities, and transportation companies, to respond and adjust to any issues as they arise.</t>
  </si>
  <si>
    <t>National Health Service (NHS)</t>
  </si>
  <si>
    <t>https://hedera.com/blog/everyware-and-hedera-hashgraph-enabling-cold-chain-monitoring-of-covid-19-vaccine-for-nhs-facilities</t>
  </si>
  <si>
    <t>IPSO-200007</t>
  </si>
  <si>
    <t>Supporting Lifelong Learning</t>
  </si>
  <si>
    <t>https://qualichain-project.eu/Proof of Concepts/supporting-lifelong-learning/</t>
  </si>
  <si>
    <t>The overall objective of this Proof of Concept, conducted by The Open University, is to investigate how blockchain technologies can support lifelong learners in their learning journey and in advancing their career, for example, by offering them personalised recommendations based on their learning achievements. The main goals of this Proof of Concept are: awarding lifelong learners with transparent and immutable educational accreditation, offering lifelong learners personalised recommendations and supporting lifelong learners in reaching their personal or professional learning goals.</t>
  </si>
  <si>
    <t>The Open University</t>
  </si>
  <si>
    <t>IPSO-200008</t>
  </si>
  <si>
    <t>University Process Optimisation through Smart Curriculum Design and Student Accreditation</t>
  </si>
  <si>
    <t>https://qualichain-project.eu/Proof of Concepts/university-process-optimisation-through-smart-curriculum-design-and-student-accreditation/</t>
  </si>
  <si>
    <t xml:space="preserve">This Proof of Concept applied in the Electrical &amp; Computer Engineering (ECE) school of the National Technical University of Athens (NTUA) aims to optimise the university operation and curriculum design as well as facilitate the validation and verification of skills and qualifications of undergraduate and Ph.D. students. The Proof of Concept provides analytics and recommendations for the redesign and update of specific courses and by extension the entire curriculum of the school. The student accreditation and lecturer validation and recognition is made through a trusted, immutable and secure Blockchain ledger.  </t>
  </si>
  <si>
    <t xml:space="preserve">Electrical &amp; Computer Engineering (ECE) school of the National Technical University of Athens (NTUA) </t>
  </si>
  <si>
    <t>Post-secondary non-tertiary education.</t>
  </si>
  <si>
    <t>IPSO-200009</t>
  </si>
  <si>
    <t>Staffing the Public Sector – The Case of Greece</t>
  </si>
  <si>
    <t>https://qualichain-project.eu/Proof of Concepts/staffing-the-public-sector-the-case-of-greece/</t>
  </si>
  <si>
    <t>The main goal of this Proof of Concept is to support, simplify and improve the public sector recruitment and competency management procedures. More precisely the Proof of Concept focuses on optimising internal evaluation procedures pertinent to the evaluation, selection and recruitment with respect to the candidates’ qualifications. The Proof of Concept project provides personalised candidate notifications for job vacancies by matching individual profiles with available jobs in the civil service, validates academic and professional qualifications of individual candidates and improves the efficiency of the recruitment process in terms of time and credibility. The Supreme Council for Civil Personnel Selection (ASEP), an independent authority responsible for public sector recruitment, participates in the European QualiChain program as a linked third party of the project, in collaboration with the European Programs Service of the Hellenic Parliament (HeP).</t>
  </si>
  <si>
    <t>Supreme Council for Civil Personnel Selection (ASEP)</t>
  </si>
  <si>
    <t>General services</t>
  </si>
  <si>
    <t>IPSO-200010</t>
  </si>
  <si>
    <t>Staffing the Public Sector – The Case of Portugal</t>
  </si>
  <si>
    <t>https://qualichain-project.eu/Proof of Concepts/staffing-the-public-sector-the-case-of-portugal/</t>
  </si>
  <si>
    <t>This use case involves integrating the FenixEdu system with the QualiChain platform. FenixEdu is an academic management platform that supports full program and course management, including the issuing of diplomas (essentially, a pdf document that is printed, signed and stamped). This integration of FenixEdu with the QualiChain platform allows diplomas issued using FenixEdu to be automatically inserted in QualiChain’s blockchain, allowing the Portuguese public administration – represented by AMA in this use case – to have access to all the diplomas issued by universities that use FenixEdu, within the access limits imposed by students and the schools’ administrations. Qualichain’s platform ensures the authenticity and integrity of the diplomas.</t>
  </si>
  <si>
    <t>Agência para a Modernização Administrativa (AMA)</t>
  </si>
  <si>
    <t>IPSO-200011</t>
  </si>
  <si>
    <t>Provision of Recruitment &amp; Competency Management Services</t>
  </si>
  <si>
    <t>https://qualichain-project.eu/Proof of Concepts/provision-of-recruitment-competency-management-services/</t>
  </si>
  <si>
    <t>The overall objective of this Proof of Concept is to support candidate selection, especially in reallocation processes (internal job openings) and ensure competency management services in the employee’s career evaluation, offering them personalised training recommendations based on their skills and achievements. The Proof of Concept project support planification, implementation and coordination of human resources management policies speeding-up the recruitment process by providing validated CV information. Moreover it facilitates the selection and mobility process using semantic matching methods that help in pairing opportunities with the best candidates and identifies employee’s gaps and suggests training for skills development. This Proof of Concept is led by a private company, KnowledegeBiz which, supported by UNINOVA, is developing and offering a competency management framework in the frame of QualiChain to Madeira’s Regional Health and Civil Protection Secretary (SRS), which is the government entity responsible for health personnel administration in this Portuguese region.</t>
  </si>
  <si>
    <t>KnowledegeBiz</t>
  </si>
  <si>
    <t>IPSO-200012</t>
  </si>
  <si>
    <t>Digital Democracy and Data Commons</t>
  </si>
  <si>
    <t>http://decodeproject.eu/Proof of Concepts.html</t>
  </si>
  <si>
    <t xml:space="preserve">This Proof of Concept is part of the DECODE project. DECODE developed technology that puts people in control of their personal data, giving them the ability to decide how it is shared. The Proof of Concept involved the Barcelona City Council and the city’s digital democracy software Decidim.org, which has more than 60K users. The platform integrated a DECODE module which allows petitions to be signed anonymously but still in line with authentication requirements, such as place of residence. This new system for citizen petitions gives people more granular control over their data. It enhances privacy (via the DECODE app), allows data sharing and visualization (via the BCNOW dashboard) and transparency (via the DECODE distributed ledger). The Proof of Concept also opened a deliberative, participatory process on the politics and economics of data, and how Barcelona could constitute a democratic city data commons. </t>
  </si>
  <si>
    <t xml:space="preserve">Barcelona City Council </t>
  </si>
  <si>
    <t>IPSO-200013</t>
  </si>
  <si>
    <t>Citizen Science Data Governance</t>
  </si>
  <si>
    <t>This Proof of Concept is part of the DECODE project. DECODE developed technology that puts people in control of their personal data, giving them the ability to decide how it is shared. In this Proof of Concept residents used environmental sensors which recorded factors such as noise levels and pollution. The sensors were located inside their homes and in their neighbourhood. DECODE technology enabled them to share this encrypted data anonymously with their communities, on their own terms. The Proof of Concept ran sessions to train and support participants to help them setup and use the  sensors to gather and analyse data to influence city-level decisions. The Proof of Concept tackled the technical challenges of collating and storing a stream of citizen-sensed data, while also enabling those citizens to control what information is shared with whom, and under which conditions.</t>
  </si>
  <si>
    <t>Ideas for Change and FabLab Barcelona</t>
  </si>
  <si>
    <t>IPSO-200014</t>
  </si>
  <si>
    <t>Amsterdam Digital Register - age check with municipal census data</t>
  </si>
  <si>
    <t>This Proof of Concept is part of the DECODE project. DECODE developed technology that puts people in control of their personal data, giving them the ability to decide how it is shared. The Proof of Concept gave citizens access to personal data that is stored in the municipal database, and allowed them to share these data in a different context, on- or offline. In the Proof of Concept, participants used DECODE technology to prove their age, as it certifies that they are over 16 or 18 years of age, without having to share their full identity or social security number. This Proof of Concept used Attribute Based Credentials, a data minimising authentication mechanism.</t>
  </si>
  <si>
    <t>Amsterdam Digital Register</t>
  </si>
  <si>
    <t>IPSO-200015</t>
  </si>
  <si>
    <t>Gebiedonline (Neighbourhood Online)</t>
  </si>
  <si>
    <t>This Proof of Concept is part of the DECODE project. DECODE developed technology that puts people in control of their personal data, giving them the ability to decide how it is shared. GebiedOnline is a local neighbourhood social network in Amsterdam. Access to  GebiedOnline is currently managed by email/password or Facebook login. This creates unwanted dependencies and security issues. This Proof of Concept tested a more privacy-preserving local social network. The Gebiedonline board and community want their platform to be open source, inclusive and to enable their users to have granular control over the data they share with the platform and with other users in the community. To achieve this the Proof of Concept built and tested a feature to allow access to the platform using Attribute Based Credentials. Since several communities are active on the platform, each community can decide on which credentials it can accept.</t>
  </si>
  <si>
    <t xml:space="preserve">GebiedOnline </t>
  </si>
  <si>
    <t>IPSO-200016</t>
  </si>
  <si>
    <t>Public administration employee skills cerification</t>
  </si>
  <si>
    <t>https://www.key4biz.it/inail-sceglie-lirax-per-certificare-con-la-blockchain-le-competenze-dei-dipendenti/313710/</t>
  </si>
  <si>
    <t>INAIL, the National Institute for Insurance against Accidents at Work, and LIRAX, the Blockchain platform specialized in certification and traceability, represent an Italian model for digitally enhancing and certifying the skills of Public Administration employees. After months of experimentation, concluded with positive results, INAIL presented the innovative activity in the sector of skills tracking using Blockchain technology and will test the learning phases of its staff, using the skills traceability application called the "Booklet". This application is a digital tool based on Blockchain technology and is designed to collect, summarize and document the different learning and life experiences of citizens in the multiple stages of their life.</t>
  </si>
  <si>
    <t>The National Institute for Insurance against Accidents at Work (INAIL)</t>
  </si>
  <si>
    <t>IPSO-200017</t>
  </si>
  <si>
    <t>Buying and selling property</t>
  </si>
  <si>
    <t>https://www.computerweekly.com/news/252461839/HM-Land-Registry-completes-blockchain-trial</t>
  </si>
  <si>
    <t>HM Land Registry (HMLR) has successfully completed a trial that used a prototype developed with bockchain to buy property. The trial, which involved the sale of a semi-detached house in Gillingham, Kent, was intended to show how buying and selling a home could be made simpler and quicker by demonstrating a digital transfer of ownership. The Proof of Concept was part of a research and development project known as Digital Street.</t>
  </si>
  <si>
    <t xml:space="preserve">HM Land Registry (HMLR) </t>
  </si>
  <si>
    <t>IPSO-200018</t>
  </si>
  <si>
    <t>Government-backed firm to launch Blockchain IDs</t>
  </si>
  <si>
    <t>https://www.coindesk.com/business/2017/05/15/government-backed-firm-to-launch-blockchain-ids-in-luxembourg/</t>
  </si>
  <si>
    <t>A major digital identity firm backed by the government of Luxembourg is built a new platform alongside US startup Cambridge Blockchain. The state of Luxembourg owns two-thirds of LuxTrust, with the remainder held by a consortium of banks and financial institutions that utilize its services. This firm moved to integrate blockchain, setting the stage for at least some of its 500,000-strong subscriber base to utilize the tech in some capacity.</t>
  </si>
  <si>
    <t>LuxTrust</t>
  </si>
  <si>
    <t>IPSO-200019</t>
  </si>
  <si>
    <t>The European Blockchain Services Infrastructure (EBSI)</t>
  </si>
  <si>
    <t>https://ec.europa.eu/cefdigital/wiki/display/CEFDIGITAL/ebsi</t>
  </si>
  <si>
    <t xml:space="preserve">The European Blockchain Service Infrastructure (EBSI), a pan-European blockchain network,  is the project of the European Blockchain Partnership. It provides reusable software, specifications and services that help out EU institutions and European public administrations. The European Commission selected four use cases for the project. The first is notarisation: using blockchain for digital audit trails; to automate compliance checks quickly; and to prove the integrity of data. The second is to log education credentials on the blockchain, “significantly reducing verification costs and improving authenticity trust”. The third is to create digital identities, which EU citizens can use to “create and control their own identity across borders without relying on centralised authorities.” The fourth is for secure data sharing among EU customs and tax authorities. </t>
  </si>
  <si>
    <t>European Comission</t>
  </si>
  <si>
    <t>IPSO-200020</t>
  </si>
  <si>
    <t>E-Voting for Parliamentary Election</t>
  </si>
  <si>
    <t>https://cointelegraph.com/news/moscow-government-plans-to-use-blockchain-tech-in-e-voting-for-parliamentary-election</t>
  </si>
  <si>
    <t>The Moscow City Duma, a local parliament of the Russian capital city, protected the process and results of electronic voting in the upcoming elections through the use of blockchain technology.  This allowed to separate storage of the personal data of voters and the results of voting and it helped to avoid electoral fraud.</t>
  </si>
  <si>
    <t>Russia</t>
  </si>
  <si>
    <t>RU</t>
  </si>
  <si>
    <t>The Moscow City Duma</t>
  </si>
  <si>
    <t>IPSO-200021</t>
  </si>
  <si>
    <t>Voting Trial Using NEM's Blockchain</t>
  </si>
  <si>
    <t>https://www.coindesk.com/markets/2018/08/07/ukraine-election-official-launches-voting-trial-using-nems-blockchain/</t>
  </si>
  <si>
    <t xml:space="preserve">The Ukraine Central Election Commission is investigating the use of blockchain in elections in a "test vote" that was created in partnership with a local NEM Foundation group, using NEM's blockchain platform. The transactions used test coins that were kindly given the representative of the NEM Foundation in Ukraine. The blockchain test environment had 28 nodes. The official's work represents the latest effort to apply the technology for tabulating votes, with the idea being that blockchain could be used to create an immutable record – or, at least, an auxiliary one – to help ease issues when tallying final counts. </t>
  </si>
  <si>
    <t>Ukraine Central Election Commission</t>
  </si>
  <si>
    <t>IPSO-200022</t>
  </si>
  <si>
    <t>Electronic qualification management system</t>
  </si>
  <si>
    <t>https://www.corrierecomunicazioni.it/digital-economy/blockchain-al-servizio-dei-titoli-di-studio-in-italia-il-primo-wallet-universitario/</t>
  </si>
  <si>
    <t>The Ministry of Education in Italy opens up to new technology to facilitate and speed up the process of recognizing qualifications, simplifying certifications verified even abroad. The project was made possible thanks to the collaboration with Cimea, a certifying body that guarantees the authenticity of qualifications in the international arena. Thanks to the new “Diplome” system, the user has an electronic wallet (wallet) available for his academic and professional career, where he can upload all his titles. This is a free service for students and higher education institutions, who are to upload their qualifications, acquired or released, through blockchain technology.</t>
  </si>
  <si>
    <t>Ministero dell'Istruzione</t>
  </si>
  <si>
    <t>IPSO-200023</t>
  </si>
  <si>
    <t>Study of therapies for viral hepatitis</t>
  </si>
  <si>
    <t>https://www.corrierecomunicazioni.it/pa-digitale/e-health/la-blockchain-contro-lepatite-al-via-il-progetto-delliss/</t>
  </si>
  <si>
    <t>The Italian platform for the study of therapies for viral hepatitis of the Istituto Superiore di Sanità will be based on distributed ledger technology. The centers that are part of the project will share and use the contents according to a methodology that guarantees maximum transparency, a shared ownership in which every change made is seen in real time by everyone and at the same time ensures privacy and incorruptibility of data to the citizens.</t>
  </si>
  <si>
    <t>Istituto Superiore di Sanità</t>
  </si>
  <si>
    <t>IPSO-200024</t>
  </si>
  <si>
    <t>Academic degrees storage</t>
  </si>
  <si>
    <t>https://cointelegraph.com/news/principality-of-andorra-to-implement-blockchain-tech-for-digitizing-academic-degrees</t>
  </si>
  <si>
    <t>The government of Andorra implemented blockchain technology in the country’s higher education system. Andorra digitalized national higher education by implementing blockchain technology for storing all academic degrees. The initiative is aimed at creating a more secure registry processes. Academic degrees recorded via blockchain tech can not be eliminated or modified, and the tech will also allow for the reduction of “administrative expenses derived from the current analogue process”.</t>
  </si>
  <si>
    <t>Andorra</t>
  </si>
  <si>
    <t>AD</t>
  </si>
  <si>
    <t>Govern d'Andorra</t>
  </si>
  <si>
    <t>Secondary Education.</t>
  </si>
  <si>
    <t>IPSO-200025</t>
  </si>
  <si>
    <t>System for Tracking Diamonds</t>
  </si>
  <si>
    <t>https://cointelegraph.com/news/russias-ministry-of-education-introduces-system-for-tracking-diamonds-via-blockchain</t>
  </si>
  <si>
    <t>Russia’s Ministry of Education and Science (Minobrnauki) has introduced a blockchain-enabled platform for tracking natural diamonds. The new Russian diamond tracking technology claims to fully guarantee the authenticity of diamond products across all the supply chain, from extraction and polishing to the final owner. Based on emerging IT technologies and blockchain, the new system intends to prevent market participants from losing their financial assets since the diamond market has both natural and synthetic diamonds, as well as fake stones. Russia’s Ministry of Education and Science explained that in the new system’s process, each diamond acquires a digital code that is recorded on a distributed ledger and shared between all the participants of the chain. The system also allows for the recording and tracking of the history of transfers of ownership, and reportedly guarantees protection from security data breaches.</t>
  </si>
  <si>
    <t>Russia’s Ministry of Education and Science (Minobrnauki)</t>
  </si>
  <si>
    <t>IPSO-200026</t>
  </si>
  <si>
    <t>Registry of Companies system</t>
  </si>
  <si>
    <t>https://www.miamalta.org/Autumn-2020/9416061</t>
  </si>
  <si>
    <t>Malta Business Registry (MBR) is going to be run on a blockchain-powered system. Malta Business Registry is a public registry holding official information and documentation pertaining to new and existing companies. MBR launched a revamp of the Registry’s online system using a permissioned Hyperledger Blockchain environment with the aim of developing a system that performs the actions required for the registration and subsequent administration of companies.</t>
  </si>
  <si>
    <t>Malta Business Registry (MBR)</t>
  </si>
  <si>
    <t>IPSO-200027</t>
  </si>
  <si>
    <t>Public administration tasks</t>
  </si>
  <si>
    <t>https://cointelegraph.com/news/russian-state-tests-blockchain-based-application-for-public-administration</t>
  </si>
  <si>
    <t>The Russian state of Nizhny Novgorod is testing the use of the blockchain-based application “City N” for public administration tasks. State residents will reportedly be able to file their taxes on the blockchain-based Vostok platform using the City N application. Other services of the application include the ability to verify the identity of Nizhny Novgorod residents, as well as being able to track expenditures residents have paid to the states budget via the online portal of public services Gosuslugi.</t>
  </si>
  <si>
    <t>Nizhny Novgorod State</t>
  </si>
  <si>
    <t>IPSO-200028</t>
  </si>
  <si>
    <t>Sustainability: rewarding best practices</t>
  </si>
  <si>
    <t>https://www.blockchain4innovation.it/video/sostenibilita-i-san-marino-utility-token-premiano-i-comportamenti-virtuosi/?utm_campaign=blockchain_nl_20190722&amp;utm_source=blockchain_nl_20190722&amp;utm_medium=email&amp;sfdcid=0030O00002mgaEvQAI</t>
  </si>
  <si>
    <t>This initiative aims to create a “zero impact” organization by focusing on the value of behavior, collaboration and the dissemination of good practices. In this scenario, the blockchain is entrusted with the task of allowing the development of solutions capable of rewarding virtuous citizens. Thanks to this initiative,  a project called San Marino Low carbon ecosystem was implemented which has as its final objective the reduction of CO2 emissions by focusing on the development of behavioral models aimed at sustainability. The project was co-developed by VeChain, DNG VL and the Republic of San Marino.</t>
  </si>
  <si>
    <t>San Marino</t>
  </si>
  <si>
    <t>SM</t>
  </si>
  <si>
    <t>Repubblica di San Marino</t>
  </si>
  <si>
    <t xml:space="preserve">Payments and international transactions </t>
  </si>
  <si>
    <t>IPSO-200029</t>
  </si>
  <si>
    <t>Protection and control of Secured Information by means of a privacy enhanced Dashboard</t>
  </si>
  <si>
    <t>https://www.poseidon-h2020.eu/</t>
  </si>
  <si>
    <t>The PoSeID-on EU project develops and delivers an innovative intrinsically scalable platform, as an integrated and comprehensive solution aimed to safeguard the rights of data subjects, exploiting  the cutting-edge technologies of Smart Contracts and Blockchain,  as well as support organizations in data management and processing while ensuring GDPR compliance. Ten participants from seven European countries constitute the PoSeIDon Consortium combining Public Administrations (Italian Ministero dell’Economia e delle Finanze, Malta Information Technology Agency, Santander city), large industry, two SMEs, a research centre and a University.</t>
  </si>
  <si>
    <t>Ministero dell’Economia e delle Finanze</t>
  </si>
  <si>
    <t>IPSO-200030</t>
  </si>
  <si>
    <t>Identity system to combat child trafficking</t>
  </si>
  <si>
    <t>https://www.reuters.com/article/us-moldova-trafficking-technology-blockc/scan-on-exit-can-blockchain-save-moldovas-children-from-traffickers-idUSKBN1JF00J</t>
  </si>
  <si>
    <t>Moldova launched a Proof of Concept of its digital identity project, working with the software company ConsenSys, which won a U.N. competition to design an identity system to combat child trafficking. Undocumented children are easy prey for traffickers using fake documents to transport them across borders to work in brothels or to sell their organs. ConsenSys aimed to create a secure, digital identity on a blockchain - or decentralized digital ledger shared by a network of computers - for Moldovan children, linking their personal identities with other family members. With the blockchain system, children attempting to cross the border would be asked to scan their eyes or fingerprints. A phone alert would notify their legal guardians, requiring at least two to approve the crossing.</t>
  </si>
  <si>
    <t>Republic of Moldova</t>
  </si>
  <si>
    <t>IPSO-200031</t>
  </si>
  <si>
    <t>Safeguarding the integrity and accessibility of digital government records of national archives</t>
  </si>
  <si>
    <t>https://cointelegraph.com/news/blockchain-project-for-national-archives-reports-successful-trial-for-audio-visual-content</t>
  </si>
  <si>
    <t>The project, named ARCHANGEL, involved the U.K. National Archives, the University of Surrey and the U.K. Open Data Institute, with funding from the The Engineering and Physical Sciences Research Council (EPSRC). Its trial deployment in the U.K., Estonia and Norway focused on leveraging blockchain and other technologies to tackle the long-term future of digital video archives. Researchers from Surrey University’s Centre for Vision, Speech and Signal Processing (CVSSP) outlined their successes in developing a tamper-sensitive and future-accessible architecture for archiving audio-visual content. The system was then secured using a proof-of-authority blockchain that is distributed across multiple independent archives.</t>
  </si>
  <si>
    <t>The University of Surrey</t>
  </si>
  <si>
    <t>IPSO-200032</t>
  </si>
  <si>
    <t>Blockchain Verified Certificates</t>
  </si>
  <si>
    <t>https://www.coindesk.com/markets/2014/09/16/university-of-nicosia-issues-block-chain-verified-certificates/#:~:text=Certificates%20for%20a%20pioneering%20course,anyone%20to%20verify%20their%20authenticity.</t>
  </si>
  <si>
    <t>The University of Nicosia has become the first university in the world to issue academic certificates whose authenticity can be verified through the Bitcoin blockchain. These certificates are being issued since 2015 to students who successfully completed or participated in DFIN-511 (Introduction to Digital Currencies), which is the first university course offered on the topic of cryptocurrency. Since 2017, UNIC started to issue all university diplomas on the Bitcoin blockchain using its own technology, which is developed as open source and has already been adopted by other universities and diploma issuers around the world.</t>
  </si>
  <si>
    <t>The University of Nicosia</t>
  </si>
  <si>
    <t>IPSO-200033</t>
  </si>
  <si>
    <t>Monitoring exit poll results</t>
  </si>
  <si>
    <t>https://www.bioinvestments.it/russia-blockchain-will-be-used-to-protect-2018-presidential-exit-poll-data/</t>
  </si>
  <si>
    <t>A Russian polling research center used Blockchain to monitor exit poll results for its 2018 presidential elections. Russia’s Public Opinion Research Center (VTSIOM) partnered with local startup 2chain, which reportedly specializes in smart technology and ICO marketing consulting. The move marked one of the world’s first implementations of Blockchain in official voting. Together, VTSIOM and 2chain created a Blockchain database of information gathered from the polls, allowing the organization to circumvent DDoS attacks and other common malicious threats, especially on polling day itself.</t>
  </si>
  <si>
    <t>Russian Public Opinion Research Center (VTSIOM)</t>
  </si>
  <si>
    <t>IPSO-200034</t>
  </si>
  <si>
    <t>Electronic voting system</t>
  </si>
  <si>
    <t>https://en.cryptonomist.ch/2019/07/22/naples-voting-blockchain/</t>
  </si>
  <si>
    <t>This project aimed at creating an electronic voting system in symbiosis with blockchain technology in the municipality of Naples. The blockchain voting system was developed on two levels: the regulatory level respecting the privacy of users, also in light of the recent GDPR and the technological level that makes use of various existing information technologies, including the Ethereum blockchain for the immutable recording of voting data. An electronic voting system based on a public blockchain needs, as is well known, respects the privacy of the electorate vote and avoids that the vote itself can be associated with the voter.</t>
  </si>
  <si>
    <t>Naples city hall</t>
  </si>
  <si>
    <t>IPSO-200035</t>
  </si>
  <si>
    <t>Registration of Property Rental Contracts</t>
  </si>
  <si>
    <t>https://cointelegraph.com/news/malta-to-register-all-property-rental-contracts-on-blockchain</t>
  </si>
  <si>
    <t xml:space="preserve">Every rental contract for property drawn up in Malta has to be registered on the blockchain, ensuring its security. By being registered using distributed ledger technologies, the contracts are protected against tampering and only those authorised have access to them. </t>
  </si>
  <si>
    <t>Government of Malta</t>
  </si>
  <si>
    <t>IPSO-200036</t>
  </si>
  <si>
    <t>Solution for welfare payments</t>
  </si>
  <si>
    <t>https://blockchaintechnology-news.com/2017/11/govcoin-aims-disrupt-uk-welfare-system/</t>
  </si>
  <si>
    <t>The UK government has been conducting trails with tech startup GovCoin on developing a blockchain solution for welfare payments. The trail, saw claimants use a mobile app to receive and spend their benefits payments. The transactions, with the consent of all parties, were recorded on a distributed ledger in order to help facilitate financial management. A primary feature of the GovCoin system is that claimants are paid in cryptocurrency rather than Sterling. This is an important way of gathering more data about both how the funds are spent but also about the individual doing the spending. The hope is that this data will allow for the creation of better targeted goods and services.</t>
  </si>
  <si>
    <t>UK government</t>
  </si>
  <si>
    <t>IPSO-200037</t>
  </si>
  <si>
    <t xml:space="preserve">Decentralized identity platform </t>
  </si>
  <si>
    <t>https://www.coindesk.com/markets/2019/09/09/catalonia-to-build-dlt-based-identity-platform-for-citizens/</t>
  </si>
  <si>
    <t>The government of Catalonia is developing a decentralized identity platform aimed to give citizens control of their own data when interacting with online services.The IdentiCAT project qualifies and digitally empowers Catalan citizens so they may carry out activities with full assurance and security. The platform will be based on distributed ledger technology (DLT), with the Catalan government acting as the validator for the network. The government will not collect users' personal data as part of the scheme. IdentiCAT is developed to align with the 2014 EU's elDAS rules on electronic identification and trust services for electronic transactions. As such, IdentiCAT users will be able to access online services and carry out electronic transactions in any EU member state.</t>
  </si>
  <si>
    <t>Generalitat de Catalunya</t>
  </si>
  <si>
    <t>IPSO-200038</t>
  </si>
  <si>
    <t>Digitallization of surety policies' management process</t>
  </si>
  <si>
    <t>https://www.comune.bari.it/-/pa-digitale-il-comune-di-bari-avvia-con-sia-il-primo-progetto-blockchain-in-italia-per-certificare-l-autenticita-e-il-rilascio-di-polizze-fideiussorie</t>
  </si>
  <si>
    <t>The Municipality of Bari launched in collaboration with SIA, a leading European hi-tech company in the sector of payment services and infrastructures, a project based on blockchain technology that aims to digitize the management process of surety policies. This is the first experimentation in Italy of the Distributed Ledger Technology (DLT) use in the Public Administration in the field of sureties that will allow the Municipality of Bari to simplify the issuing process by banks, financial intermediaries, insurance companies and uniquely certify and irrevocable such guarantees.</t>
  </si>
  <si>
    <t xml:space="preserve">The Municipality of Bari </t>
  </si>
  <si>
    <t>IPSO-200039</t>
  </si>
  <si>
    <t>Ensuring the validity and integrity of European degree certificates</t>
  </si>
  <si>
    <t>https://www.unica.it/unica/it/news_notizie_s1.page?contentId=NTZ121111</t>
  </si>
  <si>
    <t>The University of Cagliari, ensures the validity and integrity of European degree certificates thanks to the Ethereum blockchain, making possible the authentication of certificates and official documents on the web in an open, secure and transparent way. Students will be able to guarantee the authenticity and integrity of their digital certificates to potential employers around the world, in a simple and free way. The system does not require the availability of specific apps on smartphones, or access and registration to a specific site. Everything takes place in a simple way and with free access tools.</t>
  </si>
  <si>
    <t>The University of Cagliari</t>
  </si>
  <si>
    <t>IPSO-200040</t>
  </si>
  <si>
    <t>Payments to Madrid's buses</t>
  </si>
  <si>
    <t>https://finance.yahoo.com/news/santander-brings-blockchain-payments-madrids-162918368.html?guccounter=1&amp;guce_referrer=aHR0cHM6Ly93d3cubW9iaWxlcGF5bWVudHN0b2RheS5jb20vbmV3cy9zYW50YW5kZXItZGVsaXZlcnMtYmxvY2tjaGFpbi1wYXltZW50cy10by1tYWRyaWQtcHVibGljLXRyYW5zc</t>
  </si>
  <si>
    <t>In partnership with Banco Santander, blockchain certification company Vottun is developing an all-in-one system that unifies all of the city’s public transport under one app, driven by blockchain. The app enables users to register once in order to use all of the city’s public mobility services, including buses, taxis and electric vehicle charging. As well as offering a single onboarding and payment system, the app also promises to improve data security for users.</t>
  </si>
  <si>
    <t xml:space="preserve">Municipal Transport Company of Madrid (EMT) </t>
  </si>
  <si>
    <t>IPSO-200041</t>
  </si>
  <si>
    <t>Enabling the transparent exchange of medical records</t>
  </si>
  <si>
    <t>https://www.telegraph.co.uk/business/business-reporter/blockchain-trial-in-healthcare/</t>
  </si>
  <si>
    <t xml:space="preserve">Medicalchain, a blockchain platform that enables the transparent exchange of medical records by patients and doctors, partnered with the London-based Groves Medical Group to Proof of Concept a blockchain programme in its four medical centres. The Proof of Concept allowed Medicalchain to gather feedback from doctors and patients that they will use to refine the programme before its global launch. Groves’ registered patients were be able to create a free wallet that will hold and manage access to their health records. Video consultations were also be available to patients, offering the flexibility to see their doctor at a time and place suited to their needs. The platform gives patients the option to pay for services using cryptocurrency, with users being incentivised to pay for telemedicine services with Medicalchain’s MedTokens. </t>
  </si>
  <si>
    <t>Groves Medical Group</t>
  </si>
  <si>
    <t>IPSO-200042</t>
  </si>
  <si>
    <t>Blockchain-based payment solutions</t>
  </si>
  <si>
    <t>https://www.coindesk.com/markets/2018/02/20/regional-government-in-russia-to-test-blockchain-payments/</t>
  </si>
  <si>
    <t>Vnesheconombank (VEB), the Russian state-owned development bank, made a deal with the regional government of Kaliningrad to Proof of Concept a new blockchain-based payment system. Technology can improve the quality of social services by increasing transparency and cutting costs.</t>
  </si>
  <si>
    <t>The regional government of Kaliningrad </t>
  </si>
  <si>
    <t>IPSO-200043</t>
  </si>
  <si>
    <t>Validation of judicial expenses incurred during investigations</t>
  </si>
  <si>
    <t>https://cointelegraph.com/news/french-cybercrime-division-uses-smart-contacts-on-tezos-blockchain?utm_source=Telegram&amp;utm_medium=social</t>
  </si>
  <si>
    <t>The French Armies and Gendarmerie’s Information and Public Relations Center has validated judicial expenses incurred during investigations on the Tezos (XTZ) Blockchain. The Gendarmerie’s cybercrime division (C3N) used the system to buy cryptocurrency from Europol-allocated funds and cover its operational costs with those assets. Using a blockchain-based system reportedly simplifies administration and procedures, and ensures the ability to audit and traceability of funds. The smart contract that regulates the functioning of the system only interacts with authorized individuals and enables C3N to justify expenses without disclosing operational activities.</t>
  </si>
  <si>
    <t>The Gendarmerie’s cybercrime division (C3N)</t>
  </si>
  <si>
    <t>IPSO-200044</t>
  </si>
  <si>
    <t>Blockchain-Based Training Certificates</t>
  </si>
  <si>
    <t>https://cointelegraph.com/news/bavarian-government-to-issue-blockchain-based-training-certificates</t>
  </si>
  <si>
    <t>The Chamber of Industry and Commerce of Munich and Upper Bavaria, Germany, issued its first blockchain-enabled training certificates in cooperation with the Digital Ministry. The Digital Ministry created a web application that enables companies to verify the authenticity of certificates using blockchain-based hash values. Applicants can send the key with a PDF file to the companies, after which a file upload of the key on the web application purportedly allows immediate verification.</t>
  </si>
  <si>
    <t>The Chamber of Industry and Commerce of Munich and Upper Bavaria</t>
  </si>
  <si>
    <t>IPSO-200045</t>
  </si>
  <si>
    <t>Copyright Management</t>
  </si>
  <si>
    <t>https://cointelegraph.com/news/italian-copyright-authority-and-algorand-develop-blockchain-ecosystem-for-copyright-management</t>
  </si>
  <si>
    <t xml:space="preserve">The Italian Society of Authors and Publishers (SIAE) has teamed up with Algorand to develop a new ecosystem for copyright management, based on Algorand’s recently launched blockchain platform. Algorand uses a pure Proof-of-Stake (PoS) protocol that guarantees decentralization, scalability and security, making it particularly suitable for handling the swarm of metadata and transactions necessary in copyright management. Both Algorand and SIAE are confident that in the near future, blockchain technology will become the cornerstone of the industry. </t>
  </si>
  <si>
    <t>The Italian Society of Authors and Publishers (SIAE)</t>
  </si>
  <si>
    <t>IPSO-200046</t>
  </si>
  <si>
    <t>Finding Waste Heat Spots</t>
  </si>
  <si>
    <t>https://cointelegraph.com/news/austrian-government-backed-project-will-use-blockchain-to-find-waste-heat-spots</t>
  </si>
  <si>
    <t>The Austrian government is backing a project in the cities of Vienna and Graz that would let citizens submit data about industrial waste heat spots for district heating, receiving tokens as reward. The project, called HotCity’s, is a proof-of-concept that involves creating a gamification system to crowdsource hotspots around the city and channel them to provide public heating. Vienna hosts one of Europe’s largest district heating networks, which provides hot water through centralized heating lines in the city. One of the benefits of such a system is the ability to use waste heat from industrial processes to provide consumers with energy. This has an obvious impact on energy efficiency and CO2 emissions.</t>
  </si>
  <si>
    <t>Austrian Federal Ministry for Climate Action, Environment, Energy, Mobility, Innovation, and Technology</t>
  </si>
  <si>
    <t>IPSO-200047</t>
  </si>
  <si>
    <t>Health Certificates To Address Lockdowns</t>
  </si>
  <si>
    <t>https://www.the-blockchain.com/2020/05/05/covid-19-swiss-company-Proof of Concepting-blockchain-based-health-certificates-to-address-lockdowns/</t>
  </si>
  <si>
    <t>The project, called Health n Go sprouted from a blockchain-driven ticketing company called TIXnGO,  who repurposed their existing blockchain-based technology to create Health n Go Health n Go is capable of securely distributing health certificates at scale and in line with government and corporate needs in managing the pandemic. Health n Go is designed to safely deliver digital health certificates from a trusted authority such as a doctor or health organisation. Each time a health certificate is issued in the platform, a unique, encrypted and completely traceable identity is attached to it. Individuals can keep their health certificates on a specific wallet on their smartphone, which can be shown on request and the QR code read by a scanner.</t>
  </si>
  <si>
    <t>TIXnGO</t>
  </si>
  <si>
    <t>IPSO-200048</t>
  </si>
  <si>
    <t>Medical Data Management</t>
  </si>
  <si>
    <t>https://cointelegraph.com/news/cyprus-hospital-to-deploy-dlt-based-medical-data-management</t>
  </si>
  <si>
    <t>VeChain co-developed a blockchain-based medical data management platform in partnership with digital healthcare solution firm I-Dante. The platform, dubbed “The E-NewHealthLife”, is being deployed at the Mediterranean Hospital of Cyprus. The first phase of the platform’s rollout will see it used in the emergency department of the Cyprus hospital, allowing patients to identify themselves, check waiting lists, and autonomously manage their medical records from their mobile phone.</t>
  </si>
  <si>
    <t>VeChain</t>
  </si>
  <si>
    <t>IPSO-200049</t>
  </si>
  <si>
    <t>Tax Payments</t>
  </si>
  <si>
    <t>https://cointelegraph.com/news/city-of-zermatt-switzerland-now-accepts-tax-payments-in-bitcoin</t>
  </si>
  <si>
    <t>The municipality of Zermatt is the second location in Switzerland where taxpayers are officially allowed to pay their taxes in Bitcoin. In order to unlock the new tax payment option, the authorities of the Zermatt have partnered with Switzerland’s major crypto financial services company Bitcoin Suisse being now able to convert taxpayers’ Bitcoin into Swiss francs through Bitcoin Suisse which then transfers the amount in fiat currency to the municipality’s bank account. The new tax payment option aims to meet increased demand for Bitcoin-based tax payments.</t>
  </si>
  <si>
    <t xml:space="preserve">The city council of Zermatt </t>
  </si>
  <si>
    <t>IPSO-200050</t>
  </si>
  <si>
    <t>Blockchain-based union card</t>
  </si>
  <si>
    <t>https://en.cryptonomist.ch/2020/02/21/trade-unions-blockchain-card-italy/</t>
  </si>
  <si>
    <t xml:space="preserve">The Italian trade union Fim Cisl is testing a blockchain-based union card. It is a tokenized digital card, manageable through apps and transactions via wallets, based on the Ethereum blockchain. Its objective is to guarantee the univocal subscription of the Fim Cisl trade union card, in order to avoid any attempt to attack privacy and personal data tampering. This allows keeping track of the number of members in a certified way and to have a useful foundation to open a direct and continuous dialogue between union and members, to share announcements, information and new services in a safe and certified way. </t>
  </si>
  <si>
    <t>Fim Cisl</t>
  </si>
  <si>
    <t>IPSO-200051</t>
  </si>
  <si>
    <t>Traceability of meat and milk</t>
  </si>
  <si>
    <t>https://startupitalia.eu/65172-20200210-agroalimentare-la-lombardia-lancia-la-sua-blockchain</t>
  </si>
  <si>
    <t>Lombardy Region launched its own blockchain for the traceability of agri-food products in order to meet the needs of consumers and offer a new communication tool to companies. Consumers who find meat and milk products in supermarkets can trace the history of the package simply by scanning the QRcode printed on the label. This way they can have access to information pages containing public administration and companies data. For example, for a liter of milk it will be possible to know the results of the inspections of the regional health inspectors at the farms (use of drugs, health of the animals, hygiene of the structures, etc.) and at the processing plants. Not to mention the controls of third-party companies regarding, for example, animal welfare.</t>
  </si>
  <si>
    <t>Regione Lombardia per la trasformazione digitale</t>
  </si>
  <si>
    <t>IPSO-200052</t>
  </si>
  <si>
    <t>Digital baccalaureate diplomas</t>
  </si>
  <si>
    <t>https://www.blockchain4innovation.it/esperti/nascono-i-primi-diplomi-di-maturita-digitali-certificati-dalla-tecnologia-blockchain/</t>
  </si>
  <si>
    <t>This project is an initiative Villa Flaminia international high schools in collaboration with EY, and consists in the expedition of digital baccalaureate diplomas certified by blockchain technology, the diplomas are made on the Ethereum public platform. With this solution, the tracking of the entire training process of the student can be notarized and shared with all those who may need it, also in relation to the courses and subjects followed.</t>
  </si>
  <si>
    <t>Villa Flaminia international high schools</t>
  </si>
  <si>
    <t>IPSO-200053</t>
  </si>
  <si>
    <t>Kickstarting the Financial Lives of Refugees</t>
  </si>
  <si>
    <t>https://www.technologyreview.com/2017/09/05/149330/how-blockchain-is-kickstarting-the-financial-lives-of-refugees/</t>
  </si>
  <si>
    <t>For two years the Finnish Immigration Service has been giving asylum seekers who don’t have bank accounts prepaid Mastercards instead of the traditional cash disbursements, and today the program has several thousand active cardholders. Developed by the Helsinki-based startup MONI, the card is also linked to a unique digital identity stored on a blockchain. This technology helps unbanked asylum seekers advance because what is typically keeping them from getting bank accounts and jobs is that they are missing a form of strongly authenticated identity. MONI’s technology uses one of a number of public blockchains as the means of transferring value—but in a way that to the users seems like using a debit card. A cardholder can pay for things at Mastercard terminals, or enter a number into a Web form to make payments online. MONI takes care of the cryptographic handshake necessary to execute the digital currency transaction as well as the conversion from digital currency back to fiat currency.</t>
  </si>
  <si>
    <t>The Finnish Immigration Service</t>
  </si>
  <si>
    <t>IPSO-200054</t>
  </si>
  <si>
    <t>Online services for managing personnel salary accounts</t>
  </si>
  <si>
    <t>http://www.sunfishproject.eu/sunfish/use-cases/</t>
  </si>
  <si>
    <t>This use case is part of the EU H2020 project Sunfish, this project has developed and integrated software enabling secure cloud federation as required by the Public Sector. This use case is a demonstrator for the SUNFISH platform so as to enable the processing of sensitive data and personally identifiable information hosted in the cloud and shared between the Italian Ministry of Economy and Finance (MEF) and the Ministry of Interior (MIN). It demonstrates the capability of sharing resources from different private clouds, boosting the efficiency in the utilization of both infrastructures and of the overall process. For this, it was used a Federation-as-a-Service platform and a blockchain-empowered Service Ledger infrastructure.</t>
  </si>
  <si>
    <t>The Italian Ministry of Economy and Finance (MEF)</t>
  </si>
  <si>
    <t>Transfers of a general character between different levels of government.</t>
  </si>
  <si>
    <t>IPSO-200055</t>
  </si>
  <si>
    <t>Use of Public Cloud PaaS to host SaaS and/or to integrate with commercial SaaS solutions</t>
  </si>
  <si>
    <t>This use case is part of the EU H2020 project Sunfish, this project has developed and integrated software enabling secure cloud federation as required by the Public Sector. The Maltese Ministry for Finance has been leading the innovation of the Country’s Public Sector with the goal of easing citizens’ interaction with the Government. The Taxation Department requires taxpayers, employers, banks and SMEs, to submit information to the Office of the Commissioner for Revenue. This use case enables the use of public cloud Platform-as-a-Service (PaaS) offerings to deploy applications which collect data from the taxpayers and performs required calculations and validations while ensuring compliance with the secrecy, privacy and data protection legislations and regulations. It also allows for the use of federated systems between the MFIN application on the public cloud PaaS and other commercial SaaS solutions providing services such as payroll etc.</t>
  </si>
  <si>
    <t>Ministry of Finance of Malta (MFIN)</t>
  </si>
  <si>
    <t>IPSO-200056</t>
  </si>
  <si>
    <t>Organised Crime Unit: Secure Cloud Storage for Data</t>
  </si>
  <si>
    <t>This use case is part of the EU H2020 project Sunfish, this project has developed and integrated software enabling secure cloud federation as required by the Public Sector. South East Regional Cyber Crime Unit (SEROCU) is one of the nine Regional Cyber Crime Unit (ROCU) operating across the UK. Besides its regional role, it collaborates on a national level with major crime units, all ROCUs and the National Cyber Crime Unit, to prosecute offenders based in Europe and beyond. The storage of such data must be localised on the Unit’s premises but at the same time, each unit must ensure access, in a regulated manner and with different levels of accessibility, to all other ROCUs while investigations are in process. Sunfish Platform offers a state-of-the-art Secure Multiparty Computation service, based on advanced cryptography techniques, which ensures that a functionality can be carried out on privacy sensitive data without leaking any private bit.  This Proof of Concept is a proof-of-concept and a first-time application to cyber-crime evidences of privacy-preserving cross-Cloud searchable data.</t>
  </si>
  <si>
    <t>South East Regional Cyber Crime Unit (SEROCU)</t>
  </si>
  <si>
    <t>IPSO-200057</t>
  </si>
  <si>
    <t>E-Voting for Political Party primary elections</t>
  </si>
  <si>
    <t>https://cointelegraph.com/news/ruling-russian-political-party-launches-blockchain-based-e-voting</t>
  </si>
  <si>
    <t>United Russia launched an updated website for its primaries with the added function of e-voting, the vote counting process was implemented using blockchain technology. Only citizens who had completed the authorization process on the web portal providing electronic state services could participate in and vote. The e-voting system was purportedly developed to improve election transparency and eliminate intermediates in the electoral process.</t>
  </si>
  <si>
    <t>United Russia</t>
  </si>
  <si>
    <t>IPSO-200058</t>
  </si>
  <si>
    <t>Corporate Registry in commercial court</t>
  </si>
  <si>
    <t>https://cointelegraph.com/news/french-court-clerks-to-use-ibm-blockchain-platform-for-corporate-registry</t>
  </si>
  <si>
    <t xml:space="preserve">French commercial court clerks uses a blockchain-based platform to record changes in companies’ legal status within the country. The blockchain network was jointly developed by IBM and the National Council of Clerks (NCC). The blockchain platform is built on the Hyperledger Fabric framework and aims to increase transparency and efficiency in legal transactions associated with the lifecycle of companies in the registry. Specifically, the solution will be used to record and share data related to the exchanges of regulatory information related to companies' difficulties, as well as the changes of status of the company registered on the French territory. That includes such data as change of corporate name, registration court office, establishment of branch offices, and business dissolution. In a Proof of Concept, NCC reportedly managed to shorten the time needed to update the registry from several days to a single day. </t>
  </si>
  <si>
    <t>National Council of Clerks (NCC)</t>
  </si>
  <si>
    <t>IPSO-200059</t>
  </si>
  <si>
    <t>Verifiable and tamper-proof university degree</t>
  </si>
  <si>
    <t>https://www.corrierecomunicazioni.it/digital-economy/certificazioni-di-laurea-4-0-con-la-bockchain/</t>
  </si>
  <si>
    <t xml:space="preserve">This initiative of Link Campus University allow students to easily obtain a verifiable and tamper-proof version of their degree. A certification that can be shared with employers, schools, family and friends in a simple and intuitive way. One of the main reasons why this tool was introduced is to allow students to be the "curators" of their own data, allowing information to be shared with whomever they choose. The other reason concerns personal continuing education. The system now introduced for degrees can be extended to take into account the different awards in a person's work and study career, creating an environment of continuously evolving training credentials, modular and adaptable to individual needs and skills. </t>
  </si>
  <si>
    <t>Link Campus University</t>
  </si>
  <si>
    <t>IPSO-200060</t>
  </si>
  <si>
    <t>Smart Working</t>
  </si>
  <si>
    <t>https://www.blockchain4innovation.it/mercati/legal/smart-contract/un-poc-per-sfruttare-la-blockchain-al-servizio-dello-smart-working/</t>
  </si>
  <si>
    <t>This is a Proof of Concept project of Smart Working in the Municipality of Bari (Italy) and aims to experiment with the blockchain in the management of the organizational methods of work in the municipal administration. The project involves the development of a prototype based on Blockchain technology and the involvement of some employees of the municipality who will be part of the test, carrying out part of their activity in an "agile" mode. The initiative is part of the H2020 CITADEL project, Empowering Citizens to Transform European Public Administrations.</t>
  </si>
  <si>
    <t xml:space="preserve">Municipality of Bari </t>
  </si>
  <si>
    <t>IPSO-200061</t>
  </si>
  <si>
    <t>Verification of the authenticity of university degrees</t>
  </si>
  <si>
    <t>https://cointelegraph.com/news/swiss-university-fights-fake-diplomas-with-blockchain-technology</t>
  </si>
  <si>
    <t>The University of St. Gallen (Switzerland) introduced a blockchain-based Proof of Concept project to verify the authenticity of its degrees in a matter of seconds rather than several days. The University of St. Gallen has chosen to partner with Swiss blockchain startup BlockFactory and used its certification solution to create immutable diplomas that are registered on the Ethereum blockchain.</t>
  </si>
  <si>
    <t>The University of St. Gallen</t>
  </si>
  <si>
    <t>IPSO-200062</t>
  </si>
  <si>
    <t>Flexible energy demand</t>
  </si>
  <si>
    <t>https://www.repubblica.it/economia/rapporti/energitalia/storie/2019/10/02/news/bologna_diventa_smart_con_la_prima_comunita_energetica-237490328/</t>
  </si>
  <si>
    <t>The project is based on the use of the blockchain with the objective of making energy demand flexible: citizens and companies will benefit from reduced rates thanks to one of the partners of the energy community, the first energy community was tested in Bologna. The initiative was part of the GECO (Green Energy Community) project promoted by AESS (Agency for Energy and Sustainable Development), as coordinator, ENEA and the University of Bologna, with the participation of CAAB / FICO and the local development agency North East Pillar-District.</t>
  </si>
  <si>
    <t>Agency for Energy and Sustainable Development</t>
  </si>
  <si>
    <t>IPSO-200063</t>
  </si>
  <si>
    <t>Enhancing intermodal freight movements</t>
  </si>
  <si>
    <t>https://www.themeditelegraph.com/en/shipping/2019/11/09/news/marseille-completes-blockchain-Proof of Concept-scheme-1.38052980</t>
  </si>
  <si>
    <t xml:space="preserve">The Marseille Fos port authority proved a solution’s scope for enhancing intermodal freight movements on major French logistics axis the Mediterranean-Rhone-Saone (MeRS) corridor. The Blockchain solution allows users to share access to protected data ranging from customs documentation to cargo tracking including the loading/discharge, weight and origin/destination of containers. </t>
  </si>
  <si>
    <t>Marseille Fos port authority</t>
  </si>
  <si>
    <t>IPSO-200064</t>
  </si>
  <si>
    <t>University certificates verification</t>
  </si>
  <si>
    <t>https://coinrivet.com/university-certificates-in-spain-blockchain/</t>
  </si>
  <si>
    <t>Three Spanish higher education institutions are Proof of Concepting blockchain to validate university certificates. The trial began in the region of Murcia and used a new certification standard based on Distributed Ledger Technology (DLT). The universities include the University of Murcia, the Polytechnic University of Cartagena (UPCT), and the San Antonio Catholic University. The institutes have agreed to use DLT with the aim of minimising the falsification of academic diplomas.</t>
  </si>
  <si>
    <t>University of Murcia, Polytechnic University of Cartagena (UPCT), and the San Antonio Catholic University</t>
  </si>
  <si>
    <t>IPSO-200065</t>
  </si>
  <si>
    <t>Verification of COVID-19 testing</t>
  </si>
  <si>
    <t>https://www.coindesk.com/business/2020/06/17/austrian-government-funds-development-of-blockchain-based-covid-19-app/</t>
  </si>
  <si>
    <t>The project is ccalled QualiSig and uses elements of Austria’s digital identity system to create three COVID-related prototypes around fraud prevention, fake news and health data. The project uses transparent, encrypted communications and secure and decentralized data storage. Citizens will have sole responsibility for control over their data, using qualified digital signatures through mobile devices. The QualiSig prototypes use the Ardor blockchain built by Swiss firm Jelurida and its Ignis tokenizing system.</t>
  </si>
  <si>
    <t>Federal Ministry for Digital and Economic Affairs</t>
  </si>
  <si>
    <t>IPSO-200066</t>
  </si>
  <si>
    <t>Loans and insurance services requests simplification</t>
  </si>
  <si>
    <t>https://www.agendadigitale.eu/cittadinanza-digitale/blockchain-nella-pa-per-erogare-nuovi-servizi-lesperienza-del-mef/</t>
  </si>
  <si>
    <t>The project is called CreditoNet 2.0 and was born with the aim of expanding and innovating the services offered to provide and manage withholdings on payslips, for loans taken out by public administration employees. For this initiative, the use of SIAChain was chosen, the Blockchain network that involves the largest Italian banks, through the use of this technology it is possible to simplify the current interview system between the Ministry of Economy and Finance (MEF), employees and the financial world, offering various advantages both on the security side of information processing, both on the efficiency and speed of reconciliation activities, as well as enabling an innovative approach to reviewing the process.</t>
  </si>
  <si>
    <t>Direzione dei Sistemi Informativi e dell’Innovazione, Ministry of Economy and Finance (MEF)</t>
  </si>
  <si>
    <t>IPSO-200067</t>
  </si>
  <si>
    <t>Entrepreneur Passport</t>
  </si>
  <si>
    <t>https://dutchblockchaincoalition.org/en/use-cases-2/onderwijs-certificaten-en-diplomas-3-2-2</t>
  </si>
  <si>
    <t>As of 1 August 2021, European citizens are supposed to be able to set up a company entirely digitally. With that in mind, the Royal Dutch Association of Civil-Law Notaries (KNB) asked the Dutch Blockchain Coalition to help think about the role of blockchain in the digital process for founding a company. Together with representatives of the KNB, the chambers of commerce, ABN AMRO, Pwc and the Tax and Customs Administration, the concept of an ‘enterprise passport’ has been worked out.</t>
  </si>
  <si>
    <t>Dutch Blockchain Coalition</t>
  </si>
  <si>
    <t>https://dutchblockchaincoalition.org/en/</t>
  </si>
  <si>
    <t>IPSO-200069</t>
  </si>
  <si>
    <t>Carrière Wallet</t>
  </si>
  <si>
    <t>https://dutchblockchaincoalition.org/en/use-cases-2/carri%C3%A8re-wallet</t>
  </si>
  <si>
    <t>Career Wallets are apps that let individuals manage their own digitally validated diplomas and other proofs of qualifications, certificates of good conduct and so forth, letting them be presented e.g. to employers when they start work. Such wallets give the employees greater control over their own details and credentials, as well as a secure way of storing such data digitally. Various practical tests are already underway. About forty large employers are collaborating on this with Rabobank and Randstad. The UWV (Employee Insurance Administration Agency) is running an ongoing practical test with the Municipality of Rotterdam, and the Ministry of the Interior and Kingdom Relations (BZK) is currently developing a wallet for the European Blockchain Infrastructure allowing e.g. verified credentials for diplomas to be shared.</t>
  </si>
  <si>
    <t>Employee Insurance Administration Agency</t>
  </si>
  <si>
    <t>IPSO-200070</t>
  </si>
  <si>
    <t>uNLock the world</t>
  </si>
  <si>
    <t>https://dutchblockchaincoalition.org/en/use-cases-2/unlock</t>
  </si>
  <si>
    <t>In February 2020, various well-known organisations from the commercial and scientific sectors joined forces in uNLock. This initiative led to a digital solution being created that lets members of the public themselves share coronavirus test results in a trusted and digitally secure way, giving them access to “bubbles”– controlled environments where the risk of coronavirus infection is very low. The digital proof of a negative test result is the final element that lets an event venue create a controlled bubble.</t>
  </si>
  <si>
    <t>IPSO-200071</t>
  </si>
  <si>
    <t>My pension rights transfer</t>
  </si>
  <si>
    <t>https://dutchblockchaincoalition.org/en/use-cases-2/onderwijs-certificaten-en-diplomas-4</t>
  </si>
  <si>
    <t>The Mijnwaardeoverdacht.nl platform (My pension rights transfer) is the first blockchain application internationally in the pensions domain. The prototype was developed jointly with several large pension providers and a team of platform developers at APG, under the name Hyfen. You can use this platform to transfer pensions rights much more quickly and simply – and safely. This application searches for pensions for you and immediately gives you the option of looking at a proposal for transferring the value. All the main elements are covered in the proposal, letting you make a proper comparison between the two pensions arrangements. The platform has been developed with a modular structure that allows the administrative systems of pensions sector parties to be connected together. After a technology assessment was carried out, a combination of proven technology (such as databases and cloud infrastructure) combined with distributed ledger technology (DLT) was chosen for implementing the pension rights transfer platform. DLT is essentially a kind of records system that the information can be stored in. In this case, DLT is only part of the overall solution and is used specifically where it can add value, namely in creating a shared understanding for the parties.</t>
  </si>
  <si>
    <t>IPSO-200072</t>
  </si>
  <si>
    <t>Electronic bill of lading (eBL)</t>
  </si>
  <si>
    <t>https://www.portofrotterdam.com/en/news-and-press-releases/singapore-and-rotterdam-successfully-complete-trial-with-electronic-bill-of</t>
  </si>
  <si>
    <t>Singapore and the Netherlands have collaborated since 2019 to explore electronic bills of lading (eBL) on the Europe-Far East trade lane where Singapore and Rotterdam are two major transhipment ports. This trial demonstrated that an eBL issued by one platform could be verified and processed by another digital trade platform. Before we can start making extensive use of this new option, countries will need to adapt their legislation to accept an electronic bill of lading (eBL) as legally valid in addition to conventional hard copies.</t>
  </si>
  <si>
    <t>Port of Rotterdam</t>
  </si>
  <si>
    <t>IPSO-200073</t>
  </si>
  <si>
    <t>Energy trading platform</t>
  </si>
  <si>
    <t>https://www.ledgerinsights.com/german-government-backs-build-of-blockchain-energy-trading-platform-best/</t>
  </si>
  <si>
    <t xml:space="preserve">The German Ministry of Economic Affairs and Energy is funding a three-year research project conducted by the Reiner Lemoine Institute focused on implementing blockchain technology in electricity trading. The project is entitled BEST, a German acronym for Blockchain-based decentralized energy market design and management structures. The BEST project develops an electricity market provider system (SMBS) that supports local electricity trading where surpluses and bottlenecks can balance each other out in real-time. </t>
  </si>
  <si>
    <t>Reiner Lemoine Institute </t>
  </si>
  <si>
    <t>IPSO-200074</t>
  </si>
  <si>
    <t>Privacy engine</t>
  </si>
  <si>
    <t>https://opdrachten.digipolis.be/en/blog/Blockchain-projects-in-Antwerp</t>
  </si>
  <si>
    <t>The ACPaaS Privacy engine uses blockchain technology. It’s an innovative concept, whereby the engine functions as a gateway or middleware and subsequently protects all privacy-sensitive services and data. All access to privacy sensitive data is checked and assessed, after which a decision is reached as to whether the application or user may access certain data or services, plus a log is maintained of when, by whom and why the data or service has been requested. The Privacy engine ensures all privacy rules are respected and that applications satisfy the GDPR regulations.</t>
  </si>
  <si>
    <t>IPSO-200075</t>
  </si>
  <si>
    <t>Digital talent profile</t>
  </si>
  <si>
    <t>The city of Antwerp is using the digital talent profile to collect all the children’s talents and passions. This allows us to advertise them beyond the organisations and associations’ boundaries and ensures those supervising the children can stimulate them even more by playing to their strengths. This digital tool’s underlying technology is blockchain, used to enforce the concept of self-sovereign identity based on claim, proof and attestation. They are always given a unique and unalterable timestamp. Children can therefore make their own decisions as to who they would like to share which talents with and for how long.</t>
  </si>
  <si>
    <t>IPSO-200076</t>
  </si>
  <si>
    <t>European Social Security Pass</t>
  </si>
  <si>
    <t>https://ec.europa.eu/social/main.jsp?catId=1545&amp;langId=en</t>
  </si>
  <si>
    <t>The European Social Security Pass pilot project aims at exploring the feasibility of a digital solution to improve cross-border verification of social security coverage and address challenges in mobile citizens’ identification and authentication for social security coordination purposes. Such a solution will be developed by leveraging the European Blockchain Services Infrastructure (EBSI) platform, the first EU-wide blockchain infrastructure supporting the delivery of cross-border services, for instance for citizens to manage their own identity, educational credentials and register documents. The pilot project, which started in March 2021, involves around a dozen of interested countries and remains open to participation from other interested Member States. It will address the most relevant technical, organisational and legal issues of the envisaged solution, also in view of a possible large-scale deployment.</t>
  </si>
  <si>
    <t>European Blockchain Services Infrastructure (EBSI)</t>
  </si>
  <si>
    <t>IPSO-200077</t>
  </si>
  <si>
    <t>BIMChain: the blockchain application for managing BIM files</t>
  </si>
  <si>
    <t>https://www.blockchain4innovation.it/mercati/logistica-e-trasporti/bimchain-lapplicazione-blockchain-per-la-gestione-dei-file-bim/</t>
  </si>
  <si>
    <t>Building Information Modeling (BIM) is an innovative methodology that includes the design, construction and management of a business or infrastructure using digital structures for collecting and sharing information. The BIMChain project, conceived by Italferr represents one of the first successful cases of application of blockchain in the BIM methodology. BIMChain is an application that integrates blockchain technology into the BIM methodology to create a sharing and collaboration environment managed through the use of smart contracts, the application guarantees transparency and traceability of the digital identity of BIM files, roles, skills, operations performed on the files and exchange processes, generating trust among all the actors involved.</t>
  </si>
  <si>
    <t>Italferr</t>
  </si>
  <si>
    <t>IPSO-200078</t>
  </si>
  <si>
    <t>Diploma Notarization</t>
  </si>
  <si>
    <t>https://www.ice.it/it/utilizzo-della-tecnologia-blockchain-la-notarizzazione-dei-diplomi-del-52deg-corce-f-de-franceschi</t>
  </si>
  <si>
    <t xml:space="preserve">ICE, the Agency for the promotion abroad and internationalization of Italian companies  has recently launched a pilot project for the use of blockchain technology to certify  diplomas of the 52nd CORCE Fausto De Franceschi, accredited Master for the internationalization of companies ASFOR. The procedure, implemented through the so-called "notarization" of data through distributed registers, guarantees the saving of information on the diplomas issued by attributing certain date, proof of paternity and immutability. </t>
  </si>
  <si>
    <t>ICE - Agenzia per la promozione all'estero e l'internazionalizzazione delle imprese italiane</t>
  </si>
  <si>
    <t>Tertiary education.</t>
  </si>
  <si>
    <t>IPSO-200079</t>
  </si>
  <si>
    <t>A blockchain platform for public administration</t>
  </si>
  <si>
    <t>https://www.fortuneita.com/2021/04/16/una-piattaforma-blockchain-per-la-pubblica-amministrazione/</t>
  </si>
  <si>
    <t xml:space="preserve">The platform has been developed by Blockchain Italia for Flp, Federazione dei lavoratori pubblici. The platform has already been used for some practices such as the approval of a budget remotely or in the first case of remote trade union conciliation between company and worker. But also in the negotiation of a supplementary collective agreement for the institute and in the first case of notarization of high school diplomas . </t>
  </si>
  <si>
    <t>Federazione dei lavoratori pubblici</t>
  </si>
  <si>
    <t>IPSO-200080</t>
  </si>
  <si>
    <t>Secure Digital Identities</t>
  </si>
  <si>
    <t>https://www.ledgerinsights.com/deutsche-telekom-bosch-in-identity-project-backed-by-german-government-idunion/</t>
  </si>
  <si>
    <t>The cooperative IDunion was chosen for a German innovation competition to “Showcase Secure Digital Identities”. The second phase of the project is backed by the German Federal Ministry for Economic Affairs and Energy. Partners include DB Systel, Deutsche Telekom, GS1 Germany, Robert Bosch, Siemens and ten others with another 26 associate partners. IDunion’s aim is to use self-sovereign identities (SSI) to launch a production network and implement more than forty identity applications. Use cases range from education, mobility and e-health to finance and IoT solutions. It aims to establish identities for people, legal entities as well as things. Because the project is in its second phase, it already has a test network up and running with multiple functioning identity wallets.</t>
  </si>
  <si>
    <t>German Federal Ministry for Economic Affairs and Energy</t>
  </si>
  <si>
    <t>IPSO-200081</t>
  </si>
  <si>
    <t>Private, institutional and non-profit blockchain network</t>
  </si>
  <si>
    <t>https://it.cointelegraph.com/news/la-citta-di-lugano-presenta-la-propria-blockchain-privata-3achain</t>
  </si>
  <si>
    <t>The Swiss municipality of Lugano, in the Canton of Ticino, will launch of its private, institutional and non-profit blockchain. It will be called "3Achain" and will be freely usable by companies and public bodies, as well as by the academic and research world. The aim of the project, introduced as part of the Lugano Living Lab's economic promotion activity, is to make the city a reference point in the world of blockchain technology. Accessibility represents a focal point for the Lugano blockchain. In fact, the project allows anyone, from companies to individual citizens , to approach this innovative tool quickly and easily. Users also enjoy advantageous tariff plans, which encourage experimentation and the launch of new business ideas. Finally, the infrastructure is based on entirely open-source technologies, so that the benefits of innovation can always be shared.</t>
  </si>
  <si>
    <t>Municipality of Lugano</t>
  </si>
  <si>
    <t>https://eceuropaeu.sharepoint.com/:x:/r/teams/GRP-AIPS/_layouts/15/Doc.aspx?sourcedoc=%7BE9C20DAE-8ECF-431E-B96F-D7480B82426B%7D&amp;file=AIWT6-IPSO-cases_db.xlsx&amp;action=default&amp;mobileredirect=true&amp;cid=a5fa0bbc-e2aa-4fe9-b833-c708bb1cc724</t>
  </si>
  <si>
    <t>IPSO-200082</t>
  </si>
  <si>
    <t>National Green Pass</t>
  </si>
  <si>
    <t>https://www.sanmarinoinnovation.com/press-reports/csmz8dn9habdorhrarr7rsrby515k7</t>
  </si>
  <si>
    <t>The San Marino Digital Covid Certificate covers vaccination against Sars-Cov2, past infection or negative test result. The certificate issued has a validity of 1 week starting 15 days after the first vaccination dose or 9 months from the completed vaccination cycle. The certificate is issued upon personal request, in a paper or digital format, by the ISS or facilities authorized by the San Marino health authorities. The San Marino Digital Covid Certificate, using a public key for issuance and validation, has been set up as a national infrastructure at San Marino Innovation S.p.A. This ensures the integrity, authenticity and control of the data contained therein. The entity temporarily performs the functions of Country Signing Certification Authority (CSCA) and is in charge of issuing the Root Certificate for the generation of public and private keys necessary for signing the digital certificates. According to the Ministry of Health and Social Security, the extremely efficient development is owed fully to the multi-layered, fruitful collaboration between San Marino’s public entities and private partners DNV and VeChain.</t>
  </si>
  <si>
    <t>San Marino Innovation S.p.A.</t>
  </si>
  <si>
    <t>IPSO-200083</t>
  </si>
  <si>
    <t>PlanetWatch: monitoring air quality</t>
  </si>
  <si>
    <t>https://www.blockchain4innovation.it/start-up/planetwatch/</t>
  </si>
  <si>
    <t>PlanetWatch SaS is a startup born in January 2020 that deals with environmental monitoring, starting with air quality. It aims to “monitor” the pollution levels of the planet through the creation of a global monitoring network with decentralized governance . PlanetWatch brings together IoT devices, big data, AI for data analysis and blockchain: the data generated by four types of environmental sensors, indoor and outdoor, is written, validated and tracked on the Algorand blockchain, composing the first public ledger and distributed on air quality. This data is then analyzed by a software suite that uses Artificial Intelligence algorithms and finally shared, in compliance with the GDPR, on web and mobile interfaces such as customized dashboards, interactive maps, transasction logs and apps that build a Sentiment Analysis in real time  based on the surveys of users on the move.</t>
  </si>
  <si>
    <t>PlanetWatch</t>
  </si>
  <si>
    <t>IPSO-200084</t>
  </si>
  <si>
    <t>Blockchain service infrastructure</t>
  </si>
  <si>
    <t>https://www.blockchain4innovation.it/istituzioni-e-associazioni/ibsi-la-blockchain-al-servizio-dei-cittadini-e-del-sistema-italia/</t>
  </si>
  <si>
    <t>The Italian blockchain service infrastructure project has the objective of making available all the potential of architecture, the relationship between citizens and public administration services more efficient. Putting the blockchain at the service of the Italian system, creating a national network (the first of its kind) that makes it possible to offer more efficient public services, develop sustainable energy models and even contribute to the fight against climate change. These are the objectives of the IBSI (Italian blockchain service infrastructure ) project, promoted by the Agency for Digital Italy (AGiD), Cimea, Cai Piemonte, Enea, Inail, Infratel Italia, Inps, Politecnico di Milano, Poste Italiane, Rse, Gse, Sogei and University of Cagliari. The initiative aims to test the design and development methods of an ecosystem based on Distributed Registers (DLT) technologies , in line with the European Strategy which is creating, with the Italian contribution, a similar infrastructure within the European blockchain partnership . In this framework, the new network will have to operate in line with the principles of protection, integrity, interoperability and information sharing.</t>
  </si>
  <si>
    <t>Agency for Digital Italy (AGiD)</t>
  </si>
  <si>
    <t>IPSO-200085</t>
  </si>
  <si>
    <t>Blockchain to protect intellectual property</t>
  </si>
  <si>
    <t>https://cointelegraph.com/news/russian-space-agency-uses-blockchain-to-protect-intellectual-property</t>
  </si>
  <si>
    <t>Russia’s space agency, Roscosmos, aims to fight intellectual property infringement in the space industry with blockchain technology. Roscosmos started testing an IP protection solution based on the Waves Enterprise blockchain platform, a hybrid blockchain platform developed by the eponymous local blockchain firm. Dubbed IP Guard, the blockchain-based tool detects violations of IP belonging to Roscosmos and other industry organizations. The solution also enables Roscosmos to provide non-monetary rewards for detecting IP infringement cases through smart contracts. As part of the platform’s remuneration program, network participants will receive “cosmotokens” that can be later exchanged for merchandise from the agency as well as other space industry organizations.</t>
  </si>
  <si>
    <t>Roscosmos</t>
  </si>
  <si>
    <t>IPSO-200086</t>
  </si>
  <si>
    <t>Pharmaledger: blockchain enabled healthcare</t>
  </si>
  <si>
    <t>https://pharmaledger.eu/</t>
  </si>
  <si>
    <t>Pharmaledger is a project that brings together a large consortium made up of pharmaceutical companies, public bodies, small and medium-sized enterprises with the aim of promoting the development and adoption of the blockchain in the healthcare sector. The goal is to provide a blockchain-based platform for the healthcare sector, using three macro areas of use cases: the Supply Chain, Clinical Trials and Health Data. According to PharmaLedger aimed, blockchain technologies can provide solutions at reducing healthcare costs, drug development processes, and their lead times. PharmaLedger is a project funded within the Innovative Medicine Initiative (IMI), and sees the participation of over twenty partners located in Europe and beyond. The main pharmaceutical industries of the European Federation of Pharmaceutical Industries and Associations (EFPIA) participate in the front line, supported by patient associations, together with a diverse team of universities and research institutions, public and non-profit bodies and small and medium-sized enterprises.</t>
  </si>
  <si>
    <t xml:space="preserve">Innovative Medicines Initiative (IMI) and the European Federation of Pharmaceutical Industries and Associations (EFPIA) </t>
  </si>
  <si>
    <t>IPSO-200087</t>
  </si>
  <si>
    <t xml:space="preserve">Public procurement: streamlined and faster digital procedures </t>
  </si>
  <si>
    <t>https://www.blockchain4innovation.it/mercati/pubblica-amministrazione/appalti-pubblici-proposta-rivoluzionaria-di-unionsoa-e-ibm-al-governo-con-la-blockchain-procedure-digital-piu-snelle-e-veloci/</t>
  </si>
  <si>
    <t>The project is a totally digital qualification system which, allows to simplify the administrative process and overcome the operational fragmentation of the public procurement chain. The blockchain project, implemented on the IBM cloud, runs along two assets: notarization and notification. The first aspect aims at allowing the characterizing information to be memorized, so that from that moment on, the documents can be consulted by all those who will be authorized to access the system. This will make it possible to provide some services including proof of existence of a dossier, proof of originality and proof of provenance indicating who created the document. The second aspect is instead aimed at giving certain evidence of the documentation management methods by storing each step on the blockchain.</t>
  </si>
  <si>
    <t>Associazione Nazionale Società Organismi di Attestazione - Unionsoa</t>
  </si>
  <si>
    <t>IPSO-200088</t>
  </si>
  <si>
    <t>Ecocoin: encouraging virtuous behavior</t>
  </si>
  <si>
    <t>https://www.blockchain4innovation.it/tecnologie/premi-in-ecocoin-per-chi-ricicla-blockchain-e-iot-incentivano-i-comportamenti-virtuosi/</t>
  </si>
  <si>
    <t>EcoCoin was created to give concrete value to actions such as recycling, use of zero-emission vehicles or any other sustainable behavior and to favor the logic of the circular economy. On one hand onnect man and machine using the latest generation interconnected sensors (IoT); on the other hand , the use of blockchain guarantees the immutability of the data,  the measurement of sustainable action and therefore the generation of the value attributed to it. The process is the result of a simple sequence of actions: the citizen creates his own profile with an associated wallet, then interfaces with the municipal waste collector and enters the waste to be recycled. At that point the collector measures the amount of waste and generates EcoCoin , which the citizen will spend in the affiliated circuits within the Municipality.</t>
  </si>
  <si>
    <t>Affidaty</t>
  </si>
  <si>
    <t>IPSO-200089</t>
  </si>
  <si>
    <t>Blockchain for emergency services</t>
  </si>
  <si>
    <t>https://cointelegraph.com/news/polish-city-becomes-first-to-adopt-ethereum-blockchain-for-emergency-services</t>
  </si>
  <si>
    <t xml:space="preserve">Olsztyn, Poland is leveraging Etherum's blockchain to aid the provision of emergency services, offering another tangible use case for distributed ledger technology. Olsztyn has completed a successful trial run of SmartKey, a bridging technology that connects blockchain with physical assets, to aid in police, fire and ambulance services. SmartKey enables rescue teams to perform their jobs more efficiently by connecting a smart contract to Teltonika smart devices that are used by local rescue teams. This connection enables emergency crews to enter any building in the city without having to track down a keyholder or wait for permission. </t>
  </si>
  <si>
    <t>SmartKey</t>
  </si>
  <si>
    <t>IPSO-200090</t>
  </si>
  <si>
    <t>Service to register digital acts</t>
  </si>
  <si>
    <t>https://www.blockchain4innovation.it/legal-2/giustizia-digitale-il-tribunale-di-cremona-sceglie-la-blockchain-di-stampiz/</t>
  </si>
  <si>
    <t>The Gip-Gup section of the Court of Cremona collaborated with Stampiz to register digital acts. Thanks to this service the section did not suspend the hearings during the Covid emergency and also managed to recover the postponements due to the lockdown. This service has now reached an advanced stage of experimentation and is being developed, and which concerns  registry activities and in particular the registration of digital documents of the office, such as judgments, files, copies and certificates. Registration takes place completely anonymously and without the file being moved from the Court's servers.</t>
  </si>
  <si>
    <t>The Court of Cremona</t>
  </si>
  <si>
    <t>IPSO-200091</t>
  </si>
  <si>
    <t>Digital credentials for graduates</t>
  </si>
  <si>
    <t>https://www.bcdiploma.com/en/blog/digital-credentials-press-release-university-of-lille-project-2021-06-02</t>
  </si>
  <si>
    <t xml:space="preserve">Since July, 2021, the University of Lille issues digital credentials for all its graduates, using blockchain technology. University students receive a link to display a digital credential after their graduation being able to store it in a secure personal wallet and present it to any other university, administration or recruitment platform, ensuring that the credentials are instantly recognized as valid and authentic, without having to contact the issuing university. </t>
  </si>
  <si>
    <t>University of Lille</t>
  </si>
  <si>
    <t>IPSO-200092</t>
  </si>
  <si>
    <t>EnergieKnip, Energy Wallet</t>
  </si>
  <si>
    <t>https://energieknip.nl/en/</t>
  </si>
  <si>
    <t>EnergieKnip rewards citizens of Emmen, a municipality of about 100,000 citizens in the northeast of the Netherlands, with digital tokens for anonymously sharing data about energy-saving measures used at home. The tokens can be used to buy energy-saving devices in local stores. On a macro level, this is part of a wider drive by the Netherlands government to reduce energy expenditure to reach the UN’s global climate goals. Its goals are to educate citizens about energy issues, encourage them to install devices in their homes to reduce the overall national energy consumption, increase demand for energy-saving devices, and collect anonymized information about energy use in the area. IOTA, an open-source blockchain technology was chosen for EnergieKnip, its lack of transaction fees makes it a low-cost network to operate; if sustainable solutions are to be found for the climate crisis, they need to save money as well as energy. Also, high-transaction speeds make it an easy network to operate.</t>
  </si>
  <si>
    <t>Municipality of Emmen</t>
  </si>
  <si>
    <t>IPSO-200093</t>
  </si>
  <si>
    <t>Data Valorization Services</t>
  </si>
  <si>
    <t>https://token-project.eu/use-cases/</t>
  </si>
  <si>
    <t>This is a use case of the EU funded project, TOKEN. Its objective is the valorization of Santander's municipality datasets generated by Smartcity IoT platforms.</t>
  </si>
  <si>
    <t>Municipality of Santander</t>
  </si>
  <si>
    <t>IPSO-200094</t>
  </si>
  <si>
    <t>The red button: debt pause button</t>
  </si>
  <si>
    <t>https://www.volkskrant.nl/nieuws-achtergrond/gun-de-schuldenaar-even-vrijaf-van-facturen-en-boetes-zeggen-schuldhulpverleners~b4921071/?referrer=https%3A%2F%2Fes.search.yahoo.com%2F</t>
  </si>
  <si>
    <t>The pause button is a new instrument in the world of debt counseling that has been used in Amsterdam on a trial basis for more than a year. Due to the temporary collection stop, the debtor is given the peace and space to focus on a financial solution. Because people with debts can receive free help through the municipality, but a possible debt restructuring can take many months or even more than a year. The organization is supported by a number of parties that are already experimenting with something that resembles such a 'debt pause button': the municipalities of Amsterdam, The Hague and Eindhoven and the Central Judicial Collection Agency (CJIB).</t>
  </si>
  <si>
    <t>The municipalities of Amsterdam, The Hague and Eindhoven</t>
  </si>
  <si>
    <t>IPSO-200095</t>
  </si>
  <si>
    <t>Self Sovereign Attendancy</t>
  </si>
  <si>
    <t>https://northsearegion.eu/media/16508/pilot-story-blockchainlab-drenthe-3.pdf</t>
  </si>
  <si>
    <t xml:space="preserve">At many conferences, events and classes, attendees are required to sign in via some form of attendance list. They often end up putting their name and signature on a public list, which many people can see or access. The typical registration sheet - usually a paper list open for everybody to see, is outdated and is often not GDPR compliant, as anybody with access to the list can copy the information on it. If any of the organizations involved had an incentive to manipulate the attendance numbers, a paper attendee list is very susceptible to fraud. Blockchain technology can offer a solution to this problem with the development of the Self Sovereign Attendance App. With this app, based on IOTA, people can check in on a decentralized blockchain, which is immutable, transparent and cryptographically protected, so that only the authorized parties can access and see attendee data. The proof of concept was successful, and BlockchainLab is continuing to develop the pilot building prototypes for the production app. With this solution, it has been shown how a blockchain-enabled solution can improve the safety, trust and fairness for different groups of users and organisations. 
</t>
  </si>
  <si>
    <t>Blockchainlab Drenthe</t>
  </si>
  <si>
    <t>IPSO-200096</t>
  </si>
  <si>
    <t>Generating Health Certificates</t>
  </si>
  <si>
    <t>https://northsearegion.eu/media/16529/pilot-story-oldenburg.pdf</t>
  </si>
  <si>
    <t>Like other Cities in Germany, Oldenburg has to register local sex workers as required by the ‘Prostitutes Protection Act’ a German Federal Law that came into force in July 2017. One of the problems that health organizations in Oldenburg are dealing with is that of fake or invalid registration certificates. The blockchain solution developed ensures the accuracy, integrity, and source of the certificates, while also maintaining the sex worker's privacy and provides a way to prove that the sex worker’s health certificate is up to date. Scalability, no transaction fees, and security made IOTA the selected technology solution for this use-case.</t>
  </si>
  <si>
    <t>University of Oldenburg,</t>
  </si>
  <si>
    <t>IPSO-200097</t>
  </si>
  <si>
    <t xml:space="preserve">Healthy on the Blockchain </t>
  </si>
  <si>
    <t>https://northsearegion.eu/bling/use-cases/use-case-6-city-of-roeselare-howest/</t>
  </si>
  <si>
    <t>The university of Applied Sciences HOWEST (Belgium) and the municipality of Roeselare (Belgium) have developed the 'Healthy on the blockchain' pilot. The intention of his blockchain pilot is to stimulate healthy living and active training for employees of the city of Roeselare. Wearables are distributed amongst employees and on an app the progress of the training can be followed/tracked. A personal coach is furthermore available for advise on how to pursue a healthy livestyle. Healthy on the Blockchain (HoB) offers a preventive health program to organisations, with a user-friendly on-boarding process and a secure connection between trainer and trainee. The data is well protected via blockchain, so that employees do not have to worry that their data will be accessible by the HRM department. This is one of the pillars of this pilot: trust in blockchain, trust in the own data, trust in the own privacy.</t>
  </si>
  <si>
    <t>Municipality of Roeselare</t>
  </si>
  <si>
    <t>IPSO-200098</t>
  </si>
  <si>
    <t>Mobiliti App</t>
  </si>
  <si>
    <t>https://www.nieuwsblad.be/cnt/dmf20210607_94925367</t>
  </si>
  <si>
    <t>The Security &amp; Privacy research group of the West-Flemish university of applied sciences Howest has developed 'Mobiliti' in collaboration with the city of Deinze, Actief Interim and the business association De Prijkels. Mobiliti is a 'ride sharing platform', an app intended to make the business park accessible to students and school leavers.</t>
  </si>
  <si>
    <t>City of Deinze</t>
  </si>
  <si>
    <t>IPSO-200099</t>
  </si>
  <si>
    <t>Blockchain for Maritime Ports</t>
  </si>
  <si>
    <t>https://northsearegion.eu/media/16677/logistics-in-ports-by-aalborg-university-denmark.pdf</t>
  </si>
  <si>
    <t xml:space="preserve">The goal of this use case is to investigate the feasibility of blockchain technology within maritime port logistics and supply chain. Aalborg University’s role is to explore how blockchain technologies can be used to increase the quality of services provided from ‘Government to Businesses’ (G2B) for freight transport in ports and cities. </t>
  </si>
  <si>
    <t>University of Aalborg</t>
  </si>
  <si>
    <t>IPSO-200100</t>
  </si>
  <si>
    <t>Transparent management of public accounts</t>
  </si>
  <si>
    <t>This is a use case of the EU funded project, TOKEN. The objective of this project is to incorporate blockchain into active Smart Cities projects in Central Macedonia, in the municipality of Katerini, creating a transparent system for procurements and a blockchain-based e-voting system for the participation of citizens in public spending.</t>
  </si>
  <si>
    <t>Centre for Research and Technology-Hellas (CERTH)</t>
  </si>
  <si>
    <t>IPSO-200101</t>
  </si>
  <si>
    <t>ONCE project: Sovereign Data and Self Sovereign Identity</t>
  </si>
  <si>
    <t>https://once-identity.de/</t>
  </si>
  <si>
    <t xml:space="preserve">ONCE develops an app and IT systems for digital identity data managed on a smartphone. ONCE initially concentrated on the state of Hesse, as well as cities and districts in Bavaria and North RhineWestphalia. The three use cases comprise regional e-government, mobility, and hotel and tourism, while building on OPTIMOS 2.0, in addition to traditional SSI. ONCE stands for "simply register online". Bundesdruckerei GmbH coordinates the cooperation between 40 industrial companies, research institutions and municipalities. 14 companies and research institutions receive funding from the BMWK as part of the "Showcase secure digital identities" funding program. </t>
  </si>
  <si>
    <t>Bundesdruckerei GmbH</t>
  </si>
  <si>
    <t>AI_Prog_6</t>
  </si>
  <si>
    <t>Artificial intelligence finds disease-related genes</t>
  </si>
  <si>
    <t>An artificial neural network can reveal patterns in huge amounts of gene expression data, and discover groups of disease-related genes. This has been shown by a new study led by researchers at Linköping University, published in Nature Communications. The scientists hope that the method can eventually be applied within precision medicine and individualised treatment.</t>
  </si>
  <si>
    <t>POLIMI</t>
  </si>
  <si>
    <t>AI_Prog_10</t>
  </si>
  <si>
    <t>Estonia to give citizens Alexa-like access to public services</t>
  </si>
  <si>
    <t>Because the Estonian government makes all its services available online, the system will be able to access all the information it needs about a citizen to process things such as applications for a new passport.
After the citizen makes a voice request, the virtual assistant might ask for a fingerprint to verify their identity or a selfie to be used on a document, but beyond that applications for services such as renewing passports and registering births will be automated.</t>
  </si>
  <si>
    <t>AI_Prog_19</t>
  </si>
  <si>
    <t>Artificial intelligence "Wuhan model" at the biomedical campus in Rome</t>
  </si>
  <si>
    <t>An artificial intelligence system for early diagnosis and monitoring of Covid-19 pneumonia, capable of providing a 98.5% reliable response in 20 seconds starting from the analysis of the lung CT images. The first to acquire this technology in Europe, used in Wuhan during the Coronavirus emergency, is the Campus Bio-Medico University Hospital of Rome. The system has been successfully tested on anonymised patients by radiologists at the Polyclinic</t>
  </si>
  <si>
    <t>Policnico Universitario Campus Bio-Medico Roma</t>
  </si>
  <si>
    <t>Intelligenza artificiale “modello Wuhan” al Campus biomedico di Roma</t>
  </si>
  <si>
    <t>AI_Prog_21</t>
  </si>
  <si>
    <t>Against the infection comes Minerva, a "robot" invented by an engineer from Noci (IT)</t>
  </si>
  <si>
    <t>https://www.facebook.com/minervaanticorpi/</t>
  </si>
  <si>
    <t>This chatbot is intended to share information regarding the Coronavirus.
All data are taken from the website of the Ministry of Health http://www.salute.gov.it/nuovocoronavirus</t>
  </si>
  <si>
    <t>Latina Municipality</t>
  </si>
  <si>
    <t>https://www.noci24.it/cultura/internet/19740-minerva-la-chat-virtuale-sul-coronavirus-contro-le-fake-news-il-nocese-domenicomichele-silvestri-tra-gli-sviluppatori</t>
  </si>
  <si>
    <t>AI_Prog_32</t>
  </si>
  <si>
    <t>E-health 4.0, chatbots at the service of diagnostic units</t>
  </si>
  <si>
    <t>https://www.mondino.it/</t>
  </si>
  <si>
    <t>Thanks to the collaboration between Microsoft and Inail, Italian healthcare facilities can make use of the Healthcare Bot solution free of charge to make a digital assistant for self-assessment of coronavirus symptoms accessible on their portal. The cases of Spallanzani, San Giovanni Addolorata Hospital and ASL Napoli 3 Sud</t>
  </si>
  <si>
    <t>INAIL Agency</t>
  </si>
  <si>
    <t>E-health 4.0, i chatbot al servizio delle unità di diagnosi</t>
  </si>
  <si>
    <t>AI_Prog_41</t>
  </si>
  <si>
    <t>Management of the emergency at Hospital Gemelli - Rome</t>
  </si>
  <si>
    <t xml:space="preserve">respond to the disease by trying to predict medical complications and the results also in terms of estimating hospitalization times, in Covid-19 patients by responding to the disease with personalized paths for each patient. Many important clinical data relating to Covid-19 patients are also not structured but, thanks to text mining techniques available in SAS solutions, the extraction of information can be automated and fast </t>
  </si>
  <si>
    <t>Hospital Gemelli di Roma</t>
  </si>
  <si>
    <t>Analytics firmati Sas al Gemelli: “Così gestiamo l’emergenza”</t>
  </si>
  <si>
    <t>AI_Prog_42</t>
  </si>
  <si>
    <t>Artificial intelligence and video surveillance to control the distance at the airport</t>
  </si>
  <si>
    <t xml:space="preserve">Italian Institute of Technology has developed the' Social distancing 'software that is tested at Genoa airport: colored light cones warn when people are too close </t>
  </si>
  <si>
    <t>IIT and Aeroporto di Genova</t>
  </si>
  <si>
    <t>Intelligenza artificiale e videosorveglianza per controllare il distanziamento all'aeroporto</t>
  </si>
  <si>
    <t>AI_Prog_43</t>
  </si>
  <si>
    <t>Met police deploy live facial recognition technology</t>
  </si>
  <si>
    <t>Metropolitan Police</t>
  </si>
  <si>
    <t>AI_Prog_44</t>
  </si>
  <si>
    <t>Natural language processing for Land Registry documentation in Sweden</t>
  </si>
  <si>
    <t>The handwritten documents were of low quality and resolution which made analysis challenging. To fix this, the SLR carried out pre-processing work on the handwritten documents to improve the quality of the input data. The SLR then used handwritten text recognition (HTR) to extract information from the handwritten documents. The SLR then used a neural network to apply word corrections and associations to complete any sentences with words not captured by HTR. Once SLR had extracted the text, they used an AI model to highlight key features in the document, for example location, names and summary.</t>
  </si>
  <si>
    <t>Swedish Land Registry</t>
  </si>
  <si>
    <t>AI_Prog_46</t>
  </si>
  <si>
    <t>How the Ministry of Justice used AI to compare prison reports</t>
  </si>
  <si>
    <t>MoJ trained a neural network on the prison reports to track how people use specific words in prison contexts. The algorithm groups words with similar meanings to form an ‘intelligent search’ tool. New reports are automatically added to the tool’s library so the data remains up-to-date. This means staff can rapidly uncover information buried in the reports and identify trends.</t>
  </si>
  <si>
    <t>AI_Prog_51</t>
  </si>
  <si>
    <t>AI-for-Covid Predictive diagnostics made in Italy</t>
  </si>
  <si>
    <t>https://www.cdi.it/per-i-medici/ricerca/aiforcovid/</t>
  </si>
  <si>
    <t>CDI Direzione Generale: Renato Carli
Tel 02 48317 479
Email: dirgen@cdi.it</t>
  </si>
  <si>
    <t>It is a platform based on artificial intelligence applied to diagnostic imaging that allows to identify in advance, in patients affected by Covid-19, on the basis of the chest x-ray examination performed at the time of admission, the risk of going towards a worsening of the pulmonary situation and therefore the need for any mechanical ventilatory assistance.</t>
  </si>
  <si>
    <t>Hospital Centro Diagnostico Italiano di Milano</t>
  </si>
  <si>
    <t>Diagnostica predittiva made in Italy: debutta AI-for-Covid</t>
  </si>
  <si>
    <t>AI_Prog_53</t>
  </si>
  <si>
    <t>How we used deep learning to structure GOV.UK's content</t>
  </si>
  <si>
    <t>https://www.gov.uk/</t>
  </si>
  <si>
    <t>We used Natural Language Processing to make the text content on the page machine readable. We used this and the page metadata (like date published and department) to learn patterns that could be used to predict which sub-branches an untagged page should be organised in.
In some cases, a GOV.UK page is tagged to more than one sub-branch, so we implemented a multilabel model to be able to do exactly that.</t>
  </si>
  <si>
    <t>Government Digital Service</t>
  </si>
  <si>
    <t>How we used deep learning to structure GOV.UK’s content</t>
  </si>
  <si>
    <t>AI_Prog_54</t>
  </si>
  <si>
    <t>How the Department for Transport used AI to improve MOT testing</t>
  </si>
  <si>
    <t>https://www.gov.uk/government/organisations/driver-and-vehicle-standards-agency</t>
  </si>
  <si>
    <t xml:space="preserve">Driver and Vehicle Standards Agency (DVSA) </t>
  </si>
  <si>
    <t>AI_Prog_55</t>
  </si>
  <si>
    <t>How DFID used satellite images to estimate populations</t>
  </si>
  <si>
    <t>https://grid3.org/</t>
  </si>
  <si>
    <t>DFID has deployed the programme in Nigeria, Zambia, Mozambique and Democratic Republic of Congo (DRC). DFID has also conducted scoping missions to Tanzania, Ethiopia, and South Sudan. The model - called GRID3 - is being used to:
develop a hybrid census model which combines population estimates for small areas of uniform, detailed grids with modelled population estimates
support developing countries as they plan their full censuses
plan vaccination campaigns and other services
support developing countries such as DRC safely gather population estimates for areas in conflict
DFID is now exploring whether they can also use mobile phone data to provide more accurate local level population estimates.</t>
  </si>
  <si>
    <t>Department for International Development (DFID)</t>
  </si>
  <si>
    <t>AI_Prog_56</t>
  </si>
  <si>
    <t>Whatsapp InfoCenter City of Milan (020202)</t>
  </si>
  <si>
    <t>https://www.comune.milano.it/-/innovazione.-nuovi-servizi-per-l-assistente-virtuale-020202-su-whatsapp</t>
  </si>
  <si>
    <t>Milano Municipality</t>
  </si>
  <si>
    <t>Milano battezza il chatbot-center via Whatsapp: è il primo Comune d’Europa</t>
  </si>
  <si>
    <t>AI_Prog_73</t>
  </si>
  <si>
    <t>COVID-19 robot patrol rolled out in Belgian hospitals</t>
  </si>
  <si>
    <t>People arriving at the University Hospital Antwerp from Tuesday will answer questions online or at an interactive kiosk. The robot will scan a QR code, review their answers, check their temperature and determine if they are wearing a mask correctly. Fabrice Goffin, chief executive of Belgium-based Zorabots, said his robots had been in hospitals, care homes and hotels since 2013, but had now found a new role. His robots will not test for COVID-19, but could provide useful signs.</t>
  </si>
  <si>
    <t>University Hospital Antwerp</t>
  </si>
  <si>
    <t>AI_Prog_84</t>
  </si>
  <si>
    <t>A unique artificial intelligence system now directs Ülemiste City drivers to available parking spots</t>
  </si>
  <si>
    <t>https://pixevia.com/smart-parking-occupancy</t>
  </si>
  <si>
    <t xml:space="preserve">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t>
  </si>
  <si>
    <t xml:space="preserve">Ülemiste City </t>
  </si>
  <si>
    <t>AI_Prog_88</t>
  </si>
  <si>
    <t>Detection of mowing events on grasslands from Sentinel-data</t>
  </si>
  <si>
    <t>Detection of mowing events on grasslands from Sentinel-data
The first nation-wide system for automated monitoring of agricultural practices in EU 
Nation-wide fully automated mowing detection system operational in Estonia from 2018
Sentinel-1 and Sentinel-2 time-series for operational near real-time monitoring
85% of detection accuracy of the mowing events on grasslands
Automated “early warning” reminders to applicants</t>
  </si>
  <si>
    <t>AI_Prog_92</t>
  </si>
  <si>
    <t>“Connected” robots in Turin hospitals</t>
  </si>
  <si>
    <t>Double Robotics' remote controlled robots (Double3) and connected to the 5G network, for advanced video communication between patients and families, unable to meet due to the provisions on social distancing for Covid-19, but also between medical and nursing staff and educators.</t>
  </si>
  <si>
    <t>Turin-Italy Hospitals:Regina Margherita, Sant’Anna</t>
  </si>
  <si>
    <t>Robot “connessi” negli ospedali torinesi. Così Tim abbatte il distanziamento Covid-19</t>
  </si>
  <si>
    <t>AI_Prog_119</t>
  </si>
  <si>
    <t>https://ec.europa.eu/info/resources-partners/machine-translation-public-administrations-etranslation_en</t>
  </si>
  <si>
    <t>European Parliament</t>
  </si>
  <si>
    <t>AI per le traduzioni in tempo reale, l’Europarlamento sceglie il Made in Italy</t>
  </si>
  <si>
    <t>AI_Prog_123</t>
  </si>
  <si>
    <t>Frag-den-Michel! Innovativer Online-Bürgerservice in Betrieb</t>
  </si>
  <si>
    <t>www.hamburg.de/fragdenmichel</t>
  </si>
  <si>
    <t>Citizens can ask questions to the Hamburg authorities regardless of normal business hours. The new citizen service Frag-den-Michel can be reached under www.hamburg.de/fragdenmichel. Frag-den-Michel is a text-based dialogue system – a so-called chatbot – which is available for general information as part of a test operation. Frag-den-Michel will supplement the telephone information under the central authority number 040/115.</t>
  </si>
  <si>
    <t>Free and Hanseatic City of Hamburg</t>
  </si>
  <si>
    <t>AI_Prog_124</t>
  </si>
  <si>
    <t>Municipality Welcome Manager (L2B2 Service Robot) in Ludwigsburg</t>
  </si>
  <si>
    <t>First Information and guide for citizens visiting the Service Department: The digital helper named "L2B2" welcomes in the entrance area of the Bürgerbüros, drives independently through the corridors and accompanies the visitors to the respective departments.</t>
  </si>
  <si>
    <t>City of Ludwigsburg</t>
  </si>
  <si>
    <t>AI_Prog_125</t>
  </si>
  <si>
    <t>Crisis Prevention: PREVIEW</t>
  </si>
  <si>
    <t xml:space="preserve">Alongside the deployment of "skilled civilian assistants" the foreign ministry admits that it is also using modern instruments for "crisis prevention" analysis. To "be able to observe and evaluate disconcerting developments in countries and regions," the ministry uses "situation profiles" compiled "round-the-clock" by the more than 200 German diplomatic missions. On the other hand, with access to the "data tool" PREVIEW ("Prediction, Visualization, Early Warning"), software is now available which, using "information graphics" and the corresponding maps, can not only make "conflict situations" visible, but even provide possible "trend analyses" on the potential course of political and social developments. </t>
  </si>
  <si>
    <t>German Federal Foreign Office</t>
  </si>
  <si>
    <t>AI_Prog_127</t>
  </si>
  <si>
    <t>VeriPol: An Algorithm That Can Spot When People Lie to the Police</t>
  </si>
  <si>
    <t>https://www.sciencedirect.com/science/article/pii/S095070511830128X</t>
  </si>
  <si>
    <t>an algorithm-based system that picks out false reports by scrutinizing the wording of statements.</t>
  </si>
  <si>
    <t xml:space="preserve">An Algorithm That Can Spot When People Lie to the Police </t>
  </si>
  <si>
    <t>AI_Prog_128</t>
  </si>
  <si>
    <t>Swedish municipality deploys robots for safer recruitment</t>
  </si>
  <si>
    <t>The Upplands-Bro municipality outside of Stockholm is using artificial intelligence recruitment robots to reduce the risk of contamination at the interview stage during the Covid-19 pandemic.</t>
  </si>
  <si>
    <t>Upplands-Bro municipality</t>
  </si>
  <si>
    <t>AI_Prog_129</t>
  </si>
  <si>
    <t>Say hello to the Registry of Enterprises' new virtual assistant - Una</t>
  </si>
  <si>
    <t>Labsoflatvia.com Editor in Chief
ieva@labsoflatvia.com
+ 371 29408885</t>
  </si>
  <si>
    <t>Virtual Assistant at is at the Registry of Enterprises</t>
  </si>
  <si>
    <t>Registry of Enterprises</t>
  </si>
  <si>
    <t>Say hello to the Registry of Enterprises’ new virtual assistant – Una</t>
  </si>
  <si>
    <t>AI_Prog_131</t>
  </si>
  <si>
    <t>London Police Facial Recognition System</t>
  </si>
  <si>
    <t>The technology London will deploy goes beyond many of the facial recognition systems used elsewhere, which match a photo against a database to identify a person. The new tools use software that can immediately identify people on a police watch list as soon as they are filmed on a video camera.</t>
  </si>
  <si>
    <t>City of London Police</t>
  </si>
  <si>
    <t>London Police Are Taking Surveillance to a Whole New Level</t>
  </si>
  <si>
    <t>AI_Prog_136</t>
  </si>
  <si>
    <t>The Municipality of Oslo explores chatbots to respond to citizen requests</t>
  </si>
  <si>
    <t>Working collaboratively, Oslo and Capgemini created an interdisciplinary team to develop proof of concept solutions. Beginning with the internal automated chatbot interface, the team tested the solution by having the municipality employees ask the robot to confirm their employment via chat. If successful, the request triggered the generation of a confirmation document through an existing automated process and then delivered final confirmation in the chat window as soon as resources were available.</t>
  </si>
  <si>
    <t>Municipality of Oslo</t>
  </si>
  <si>
    <t>AI_Prog_143</t>
  </si>
  <si>
    <t>CITY OF VIENNA Chatbot</t>
  </si>
  <si>
    <t>https://www.wien.gv.at/bot/</t>
  </si>
  <si>
    <t>UIV Urban Innovation Vienna GmbH
Smart City Agency 
Address: Operngasse 17-21, 1040 Vienna
E-Mail: smartcitywien@urbaninnovation.at
Website: www.urbaninnovation.at
Phone: +43 1 4000 84265</t>
  </si>
  <si>
    <t>The City of Vienna website provides comprehensive, detailed content, while the WienBot is all about information for immediate use. People looking for specific information while out and about need a different kind of content to those accessing the web from home. The WienBot is aimed at an audience that wants a smart way of consuming information quickly and on the go, but without foregoing the personal component. The chatbot can also reply in proper Viennese dialect. This special function puts the emphasis on authenticity and gives chatting with the virtual civil servant an extra helping of Viennese charm</t>
  </si>
  <si>
    <t>THE CHATBOT OF THE CITY OF VIENNA</t>
  </si>
  <si>
    <t>AI_Prog_146</t>
  </si>
  <si>
    <t>London TravelBot</t>
  </si>
  <si>
    <t>https://tfl.gov.uk/travel-information/social-media-and-email-updates/facebook-travelbot</t>
  </si>
  <si>
    <t>phone: 0343 222 1234
https://twitter.com/messages/7559072-47319664?recipient_id=47319664&amp;text=</t>
  </si>
  <si>
    <t>We have created an automated service on Facebook Messenger to help you check the status of your Tube, rail or bus route. The service is free and uses our latest data. The status checker is available for all Tube lines, DLR, London Overground, TfL Rail, trams and all bus routes. Try out our Facebook Travelbot on Messenger or read about what it can do here.</t>
  </si>
  <si>
    <t>City Hall</t>
  </si>
  <si>
    <t>Making our first chat bot</t>
  </si>
  <si>
    <t>AI_Prog_153</t>
  </si>
  <si>
    <t>https://www.policlinicocampusbiomedico.it/unita-operativa/neurologia</t>
  </si>
  <si>
    <t>Tel. +39 06 22541 1220</t>
  </si>
  <si>
    <t>Campus Bio-Medico University Hospital and IBM join forces to create "Parkinson bot", a virtual assistant, based on artificial intelligence, capable of answering questions related to Parkinson's 24 hours a day every day</t>
  </si>
  <si>
    <t>IBM e Policlinico Universitario Campus Bio-Medico: assistente virtuale dotato di intelligenza artificiale per i pazienti affetti da Parkinson e le loro famiglie</t>
  </si>
  <si>
    <t>AI_Prog_155</t>
  </si>
  <si>
    <t>https://projects.interreg-baltic.eu/projects/sohjoa-baltic-111.html#partners</t>
  </si>
  <si>
    <t>Representative: Azat Ismailogullari
Phone: 358 406 377 357
E-mail: Azat.Ismailogullari@metropolia.fi
Azat.Ismailogullari@metropolia.fi
Web: www.metropolia.fi/en</t>
  </si>
  <si>
    <t>Sohjoa Baltic brings autonomous small buses to drive demo routes in six Baltic Sea region cities. While driving, an autonomous bus scans its surroundings in order to slow down or stop completely if there is an obstacle on its way. However, during the pilots there is always an operator onboard, just like there used to be one inside a lift when they were introduced.</t>
  </si>
  <si>
    <t>Metropolia</t>
  </si>
  <si>
    <t>Sohjoa - Baltic Sea Region transitioning into eco-friendly autonomous last mile public transportation</t>
  </si>
  <si>
    <t>AI_Prog_157</t>
  </si>
  <si>
    <t>https://www.youtube.com/watch?v=l8cv8DoUjbM</t>
  </si>
  <si>
    <t>Jari Honkonen
Project Manager</t>
  </si>
  <si>
    <t>The pilot route 90R has attracted the curious passengers with over 2000 visitors taking a ride in less than three months. Entirely driverless robot bus is not here yet. The current trials use still human labor inside the shuttle, ensuring everything runs smoothly and safely. If the steward would to be taken out of the shuttle, the robot buses should be remotely operated, similar to the air traffic control. One out of three of the Aurinkolahti survey respondants estimated they could use a robot bus without human personnel inside the shuttle.</t>
  </si>
  <si>
    <t>HELSINKI RESIDENTS FEEL POSITIVE ABOUT ROBOT BUSES</t>
  </si>
  <si>
    <t>AI_Prog_185</t>
  </si>
  <si>
    <t>Finland Migration Service Chatbot</t>
  </si>
  <si>
    <t>https://migri.fi/etusivu</t>
  </si>
  <si>
    <t>The Finnish Immigration Service has now introduced its new chatbot, Kamu. During the pilot stage, Kamu will answer frequently asked questions about processing times for applications and about the contact details of the Finnish Immigration Service. Kamu is available on all pages on the migri.fi website. You can ask questions in either English or Finnish.</t>
  </si>
  <si>
    <t>New chatbot answers questions about processing times and contact details</t>
  </si>
  <si>
    <t>AI_Prog_186</t>
  </si>
  <si>
    <t>Virtual Digital Assistant with the Revenue Commissioners of Ireland</t>
  </si>
  <si>
    <t>Joanne Veto - Accenture
+1 703 963 4212 (mobile)
joanne.m.veto@accenture.com</t>
  </si>
  <si>
    <t>The virtual assistant uses voice-processing technology to recognize and respond to phone queries about tax clearance certificates and, in some cases, to process applications for those certificates. The pilot is testing the applicability of voice-driven virtual assistants in successfully answering general information questions and simple requests that are made to Revenue over the phone.</t>
  </si>
  <si>
    <t>Office of the Revenue Commissioners</t>
  </si>
  <si>
    <t>Accenture Pilots Virtual Digital Assistant with the Revenue Commissioners of Ireland</t>
  </si>
  <si>
    <t>AI_Prog_195</t>
  </si>
  <si>
    <t>University La Sapienza launches the first voice "assistant":  Infostud-Watson</t>
  </si>
  <si>
    <t>https://www.uniroma1.it/it/notizia/nuove-app-gli-studenti</t>
  </si>
  <si>
    <t xml:space="preserve"> Sapienza Università di Roma (+39) 06 49911</t>
  </si>
  <si>
    <t>The trial of Infostud-Watson, the app developed by IBM that already allows the booking of exams and the printing of certifications for the course of study, is underway. The system “learns” and updates the functionalities based on the requests. Infostud-Watson, this is the name of the new app, will allow students to interact with the application through their voice, exploiting the capabilities of artificial intelligence applied to natural language recognition</t>
  </si>
  <si>
    <t>University La Sapienza</t>
  </si>
  <si>
    <t>L’intelligenza artificiale a servizio degli studenti: Sapienza lancia il primo “assistente” vocale</t>
  </si>
  <si>
    <t>AI_Prog_201</t>
  </si>
  <si>
    <t>Project “Sibyl A.I. Virtual" with Regione Puglia</t>
  </si>
  <si>
    <t>https://www.progettiesoluzioni.it/progetti-speciali/sibyl-ai-virtual-assistant</t>
  </si>
  <si>
    <t>Uffici Progetti e Soluzioni SpA - Direzione Generale
20063 Cernusco s/N (MI)
Centralino tel. 02 45074323</t>
  </si>
  <si>
    <t>the project “Sibyl A.I. Virtual ", funded through a PIA call dedicated to small businesses by the Puglia region, under the POR FESR fund, aims to create a digital platform with virtual assistance to support the interaction between the institution and citizens.</t>
  </si>
  <si>
    <t>Regione Puglia</t>
  </si>
  <si>
    <t>Gli assistenti virtuali al servizio della pubblica amministrazione locale</t>
  </si>
  <si>
    <t>AI_Prog_202</t>
  </si>
  <si>
    <t>Artificial intelligence: high technology and innovation to make life easier for citizens</t>
  </si>
  <si>
    <t>https://www.comune.trieste.it/it/il-comune-di-trieste-avvia-il-chatbot-un-innovativo-servizio-di-assistenza-vocale-di-utilita-e-facile-fruizione-per-gli-utenti-del-sito-istituzionale-12801</t>
  </si>
  <si>
    <t>urp@comune.trieste.it</t>
  </si>
  <si>
    <t>The new chatbot service - developed by Insiel SpA and co-financed by the Friuli Venezia Giulia Region - will debut on the website of the Municipality of Trieste at the beginning of 2020. In the first phase it will concern demographic services and will allow citizens to request information from the Municipality and receive answers in real time.</t>
  </si>
  <si>
    <t>Trieste Municipality</t>
  </si>
  <si>
    <t>Intelligenza artificiale: alta tecnologia e innovazione per semplificare la vita dei cittadini</t>
  </si>
  <si>
    <t>AI_Prog_204</t>
  </si>
  <si>
    <t>Robots to be used in UK care homes to help reduce loneliness</t>
  </si>
  <si>
    <t>The wheeled robots, called “Pepper”, move independently and gesture with robotic arms and hands and are designed to be “culturally competent”, which means that after some initial programming they learn about the interests and backgrounds of care home residents. This allows them to initiate rudimentary conversations, play residents’ favourite music, teach them languages, and offer practical help including medicine reminders.</t>
  </si>
  <si>
    <t>University of Bedfordshire</t>
  </si>
  <si>
    <t>AI_Prog_226</t>
  </si>
  <si>
    <t>Caterina, the first (virtual) municipal employee for identity cards and changes of residence</t>
  </si>
  <si>
    <t>https://www.comune.siena.it/La-Citta/Comunita/Caterina</t>
  </si>
  <si>
    <t>COMUNE DI SIENA
Tel. 0577 292111</t>
  </si>
  <si>
    <t>Caterina is the first virtual employee and her task will be to make the life of the Sienese easier thanks to the use of artificial intelligence. Young and old, therefore, will be able to contact you to obtain an identity card, change residence, renew the electoral card and complete other administrative procedures. Citizens residing in Siena, therefore, will be able to avoid long queues and stay comfortably at home to deal with those that sometimes are nothing more than boring paperwork.</t>
  </si>
  <si>
    <t>Siena Municipality</t>
  </si>
  <si>
    <t>Caterina, la prima dipendente comunale (virtuale) per Carte d’Identità e Cambi di residenza</t>
  </si>
  <si>
    <t>AI_Prog_227</t>
  </si>
  <si>
    <t>Anna, a bot for processing Expense Claim</t>
  </si>
  <si>
    <t>The Norwegian University of Science and Technology (NTNU) and Visma has agreed to test letting a bot automatically process expense claims. The university is the first organisation to implement this functionality, financed by the NTNU digitalisation program</t>
  </si>
  <si>
    <t>Norwegian University of Science and Technology (NTNU)</t>
  </si>
  <si>
    <t>Anna the bot has found a job at the largest university in Norway</t>
  </si>
  <si>
    <t>AI_Prog_250</t>
  </si>
  <si>
    <t>Bees help to bring cleaner air to Madrid metro</t>
  </si>
  <si>
    <t>Accenture has helped the Spanish metro develop and implement a self-learning, artificial intelligence ventilation system that ensures high air quality in its stations</t>
  </si>
  <si>
    <t>Madrid Metro (Department of Public Works, City Planning, and Transportation)</t>
  </si>
  <si>
    <t>AI_Prog_251</t>
  </si>
  <si>
    <t>Vienna Airport launches Bespoke's AI chatbot service Bebot</t>
  </si>
  <si>
    <t>https://www.viennaairport.com/</t>
  </si>
  <si>
    <t>The AI solution, developed by Japanese firm Bespoke, is designed as a communication tool for passengers. According to Bespoke, the AI chatbot service is already available at several airports, including Tokyo in Japan and Tampa in the US.
Vienna AirportCity visitors can use Bebot for queries related to Covid-19 and transportation, as well as to procure facility information and for directions in the area.
The solution is available on mobile or desktop to all users of Vienna AirportCity’s on-site Wi-Fi or the widget installed on the website.</t>
  </si>
  <si>
    <t>Vienna AirportCity</t>
  </si>
  <si>
    <t>Vienna Airport launches Bespoke’s AI chatbot service Bebot</t>
  </si>
  <si>
    <t>AI_Prog_252</t>
  </si>
  <si>
    <t>AI technology speeds up historical image handling at Hungary's National Archive.</t>
  </si>
  <si>
    <t>https://videos.microsoft.com/customer-stories/watch/uwk2D7xW2KEsAkQShhxjZh?</t>
  </si>
  <si>
    <t>NAVA—part of MTVA, the National Audiovisual Archive of Hungary—acts to preserve the country’s rich database of twentieth-century imagery and audio heritage. Microsoft Azure Cognitive Services has proven the only tool to help do what the team needs: accurately classify millions of images that will serve as the country’s long-term collective memory bank.</t>
  </si>
  <si>
    <t>NAVA</t>
  </si>
  <si>
    <t>AI technology speeds up historical image handling at Hungary’s National Archive.</t>
  </si>
  <si>
    <t>AI_Prog_258</t>
  </si>
  <si>
    <t>Unlocking the potential of crowdsourcing for public decision-making with artificial intelligence</t>
  </si>
  <si>
    <t>https://www.citizenlab.co/platform-online-engagement-toolbox</t>
  </si>
  <si>
    <t>CitizenLab has developed machine-learning algorithms in order to help civil servants easily process thousands of citizen contributions and efficiently use these insights in decision-making. The dashboards on our platform classify ideas, show what topics are emerging, summarise trends and cluster similar contributions by theme, demographic trait or location. CitizenLab has developed its own NLP (Natural Language Processing) techniques, with the capacity to automatically classify and analyse thousands of contributions collected on citizen participation platforms. The algorithms identify the main topics and group similar ideas together into clusters</t>
  </si>
  <si>
    <t>CitizenLab</t>
  </si>
  <si>
    <t>AI_Prog_263</t>
  </si>
  <si>
    <t>Artificial intelligence dives into thousands of WWII photographs</t>
  </si>
  <si>
    <t>https://ieeexplore.ieee.org/document/9159591</t>
  </si>
  <si>
    <t>In a new international cross disciplinary study, researchers have used artificial intelligence to analyse large amounts of historical photos from WW2. Among other things, the study shows that artificial intelligence can recognise the identity of photographers based on the content of photos taken by them. Artificial Intelligence (AI) is now able to identify photographers based on the content of images they've taken.</t>
  </si>
  <si>
    <t>Aarhus University</t>
  </si>
  <si>
    <t>AI_Prog_268</t>
  </si>
  <si>
    <t>To automate the process, the MHRA has given a $1.96 million contract to the U.K. arm of Genpact, the U.S.- listed business process outsourcing firm, to design a machine learning system that can ingest reports of side effects and pick up on potential safety concerns.The regulator told the Financial Times that, based on its previous experience with vaccination campaigns, it would expect that, over a six- to 12-month period, there might be 50,000 to 100,000 reports of suspicious side effects for every 100 million doses injected</t>
  </si>
  <si>
    <t>U.K. Medicines and Healthcare Products Regulatory Agency (MHRA)</t>
  </si>
  <si>
    <t>U.K. to use A.I. to spot dangerous side effects in the millions of COVID-19 vaccinations it will deliver</t>
  </si>
  <si>
    <t>AI_Prog_275</t>
  </si>
  <si>
    <t>Aurora, the new virtual assistant of the South East Tuscany AUSL is online</t>
  </si>
  <si>
    <t>https://www.quest-it.com/comunicati-stampa/online-aurora-il-nuovo-assistente-virtuale-della-ausl-toscana-sud-est/</t>
  </si>
  <si>
    <t>ASL Toscana Sud : 0577 767690</t>
  </si>
  <si>
    <t>It is the virtual assistant that has been available for a few days on the home of the company portal. The South East Tuscany USL Company inaugurates one of the first projects in Europe of artificial intelligence applied to the world of information communication. Through the dedicated banner, it is possible for any citizen of the provinces of Siena, Arezzo and Grosseto to receive information services simply by querying the Aurora 3D avatar directly from a smartphone or PC.</t>
  </si>
  <si>
    <t>Azienda USL Toscana Sud Est (Regional Health structure)</t>
  </si>
  <si>
    <t>È online Aurora, il nuovo assistente virtuale della AUSL Toscana sud est</t>
  </si>
  <si>
    <t>[marco] the agent is not available online as described</t>
  </si>
  <si>
    <t>AI_Prog_277</t>
  </si>
  <si>
    <t>Self-driving buses roll into Gothenburg</t>
  </si>
  <si>
    <t>https://www.themayor.eu/en/a/view/self-driving-buses-roll-into-gothenburg-7044</t>
  </si>
  <si>
    <t>City of Gothenburg</t>
  </si>
  <si>
    <t>The Swedish city of Gothenburg is already looking towards the next chapter of mobility innovation when it comes to the public transport service provision.  Transport operator Keolis has brought its autonomous electric self-driving shuttles to inaugurate a new 1.8-km line that will serve various points within the Lindholmen Industrial and Science Park. The two vehicles started operating on 18 January but for the time being this is a trial run of the service which will last 4.5 months. These will first only run a short route under the conditions of a test trial</t>
  </si>
  <si>
    <t>AI_Prog_280</t>
  </si>
  <si>
    <t>AI to track down those who do not pay taxes: the Revenue Agency project</t>
  </si>
  <si>
    <t>https://www.agendadigitale.eu/cultura-digitale/lai-per-stanare-chi-non-paga-le-tasse-il-progetto-dellagenzia-delle-entrate/</t>
  </si>
  <si>
    <t>Agenzia delle Entrate
Giuseppe Buono
Direttore centrale tecnologie e innovazione</t>
  </si>
  <si>
    <t>The European Union will finance the "A data driven approach to tax evasion risk analysis in Italy" project, which involves the use of innovation to preventively identify those at risk of tax evasion. With the collaboration of SOGEI (in-house of the Ministry of Finance), it is to deeply innovate, through the best innovations of digital technologies, the non-compliance risk assessment processes: in essence, it will introduce, experiment and use innovative techniques of network analysis, machine learning and data visualization, in order to create a new system to support the processes of identifying subjects at high risk of evasion</t>
  </si>
  <si>
    <t>Agenzia delle Entrate</t>
  </si>
  <si>
    <t>L’AI per stanare chi non paga le tasse: il progetto dell’Agenzia delle Entrate</t>
  </si>
  <si>
    <t>AI_Prog_282</t>
  </si>
  <si>
    <t>Consortium completes key stage of autonomous tram depot project</t>
  </si>
  <si>
    <t>https://www.smartcitiesworld.net/news/news/consortium-completes-key-stage-of-autonomous-tram-depot-project-6831</t>
  </si>
  <si>
    <t>Verkehrsbetrieb Potsdam
+49 331 66140</t>
  </si>
  <si>
    <t>The research project aims to develop a digital depot based on self-driving trams and demonstrate autonomous service functions, such as moving a tram through a washing facility to a siding. Siemens Mobility and ViP Verkehrsbetrieb Potsdam has completed a demonstration test of the Autonomous Tram in Depot research project (AStriD). The three-year research and development project is being implemented at the depot operated by Verkehrsbetrieb Potsdam and is supported by the Federal Ministry of Transport and Digital Infrastructure (BMVI) as part of its Modernity Fund (mFund).</t>
  </si>
  <si>
    <t xml:space="preserve">City of Potsdam </t>
  </si>
  <si>
    <t>AI_Prog_284</t>
  </si>
  <si>
    <t>Manchester uses artificial intelligence to gain more insight into active travel</t>
  </si>
  <si>
    <t>https://www.smartcitiesworld.net/news/news/manchester-uses-artificial-intelligence-to-gain-more-insight-into-active-travel-6763</t>
  </si>
  <si>
    <t>Greater Manchester
Greater Manchester (TfGM)
https://twitter.com/OfficialTfGM</t>
  </si>
  <si>
    <t>Around 100 sensors from Vivacity Labs will be installed to capture anonymous traffic counts in real-time to find out how segregated cycling and walking routes and priority areas are being used. Transport for Greater Manchester (TfGM) is partnering with Vivacity Labs to install artificial intelligence-powered sensors across the region to capture anonymous data in real-time on cycling and walking, helping to assess trends on key roads and junctions.</t>
  </si>
  <si>
    <t>Transport for Greater Manchester</t>
  </si>
  <si>
    <t>AD_Prog_290</t>
  </si>
  <si>
    <t>https://ingov-project.eu/about/pilots-croatia/</t>
  </si>
  <si>
    <t>Ivana Jurković Piščević
direktor@tpbj.hr
https://www.bjelovar.hr/</t>
  </si>
  <si>
    <t>Virtual assistants will provide universal access to all local services, i.e. 32,000 adult inhabitants: 
government as a platform
government as a service
inclusive, better (and ethical) public service
mobile communication with apps
guidance for co-creation
digital-by-default principle
user centricity
sustainability business plan
trustworthy AI
process management
web accessibility directive</t>
  </si>
  <si>
    <t>HR021</t>
  </si>
  <si>
    <t>City of Bjelovar</t>
  </si>
  <si>
    <t>Creating an AI-driven mobile virtual assistant and a common public services platform for the citizens of the City of Bjelovar</t>
  </si>
  <si>
    <t>AD_Prog_296</t>
  </si>
  <si>
    <t>AI-SCORE, a project to calculate prognostic risk from Covid-19</t>
  </si>
  <si>
    <t>https://research.hsr.it/en/news/ai-score-a-project-to-calculate-prognostic-risk-from-covid-19.html</t>
  </si>
  <si>
    <t>IRCCS San Raffaele Hospital Milano</t>
  </si>
  <si>
    <t>An autonomous learning platform capable of calculating for each individual - based on a series of clinical and diagnostic indicators - the probability of developing the most severe forms of Covid-19, thus allowing targeted and timely health interventions and reducing the impact on the health system. This is the objective of the AI-SCoRE project (acronym of Artificial Intelligence - Sars Covid Risk Evaluation) conceived by Carlo Tacchetti and Antonio Esposito, both professors of the Vita-Salute San Raffaele University, and director and deputy-director of the Center of Experimental Imaging of the IRCCS San Raffaele Hospital in Milan, respectively, and developed in collaboration with two world giants of information technology such as Microsoft and NVIDIA, with the Omics Sciences Center of the IRCCS San Raffaele Hospital directed by Dr. Giovanni Tonon, and with the support of two companies: Orobix srl, a company active in the engineering, production and governance of AI systems with decades of international experience in healthcare and Porini, center of excellence and international partner of Microsoft on Cloud Azure platforms and Advanced Analytics solutions.</t>
  </si>
  <si>
    <t>IRCCS San Raffaele Hospital</t>
  </si>
  <si>
    <t>limited-risk</t>
  </si>
  <si>
    <t>AD_Prog_299</t>
  </si>
  <si>
    <t>Computer vision e-scooter technology to be trialled in UK city</t>
  </si>
  <si>
    <t>https://www.smartcitiesworld.net/news/computer-vision-e-scooter-technology-to-be-trialled-in-uk-city-6595</t>
  </si>
  <si>
    <t>City of Northampton</t>
  </si>
  <si>
    <t>Micromobility specialists Voi and Luna are working together on the pilot programme that uses AI technology to detect when an e-scooter leaves the road and rides on a pavement. The two-stage pilot involves installing artificial intelligence (AI) technology that can detect when an e-scooter leaves the road and rides on a pavement, or when the vehicle is parked incorrectly.</t>
  </si>
  <si>
    <t>AD_Prog_300</t>
  </si>
  <si>
    <t>Rome conducts smart city trial of intelligent vision sensors</t>
  </si>
  <si>
    <t>https://www.smartcitiesworld.net/news/rome-conducts-smart-city-trial-of-intelligent-vision-sensors-6466</t>
  </si>
  <si>
    <t>City of Rome</t>
  </si>
  <si>
    <t>Image sensors with artificial intelligence processing functionality are at the core of three trials being run to help cut the city’s transport-related pollution and accidents at pedestrian crossings.</t>
  </si>
  <si>
    <t>ITI43</t>
  </si>
  <si>
    <t>AD_Prog_301</t>
  </si>
  <si>
    <t>Dublin to host AI-powered e-scooter research project</t>
  </si>
  <si>
    <t>https://www.smartcitiesworld.net/news/dublin-to-host-ai-powered-e-scooter-research-project-6298</t>
  </si>
  <si>
    <t>City of Dublin</t>
  </si>
  <si>
    <t xml:space="preserve">It will operate on Dublin City University campuses and aims to improve e-scooter safety and explore smart city use cases for computer vision-equipped micro-mobility vehicles. </t>
  </si>
  <si>
    <t>Dublin City University</t>
  </si>
  <si>
    <t>AD_Prog_302</t>
  </si>
  <si>
    <t>Helsinki trials AI and automation as part of its drive to digital services</t>
  </si>
  <si>
    <t>https://www.smartcitiesworld.net/news/helsinki-trials-ai-and-automation-as-part-of-its-drive-to-digital-services-6053</t>
  </si>
  <si>
    <t>Earlier this year it completed its second campaign of “agile trials” in the City’s Experimentation Accelerator, which tested 10 ideas submitted by city employees for the use of AI and automation. The City’s latest trials focusing on AI and robotic process automation sought answers to a variety of questions, such as the following: can AI help with the management of employment?
can AI benefit work shift planning?
can AI help gain a more realistic and accurate situational picture of traffic emissions in Helsinki?
can AI help with the analysis of performance reviews to enable the development needs of employees to be supported better than before?
can robotic process automation be used to facilitate the quality monitoring of student information?
can a chatbot guide and advise business travellers?
what is the benefit of a neural network-based AI identifying signatures in PDF documents?
“The trials have also confirmed that it is often not necessary to replace an entire work phase with a robot. In many cases, robot assistance is enough,” said project manager Ville Meloni.</t>
  </si>
  <si>
    <t>AD_Prog_309</t>
  </si>
  <si>
    <t>Chatbot Comune di Collegno (TO)</t>
  </si>
  <si>
    <t>https://www.comune.collegno.to.it/home</t>
  </si>
  <si>
    <t>Chatbot to support citizen in assistance on Citizen Public Registry service and Separate Waste Collection service</t>
  </si>
  <si>
    <t>ITC11</t>
  </si>
  <si>
    <t>Collegno Municipality</t>
  </si>
  <si>
    <t>minimal-risk</t>
  </si>
  <si>
    <t>Comune di Collegno</t>
  </si>
  <si>
    <t>AD_Prog_311</t>
  </si>
  <si>
    <t>MARVEL project in Trento: monitoring crowd in the city</t>
  </si>
  <si>
    <t>https://www.marvel-project.eu/smart-region-the-case-of-trento/</t>
  </si>
  <si>
    <t xml:space="preserve"> marvel-info@marvel-project.eu</t>
  </si>
  <si>
    <t>Project Pilot in Trento is focusing: 
I. Crowd monitoring
II. Detecting criminal / anti-social behaviours
III. Subway monitoring
IV. Monitoring of parking places
V. Analysis of a specific area​</t>
  </si>
  <si>
    <t>Foundation for Research and Technology Hellas</t>
  </si>
  <si>
    <t>MARVEL (Trento)</t>
  </si>
  <si>
    <t>AD_Prog_312</t>
  </si>
  <si>
    <t xml:space="preserve">Chatbot Covibot Provincia Trento (TN) </t>
  </si>
  <si>
    <t>Covibot Trento</t>
  </si>
  <si>
    <t>URP - Ufficio Rapporti con il Pubblico
Indirizzo: via Degasperi 77 (Palazzo Stella) piano terra, 38123 Trento
Telefono: +39 0461 904172 - 848 806806
Email: urp@apss.tn.it</t>
  </si>
  <si>
    <t>Chatbot that provides information on tampons, isolation, quarantine and the anti Covid-19 vaccination campaign in Trentino</t>
  </si>
  <si>
    <t>Autonomous Province of Trento - Health Agency</t>
  </si>
  <si>
    <t>AD_Prog_313</t>
  </si>
  <si>
    <t>Belgian city uses artificial intelligence to tackle noise pollution</t>
  </si>
  <si>
    <t>Stad Genk
Adres
Stadsplein 1
,3600Genk
tel.
089 65 36 00
E-mail
info@genk.be</t>
  </si>
  <si>
    <t>The Belgian city of Genk is working with Nokia to quantify the level of noise pollution along one of the city’s high streets. Authorities in the city want to address the health and safety concerns of residents and visitors enduring excessive noise from modified exhaust systems on cars, motorbikes and other vehicles travelling on the Stalenstraat.
Nokia is deploying its artificial intelligence (AI)-powered Scene Analytics technology for the proof-of-concept project. The solution utilises data from microphones and installed cameras, used as IoT sensors along the road. If an approaching vehicle exceeds the pre-determined threshold, the street-deployed microphones and cameras begin recording.
Nokia Scene Analytics adds intelligence to the event data transmitted from the sensors using a decibel-powered algorithm for audio analysis and automated number plate recognition (ANPR). This information is sent to authorities who receive quantified observations and orientations in order to make informed decisions on ‘if’ and ’how’ they will address the issue.</t>
  </si>
  <si>
    <t>BE22</t>
  </si>
  <si>
    <t>City of Genk</t>
  </si>
  <si>
    <t>AD_Prog_315</t>
  </si>
  <si>
    <t>INPS project in the UNESCO World Top 10 for artificial intelligence</t>
  </si>
  <si>
    <t>Progetto Inps nella Top 10 mondiale Unesco per intelligenza artificiale</t>
  </si>
  <si>
    <t>INPS Direzione Generale Roma
Address: Via Ciro il Grande, 21, 00144 Roma RM, Italy
Phone: +39 803 164</t>
  </si>
  <si>
    <t>The plan to make the communication flow of millions of certified e-mails (certified e-mails) more efficient. The project focuses on making the communication flow of the millions of PECs sent to INPS every year more efficient, through a system that is able to understand the content of the PEC received and automatically direct it to the INPS operator more specialized in the specific response. This has a twofold advantage: it cuts down on INPS communication and response times to the applicant; and optimizes the work of operators by allowing them to devote themselves to activities with maximum added value for the user.</t>
  </si>
  <si>
    <t>INPS - Italy</t>
  </si>
  <si>
    <t>IPSO-200102</t>
  </si>
  <si>
    <t>Cross-border erasmus exchange scenario</t>
  </si>
  <si>
    <t>https://gataca.io/use-cases/education</t>
  </si>
  <si>
    <t>UNA Europa, a European university consortia of 8 universities is working with Gataca to deploy the Academic Diploma use case for in a cross-border erasmus exchange scenario. Thanks to blockchain technology, University staff operations flow seamlessly. Universities can securely issue, updated, and verify digital academic credentials such as diplomas, transcripts, and student IDs. From their digital Wallet, students use these credentials to apply for jobs and programs, in seconds, while alleviating the burden of paperwork for verifiers.</t>
  </si>
  <si>
    <t>UNA Europa</t>
  </si>
  <si>
    <t>IPSO-200103</t>
  </si>
  <si>
    <t>European Student eCard</t>
  </si>
  <si>
    <t>https://www.aoc.cat/es/blog/2022/aoc-pilot-identitat-digital-comissio-europea/</t>
  </si>
  <si>
    <t>This use case promotes interoperability of verified credentials of European students to be able to access discounts in public services of Catalan city councils, in collaboration with the city councils of El Prat de Llobregat, Sant Feliu de Llobregat, Tarragona, Valls and Viladecans. During EBSI Demo Day, AOC (Open Government of Catalonia), in collaboration with Howest University and the company Validated ID, presented a use case where a student obtains certain discounts on municipal utilities using their digital identity based on their college student card. Despite being a proof of concept, the use case has been developed using the pre-production environments of the VALID and eTram services. The Validated ID VIDchain wallet was used in the project, which was the first to pass the EBSI trust certification. In December 2021, the AOC and ValidatedID presented to the European Commission a first pilot, within the framework of the EBSI project, to promote a self-managed European digital identity.</t>
  </si>
  <si>
    <t>Open Government of Catalonia (AOC)</t>
  </si>
  <si>
    <t>IPSO-200104</t>
  </si>
  <si>
    <t>EQPR - CoE Refugee Passport</t>
  </si>
  <si>
    <t>https://ec.europa.eu/digital-building-blocks/wikis/display/EBSI/EBSI+Demo+Day</t>
  </si>
  <si>
    <t>This use case consists in the presentation of an European Qualification Passport for Refugees in order to apply for a master in a European university. The EQPR is implemented by the Council of Europe since 2017 in 15 countries, and provides a methodology for assessing refugees' qualifications even when they cannot be fully documented, thereby supporting their further studies, employment and integration, as well as a format for describing the assessment. The pilot is done on EBSI platform together with CIMEA, Infratel Italia, University of Cagliary and GovPart GmbH. From 2021 onwards the Council of Europe has digitalized the entire workflow of the process and issues EQPR through Diplome Blockchain platform. The EQPR holders can now share their document in a simple, secure and fast way directly by their wallet with higher education institutions, companies, employees all around Europe.</t>
  </si>
  <si>
    <t>The Council of Europe</t>
  </si>
  <si>
    <t>IPSO-200105</t>
  </si>
  <si>
    <t>Cross-border micro-credentials</t>
  </si>
  <si>
    <t>https://walt.id/case-studies/tampere-ktu</t>
  </si>
  <si>
    <t>Universities do not have digital records for students especially for courses obtained across borders. This means that a large amount of manual work is needed. Tampere University in Finland &amp; Kaunas University of Technology in Lithuania, are part of the university network ECIU, however, student accreditation such  as micro-credentials from courses (i.e. micro-modules or ECIU challenges) are not transferable between the two universities, making it very hard for students to take necessary courses abroad. Additionally, the current course accreditation system is missing any records of skills and/or achievements acquired by the students. Both universities are taking leading positions towards building micro-accreditations standards. With such semantic models, universities across the EU could easily and in the uniform manner exchange academic information. Although, even having agreed a common data model there is still a need for a network or infrastructure that would allow the delivery of credentials that everyone can trust by default and be certain that they are authentic and legally binding. Moreover, such data transfer should address GDPR and EIDAS requirements, and students need to have mobility and interoperability. That is how it was decided to participate in the E BSI Early adopters Multi-university pilot. EBSI not only provides a trusted network by using blockchain technology, but ensures GDPR and EIDAS compliance and has a governance framework agreed between all Member States that ensures trust and reliability. The project team decided to use “Self Sovereign Identity” or “SSI” to create transferable and verifiable micro credentials for students of both universities. This user-centric solution will allow students to hold records of their obtained courses, share these records and to have them verified by the university in which they’d like to enroll.</t>
  </si>
  <si>
    <t>The European Consortium of Innovative Universities (ECIU)</t>
  </si>
  <si>
    <t>IPSO-200106</t>
  </si>
  <si>
    <t>Bachelor/Master Diploma Credential</t>
  </si>
  <si>
    <t>The objective of the project is to support student mobility by applying EBSI Use Cases in a cross-border scenario to simplify the process of issuing/verifying Bachelor/Master/PhD Diploma Credentials. The 3 participating countries (Romania, Greece and France) have issued Europass diplomas valid on EBSI.</t>
  </si>
  <si>
    <t>EBSI4RO, Eledger and fr.EBSI</t>
  </si>
  <si>
    <t>Notes</t>
  </si>
  <si>
    <t>Date</t>
  </si>
  <si>
    <t>AI Landscaping 2022 - Data Analysis  - PART 1</t>
  </si>
  <si>
    <t>1 - TOTAL x COUNTRY</t>
  </si>
  <si>
    <t>(All)</t>
  </si>
  <si>
    <t>(Multiple Items)</t>
  </si>
  <si>
    <t>Count of UCID</t>
  </si>
  <si>
    <t>Grand Total</t>
  </si>
  <si>
    <t>2 -  CASES BY YEAR</t>
  </si>
  <si>
    <t>2010</t>
  </si>
  <si>
    <t>2011</t>
  </si>
  <si>
    <t>2012</t>
  </si>
  <si>
    <t>2014</t>
  </si>
  <si>
    <t>2015</t>
  </si>
  <si>
    <t>2016</t>
  </si>
  <si>
    <t>2017</t>
  </si>
  <si>
    <t>2018</t>
  </si>
  <si>
    <t>2019</t>
  </si>
  <si>
    <t>2020</t>
  </si>
  <si>
    <t>2021</t>
  </si>
  <si>
    <t>3 -  STATUS</t>
  </si>
  <si>
    <t>Row Labels</t>
  </si>
  <si>
    <t>4 -  Geographical Extent</t>
  </si>
  <si>
    <t>Multinational</t>
  </si>
  <si>
    <t>5  -  Responsible Organisation Level</t>
  </si>
  <si>
    <t>Others</t>
  </si>
  <si>
    <t xml:space="preserve">6 - Function of Government LEVEL I e  II </t>
  </si>
  <si>
    <t>General Public Services (SUM)</t>
  </si>
  <si>
    <t>Legislative, financial, fiscal, external affairs</t>
  </si>
  <si>
    <t>Public health services</t>
  </si>
  <si>
    <t>Hospital services</t>
  </si>
  <si>
    <t>Unemployment</t>
  </si>
  <si>
    <t>Cultural services</t>
  </si>
  <si>
    <t>Family and children</t>
  </si>
  <si>
    <t>Water supply</t>
  </si>
  <si>
    <t>7 - APPLICATION TYPE  BY FUNCTIONS OF GOVERNMENT  Level 1</t>
  </si>
  <si>
    <t>Total</t>
  </si>
  <si>
    <t>8 - APPLICATION TYPE</t>
  </si>
  <si>
    <t xml:space="preserve">Monitoring policy implementation </t>
  </si>
  <si>
    <t xml:space="preserve">Internal primary processes 
</t>
  </si>
  <si>
    <t>9 - PROCESS TYPE</t>
  </si>
  <si>
    <t>10 - APPLICATION TYPE  BY PROCESS TYPE</t>
  </si>
  <si>
    <t xml:space="preserve">Analysis, monitoring and regulatory research </t>
  </si>
  <si>
    <t>Public services and 
engagement</t>
  </si>
  <si>
    <t>11 - AI Type BY COFOG</t>
  </si>
  <si>
    <t>NATURAL LANGUAGE PROCESSING</t>
  </si>
  <si>
    <t>Analysis</t>
  </si>
  <si>
    <t>#</t>
  </si>
  <si>
    <t>Relative %</t>
  </si>
  <si>
    <t>Absolute %</t>
  </si>
  <si>
    <t>in development</t>
  </si>
  <si>
    <t>Not use anymore</t>
  </si>
  <si>
    <t>AI Landscaping 2022 - Data Analysis  - PART 2</t>
  </si>
  <si>
    <t>11  - AI Type (Level II)</t>
  </si>
  <si>
    <t xml:space="preserve"> CORE</t>
  </si>
  <si>
    <t>Main + II + III + IV</t>
  </si>
  <si>
    <t>FILTERS</t>
  </si>
  <si>
    <t>Total Cases</t>
  </si>
  <si>
    <t>BY COUNTRY</t>
  </si>
  <si>
    <t>Main</t>
  </si>
  <si>
    <t>II</t>
  </si>
  <si>
    <t>III</t>
  </si>
  <si>
    <t>IV</t>
  </si>
  <si>
    <t>TOTAL</t>
  </si>
  <si>
    <t>Percentage</t>
  </si>
  <si>
    <t>TOTAL (SUM)</t>
  </si>
  <si>
    <t>TOTAL (COUNT)</t>
  </si>
  <si>
    <t>MAIN + II + III + IV</t>
  </si>
  <si>
    <t>OTHER</t>
  </si>
  <si>
    <t>AI Classification 
Subdomain (II)
(Other)</t>
  </si>
  <si>
    <t>Other</t>
  </si>
  <si>
    <t>(blank)</t>
  </si>
  <si>
    <t>Improved Public Service (LEVEL I)</t>
  </si>
  <si>
    <t>12 - Service VALUE (NEW)</t>
  </si>
  <si>
    <t>WITH COFOG</t>
  </si>
  <si>
    <t>COFOG</t>
  </si>
  <si>
    <t>Country</t>
  </si>
  <si>
    <t>WITH COUNTRY</t>
  </si>
  <si>
    <t>Improved Public Service + COFOG</t>
  </si>
  <si>
    <t>Improved Administrative Efficiency + COFOG</t>
  </si>
  <si>
    <t>Open government capabilities + COFOG</t>
  </si>
  <si>
    <t>Improved Public Service + Country</t>
  </si>
  <si>
    <t>Improved Administrative Efficiency + Country</t>
  </si>
  <si>
    <t>Open government capabilities + Country</t>
  </si>
  <si>
    <t xml:space="preserve">ALL </t>
  </si>
  <si>
    <t>Improved Public Service (LEVEL III)</t>
  </si>
  <si>
    <t>Open government capabilities (LEVEL III)</t>
  </si>
  <si>
    <t>Personalizated services</t>
  </si>
  <si>
    <t>Increase quality of public information and services</t>
  </si>
  <si>
    <t>Improved Administrative Efficiency (LEVEL III)</t>
  </si>
  <si>
    <t>Increase transparency, participation</t>
  </si>
  <si>
    <t>enabled greater fairness, honesty, equality</t>
  </si>
  <si>
    <t>13 - Maturity Level</t>
  </si>
  <si>
    <t>14 - RECIPIENT INVOLVED (Type of Interaction)</t>
  </si>
  <si>
    <t>14 - TYPE OF DATA USED I (to feed/train the AI solution)</t>
  </si>
  <si>
    <t>AI ACT  analisys</t>
  </si>
  <si>
    <t>15 - TYPE OF AI (AIA Annex I)</t>
  </si>
  <si>
    <t>Logic- and knowledge-based</t>
  </si>
  <si>
    <t xml:space="preserve">Statistical </t>
  </si>
  <si>
    <t>https://www.europarl.europa.eu/RegData/etudes/BRIE/2021/698792/EPRS_BRI(2021)698792_EN.pdf</t>
  </si>
  <si>
    <t>Unacceptable risk: Prohibited AI practices 
Title II (Article 5) of the proposed AI act explicitly bans harmful AI practices that are considered to
be a clear threat to people's safety, livelihoods and rights, because of the 'unacceptable risk' they 
create. Accordingly, it would be prohibited to place on the market, put into services or use in the EU: 
- AI systems that deploy harmful manipulative 'subliminal techniques'; 
- AI systems that exploit specific vulnerable groups (physical or mental disability);
- AI systems used by public authorities, or on their behalf, for social scoring purposes; 
- 'Real-time' remote biometric identification systems in publicly accessible spaces for 
law enforcement purposes, except in a limited number of cases.</t>
  </si>
  <si>
    <t xml:space="preserve">High risk: Regulated high-risk AI systems
Title III (Article 6) of the proposed AI act regulates 'high-risk' AI systems that create adverse impact 
on people's safety or their fundamental rights. The draft text distinguishes between two categories 
of high-risk AI systems. 
- High-risk AI systems used as a safety component of a product or as a product falling under Union health and safety harmonisation legislation (e.g. toys, aviation, cars, medical devices, lifts).
- High-risk AI systems deployed in eight specific areas identified in Annex III, which the Commission would be empowered to update as necessary by way of a delegated act (Article 7):
&gt;Biometric identification and categorisation of natural persons;
&gt;Management and operation of critical infrastructure;
&gt;Education and vocational training;
&gt;Employment, worker management and access to self-employment;
&gt;Access to and enjoyment of essential private services and public services and benefits;
&gt;Law enforcement;
&gt;Migration, asylum and border control management;
&gt;Administration of justice and democratic processes
</t>
  </si>
  <si>
    <t>Limited risk: Transparency obligations 
The AI systems presenting 'limited risk',such as systems that interacts with humans (i.e. chatbots),
emotion recognition systems, biometric categorisation systems, and AI systems that generate 
or manipulate image, audio or video content (i.e. deepfakes), would be subject to a limited set of 
transparency obligations (Title IV).</t>
  </si>
  <si>
    <t>16 - RISK of AI</t>
  </si>
  <si>
    <t>Low or minimal risk: No obligations
All other AI systems presenting only low or minimal risk could be developed and used in the EU 
without conforming to any additional legal obligations. However, the proposed AI act envisages the 
creation of codes of conduct to encourage providers of non-high-risk AI systems to voluntarily 
apply the mandatory requirements for high-risk AI systems (Title IX)</t>
  </si>
  <si>
    <t>AI RISK TOTAL</t>
  </si>
  <si>
    <t>NEW</t>
  </si>
  <si>
    <t>OLD (V1)</t>
  </si>
  <si>
    <t>Unacceptable-risk</t>
  </si>
  <si>
    <t xml:space="preserve">AI RISK TOTAL + COFOG </t>
  </si>
  <si>
    <t xml:space="preserve"> Total</t>
  </si>
  <si>
    <t>%</t>
  </si>
  <si>
    <t>High Risk</t>
  </si>
  <si>
    <t>Limited Risk</t>
  </si>
  <si>
    <t>Low Risk</t>
  </si>
  <si>
    <t>17 - HIGH RISK AREA</t>
  </si>
  <si>
    <t>Minimal Risk</t>
  </si>
  <si>
    <t>1-Biometric</t>
  </si>
  <si>
    <t>2-Crit Infrastructures</t>
  </si>
  <si>
    <t>Blank</t>
  </si>
  <si>
    <t>Total High Risk Area - HIGH RISK</t>
  </si>
  <si>
    <t>Potential damages to natural persons</t>
  </si>
  <si>
    <t>Use critical data</t>
  </si>
  <si>
    <t>Article 6 - Classification rules for high-risk AI systems</t>
  </si>
  <si>
    <t xml:space="preserve">1. Irrespective of whether an AI system is placed on the market or put into service independently from the products referred to in points (a) and (b), that AI system shall be considered high-risk where both of the following conditions are fulfilled:
</t>
  </si>
  <si>
    <t>(a) the AI system is intended to be used as a safety component of a product, or is itself a product, covered by the Union harmonisation legislation listed in Annex II (ndr. long list of EU legislations, see ANNEX II)</t>
  </si>
  <si>
    <t>link</t>
  </si>
  <si>
    <t>(b) the product whose safety component is the AI system, or the AI system itself as a product, is required to undergo a third-party conformity assessment with a view to the placing on the market or putting into service of that product pursuant to the Union harmonisation legislation listed in Annex II.</t>
  </si>
  <si>
    <t>2. In addition to the high-risk AI systems referred to in paragraph 1, AI systems referred to in Annex III shall also be considered high-risk.</t>
  </si>
  <si>
    <t>Variance</t>
  </si>
  <si>
    <t>SANKEY DIAGRAM</t>
  </si>
  <si>
    <t>Limited risk</t>
  </si>
  <si>
    <t>Minimal risk</t>
  </si>
  <si>
    <t>FROM</t>
  </si>
  <si>
    <t>TO</t>
  </si>
  <si>
    <t>Count</t>
  </si>
  <si>
    <t>Biometric</t>
  </si>
  <si>
    <t>High risk</t>
  </si>
  <si>
    <t>Categories 2-8</t>
  </si>
  <si>
    <t>Emerged issue</t>
  </si>
  <si>
    <t>11 - AI RISK AND COFOG  (only on NLP)</t>
  </si>
  <si>
    <t>0 Confident</t>
  </si>
  <si>
    <t>-2 High/limited</t>
  </si>
  <si>
    <t>Minimal/limited</t>
  </si>
  <si>
    <t>Minimal</t>
  </si>
  <si>
    <t>Values</t>
  </si>
  <si>
    <t xml:space="preserve">No </t>
  </si>
  <si>
    <t>STATS and DATA QUALITY</t>
  </si>
  <si>
    <t>Total cases</t>
  </si>
  <si>
    <t>COFOG LEVEL 1</t>
  </si>
  <si>
    <t>AIWT6 Cases</t>
  </si>
  <si>
    <t>Has value</t>
  </si>
  <si>
    <t>IPSO Cases</t>
  </si>
  <si>
    <t>Not has value</t>
  </si>
  <si>
    <t>WFStatus</t>
  </si>
  <si>
    <t>Created</t>
  </si>
  <si>
    <t>Validated</t>
  </si>
  <si>
    <t>Published</t>
  </si>
  <si>
    <t>Retired</t>
  </si>
  <si>
    <t>Geographic coverage Country</t>
  </si>
  <si>
    <t>Ready</t>
  </si>
  <si>
    <t>Unclear</t>
  </si>
  <si>
    <t>YES</t>
  </si>
  <si>
    <t>Innovation Type</t>
  </si>
  <si>
    <t>Contacts</t>
  </si>
  <si>
    <t>Not have value</t>
  </si>
  <si>
    <t>?</t>
  </si>
  <si>
    <t>Responsible Organization Category</t>
  </si>
  <si>
    <t>Has value "http something"</t>
  </si>
  <si>
    <t>Responsible Organization</t>
  </si>
  <si>
    <t>Publi</t>
  </si>
  <si>
    <t>ALL</t>
  </si>
  <si>
    <t>Classification I</t>
  </si>
  <si>
    <t>Classification II</t>
  </si>
  <si>
    <t># in 'Data'</t>
  </si>
  <si>
    <t>Title</t>
  </si>
  <si>
    <t>url</t>
  </si>
  <si>
    <t>Administrative Level</t>
  </si>
  <si>
    <t>COFOG First Level</t>
  </si>
  <si>
    <t>COFOG Second Level</t>
  </si>
  <si>
    <t>Lead Organization</t>
  </si>
  <si>
    <t>Lead Organization Type</t>
  </si>
  <si>
    <t>AI Subdomain</t>
  </si>
  <si>
    <t>AI type</t>
  </si>
  <si>
    <t>AI Use Type</t>
  </si>
  <si>
    <t>Main Value Driver</t>
  </si>
  <si>
    <t>AI Sector</t>
  </si>
  <si>
    <t>AI Type Simple</t>
  </si>
  <si>
    <t>Case-status</t>
  </si>
  <si>
    <t>Loc Data</t>
  </si>
  <si>
    <t>Publication permit</t>
  </si>
  <si>
    <t>AFlag</t>
  </si>
  <si>
    <t>PFlag</t>
  </si>
  <si>
    <t>xCheck</t>
  </si>
  <si>
    <t>CleanContactData</t>
  </si>
  <si>
    <t>General public services;Economic affairs;Other (please specify)</t>
  </si>
  <si>
    <t>Knowledge Management and Sentiment Analysis as well as AI-empowered Knowledge Management Systems</t>
  </si>
  <si>
    <t>Regulatory research, analysis, monitoring (assistance in the policy making processes, such as collecting, monitoring and analysing data to augment policy-makers decision-making capabilities);Internal management (used in the management of the internal organisation, such as human resources, procurement, ICT systems or other utilities);Adjudication (assist or conduct the granting of benefits or the entitlement of rights to citizens)</t>
  </si>
  <si>
    <t>Cannot be distributed without consent</t>
  </si>
  <si>
    <t>Full</t>
  </si>
  <si>
    <t>AIWT6-</t>
  </si>
  <si>
    <t>Chatbot for customer service</t>
  </si>
  <si>
    <t>"Cognitive robotics, process automation and connected and automated vehicles
Identity recognition and computer vision technologies
Expert and rule-based systems, algorithmic decision-making tools
Knowledge management and sentiment analysis, as well as AI-powered knowledge management systems
Machine learning, deep learning solutions
Natural Language Processing, Text Mining and Analysis Technologies d "</t>
  </si>
  <si>
    <t>www.laa.com</t>
  </si>
  <si>
    <t>Other country (please specify)</t>
  </si>
  <si>
    <t>LAA</t>
  </si>
  <si>
    <t>yaolarissa@gmail.com</t>
  </si>
  <si>
    <t>No, Mexican case</t>
  </si>
  <si>
    <t>NO, Mexican</t>
  </si>
  <si>
    <t>We are evaluating a machine learning model that supports the resource allocation process. Preliminary results indicate that the model has about 15-25 % better effiency at matching the need for personnel to the rates of incoming calls compared to the current method. The application is currently being evaluated._x000D_
_x000D_
The model uses supervised machine learning _x000D_
with the assumption of a quasi-poisson distributed random variable. No other model has yet been evaluted and further experimentation is planned._x000D_
_x000D_
There is no available weblink or such that we can provide. Its an internal application. The link below is just to our main web page.</t>
  </si>
  <si>
    <t>Predictive Analytics, Simulation and Data Visualisation Tools</t>
  </si>
  <si>
    <t>Internal management (used in the management of the internal organisation, such as human resources, procurement, ICT systems or other utilities)</t>
  </si>
  <si>
    <t>Estimation of income of self-employed and SMES who pay taxes by module</t>
  </si>
  <si>
    <t xml:space="preserve">Estimation of income of self-employed and SMES who pay taxes by module._x000D_
SMES and self-employed can opt, under certain circumstances, to pay taxes by modules instead of indicating the exact amount of income. The solution estimates the income of the target population by training in a broadest population of similar characteristics that opt to pay taxes indicating the exact amount of income. It also uses data from taxpayers that change their paying scheme from one period to the next. The estimated amount is later used in the calculation of different ratios and statistics related to income.Estimation of income of self-employed and SMES who pay taxes by module._x000D_
The solution estimates the income of target population by </t>
  </si>
  <si>
    <t>Expert and Rule-based Systems, Algorithmic Decision Making Tools;Machine Learning, Deep Learning Solutions;Predictive Analytics, Simulation and Data Visualisation Tools</t>
  </si>
  <si>
    <t>Regulatory research, analysis, monitoring (assistance in the policy making processes, such as collecting, monitoring and analysing data to augment policy-makers decision-making capabilities)</t>
  </si>
  <si>
    <t>Only Section B</t>
  </si>
  <si>
    <t>Application processing for sickness benefits</t>
  </si>
  <si>
    <t>nav.no</t>
  </si>
  <si>
    <t>Machine Learning, Deep Learning Solutions</t>
  </si>
  <si>
    <t>Enforcement (the enforcement of existing regulation, such as those that identify or prioritise targets which require enforcement or inspections)</t>
  </si>
  <si>
    <t>Natural Language Processing, Text Mining and Speech Analytics Technologies</t>
  </si>
  <si>
    <t xml:space="preserve">Predicting sick leave duration: The Norwegian Labour and Welfare Service aim to advice case workers working with people on sick leave on which cases to follow up more closely and which cases that needs less attention. _x000D_
The advice is a prediction of remaining duration of the current sick leave. _x000D_
The prediction will be a part of the information available for the case worker when deciding to call for a dialogue meeting between the actors involved in the sick leave. The solution uses the random forest algorithm in order to aid explanability, the output is explained using shapley values._x000D_
</t>
  </si>
  <si>
    <t>www.nav.no</t>
  </si>
  <si>
    <t>Public services and engagement (supporting the provision of services to the citizens and businesses or to facilitate communication with and participation of the general public are part of this category)</t>
  </si>
  <si>
    <t>Cases from the Agency for Digitisation</t>
  </si>
  <si>
    <t xml:space="preserve">The Agency for Digitisation has a coordinating role in relation to the uptake of AI by Danish public authorities. We recently conducted an analysis of AI projects funded by the Danish national AI uptake fund. The analysis addresses a number of different common challenges and possibilities regarding the projects, which are all owned by municipal, regional, or national government bodies._x000D_
_x000D_
 We hope that you will be able to use our findings – and that they could form the basis for additional talks between us with you or others in the Commission about the wider perspectives of AI uptake in the public sector._x000D_
_x000D_
 Please do not hesitate to contact us by email or phone if you have any comments or questions._x000D_
_x000D_
_x000D_
</t>
  </si>
  <si>
    <t>National;Regional;Municipal</t>
  </si>
  <si>
    <t>General public services;Health;Social protection</t>
  </si>
  <si>
    <t>Agency for Digitisation</t>
  </si>
  <si>
    <t>I don't know</t>
  </si>
  <si>
    <t>Regulatory research, analysis, monitoring (assistance in the policy making processes, such as collecting, monitoring and analysing data to augment policy-makers decision-making capabilities);Public services and engagement (supporting the provision of services to the citizens and businesses or to facilitate communication with and participation of the general public are part of this category);Internal management (used in the management of the internal organisation, such as human resources, procurement, ICT systems or other utilities);Adjudication (assist or conduct the granting of benefits or the entitlement of rights to citizens)</t>
  </si>
  <si>
    <t>frsei@digst.dk</t>
  </si>
  <si>
    <t>Seperate cases have been included</t>
  </si>
  <si>
    <t>8a</t>
  </si>
  <si>
    <t>Document Categorization</t>
  </si>
  <si>
    <t xml:space="preserve">We have an AI-enabled solution called "Auditing the housing status" (Bokontroll in Norwegian). We have discussed it several times, and we will focus on a different AI case.
Poc: "Document Categorization"
We receive many inquiries everyday by e-mail or by letter. Our employees read the inquiries, categorize them manually, and heads them to the caseworkers. The idea is to save time and to be able to help customers/students quicker. 
However, this is a time consuming process. An AI can do it  in a more efficient way. In other words, AI can categorize the documents at a faster pace than us and with a higher precision. Its a win win for all parties if we can utilize the technique/solution.  
Instead of buying "off the shelf" solution, we wanted to try it on our own, due to the fact we have the data, software and domain knowledge thats required. </t>
  </si>
  <si>
    <t>https://app.box.com/s/m2jxnnyi4kvpcygwsbpe3uppg08yj91e</t>
  </si>
  <si>
    <t xml:space="preserve">The Client's objective was to introduce intelligent mechanisms that would facilitate the reconciliation of the need to offer the citizen the best care and, at the same time, optimize costs, reducing the time that each doctor took away from taking care of patients for administrative duties. An appropriately trained Machine Learning algorithm can support the doctor in the clinical evaluation and make suggestions in less time, analyzing much more information._x000D_
_x000D_
Clinicians in the diabetic, nephrology and internal medicine departments are called upon every day to make predictions based on the conditions of the patients being treated with respect to the time of discharge, the possibility of the onset of complications and consequent need for readmission, even urgent, to the facility. . They must, they needed to update the forecast every day for both patients in treatment and for those in protected discharge, to ensure that the facility was always able to provide assistance._x000D_
Almaviva has carried out a feasibility study based on data from the medical records of more than 100,000 patients that ASST Vimercate, in just over 18 months, collected thanks to the digitalization process of internal procedures. The first objective of the study was to evaluate the ethical and privacy rules for data management, opting for informed consent and the pseudonymisation of data performed directly on the hospital servers (Data Masking). For each patient, additional information (in the order of hundreds of features) was collected on the type of disease and the comorbidities present, the complete medical history, the patient's condition at hospital admission and discharge, the sequence of treatments administered and corresponding data recorded daily (Data wrangling / munging). Where the data did not have a tag to identify the target pathology, manual tagging was carried out according to the controlled vocabulary defined in agreement with the Client (Metadata Management) for the realization of the predictive models. Different algorithms (Random Forest, Convolutional Neural Network and Multilayer Perceptron) were evaluated on the training data set which allowed to derive, for each request. the most suitable model. Specifically, the following groups of models were created (the details of the evaluation of the models in the table below):_x000D_
•	Predictive on the onset of retinopathies, nephropathies and cardiovascular diseases in diabetic patients, validated on tens of thousands of patients with an accuracy of 89%, accuracy of 98% and sensitivity of 82%_x000D_
•	Predictive on entry into dialysis for patients with stage G4 renal failure, validated on tens of thousands of patients with an accuracy of 93%, accuracy of 93% and sensitivity of 92%_x000D_
•	Predictive on the re-hospitalization of patients discharged with main diagnoses of "Heart Failure" within 30 days for all causes and 1 year for the onset of relapse pathology with the same diagnosis, validated on tens of thousands of patients with an accuracy 93%, 91% accuracy and 92% sensitivity_x000D_
•	a model capable of classifying patients into three categories: healthy, diabetic or in a state close to diabetes, validated on thousands of patients obtaining an accuracy of 97%, accuracy of 98% and sensitivity of 97%._x000D_
</t>
  </si>
  <si>
    <t>https://www.almaviva.it/it_IT/Sanita_digitale/Case_study_IA_sanita _x000D_
https://www.lombardiaspeciale.regione.lombardia.it/wps/portal/LS/Home/News/Dettaglio-News/2020/10-ottobre/premio-vimercate/premio-vimercate_x000D_
https://www.asst-brianza.it/web/uploads/news/newsletter/eedf8a85-a91d-43af-abff-a7655e8875fd.pdf</t>
  </si>
  <si>
    <t>Machine Learning, Deep Learning Solutions;Predictive Analytics, Simulation and Data Visualisation Tools</t>
  </si>
  <si>
    <t>Regulatory research, analysis, monitoring (assistance in the policy making processes, such as collecting, monitoring and analysing data to augment policy-makers decision-making capabilities);Enforcement (the enforcement of existing regulation, such as those that identify or prioritise targets which require enforcement or inspections);Internal management (used in the management of the internal organisation, such as human resources, procurement, ICT systems or other utilities)</t>
  </si>
  <si>
    <t>Title: SNS24 Scout.AI_x000D_
_x000D_
The Portuguese national health service is tax-funded, and otherwise mostly free of charge for the citizens. _x000D_
Regarding telephone triage, Portugal has a national free of charge helpline for emergencies (112) and a separate national health service contact center helpline for non-emergent situations (SNS24), at the cost of a local call. Originally established in 1999, SNS24 evolved into a multichannel contact centre with the mission to facilitate the citizen’s access to the public healthcare services. Whilst providing several different services to callers, its core service is the nurse-led triage that uses protocols developed by the governmental public health agency. _x000D_
The Triage, Counselling and Referral Service (TAE) is a telephone service provided by the Contact Centre of the National Health Service - SNS 24._x000D_
_x000D_
In 2018, more than 1 million calls with an average duration of 7-8 minutes were answered. Being of national scope, this is a service that promotes equity in the access to health care._x000D_
Telephone service is provided by nurses and follows pre-defined clinical algorithms. Triage is based on a specific clinical algorithm (out of a set of 59), and the choice of the most appropriate algorithm is extremely important and relevant. _x000D_
The selected clinical algorithm should ensure high safety (not failing to identify situations that require urgent medical contact) and should have high discriminatory capability._x000D_
_x000D_
In this context, the SNS24 Scout.AI will apply Artificial Intelligence (AI) methodologies, aiming the development of decision support tools with two main objectives:_x000D_
1. Support the nurse in the selection of the most appropriate clinical algorithm._x000D_
2. Provide support to Directorate-General of Health (DGS) in the optimization process of the design of clinical algorithms and their referrals._x000D_
_x000D_
The first objective will be achieved by identifying the most appropriate algorithms for a given set of symptoms, with adjustment for age and sex. The AI methodology to be applied will be based on a classifier built on automatic learning algorithms on an anonymised data set, obtained from contacts of the SNS 24 in 2017 and 2018. This data represents accumulated experience in around 2 million cases._x000D_
After the creation of the prediction model, it will be implemented in the SNS 24 TAE Service as decision support, indicating in real time which algorithms are most likely to be used. _x000D_
_x000D_
The second goal is to create a support tool in the process of optimising the design of clinical algorithms and their referrals._x000D_
Adding to the data already mentioned the referral and its adequacy, as well as the diagnoses established at hospital level, it will be possible to:_x000D_
- assess the clinical performance of each referral, when classified in terms of safety and discriminatory capacity;_x000D_
- predict the impact of potential changes to algorithms in terms of safety and performance;_x000D_
- predict hospital-level diagnoses for each algorithm or set of symptoms._x000D_
_x000D_
With this analysis, it will also be possible to detect any anomalous patterns and allow the DGS to make more informed decisions supported by real world data._x000D_
_x000D_
In order to achieve these objectives, Natural Language Processing (NLP) and Machine Learning (ML) techniques developed specifically for the Portuguese language will be used, as well as Knowledge Representation and Reasoning (KRR). The motto of the texts, the extraction of appointed entities and the creation of lists of bigrams and trigrams, as well as the association with international medical classification systems (International Classification of Diseases), using ontology mapping techniques will be carried out. At ML level, automatic classifiers based on Support Vector Machines (SVM) and deep_x000D_
neural networks (e.g. bi-LSTM with attention mechanisms) will be developed. Statistical methodologies will also be applied to detect anomalous situations in the application of clinical algorithms and their referral._x000D_
_x000D_
Therefore, the SNS24 Scout.AI project will automatically analyse the information recorded within the SNS 24 TAE Service, using a built-in classifier using ML techniques to help nurses select the most appropriate clinical algorithm. It will also support the optimisation of the design in the SNS 24 algorithms by analysing the results of the referral of each case, improving its discriminatory capacity and clinical safety.</t>
  </si>
  <si>
    <t>https://www.spms.min-saude.pt/2019/08/spms-recebe-apoio-da-fct-para-projetos-de-ciencia-dos-dados-e-ia/_x000D_
https://nova-lincs.di.fct.unl.pt/news-single/98</t>
  </si>
  <si>
    <t>Knowledge Management and Sentiment Analysis as well as AI-empowered Knowledge Management Systems;Machine Learning, Deep Learning Solutions;Natural Language Processing, Text Mining and Speech Analytics Technologies</t>
  </si>
  <si>
    <t>Regulatory research, analysis, monitoring (assistance in the policy making processes, such as collecting, monitoring and analysing data to augment policy-makers decision-making capabilities);Public services and engagement (supporting the provision of services to the citizens and businesses or to facilitate communication with and participation of the general public are part of this category);Internal management (used in the management of the internal organisation, such as human resources, procurement, ICT systems or other utilities)</t>
  </si>
  <si>
    <t xml:space="preserve">AI in Statistical Analysis_x000D_
_x000D_
The Federal Statistical Office Germany plans to use AI to offer new and improved results based on existing data. To do so, the Federal Statistical Office plans to cooperate with relevant scientific institutions and important users of statistics. The goal is to offer fast and relevant answers to ad hoc questions that occur in society and political decision-making._x000D_
The project is in planning state. There are neither definitve stackeholders identivied nor budget decisions made._x000D_
</t>
  </si>
  <si>
    <t>General public services;Education;Other (please specify)</t>
  </si>
  <si>
    <t>Florian.Dumpert@destatis.de</t>
  </si>
  <si>
    <t>Section B</t>
  </si>
  <si>
    <t xml:space="preserve">Machine Learning in Editing and Imputation_x000D_
_x000D_
One important step in statistical data processing is editing and imputation of missing or implausible observations. The Federal Statistical Office Germany is developing approaches to allow for automated editing and imputation based on observed values and plausibility rules. For the task machine learning methods are one important tool. The goal of the automated editing and imputation projects is to relief staff from editing and imputation tasks and to improve timeliness of statistical results at the same time. Often automated approaches are imperative, because digitization leads to larger data sets that need to be processed in a timely manner._x000D_
</t>
  </si>
  <si>
    <t>National;Regional</t>
  </si>
  <si>
    <t>Other (please specify)</t>
  </si>
  <si>
    <t>Expert and Rule-based Systems, Algorithmic Decision Making Tools;Machine Learning, Deep Learning Solutions</t>
  </si>
  <si>
    <t xml:space="preserve">Machine Learning in Text Classification Projects_x000D_
_x000D_
The Federal Statistical Office Germany currently works in several projects to employ machine learning to text classification problems. In many statistics, text information is collected. For statistical purposes, the texts need to be coded into a set of predefined categories. This is a time consuming task. The main goal of the text classification projects is to relief staff from coding tasks and to improve timeliness of statistical results at the same time. Often these approaches are imperative, because digitization leads to larger data sets that need to be processed in a timely manner._x000D_
</t>
  </si>
  <si>
    <t>Expert and Rule-based Systems, Algorithmic Decision Making Tools;Machine Learning, Deep Learning Solutions;Natural Language Processing, Text Mining and Speech Analytics Technologies</t>
  </si>
  <si>
    <t>Public services and engagement (supporting the provision of services to the citizens and businesses or to facilitate communication with and participation of the general public are part of this category);Internal management (used in the management of the internal organisation, such as human resources, procurement, ICT systems or other utilities)</t>
  </si>
  <si>
    <t>Project ML-SAST_x000D_
The Federal Office for Information Security (BSI) intends to support and advance the development of ML-based SAST tools for automated and autonomous detection of new error patterns during the programming process. This should result in more secure programs, reduced workload and shorter development time._x000D_
In the ML-SAST project, the use of machine learning (ML) methods in the context of static application security testing (SAST) will be evaluated. As research and experience prove, ML shows strength in the area of automated pattern recognition. _x000D_
As first step of the project the feasibility of ML-based SAST will be investigated. Therefor the current research literature on this topic will be reviewed. The goal is to identify the most suitable ML models. The results will be published in a study. Based on the findings of the study, an open source prototype of the ML-SAST method will be developed.</t>
  </si>
  <si>
    <t>https://www.evergabe-online.de/tenderdetails.html;jsessionid=620C0AD98BB1142A3CAD56F83F5D4558.node601?0&amp;id=343088</t>
  </si>
  <si>
    <t>Machine Learning, Deep Learning Solutions;Security Analytics and Threat Intelligence Systems;Other (please specify)</t>
  </si>
  <si>
    <t>Public services and engagement (supporting the provision of services to the citizens and businesses or to facilitate communication with and participation of the general public are part of this category);Other (please specify)</t>
  </si>
  <si>
    <t xml:space="preserve">I agree with the publication of the answers to the EU-questionnaire. 
However, I would like to update some of the information:
• B9: Meanwhile we started the project -&gt; in development
• B18: partly location data will be included (but with a minor role) -&gt; yes
• B28: Investment rose to 1700000 € (publication should only show aggregated values)
• D1: I would apply “On another aspect of internal operations (if applicable)“ with 4 (this aspect is quality of results)
• D7: I would reevaluate “On cititzens’s health” with value 3 (neutral), perhaps an error.
</t>
  </si>
  <si>
    <t xml:space="preserve">The project ROMATRIS „robotic material transportation at incident sites“ is aiming at a future solution, to advance one of THW core skills; urban search and rescue. _x000D_
ROMATRIS; is a project that addresses two aspects of AI, namely robotics and human-machine-interaction. Within the project a robotic system will be created that brings a payload of 50 to 100 kg and will be able to cross ruins and debris fields, independent of time an weather._x000D_
Regarding the challenge of keeping operators hands free, hmi comes into play. _x000D_
ROMATRIS; will be sensitive for gesture control, provide a follow me function, avoid collisions with humans and objects, shuttle function._x000D_
</t>
  </si>
  <si>
    <t>not available yet</t>
  </si>
  <si>
    <t>Cognitive Robotics, Process Automation and Connected and Automated Vehicles;Computer Vision and Identity Recognition Technologies;Machine Learning, Deep Learning Solutions</t>
  </si>
  <si>
    <t xml:space="preserve">The Sound2Vision algorithm(use case 1) of the DEEPER-Sense project. This ongoing research project receives funding from the European Union’s Horizon 2020 research and innovation programme under grant agreement No 101016958._x000D_
_x000D_
The main objective of DeeperSense is to significantly improve the environment perception capabilities of service robots and therefore improving their performance and reliability, achieving new functionality, and opening up new applications for robotics._x000D_
DeeperSense adopts a novel approach of using Artificial Intelligence and data-driven Machine Learning / Deep Learning to combine the capabilities of non-visual and visual sensors with the objective to improve their joint capability of environment perception beyond the capabilities of the individual sensors._x000D_
DeeperSense will focus on underwater robotics as a domain to demonstrate and verify this approach as it is considered one of the most challenging application areas for robot operation and environment perception. The project implements Deep Learning solutions for three use cases that were selected for their societal and environmental relevance and are driven by concrete end-user and market needs. During the project, comprehensive training data will be generated, where the developed algorithms will be trained upon and verified both in the lab and in extensive field trials. The trained algorithms will be optimized to run on the on-board hardware of underwater vehicles, thus enabling real-time execution in support of the autonomous robot behaviour._x000D_
Both the algorithms and the data will be made publicly available through online repositories embedded in European research infrastructures._x000D_
The DeeperSense consortium consists of renowned experts in robotics and marine robotics, artificial intelligence, and underwater sensing. The research and technology partners are complemented by end-users from the three use case application areas. Among others, the dissemination strategy of DeeperSense has the objective to bridge the gap between the European robotics and AI communities and thus strengthen European science and technology._x000D_
Use Case 1 aims at an algorithm to improve Diver Monitoring._x000D_
Professional divers work under low visibility conditions. This makes it difficult for operation control to monitor their movements, state, and position.  Subsea robots equipped with cameras provide images, but only during good visibility. Acoustic sensors (SONAR), on the other hand, are work even in the dark, but are not very precise. _x000D_
_x000D_
DEEPER-Sense will bring these two sensors together and create the base for a future solution. _x000D_
_x000D_
_x000D_
</t>
  </si>
  <si>
    <t>Supranational</t>
  </si>
  <si>
    <t>Other (please specify);Environmental protection</t>
  </si>
  <si>
    <t>Cognitive Robotics, Process Automation and Connected and Automated Vehicles;Computer Vision and Identity Recognition Technologies;Machine Learning, Deep Learning Solutions;Predictive Analytics, Simulation and Data Visualisation Tools</t>
  </si>
  <si>
    <t xml:space="preserve">The Dutch roads and waterways are become increasingly full. The province of South Holland wants its roads and waterways to be safe and accessible, to which end it has introduced the Smart Shipping programme. In a partnership with the Directorate-General for Public Works and Water Management and the Ministry of Infrastructure and Water Management, this programme stimulates smarter, safer, and more efficient use of waterways, so they can stay competitive with other modes of transport. _x000D_
_x000D_
To make smart mobility possible, 55 of the provincial bridges have been equipped with sensors to see whether the bridge is open or not. Induction loops are installed in roads, that measure the amount of traffic. The app uses this data to make sure that ships don’t have to wait unnecessarily long for bridges to open, while minimizing impact on road mobility. </t>
  </si>
  <si>
    <t>General public services;Public order and safety</t>
  </si>
  <si>
    <t>nlaic</t>
  </si>
  <si>
    <t>Computer Vision and Identity Recognition Technologies;Expert and Rule-based Systems, Algorithmic Decision Making Tools;Machine Learning, Deep Learning Solutions</t>
  </si>
  <si>
    <t>Regulatory research, analysis, monitoring (assistance in the policy making processes, such as collecting, monitoring and analysing data to augment policy-makers decision-making capabilities);Enforcement (the enforcement of existing regulation, such as those that identify or prioritise targets which require enforcement or inspections)</t>
  </si>
  <si>
    <t>Computer Vision and Identity Recognition Technologies;Machine Learning, Deep Learning Solutions</t>
  </si>
  <si>
    <t>Municipal</t>
  </si>
  <si>
    <t>General public services;Housing and community amenities</t>
  </si>
  <si>
    <t>Economic affairs;Social protection;Public order and safety</t>
  </si>
  <si>
    <t>Expert and Rule-based Systems, Algorithmic Decision Making Tools</t>
  </si>
  <si>
    <t>Environmental protection;Public order and safety</t>
  </si>
  <si>
    <t>The Netherlands Forensic Institute uses AI to index seized data carriers, and search the contents for images containing illegal substances. This accelerates the work of detectives and makes their work more effective and more efficient. Development followed these steps:_x000D_
Labeling illegal substances._x000D_
Applying a suitable model architecture (using pre-trained deep learning)_x000D_
Fine-tuning (for low-quality pictures)_x000D_
Validation: how can this script be improved?_x000D_
Implementation_x000D_
_x000D_
During this project, an unexpectedly large amount of the time spent labeling data.</t>
  </si>
  <si>
    <t>NLAIC</t>
  </si>
  <si>
    <t>General public services;Social protection</t>
  </si>
  <si>
    <t>Chatbots, Intelligent Digital Assistants, Virtual Agents and Recommendation Systems;Natural Language Processing, Text Mining and Speech Analytics Technologies;Predictive Analytics, Simulation and Data Visualisation Tools</t>
  </si>
  <si>
    <t>General public services;Other (please specify)</t>
  </si>
  <si>
    <t>Chatbots, Intelligent Digital Assistants, Virtual Agents and Recommendation Systems;Expert and Rule-based Systems, Algorithmic Decision Making Tools;Knowledge Management and Sentiment Analysis as well as AI-empowered Knowledge Management Systems;Machine Learning, Deep Learning Solutions;Natural Language Processing, Text Mining and Speech Analytics Technologies</t>
  </si>
  <si>
    <t>Regulatory research, analysis, monitoring (assistance in the policy making processes, such as collecting, monitoring and analysing data to augment policy-makers decision-making capabilities);Adjudication (assist or conduct the granting of benefits or the entitlement of rights to citizens)</t>
  </si>
  <si>
    <t>NL AIC</t>
  </si>
  <si>
    <t xml:space="preserve">COVID-19 reporting system - University Hospital Olomouc (UHO) in cooperation with the industry is working on development of an AI based system, which should detect the correct wearing of personal (visitors, in general people in interiors) protective equipment (respirator masks) as ordered by COVID-19 – related regulation, and also adherence to the recommended distance between people, as well as detect cough. The system is currently (April-May 2021) in its testing phase. (For the purposes of the survey, UHO can be considered as part of public sector; state owned hospital.) </t>
  </si>
  <si>
    <t>As the system is in development there is no public description of the system. However, there is a link to previous non-AI solution managed by the same team in UHO (text in Czech) : https://www.fnol.cz/aktuality/fakultni-nemocnice-olomouc-testuje-termokamery-pro-podporu-zachytu-priznaku-koronaviru</t>
  </si>
  <si>
    <t>Czechia</t>
  </si>
  <si>
    <t>Enforcement (the enforcement of existing regulation, such as those that identify or prioritise targets which require enforcement or inspections);Public services and engagement (supporting the provision of services to the citizens and businesses or to facilitate communication with and participation of the general public are part of this category)</t>
  </si>
  <si>
    <t>NL AIC (Netherlands Artificial Intelligence Coalition)</t>
  </si>
  <si>
    <t xml:space="preserve">We plan to use AI technology to analyse data about students who go out of primary school without eligibility for upper secondary school. Today we have approximately 100 students per year. It would be interesting to find the factors behind the problem and be able to start the prevention work in time. Today we only analyse grades and the analysis is made by humans. Using AI technology we believe that we can find other causes to the problem. This will be the pilot case for our organisation but the plan is to scale it up and use AI technolaogy for other areas too. </t>
  </si>
  <si>
    <t>www.kungsbacka.se</t>
  </si>
  <si>
    <t>General public services;Education</t>
  </si>
  <si>
    <t>Machine Learning, Deep Learning Solutions;Natural Language Processing, Text Mining and Speech Analytics Technologies</t>
  </si>
  <si>
    <t xml:space="preserve">An AI-Tool for the assessment of security properties of Symmetric Ciphers _x000D_
_x000D_
The use of cryptographic mechanisms requires an assessment of security properties of cryptographic algorithms such as symmetric ciphers. This AI-Tool supports this task by finding a good deep neural network that distinguishes ciphertext pairs of round-reduced symmetric ciphers from random texts and thus, gives a coarse estimation of the security level the symmetric cipher can provide. _x000D_
The development of this AI-Tool is part of a study that investigates whether Artificial Intelligence can be helpful in solving cryptographic problems._x000D_
_x000D_
</t>
  </si>
  <si>
    <t>The solution shall enhance metadata for unstructured, textual information about the topic of IT-Securtiy and hence rise the quality of search and automatic reasoning. Therefore a text corpus of public available news and background information shall be created and processed such that the pure text content without artifacts and technical accessories is accessible. 
The resulting texts shall be exploited with a combination of towfold artificial intelligence methods. On the one hand traditional methods using manually created taxonomies and ontologies help to find terms of defined meanings in the given text and solve the problem of homonyms. Standards like SKOS (Simple Knowledge Organisation System) guaratny flexibility and reusability.
On the other hand machine learning will be applied to determine the local context and support "Named Entity Extraction" (NER). Modern models of Natural Language Processing (NLP) like "Transformer" models will be  be applied in various tasks like NER, Question-Answering and classification.</t>
  </si>
  <si>
    <t>www.bsi.bund.de</t>
  </si>
  <si>
    <t>Natural Language Processing, Text Mining and Speech Analytics Technologies;Security Analytics and Threat Intelligence Systems</t>
  </si>
  <si>
    <t>Supranational;National</t>
  </si>
  <si>
    <t>Defence;Public order and safety</t>
  </si>
  <si>
    <t>Knowledge Management and Sentiment Analysis as well as AI-empowered Knowledge Management Systems;Machine Learning, Deep Learning Solutions;Natural Language Processing, Text Mining and Speech Analytics Technologies;Predictive Analytics, Simulation and Data Visualisation Tools</t>
  </si>
  <si>
    <t>Support system for classification of incidences - Classification of citizen inquiries or complaints</t>
  </si>
  <si>
    <t xml:space="preserve">Support system for the classification of incidences
IRIS is the service that allows citizens to report incidents or send complaints to the Barcelona City Council for resolution. Through IRIS, citizens can send information and queries, as well as complaints and suggestions for improvement. In this process, the citizen who reports the incident has to classify it using a tree of topics offered through the computer application. This classification is important because it is used to direct the incident directly to the responsible department, thus speeding up the response process. Errors in the thematic classification cause inadequate responses and delays in the resolution of incidents, thus affecting the quality of the service offered.
As part of the IRIS service update project, a module called MARIO has been developed, based on machine learning algorithms -Machine Learning- and natural language processing (one of the technologies included in the IA) to simplify the incident classification process for citizens. From the analysis of the free text describing the incident, MARIO suggests to the citizen the most likely categories where the incident fits because he/she chooses the most appropriate category.
MARIO, which is currently being tested, minimizes the error rate in the initial classification of incidents by greatly reducing manual reclassification processes. Previously, 50% of the communications made needed to be reassigned; now, with MARIO, a hit rate of over 85% is being achieved.
MARIO has been developed using open source tools -Open Source- such as Python, Scikit-*learn and *Pandas, among others. The algorithm has required a training that has been carried out using a dataset with the topics and questions asked by the citizen previously validated to ensure that they have been correctly classified.
This pilot has been used by the Municipal Institute of Informatics to evaluate the techniques and processes of text classification with the following conclusions:
Often the integration of AI techniques into existing processes has to be accompanied by a restructuring of the data. In the case of IRIS, the wide range of classification options makes the task difficult for a human but makes *IA inefficient. Clustering of categories is recommended
- It is important to have a quality dataset.
- In order to ensure good system efficiency, good data preprocessing including cleaning and standardization of this data is necessary.
- Data anonymization must be taken into account.
- For good training, it is necessary to have a representative volume of input data that is homogeneous in all categories.
</t>
  </si>
  <si>
    <t>Chatbots, Intelligent Digital Assistants, Virtual Agents and Recommendation Systems;Natural Language Processing, Text Mining and Speech Analytics Technologies</t>
  </si>
  <si>
    <t>Energy, tourism, mobility, data, and service</t>
  </si>
  <si>
    <t>Energy, tourism, mobility, data, and service
We are using international API standards for easy incorporation to data hubs. For example, online booking, an payment of some touristic activity, products, and services provided by our oHA product (online Holiday Assistent).
These include a digital guest folder with hotel facilities, updates of the region, and traffic latest updates. Moreover, you can also find many POIs included, nearly event, hotels, restaurants, and tours with navigation. The hotels or some different touristic organization that use these products can direct communication with guests.</t>
  </si>
  <si>
    <t>General public services;Recreation, culture and religion;Environmental protection;Public order and safety</t>
  </si>
  <si>
    <t>Chatbots, Intelligent Digital Assistants, Virtual Agents and Recommendation Systems;Knowledge Management and Sentiment Analysis as well as AI-empowered Knowledge Management Systems;Machine Learning, Deep Learning Solutions</t>
  </si>
  <si>
    <t>Regulatory research, analysis, monitoring (assistance in the policy making processes, such as collecting, monitoring and analysing data to augment policy-makers decision-making capabilities);Public services and engagement (supporting the provision of services to the citizens and businesses or to facilitate communication with and participation of the general public are part of this category)</t>
  </si>
  <si>
    <t>Duplicate in the database</t>
  </si>
  <si>
    <t>Eliminate the name of the company LuxActive KG</t>
  </si>
  <si>
    <t>Tool to optimize self-consumption in residential sectors_x000D_
Although there is already an enabling regulatory framework, there are many impediments that hinder the creation of energy communities in residential buildings. The project plans to develop a set of tools to facilitate this process, including one that will optimize the coefficients of hourly distribution of photovoltaic generation based (or any other renewable resource) on the electricity consumption profiles of each user. This process is currently very difficult to carry out with the available tools, since it requires knowledge and forecasting of the consumption habits of the users. The new tool will be able to make such predictions, which together with the prediction of photovoltaic production (or any other renewable resource), will allow the calculation of optimized self-consumption scenarios. Thanks to this technology, users will also be able to adapt their consumption habits to promote self-consumption and, in the future, even offer service to the grid to promote its stability._x000D_
The tool is mainly composed of three modules: recruitment, planning and execution. Although AI will be used mainly in the third module, part of its results will also be used in phases one and two to help in system sizing and optimization, allowing the selection of the optimal number of PV panels. This will be done thanks to the automatic generation of statistical profiles according to the typologies of the users. But it will not be until the last of these modules where the system, thanks to the electricity consumption recorded by the company's smart meter, where the tool will begin to learn automatically from the users' habits. This information, accessible directly from the DSO, will be used by the system to establish the perditions and the calculation of consumption patterns necessary for the optimization process. The third module will also advise the user on the most suitable tariff for him or what power should be contracted. When conditions are enabling, it will also advise on the possible use of batteries or to increase the number of photovoltaic panels to increase the level of self-consumption and profitability of the investment._x000D_
The information gathered can also be used to advise local governments on their energy policies and possible strategies to increase the use of renewable energy among their citizens. This information will also be used to promote the creation of small companies oriented to the renewable energy sector, by reducing the technological gap between them and large companies, since they will be able to offer advanced and competitive solutions._x000D_
The platform will also include other tools that will help with the dynamization and creation of communities, as well as task management and tracking tools. However, none of these modules will incorporate any type of AI technology at the moment (such as chat bots to solve questions automatically)._x000D_
We are also currently working on a version of the platform aimed at the promotion of biomass in the wine sector, which will allow us to promote the reuse of organic waste and its subsequent use as an energy resource. Most of the tools will be reusable, as well as the technology developed.</t>
  </si>
  <si>
    <t>www.aiguasol.coop</t>
  </si>
  <si>
    <t>Social protection;Housing and community amenities;Environmental protection</t>
  </si>
  <si>
    <t xml:space="preserve">Chatbots in Finnish administration </t>
  </si>
  <si>
    <t xml:space="preserve">Chatbots_x000D_
1. Three Finnish government agencies - Immigration Service (Migri), Tax Administration (Vero) and the Finnish Patent and Registration Office (PRH) - came together in 2018 to build a joint chatbot service, which helps foreigners to set up a business in Finland. The service is based on three stand-alone chatbots working together, backed by artificial intelligence (AI).  _x000D_
The chatbot is essentially a customer service helper. The PRH bot, called PatRek, helps the customers with questions on how to set up a company in Finland. _x000D_
_x000D_
PatRek has two chatbot colleagues: Kamu at Immigration Service and VeroBot at Tax Administration. While chatting with PatRek one can access Kamu and VeroBot simultaneously in the same chat window. Depending on the questions, PatRek may suggest their services and ask permission to transfer the customer over to Kamu or VeroBot. It is one single channel at your service. _x000D_
_x000D_
2. We at PRH are currently building a separate, Finnish-speaking chatbot which helps customers with Trade Register matters. _x000D_
</t>
  </si>
  <si>
    <t>Computer Vision and Identity Recognition Technologies</t>
  </si>
  <si>
    <t>Support decision tool for PES counsellors in Estonian Unemployment Insurance Fund is used to assess the situation of PES clients as regards their probablity of returning into employment. The counsellors use the outcome of the tool while making individual action plans with the clients to provide sufficient amount of support and labour market services to the client. The supervisors use the tool to balance the case load of the counsellors and to support their employees with clients that have more complex obstacles with returning into employment.</t>
  </si>
  <si>
    <t>https://en.kratid.ee/t%C3%B6%C3%B6tukassa-otsustustugi-ott</t>
  </si>
  <si>
    <t>Estonian Unemployment Insurance Fund</t>
  </si>
  <si>
    <t>mari.vali@tootukassa.ee</t>
  </si>
  <si>
    <t xml:space="preserve">Estonian Agricultural Registers and Information Board (ARIB) manages area based direct payments. In order to control if applicants have fullfilled certain requirement, ARIB has built a mowing detection application that uses artificial intelligence to analyze satellite images (Sentinel 1 and Sentinel 2). Every year all the applied agricultural parcels will be automatically processed in the system. The output is whether the field has been mowed or not. Results will be published in ARIB's web-portal and on the public webmap._x000D_
The software is hosted by the ESTHub - that is a national satellite data centre.  _x000D_
</t>
  </si>
  <si>
    <t>Economic affairs;Environmental protection</t>
  </si>
  <si>
    <t xml:space="preserve">Estonian Agriculturial Registers and Information Board. </t>
  </si>
  <si>
    <t>kai.raudvere@pria.ee</t>
  </si>
  <si>
    <t xml:space="preserve">The automation of subtitling videos and audios_x000D_
_x000D_
The solution relates to the directive (EU) 2016/2102 of the European Parliament and of the Council of 26 October 2016 on the accessibility of the websites and mobile applications of public sector bodies._x000D_
_x000D_
The technical solution is intended for subtitling public and internal videos and audios by utilizing Microsoft's Azure cloud computing technology - speech-to-text services and text analytics. _x000D_
_x000D_
The subtitling service is automated in such a way that the user downloads the recording to be subtitled via the web interface and receives an e-mail when the subtitling is completed. The subtitle file (.srt) is returned to the user._x000D_
</t>
  </si>
  <si>
    <t>Application will be used only internally</t>
  </si>
  <si>
    <t>Audio Processing Systems;Natural Language Processing, Text Mining and Speech Analytics Technologies</t>
  </si>
  <si>
    <t xml:space="preserve">Cultural Heritage Tools_x000D_
_x000D_
Two AI tools have been integrated into the digital presentation and publishing system of the National Library of Finland (digi.nationallibrary.fi)._x000D_
The two tools have a similar kind of effect, and users and were created in parallel._x000D_
_x000D_
1. Named entity recognition (NER)_x000D_
_x000D_
-Stanford NER software was used to recognize persons and place names from the Finnish historical newspapers._x000D_
The first training and evaluation data set was created that consists of pages of both journals and newspapers from the time period 1836–1918. The Stanford NER system was trained using 220 annotated pages and evaluated using 34 pages. The results that were achieved were mostly good: 71 % of person names and 79 % of place_x000D_
names were recognized from the evaluation data._x000D_
The trained model was also used in the Uusi Suometar newspaper and the results are visible in the Name wizard tool: https://digi.kansalliskirjasto.fi/name-search?set_language=en_x000D_
The annotated training and evaluation data set is available on the following page: https://digi.kansalliskirjasto.fi/opendata/submit?set_language=en_x000D_
_x000D_
2. Image classification_x000D_
_x000D_
-Google TensorFlow was used to classify images._x000D_
A training dataset was created that was used to train the classifier model with TensorFlow. Using the trained model, it is possible to classify images into the following groups: advertisements, drawings, notes, pictures, paintings, maps or garbage._x000D_
-The trained model was used to classify 50 000 images and its accuracy was about 70-75% when about 10 000 classified images were manually observed._x000D_
-A graphical user interface was created that enabled an easier way to observe achieved results._x000D_
-The trained classifier model can be downloaded from the following page:  https://digi.kansalliskirjasto.fi/opendata/submit?set_language=en_x000D_
</t>
  </si>
  <si>
    <t>Finland;Other country (please specify)</t>
  </si>
  <si>
    <t>Computer Vision and Identity Recognition Technologies;Machine Learning, Deep Learning Solutions;Natural Language Processing, Text Mining and Speech Analytics Technologies</t>
  </si>
  <si>
    <t xml:space="preserve">Chatbot to automate communication with customers_x000D_
_x000D_
We have used chatbots in our customer service since 2017, during these years we have developed this service and had two different vendors. We are currently developing this service from FAQ-bot to more sophisticated one, which means that we are planning and testing the use of identification, automation and API. We hope that in the near future our customers can do the basic customer service tasks with chatbot, and they don't feel the need to contact our customer service as frequently as they do now. _x000D_
_x000D_
Right now the chatbot can answer to questions reqarding familybenefits, income support and coronavirus. Chatbot speaks finnish and swedish, and understands english (anwers are given in either finnish or swedish). </t>
  </si>
  <si>
    <t>Health;Social protection</t>
  </si>
  <si>
    <t xml:space="preserve">Semi-automated prior art search tool_x000D_
_x000D_
We have worked with IPRally Technologies Oy to install their patent search tool on our own servers and to customize its user interface and output for our purposes. _x000D_
_x000D_
Patent examiners need to find the most relevant prior art for each new patent application in order to be able to assess the novelty and inventive step of the patent claims. IPRally's system builds a graph from the features of a patent claim (and the description) and similar graphs are built for prior art patent documents (from the databases of large patent offices). The graphs are input into a neural network that converts them to vectors, and the distances between the vectors for the application and prior art documents are compared to find relevant prior art. Public search reports from the large patent offices are used as learning data for the neural network. The output from the system can be easily inputted into Epoquenet (examiner's search system from the European Patent Office) for further analysis._x000D_
_x000D_
IPRally has offered the customized system for us to </t>
  </si>
  <si>
    <t>Finland;Sweden</t>
  </si>
  <si>
    <t xml:space="preserve">IMMS (Intelligent Material Management System) - Intelligent material management system for the entire library collection.  </t>
  </si>
  <si>
    <t xml:space="preserve">IMMS (Intelligent Material Management System) is an intelligent material management system for the entire library collection. _x000D_
_x000D_
An intelligent material management system was acquired while the city library moved away from library-specific collections to one shared collection. With the change, the library wanted to enable moving the material freely between different libraries. The system was introduced in May 2019, after which it has been in use but still in the deployment phase. The system has made it possible to reach a situation where the majority of the collection now floats, i.e. moves freely between libraries._x000D_
_x000D_
IMMS™ gives public libraries control of collection, space, and float management. IMMS™ complements your existing ILS and creates an unprecedented level of transparency in your material flow. Utilizing new tools for data collection, items can be tracked to the shelf, shelving cart, transport bin, or storage location._x000D_
_x000D_
more info from https://ai.hel.fi/en/intelligent-material-management-system/ </t>
  </si>
  <si>
    <t>NeRo, a chatbot for client of maternity services._x000D_
Neuvolan chat ja neuvolarobotti NeRo_x000D_
Helsingin Neuvolan chat-palvelun voit käynnistää tämän sivun oikeasta alareunasta. Palvelu on tarkoitettu äitiys- ja lastenneuvolan asiakkaille._x000D_
_x000D_
Asiointi chatissa on alkuvaiheessa nimetöntä, mutta tarvittaessa voimme pyytää sinua tunnistautumaan keskustelun aikana. Tunnistautumisen avulla voimme neuvoa sinua henkilökohtaisemmin._x000D_
_x000D_
Tunnistautumistoiminto on vielä kokeiluvaiheessa. Tällä hetkellä tunnistautuminen toimii parhaiten Android- ja Windows-laitteilla. Täydellinen Apple-tuki on tulossa lähiaikoina. Anonyymi chat toimii jo kaikilla laitteilla._x000D_
_x000D_
NeRo-neuvolarobotti_x000D_
NeRo-neuvolarobotti ei valitettavasti ole tällä hetkellä käytössä.</t>
  </si>
  <si>
    <t>Helsingin kaupunki</t>
  </si>
  <si>
    <t>Chatbots, Intelligent Digital Assistants, Virtual Agents and Recommendation Systems;Expert and Rule-based Systems, Algorithmic Decision Making Tools</t>
  </si>
  <si>
    <t>Adjudication (assist or conduct the granting of benefits or the entitlement of rights to citizens)</t>
  </si>
  <si>
    <t xml:space="preserve">Job Market Finland_x000D_
Job Market Finland, which is a service developed by KEHA-Centre and the Ministry of Economic Affairs and Employment, is being built up in stages and it will emerge as a new kind of service for the job market, offering a shared platform for public and private suppliers of services for training and for business and industry, and for the jobs offered by various employment exchange platforms._x000D_
_x000D_
The most important thing in the job market is matching the right employees with the right jobs. If everything goes right, the employee gets a job that matches their skills and interests, while the employer gains a skilled worker._x000D_
_x000D_
The AI-based matching solution matches jobseeker-profiles and job vacancies based on structured information (e.g. skills, occupations) and natural language. The matches are scored and showed to both jobseeker and employer. AI-solution also helps in describing skills needed or provided. </t>
  </si>
  <si>
    <t>https://kokeile.tyomarkkinatori.fi/en</t>
  </si>
  <si>
    <t>Expert and Rule-based Systems, Algorithmic Decision Making Tools;Natural Language Processing, Text Mining and Speech Analytics Technologies</t>
  </si>
  <si>
    <t xml:space="preserve">Slovenia uses a unified data exchange system called the Tray. Due to process automation and new data consumers, there is occasionally an overload of the entire system. Data sources are overloaded with a number of requests._x000D_
The system is very mission critical on one hand. On the other hand its use is increasing and we want to keep the good reputation by offering high performance and reliability despite the uneven demand. _x000D_
We introduced a maschine learning system which predicts the permeability of the data provider system on the basis of its status. Machine learning system uses special algorithms for prediciton._x000D_
Learning system collects performance metrics from individual calls, extracts relevant characteristics (time of returning response, occupancy, frequency of failures ...) and instructs the Throttling system on how to regulate the quantity and frequency of calls to a single source._x000D_
With the learning and throttling system, we can monitor and regulate the utilization of datasources. This ensures maximum throughput of the system, its stability and the timely acquisition of data._x000D_
</t>
  </si>
  <si>
    <t>/</t>
  </si>
  <si>
    <t>Public services and engagement (supporting the provision of services to the citizens and businesses or to facilitate communication with and participation of the general public are part of this category);Adjudication (assist or conduct the granting of benefits or the entitlement of rights to citizens)</t>
  </si>
  <si>
    <t xml:space="preserve">AI assisted chat service provided by Finnish Tax Administration_x000D_
- Service for individual tax payers: virtual agent advises in most common tax matters. During office hours human agent can be invited into conversation if necessary. _x000D_
- Customer gets a quick reply regardless of time, without any telephone expenses or identification required_x000D_
- AI assisted chat service uses NLP (natural language processing) to translate customer messages into a format that can be understood by a virtual agent_x000D_
- AI solution is developed by commercial organisation, whereas governing the virtual agent (AI training, monitoring, and content creation) is done by Finnish Tax Administration chat-product team_x000D_
_x000D_
_x000D_
</t>
  </si>
  <si>
    <t xml:space="preserve">Sentiment analysis of customer feedback._x000D_
_x000D_
Finnish Tax Administration has collected customer feedback and text from a variety of sources, such as social media, service chat and webpage feedback channels. On some of these the customer himself classifies his satisfaction while other data has been manually labeled by officials._x000D_
_x000D_
This training data has been used to create a Finnish language sentiment analysis algorithm which performs better in taxation area than Finnish language open-source solutions. _x000D_
_x000D_
The algorithm is based on a LSTM neural network architecture with a word embedding layer. </t>
  </si>
  <si>
    <t>MLOps platform for classification purposes. Aim is to make maintaining and developing machine learning classification models easier and more robust. Classification models are used in internal processes, either in batch mode or as online prediction services._x000D_
The system also defines architecture and security policies to be used with the models. So that those decisions don't have to be made in each case separately._x000D_
The system is meant for expert usage in internal data or statistics processes. The outcome is usually some middle-product data which is then aggregated before it is released to the public as a statistics release.</t>
  </si>
  <si>
    <t>Regulatory research, analysis, monitoring (assistance in the policy making processes, such as collecting, monitoring and analysing data to augment policy-makers decision-making capabilities);Internal management (used in the management of the internal organisation, such as human resources, procurement, ICT systems or other utilities);Other (please specify)</t>
  </si>
  <si>
    <t>Anomaly detection in e government administration</t>
  </si>
  <si>
    <t xml:space="preserve">Anomaly detection in e government administration_x000D_
In government administration various critical services are used. In order to maximise these services reability and availability we are being introducing various machine learning techniques. We are focusing for the smooth operation of huge amount of services such as in order to minimise the risk of service corruption we are predicting the future load or we are trying to identify the miss usage of a certain services, etc._x000D_
We are using different algorithms to create models for anomaly detection in order to analyse huge amount of data, which are produced by various general public services used by many people for government administration. </t>
  </si>
  <si>
    <t xml:space="preserve">The AI enabled solution (using maching learning), is planed to be used in order to predict the available capacity in trucks scheduled for the next day. This prediction should help to optimize the transport flow. </t>
  </si>
  <si>
    <t>General public services;Economic affairs</t>
  </si>
  <si>
    <t>connect</t>
  </si>
  <si>
    <t>Chatbots, Intelligent Digital Assistants, Virtual Agents and Recommendation Systems;Machine Learning, Deep Learning Solutions</t>
  </si>
  <si>
    <t>Unlocking digitized documents - correcting OCR, extracting entities and organising image content</t>
  </si>
  <si>
    <t>Recreation, culture and religion;Education</t>
  </si>
  <si>
    <t>digital twin for representing consuming of water, gas, traffic, et of the city</t>
  </si>
  <si>
    <t>General public services;Housing and community amenities;Environmental protection;Public order and safety</t>
  </si>
  <si>
    <t>Predictive Analytics, Simulation and Data Visualisation Tools;Security Analytics and Threat Intelligence Systems</t>
  </si>
  <si>
    <t>General public services;Economic affairs;Health;Social protection;Education</t>
  </si>
  <si>
    <t>Chatbots, Intelligent Digital Assistants, Virtual Agents and Recommendation Systems;Cognitive Robotics, Process Automation and Connected and Automated Vehicles;Knowledge Management and Sentiment Analysis as well as AI-empowered Knowledge Management Systems;Machine Learning, Deep Learning Solutions;Natural Language Processing, Text Mining and Speech Analytics Technologies;Predictive Analytics, Simulation and Data Visualisation Tools</t>
  </si>
  <si>
    <t>General public services;Economic affairs;Social protection;Environmental protection</t>
  </si>
  <si>
    <t>Intelligent Control Platform - multiple machine learning models collaborating on detecting fraud, predominantly graph AI</t>
  </si>
  <si>
    <t>Intellgient Control Platform - multiple machine learning models collaborating on detecting fraud, predominantly graph AI</t>
  </si>
  <si>
    <t>Economic affairs;Other (please specify);Public order and safety</t>
  </si>
  <si>
    <t>TO BE MAILED WITH REMINDER</t>
  </si>
  <si>
    <t>Cases to be autorized!</t>
  </si>
  <si>
    <t>ok</t>
  </si>
  <si>
    <t>Undeliverable</t>
  </si>
  <si>
    <t>Job changed</t>
  </si>
  <si>
    <t>info@stat.fi</t>
  </si>
  <si>
    <t>Column</t>
  </si>
  <si>
    <t>Type</t>
  </si>
  <si>
    <t>Publishing</t>
  </si>
  <si>
    <t>Primary key</t>
  </si>
  <si>
    <t>Mandatory</t>
  </si>
  <si>
    <t>Note</t>
  </si>
  <si>
    <t>Link to the classification</t>
  </si>
  <si>
    <t>UUID</t>
  </si>
  <si>
    <t>Unique ID</t>
  </si>
  <si>
    <t>Text</t>
  </si>
  <si>
    <t>The reference contact of the case: must be first name + last name + organization with an email, or worst case with a phone number</t>
  </si>
  <si>
    <t>List</t>
  </si>
  <si>
    <t>_admlevel</t>
  </si>
  <si>
    <t>This layer defines the administrative level where the case is being deployed. This indicator follows the administrative tiers as identified by Nomenclature of Territorial Units for Statistics (NUTS). It must be considered that some countries have 4 or 5 identified administrative tiers (and others 1-2), but we keep it at 3 levels. It mostly depends on the jurisdiction of the implementing authority: Central / National Government: Political authority of the administration extends over the entire country  ; Regional / Provincial: Political authority which takes place of a particular region in the country. This is bigger than local administrations and often are provinces or states (in a federal government system).  ;  Local: Political authority of a local sphere, such as municipalities. Please note that the Listes file also lists “multiple countries” and university. Later in the study, multi countries implementations should have a specific indicator with the leading (first mover) being highlighted in the first row. Universities should be excluded fully – we are targeting the use of AI in government – not the development of them in universities. https://ipsoeu.github.io/taxonomy/organisation-category/2019</t>
  </si>
  <si>
    <t>_country</t>
  </si>
  <si>
    <t>Only one country is admissible (the main one to which the case is referring to).  EU, EEA, EFTA, Schengen countries. (Others?) as defined by ISO. This is the property highlighting the country where the initiative takes place. Obviously, there is some overlap here between the NUTS code and the country, but country level is very useful for distribution and quickly finding in which country the initiative takes place.</t>
  </si>
  <si>
    <t xml:space="preserve">The most precise NUTS code till level 2. This is a recent property introduced to assist in geographic analysis and searching to find some of the cases. Specific information on the location is only more crucial if the administrative level of the case is either provincial or local. There is no need to highlight e.g. the city of a ministry in case the administrative coverage is ‘national’. Then, the country NUTS code is sufficient. </t>
  </si>
  <si>
    <t xml:space="preserve">The name of the organisation must be in English (with translation in original language) and must be enough explanatory to identify precisely the organisation. E.g. "Government of Austria, department of agriculture". If needed, a url of the organisation could be added.​ This is the column where the AI case is being used. It is the public organisation responsible for the case or that is using the case (in case for example of adoption of industry customized products). Often they are the same, but it is possible that a private company makes an AI tool for the public sector. Thus this is not the developing company of the AI tool and a public sector organization should be added in this column.  </t>
  </si>
  <si>
    <t>_orgtype</t>
  </si>
  <si>
    <t>From Citizen Science list, rearranged by JRC own elaboration</t>
  </si>
  <si>
    <t>COFOG level I</t>
  </si>
  <si>
    <t>_cogof1</t>
  </si>
  <si>
    <t>This property shows the primary policy sector in which the AI initiative is taking place, following the COFOG criteria.  </t>
  </si>
  <si>
    <t>COFOG level II</t>
  </si>
  <si>
    <t>_cofog2</t>
  </si>
  <si>
    <t>This is the more specific and advanced COFOG property. They should correlate with the primary sector in the previous one. This is more tricky to highlight as some of the cases could overlap with the secondary categorization. Therefore, it is better to make sure the first COFOG is very clear and the second COFOG level as the ‘best option’. </t>
  </si>
  <si>
    <t>_stat</t>
  </si>
  <si>
    <t>Start year</t>
  </si>
  <si>
    <t>End year</t>
  </si>
  <si>
    <t>One of the classification terms of AI Watch (Level I)</t>
  </si>
  <si>
    <t>AI Classification Subdomain (II)</t>
  </si>
  <si>
    <t>_aisubdom</t>
  </si>
  <si>
    <t>One of the classification terms of AI Watch (Level II)</t>
  </si>
  <si>
    <t>AIA Annex I</t>
  </si>
  <si>
    <t>AI Techniques and approaches as referred to in Article 3, point 1 in AI Acts</t>
  </si>
  <si>
    <t>AIA 
Annex III</t>
  </si>
  <si>
    <t>AI Act High Risk categories from 2 to 7</t>
  </si>
  <si>
    <t>High risk Others</t>
  </si>
  <si>
    <t>Other potentials High Risk categories (11 categories) not yet described by AI Act</t>
  </si>
  <si>
    <t>ai risk level</t>
  </si>
  <si>
    <t>A risk index about the case, determined with an AI Act inspired process, aiming to point out some trends about risk level of AI cases</t>
  </si>
  <si>
    <t>AI Classification III (deprecated)</t>
  </si>
  <si>
    <t>_type</t>
  </si>
  <si>
    <t>This indicator aims to classify the type of AI is being used. This typology is not perfect and could be difficult to use due to overlaps. Nevertheless, it is the typology used to give a ‘best fit’ to the AI currently in use. It could be updated in the future.  </t>
  </si>
  <si>
    <t>comes from IPSO cases  (was PS Subdomain) then adapted to at least representing BC and AI cases</t>
  </si>
  <si>
    <t>Process
Type</t>
  </si>
  <si>
    <t>This indicator is a first type of Algorithmic Governance (Engstroem, Stanford) classification inside the PS. AI Solution are classified by on how they support government decision making and implementation in certain type of common processes. This value came from the typology of governance tasks to which agencies are applying AI made by Engstrom, Stanford University. Seems could be applied to every digital tecnology. https://papers.ssrn.com/sol3/papers.cfm?abstract_id=3551505</t>
  </si>
  <si>
    <t>A subset of tech considered by AIW and IPSO (BC and AI)</t>
  </si>
  <si>
    <t xml:space="preserve">comes from IPSO cases </t>
  </si>
  <si>
    <t>Recipient Type</t>
  </si>
  <si>
    <t>Interaction Type</t>
  </si>
  <si>
    <t>Type of services classificated by interaction (G2C, G2G, G2B)</t>
  </si>
  <si>
    <t>two categories: realtime (including actual data) or historical data</t>
  </si>
  <si>
    <t>https://bdva.eu/sites/default/files/BDVA_SRIA_v4_Ed1.1.pdf</t>
  </si>
  <si>
    <t>A second level has been added to describe when Location data (information related to objects or elements present in a geographic space or horizon) and Service data (any information and data relating to the access, use, and/or performance of the Service) are also relevant for the making of the case</t>
  </si>
  <si>
    <t>_usetype</t>
  </si>
  <si>
    <t>We adopted the classification developed in a recent study by (Engstrom et al., 2020) on the use of AI within the Federal Government of the USA, which classifies it according to five categories of governmental tasks. Naturally, some AI technology could be used for more than one purpose and so the above categories are very likely to overlap in practice. </t>
  </si>
  <si>
    <t>https://papers.ssrn.com/sol3/papers.cfm?abstract_id=3551505</t>
  </si>
  <si>
    <t>_inntype</t>
  </si>
  <si>
    <t>This is a challenging indicator to use and gets misinterpreted often. It has little to say about the technology itself, but more what has happened with the administration following the introduction of the AI. It is to understand how ‘transformative’ the power of AI really is – as it is often heralded (like blockchain in the past) to completely change how organizations work. This is quite a subjective indicator give the information provided to us. Technical/Incremental Change: Including AI in public services without a clear follow-up in organisational processes, for example the use of predictive analytics without any accompanying action or of chatbots with limited functionalities. 2) Sustained/Organisational Change: Occurring whenever AI manages to alter existing organisational practices, changing organisational processes and/or tasks of government staff, such as when robotic process automation is used handle large requests, freeing up time for other tasks. 3) Disruptive/Transformative Change: Associated to new models of public service delivery that could not be possible without AI technologies, such as the pre-emptive social protection services or the use of chatbots with advanced functionalities for citizens. 4) Radical/Transformative Change: Occurring whenever AI enables large scale changes in existing policy and governance practices, reforms of policy and service creation models, inter-organisational reforms etc.</t>
  </si>
  <si>
    <t>Oss</t>
  </si>
  <si>
    <t>Bool</t>
  </si>
  <si>
    <t>Tracking if it is a OSS based solution</t>
  </si>
  <si>
    <t>Main Value Driver (old)</t>
  </si>
  <si>
    <t>Generally speaking, every innovation implemented by an organisation aims to achieve some kind of goal, which is in turn based on one or more higher level value(s). At this stage, the different AI initiatives have been assessed for the extent to which their goals align with 5 main drivers: Efficiency, Openness, Foresight, Personalization and Decentralization as relevant value targets</t>
  </si>
  <si>
    <t>Public Service Value</t>
  </si>
  <si>
    <t>The public value of e-government is understood as citizens' expectations from e-government, a Public value-perspective is important in the implementation and success of e-government, understanding the public value of e-government should facilitate successful implementations. There are six dimensions of the public value of e-government were identified &amp; generalized into three.</t>
  </si>
  <si>
    <t>https://www.sciencedirect.com/science/article/pii/S0740624X1730196X</t>
  </si>
  <si>
    <t>It is a text string that indicated how the case was retrieved. E.g. Survey &lt;name of the survey&gt; from &lt;date&gt; to &lt;date&gt;, Workshop &lt;name of the workshop&gt; &lt;date of the workshop&gt;, desk research &lt;url, publication, etc&gt; &lt;date of the initial input to the table&gt;, email from &lt;from&gt; to &lt;to&gt; on &lt;date of the email, document &lt;name of the document&gt;  ​ </t>
  </si>
  <si>
    <t>_statu</t>
  </si>
  <si>
    <t>For the documentation of this field, check the document 'Workflow"</t>
  </si>
  <si>
    <t>yes/no</t>
  </si>
  <si>
    <t>_yn</t>
  </si>
  <si>
    <t>Mandatory only if status = 'validated'. For the documentatio of this field, check the document 'Workflow"</t>
  </si>
  <si>
    <t>it is a text that indicated the reason for NOT publishing</t>
  </si>
  <si>
    <t>For the documentatio of this field, check the document 'Workflow"</t>
  </si>
  <si>
    <t>A boolean</t>
  </si>
  <si>
    <t>Source:</t>
  </si>
  <si>
    <t>Mix of several legacy (PS type, Use type, BCO, adaptation)</t>
  </si>
  <si>
    <t>Semantic check question:</t>
  </si>
  <si>
    <t>What activity does the technology support? </t>
  </si>
  <si>
    <t xml:space="preserve">Application/Activity Type </t>
  </si>
  <si>
    <t>Value</t>
  </si>
  <si>
    <t>Definition</t>
  </si>
  <si>
    <t>Collection of records, and/or destination and source of records that provide documentary evidence of the sequence of activities that have affected at any time a specific operation, procedure, event, or device</t>
  </si>
  <si>
    <t>Processes within the public sector used for making decisions regarding  approval, validation or revocation benefits (e.g. social)</t>
  </si>
  <si>
    <t xml:space="preserve">Facilitating internal organisation procedures </t>
  </si>
  <si>
    <t>Internal procedures in the public sector are linked to the provision of services or linked to internal organization and operations</t>
  </si>
  <si>
    <t>The process of providing someone or something with an official document attesting or validate a status or a certain right</t>
  </si>
  <si>
    <t>Processes within the public sector used for making decisions regarding concessions, demonstration or revocation of rights</t>
  </si>
  <si>
    <t xml:space="preserve">Facilitating cross-organisation internal processes </t>
  </si>
  <si>
    <t>Internal public sector processes involving multiple organizations, even at different government levels (e.g. control system provided by a national public agency to local municipalities)</t>
  </si>
  <si>
    <t>Cyber security is the application of technologies, processes and controls to protect systems, networks, programs, devices and data from cyber attacks</t>
  </si>
  <si>
    <t>Data reuse processes are supporting accesses to PS data, considering interoperability and data licensing</t>
  </si>
  <si>
    <t>Applications that are adopting decentralized network architecture distributes workloads among several machines, instead of relying on a single central server</t>
  </si>
  <si>
    <t>Create connections with citizen and business to build trust at every point in their PS journeys throughout the customer relationship estabilished</t>
  </si>
  <si>
    <t>Management of an organization's finances (spending, taxes, budget) so that governmental activities are compliant with necessary regulations and are successful in their field. The process involves high-level planning and proper execution</t>
  </si>
  <si>
    <t>Management of governance process or voting processes</t>
  </si>
  <si>
    <t>Information analysis is the process of inspecting, transforming, and modelling information. It is made by converting raw data into actionable knowledge in order to support the PS decision-making process</t>
  </si>
  <si>
    <t>Supporting processes used to identify wrong doing  or mistake before to a subsequent deliverable (e.g. tax positions, businesses registered correctly)</t>
  </si>
  <si>
    <t>Processes by which stakeholders follow and assess policies to ensure they are developed, endorsed, enacted, and implemented</t>
  </si>
  <si>
    <t>Systems to support payments and international transactions</t>
  </si>
  <si>
    <t>Management of resources available with prediction models (typically AI based), providing request predictions from defined models and predicted target values for them in order to support planning</t>
  </si>
  <si>
    <t>Predictive enforcement  processes</t>
  </si>
  <si>
    <t>Predictive enforcement processes involves algorithms to analyze amounts of information in order to predict and help prevent potential future crimes/mistake/mislead</t>
  </si>
  <si>
    <t xml:space="preserve">Other Process digitalisation </t>
  </si>
  <si>
    <t>This activity type cover all the other activities internal to public administration digitally transformed</t>
  </si>
  <si>
    <t>Public procurement refers to the adjudication process related with purchase by governments and state-owned enterprises of goods, services and works</t>
  </si>
  <si>
    <t>Public Policy Innovation</t>
  </si>
  <si>
    <t>processes to support public policy innovation</t>
  </si>
  <si>
    <t>Digital Recognition processes</t>
  </si>
  <si>
    <t>Digital recognition processes are processes that can identify objects, people, places, writing, situations and actions in images, video, audio and other basic or complex physical measurment</t>
  </si>
  <si>
    <t>System to support legal registration of information or data</t>
  </si>
  <si>
    <t>System that enabling the customer authentication through some kind of Digital ID, maybe in a decentralized way</t>
  </si>
  <si>
    <t>Integration of services is about the adaptation of different digital services (even from multiple providers) to create another delivery channel of  these services (part of, or differently structured) to citizen and businesses</t>
  </si>
  <si>
    <t>Personalized service delivers a customized service considering the needs and wants (collected somehow) of the customer (citizen/businesses/civil servant)</t>
  </si>
  <si>
    <t>Provide better handoff of goods: Tracking technology allows you to definitively understand exactly where goods are at any particular time, so that transfers between supply chain partners are accurate and up-to-date</t>
  </si>
  <si>
    <t>Governmental Process/Task (Ergstroem)</t>
  </si>
  <si>
    <t>what process does the technology support?</t>
  </si>
  <si>
    <t>Tasks that identify or prioritize targets of agency enforcement actions</t>
  </si>
  <si>
    <t>Tasks that support formal or informal agency adjudication of benefits or rights</t>
  </si>
  <si>
    <t>Tasks that collect or analyze information that shapes agency policymaking</t>
  </si>
  <si>
    <t>Tasks that support agency management of resources, including employee management, procurement, and maintenance of technology systems</t>
  </si>
  <si>
    <t>Tasks that support the direct provision of services to the public or facilitate communication with the public for regulatory or other purposes</t>
  </si>
  <si>
    <t>Used in the 2021 Opendata Publication</t>
  </si>
  <si>
    <t>title</t>
  </si>
  <si>
    <t>description</t>
  </si>
  <si>
    <t>country</t>
  </si>
  <si>
    <t>administrative level</t>
  </si>
  <si>
    <t>COFOG first level</t>
  </si>
  <si>
    <t>COFOG second level</t>
  </si>
  <si>
    <t>Functions of government (COFOG level I)</t>
  </si>
  <si>
    <t>Classification (I)</t>
  </si>
  <si>
    <t>Classification Subdomain (II)</t>
  </si>
  <si>
    <t>AIA Annex III</t>
  </si>
  <si>
    <t>Classification III
(deprecated)</t>
  </si>
  <si>
    <t>PS
Subdomain</t>
  </si>
  <si>
    <t>Duty oriented</t>
  </si>
  <si>
    <t>Service Oriented</t>
  </si>
  <si>
    <t>Socially oriented</t>
  </si>
  <si>
    <t>Improved Social Value</t>
  </si>
  <si>
    <t>Sub-Value Driver</t>
  </si>
  <si>
    <t>AIA 2021
Ready</t>
  </si>
  <si>
    <t>Academic</t>
  </si>
  <si>
    <t>Enforcement/Monitoring</t>
  </si>
  <si>
    <t>Realtime Data</t>
  </si>
  <si>
    <t>Effectiveness</t>
  </si>
  <si>
    <t>User centered services</t>
  </si>
  <si>
    <t>Efficiency</t>
  </si>
  <si>
    <t>Foresight</t>
  </si>
  <si>
    <t>Forecast</t>
  </si>
  <si>
    <t>General public service</t>
  </si>
  <si>
    <t>Announcement</t>
  </si>
  <si>
    <t>Public services and _x000D_
engagement</t>
  </si>
  <si>
    <t>Responsibility to the citizen</t>
  </si>
  <si>
    <t>Service to the citizen</t>
  </si>
  <si>
    <t>Personalization</t>
  </si>
  <si>
    <t>In Production</t>
  </si>
  <si>
    <t>original URL was not working</t>
  </si>
  <si>
    <t>Internal Procedures</t>
  </si>
  <si>
    <t xml:space="preserve">Control and monitoring </t>
  </si>
  <si>
    <t xml:space="preserve"> beginning operational use of facial recognition CCTV, despite a scathing assessment of its effectiveness from the expert hired to scrutinise its trials.
On Tuesday, thousands of shoppers in east London were scanned by van-mounted cameras pointed at the doors of the Stratford Centre retail complex, in what a senior police officer at the scene described as an “intelligence-led” deployment.</t>
  </si>
  <si>
    <t>Safety</t>
  </si>
  <si>
    <t xml:space="preserve">Internal Procedures
</t>
  </si>
  <si>
    <t>Regulatory research, _x000D_
analysis, and monitoring</t>
  </si>
  <si>
    <t>AI_Prog_52</t>
  </si>
  <si>
    <t>How a signaling company used AI to help trains run on time</t>
  </si>
  <si>
    <t>The company built 3 separate models (Regression)  which interacted with one another:
-built a forecasting model to predict delays using historical data which included features such as train arrival times, position, lateness, and the timetable
-built a model to learn patterns in the data to help controllers better understand how the network operates and what causes delays
-trained a recommendation engine to suggest alternative platforms to controllers</t>
  </si>
  <si>
    <t>Automation</t>
  </si>
  <si>
    <t>How a signalling company used AI to help trains run on time</t>
  </si>
  <si>
    <t>[marco] usecase not clear, who is responsible?</t>
  </si>
  <si>
    <t>The DVSA applied a clustering model against garage test data from the last 3 months, as there was no labelled data available. The clustering model grouped MOT centres based on the behaviour they show when conducting MOT tests.
The DVSA created a risk score for each garage in Great Britain. The risk score combined the output of the clustering algorithm with historical data about how frequently garages had been disciplined for not applying correct MOT standards. This allowed the DVSA to rank garages and their testers, and helped the DVSA identify regional trends.
The DVSA updated their garage test data every 3 months. This allowed the DVSA to ensure the model used fresh data whilst also providing stability to garage ratings, providing examiners 3 month windows with which to visit garages.</t>
  </si>
  <si>
    <t>International</t>
  </si>
  <si>
    <t xml:space="preserve">the municipal administration information center: just save the number in your contacts on your mobile phone and write the word "Hello" in a message. The virtual assistant will be activated by indicating a series of options to choose from to obtain an immediate response: Citizenship support services; Resumption of economic activities; Public services and places of worship; Permitted transfers; Viability and parking; People with disabilities; Help the city of Milan; Health information; Decrees, ordinances and circulars. </t>
  </si>
  <si>
    <t xml:space="preserve">Service integration and provision 
</t>
  </si>
  <si>
    <t>Openess</t>
  </si>
  <si>
    <t>AI_Prog_69</t>
  </si>
  <si>
    <t>Germano de Sousa Group - Laboratory Medicine Center</t>
  </si>
  <si>
    <t>Portogallo</t>
  </si>
  <si>
    <t>Germano de Sousa Group</t>
  </si>
  <si>
    <t>Germano de Sousa Group – Laboratory Medicine Centre</t>
  </si>
  <si>
    <t>[marco] dot enough details</t>
  </si>
  <si>
    <t>AI_Prog_89</t>
  </si>
  <si>
    <t>Estonia's Government AI Starts in Healthcare Next</t>
  </si>
  <si>
    <t>Estonian Government (n.a. which PA)</t>
  </si>
  <si>
    <t>Estonia’s Government AI Starts in Healthcare Next</t>
  </si>
  <si>
    <t>[marco] not enough details</t>
  </si>
  <si>
    <t>AI for real-time translations, the European Parliament chooses Made in Italy</t>
  </si>
  <si>
    <t>The new technology preserves human sensitivity towards the nuances of language incomprehensible to machines. Translated at the helm of a consortium formed by the Bruno Kessler Foundation and PerVoice (Almawave company)</t>
  </si>
  <si>
    <t>European</t>
  </si>
  <si>
    <t>Europa</t>
  </si>
  <si>
    <t>AI_Prog_141</t>
  </si>
  <si>
    <t xml:space="preserve">Virtual Agent FRIDA </t>
  </si>
  <si>
    <t>How the Norwegian government used conversational AI to help citizens. During periods of extreme traffic, the virtual agent was handling incoming inquiries that corresponded to the work of 220 full-time employees - allowing NAV to give citizens the answers they were looking for quickly, and without having to drastically scale up support personnel.</t>
  </si>
  <si>
    <t>Norwegian Labour and Welfare Administrations</t>
  </si>
  <si>
    <t>How the Norwegian government used conversational AI to help citizens access social benefits during COVID-19</t>
  </si>
  <si>
    <t>[marco] live chatbot not found</t>
  </si>
  <si>
    <t>IBM and Campus Bio-Medico University Hospital: virtual assistant equipped with artificial intelligence for Parkinson's patients and their families</t>
  </si>
  <si>
    <t>AI_Prog_154</t>
  </si>
  <si>
    <t>Artificial intelligence and blockchain, so Italian agriculture becomes smart</t>
  </si>
  <si>
    <t>Intelligenza artificiale e blockchain, così l’agricoltura italiana diventa smart</t>
  </si>
  <si>
    <t>The Microsoft platform used by CREA - supervised by MiPAAF - will apply the principles of connected objects (IoT) and machine learning (Machine Learning) to agri-food and environmental research, enabling real-time analysis of enormous quantities of data and the creation of increasingly accurate predictive models.</t>
  </si>
  <si>
    <t>MiPAAF - Ministero delle politiche agricole alimentari e forestali</t>
  </si>
  <si>
    <t>AI_Prog_189</t>
  </si>
  <si>
    <t>How AI contributes to better privacy in the Norwegian Labor and Welfare Administration</t>
  </si>
  <si>
    <t>Norwegian Labour and Welfare Administration</t>
  </si>
  <si>
    <t>How AI contributes to better privacy in the Norwegian Labour and Welfare Administration</t>
  </si>
  <si>
    <t>AI_Prog_190</t>
  </si>
  <si>
    <t>New AI research lab for medical image analysis</t>
  </si>
  <si>
    <t>Innovation Center for Artificial Intelligence</t>
  </si>
  <si>
    <t>[marco] is about a MOM for an AI lab.. services are not described</t>
  </si>
  <si>
    <t>AI_Prog_218</t>
  </si>
  <si>
    <t>Palermo Policlinico Doctor wins Starting Grant on research</t>
  </si>
  <si>
    <t>Policlinico Universitario Palermo</t>
  </si>
  <si>
    <t>Medico Policlinico Palermo vince Starting Grant su ricerca</t>
  </si>
  <si>
    <t>[marco] starting grant!</t>
  </si>
  <si>
    <t>AI_Prog_220</t>
  </si>
  <si>
    <t>Venice: a smart control room for managing flows in the city</t>
  </si>
  <si>
    <t>A city "control tower" that integrates all the public transport centers and the new operational video surveillance system into a single monitoring system, and sees the Tim Group, Insula spa and Venis Spa as protagonists. technological. The infrastructure will also be the basis for managing the access fee, or "landing fee", to regulate the flow of tourists who do not stay overnight in the city, which should be re-proposed in spring 2021.</t>
  </si>
  <si>
    <t>Venezia Municipality</t>
  </si>
  <si>
    <t>Venezia: una smart control room per gestione flussi in città</t>
  </si>
  <si>
    <t>G2E</t>
  </si>
  <si>
    <t>AI_Prog_243</t>
  </si>
  <si>
    <t>Simulated road users help create CAV testing environment</t>
  </si>
  <si>
    <t>OmniCAV</t>
  </si>
  <si>
    <t>AI_Prog_247</t>
  </si>
  <si>
    <t>Test project shows how Tampere's buildings can lower their carbon footprint</t>
  </si>
  <si>
    <t>The smart district heating service of Tampere Power Utility has been developed by Tampere-based Enermix Oy. The service balances peak district heating outputs, optimises the need for heating in buildings, and in this way reduces heating costs. The service includes apartment-specific sensors that measure the temperature and humidity. They help to control heating based on room temperatures. As a result, artificial intelligence (AI) controls heating according to needs during different times of the day and year</t>
  </si>
  <si>
    <t>Tampere Power Utility (fully owned by City of Tampere)</t>
  </si>
  <si>
    <t>AI_Prog_248</t>
  </si>
  <si>
    <t>Police to use drones to help find missing people</t>
  </si>
  <si>
    <t>The system is twice as fast as other state-of-the-art algorithms and its ability to recognise humans is enhanced the more frequently it is used.</t>
  </si>
  <si>
    <t>Thales UK, the University of the West of Scotland, Censis and Police Scotland</t>
  </si>
  <si>
    <t>Survivors.</t>
  </si>
  <si>
    <t>AI_Prog_249</t>
  </si>
  <si>
    <t>UK to use AI to conduct a health-check of its roads</t>
  </si>
  <si>
    <t>The condition of road markings on almost 100,000 miles of roads will be examined to provide the government and local councils with a clear picture of where to direct investment.</t>
  </si>
  <si>
    <t>UK Department for Transport</t>
  </si>
  <si>
    <t>AI_Prog_266</t>
  </si>
  <si>
    <t>Frontex testing the future of border checks at Lisbon airport</t>
  </si>
  <si>
    <t>Frontex</t>
  </si>
  <si>
    <t>Planned/Announcement</t>
  </si>
  <si>
    <t>City of Helsinki tel.+358 9 3101691</t>
  </si>
  <si>
    <t>Pilot/PoC</t>
  </si>
  <si>
    <t>Comune di Collegnp (TO) 
Tel. +39 011 40151
Pec: posta@cert.comune.collegno.to.it</t>
  </si>
  <si>
    <t>Internal Procedures and Management</t>
  </si>
  <si>
    <t>High Risk Category</t>
  </si>
  <si>
    <t>High Risk Category
(others)</t>
  </si>
  <si>
    <t>Application Type (OLD)</t>
  </si>
  <si>
    <t>Better quality &amp; quantity of public information and services</t>
  </si>
  <si>
    <t>Quality of processes to users</t>
  </si>
  <si>
    <t>Increase collaboration, cooperation and communication</t>
  </si>
  <si>
    <t>Reduce the risk of corruption by public servants</t>
  </si>
  <si>
    <t>Transparency of operations</t>
  </si>
  <si>
    <t>Public participation in government actions &amp; policy making</t>
  </si>
  <si>
    <t>Increased frequency and intensity of direct involvement</t>
  </si>
  <si>
    <t>Improved Ethical Behavior and Professionalism</t>
  </si>
  <si>
    <t>Proper &amp; efficient use of public funds</t>
  </si>
  <si>
    <t>Facilitation of democratic will</t>
  </si>
  <si>
    <t>Compliance with the law</t>
  </si>
  <si>
    <t>Integrity, honesy, fairness, equality, accountability, responsibility</t>
  </si>
  <si>
    <t>Robustness, reliability, security, efficiency and effectiveness</t>
  </si>
  <si>
    <t>Better (citizens) access to government information</t>
  </si>
  <si>
    <t>AIWT6-2000</t>
  </si>
  <si>
    <t>Alba Robot</t>
  </si>
  <si>
    <t>https://it.alba-robot.com/</t>
  </si>
  <si>
    <t>info@alba-robot.com</t>
  </si>
  <si>
    <t>ALBA Robot is a micro mobility platform that transforms passenger transport within facilities using autonomous vehicle fleet, inside airports, hospitals, museum</t>
  </si>
  <si>
    <t>AIWT6-2001</t>
  </si>
  <si>
    <t>Wordlift: AI-powered SEO tool</t>
  </si>
  <si>
    <t>https://wordlift.io/</t>
  </si>
  <si>
    <t>hello@wordlift.io</t>
  </si>
  <si>
    <t>Based on opensource software, it is a semantic platform that combines natural language processing, knowledge graph publishing and machine learning to increase the organic traffic of a website and to make content accessible to voice search and virtual assistants.</t>
  </si>
  <si>
    <t>Regione Lazio</t>
  </si>
  <si>
    <t>AIWT6-2002</t>
  </si>
  <si>
    <t>Codeless Platform for Marketing</t>
  </si>
  <si>
    <t>https://pixis.ai/</t>
  </si>
  <si>
    <t>Codeless AI Infrastructure For Marketing</t>
  </si>
  <si>
    <t>AIWT6-2003</t>
  </si>
  <si>
    <t>Screevo: handless control platform</t>
  </si>
  <si>
    <t>https://screevo.ai/</t>
  </si>
  <si>
    <t>Control software system with voice for all hands-on workers. A voice assistant that allows to control workstations from remote, hands free, no integration is required.</t>
  </si>
  <si>
    <t>AIWT6-2004</t>
  </si>
  <si>
    <t>Translated: platform for translation</t>
  </si>
  <si>
    <t>https://translated.com/</t>
  </si>
  <si>
    <t>Professional translation services made easy. Crafted by expert humans, powered by technology, efficiently delivered.</t>
  </si>
  <si>
    <t>AIWT6-2005</t>
  </si>
  <si>
    <t>Userbot: advanced chatbot platform</t>
  </si>
  <si>
    <t>https://userbot.ai/it/</t>
  </si>
  <si>
    <t>AIWT6-2006</t>
  </si>
  <si>
    <t>ML Cube: Life-Cycle-Management Optimization platform</t>
  </si>
  <si>
    <t>https://www.mlcube.com/</t>
  </si>
  <si>
    <t>ML cube is a Politecnico di Milano spin-off innovative firm, part of Kayrhos Group, providing cutting-edge solutions for Machine Learning Systems and Life-Cycle-Management Optimization. ML)³ is a B2B innovative Machine Learning product for Life-cycle Management real-time Optimization, with the goal of preventing models’ obsolescence. It is offered as a SaaS and it provides monitoring functionalities, performance analysis, and recommended maintenance (re-training, adaptation, decommissioning) for production systems adopted by different clients independently from the application domain.</t>
  </si>
  <si>
    <t>AIWT6-2007</t>
  </si>
  <si>
    <t>CoPro: Patient Engagement</t>
  </si>
  <si>
    <t>https://www.patchai.io/</t>
  </si>
  <si>
    <t>The platform provides: 
- Engagement Engine: leverages behavioural and health data to boost patient engagement and inform healthcare professionals.
- IVA: Intelligent Virtual Assistants that provides empathetic conversational experience (evidence-based conversations) via dynamic persona/variants matching patients personalities, compliance, preferences and needs.
- Xperience: Dynamic UX/UI to boost engagement, facilitate navigation and activity completion.
- Engagement Score: designed to predict patient protocol compliance and to inform prompt interventions.</t>
  </si>
  <si>
    <t>AIWT6-2008</t>
  </si>
  <si>
    <t>iGenius: virtual advisor for data intelligence</t>
  </si>
  <si>
    <t>https://igenius.ai/</t>
  </si>
  <si>
    <t>Bridge the data skills gap like never before: expand access to business data and the ability to make data-driven decisions every day to everyone in your business with crystal, the virtual advisor for data intelligence created by iGenius.</t>
  </si>
  <si>
    <t>AIWT6-2009</t>
  </si>
  <si>
    <t>Altilia Intelligent Automation Platform</t>
  </si>
  <si>
    <t>https://altilia.ai/</t>
  </si>
  <si>
    <t>-SkillStudio: Train, or fine-tune trustworthy AI models by using DIY point-and-click, searchable labelling and annotation actions.
-HyperBotStudio: Utilize a catalogue of pre-built AI models, ready to seamlessly integrate with your workflow, accelerating simple tasks and complex processes.</t>
  </si>
  <si>
    <t>AIWT6-2010</t>
  </si>
  <si>
    <t>SafePeople</t>
  </si>
  <si>
    <t>https://www.asc27.com/</t>
  </si>
  <si>
    <t>Artificial Intelligence Cognitive Video Technology. Transform Video streams into meaningful, enriched, and actionable data using your already-existing infrastructure. Powerful, easy to install, supports a variety of use cases combinable and customizable for different type of industries. Make people safer.</t>
  </si>
  <si>
    <t>AIWT6-2011</t>
  </si>
  <si>
    <t>BrainControl AAC</t>
  </si>
  <si>
    <t>https://www.braincontrol.eu/</t>
  </si>
  <si>
    <t>BrainControl AAC (Augmentative and Alternative Communication) is a range of CE class I medical devices created specifically to help people with serious illnesses - and with varying degrees of mobility - to regain confidence in themselves and in life, to communicate with the outside world and to feel "alive" again.</t>
  </si>
  <si>
    <t>AIWT6-2012</t>
  </si>
  <si>
    <t>Polygenic Risk Score System</t>
  </si>
  <si>
    <t>https://www.allelica.com/</t>
  </si>
  <si>
    <t>Allelica has created a secure and trusted platform for Polygenic Risk Score analysis and reporting. We equip health systems and clinical laboratories with cutting-edge tools to reduce the impact of common disease through genomic medicine.</t>
  </si>
  <si>
    <t>Organization Name</t>
  </si>
  <si>
    <t>Category</t>
  </si>
  <si>
    <t>COFOG 1</t>
  </si>
  <si>
    <t>COFOG II</t>
  </si>
  <si>
    <t>Wroclaw Municipality</t>
  </si>
  <si>
    <t>loom</t>
  </si>
  <si>
    <t>Government of Poland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</si>
</sst>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dd/mm/yy;@"/>
    <numFmt numFmtId="166" formatCode="0.0%"/>
  </numFmts>
  <fonts count="70" x14ac:knownFonts="1">
    <font>
      <sz val="11"/>
      <color theme="1"/>
      <name val="Calibri"/>
      <family val="2"/>
      <scheme val="minor"/>
    </font>
    <font>
      <b/>
      <sz val="10"/>
      <color indexed="9"/>
      <name val="Arial"/>
      <family val="2"/>
    </font>
    <font>
      <u/>
      <sz val="10"/>
      <color theme="10"/>
      <name val="Arial"/>
      <family val="2"/>
    </font>
    <font>
      <sz val="10"/>
      <name val="Arial"/>
      <family val="2"/>
    </font>
    <font>
      <sz val="10"/>
      <color theme="1"/>
      <name val="Arial"/>
      <family val="2"/>
    </font>
    <font>
      <sz val="10"/>
      <color rgb="FF000000"/>
      <name val="Arial"/>
      <family val="2"/>
    </font>
    <font>
      <b/>
      <sz val="10"/>
      <color rgb="FFFFFFFF"/>
      <name val="Arial"/>
      <family val="2"/>
    </font>
    <font>
      <u/>
      <sz val="11"/>
      <color theme="10"/>
      <name val="Calibri"/>
      <family val="2"/>
      <scheme val="minor"/>
    </font>
    <font>
      <sz val="12"/>
      <color rgb="FF000000"/>
      <name val="Calibri"/>
      <family val="2"/>
    </font>
    <font>
      <b/>
      <sz val="11"/>
      <color theme="1"/>
      <name val="Calibri"/>
      <family val="2"/>
      <scheme val="minor"/>
    </font>
    <font>
      <sz val="11"/>
      <color rgb="FF006100"/>
      <name val="Calibri"/>
      <family val="2"/>
      <scheme val="minor"/>
    </font>
    <font>
      <b/>
      <sz val="20"/>
      <color theme="1"/>
      <name val="Calibri"/>
      <family val="2"/>
      <scheme val="minor"/>
    </font>
    <font>
      <i/>
      <sz val="11"/>
      <color theme="1"/>
      <name val="Calibri"/>
      <family val="2"/>
      <scheme val="minor"/>
    </font>
    <font>
      <sz val="11"/>
      <color rgb="FFC00000"/>
      <name val="Calibri"/>
      <family val="2"/>
      <scheme val="minor"/>
    </font>
    <font>
      <b/>
      <sz val="14"/>
      <color rgb="FF006100"/>
      <name val="Calibri"/>
      <family val="2"/>
      <scheme val="minor"/>
    </font>
    <font>
      <u/>
      <sz val="10"/>
      <color theme="10"/>
      <name val="Calibri"/>
      <family val="2"/>
      <scheme val="minor"/>
    </font>
    <font>
      <b/>
      <sz val="11"/>
      <color theme="9" tint="-0.499984740745262"/>
      <name val="Calibri"/>
      <family val="2"/>
      <scheme val="minor"/>
    </font>
    <font>
      <b/>
      <sz val="11"/>
      <color rgb="FFC00000"/>
      <name val="Calibri"/>
      <family val="2"/>
      <scheme val="minor"/>
    </font>
    <font>
      <b/>
      <sz val="11"/>
      <color theme="4" tint="-0.499984740745262"/>
      <name val="Calibri"/>
      <family val="2"/>
      <scheme val="minor"/>
    </font>
    <font>
      <b/>
      <sz val="11"/>
      <name val="Calibri"/>
      <family val="2"/>
      <scheme val="minor"/>
    </font>
    <font>
      <b/>
      <i/>
      <sz val="11"/>
      <color theme="1"/>
      <name val="Calibri"/>
      <family val="2"/>
      <scheme val="minor"/>
    </font>
    <font>
      <b/>
      <sz val="11"/>
      <color rgb="FFFF0000"/>
      <name val="Calibri"/>
      <family val="2"/>
      <scheme val="minor"/>
    </font>
    <font>
      <b/>
      <sz val="10"/>
      <name val="Arial"/>
      <family val="2"/>
    </font>
    <font>
      <sz val="11"/>
      <color rgb="FF000000"/>
      <name val="Calibri"/>
      <family val="2"/>
    </font>
    <font>
      <i/>
      <sz val="11"/>
      <color rgb="FF808080"/>
      <name val="Calibri"/>
      <family val="2"/>
      <scheme val="minor"/>
    </font>
    <font>
      <i/>
      <u/>
      <sz val="11"/>
      <color rgb="FF808080"/>
      <name val="Calibri"/>
      <family val="2"/>
      <scheme val="minor"/>
    </font>
    <font>
      <b/>
      <i/>
      <sz val="11"/>
      <color rgb="FF808080"/>
      <name val="Calibri"/>
      <family val="2"/>
      <scheme val="minor"/>
    </font>
    <font>
      <b/>
      <sz val="11"/>
      <color rgb="FF000000"/>
      <name val="Calibri"/>
      <family val="2"/>
      <scheme val="minor"/>
    </font>
    <font>
      <sz val="10"/>
      <color theme="1"/>
      <name val="Calibri"/>
    </font>
    <font>
      <sz val="10"/>
      <color rgb="FF000000"/>
      <name val="Calibri"/>
    </font>
    <font>
      <b/>
      <i/>
      <sz val="10"/>
      <color indexed="9"/>
      <name val="Calibri"/>
      <family val="2"/>
      <scheme val="minor"/>
    </font>
    <font>
      <sz val="10"/>
      <color theme="1"/>
      <name val="Calibri"/>
      <family val="2"/>
      <scheme val="minor"/>
    </font>
    <font>
      <sz val="10"/>
      <name val="Calibri"/>
      <family val="2"/>
      <scheme val="minor"/>
    </font>
    <font>
      <u/>
      <sz val="10"/>
      <color rgb="FF0563C1"/>
      <name val="Calibri"/>
      <family val="2"/>
      <scheme val="minor"/>
    </font>
    <font>
      <sz val="10"/>
      <color rgb="FF000000"/>
      <name val="Calibri"/>
      <family val="2"/>
      <scheme val="minor"/>
    </font>
    <font>
      <u/>
      <sz val="10"/>
      <color theme="10"/>
      <name val="Calibri"/>
    </font>
    <font>
      <u/>
      <sz val="10"/>
      <color rgb="FF0563C1"/>
      <name val="Calibri"/>
    </font>
    <font>
      <sz val="10"/>
      <name val="Calibri"/>
    </font>
    <font>
      <sz val="10"/>
      <color rgb="FF000000"/>
      <name val="Arial"/>
    </font>
    <font>
      <u/>
      <sz val="11"/>
      <color rgb="FF0563C1"/>
      <name val="Calibri"/>
    </font>
    <font>
      <b/>
      <sz val="16"/>
      <color theme="1"/>
      <name val="Calibri"/>
      <family val="2"/>
      <scheme val="minor"/>
    </font>
    <font>
      <b/>
      <sz val="14"/>
      <color theme="1"/>
      <name val="Calibri"/>
      <family val="2"/>
      <scheme val="minor"/>
    </font>
    <font>
      <u/>
      <sz val="12"/>
      <color rgb="FF0563C1"/>
      <name val="Calibri"/>
      <family val="2"/>
    </font>
    <font>
      <b/>
      <sz val="10"/>
      <color theme="1"/>
      <name val="Arial"/>
      <family val="2"/>
    </font>
    <font>
      <b/>
      <sz val="9"/>
      <color indexed="9"/>
      <name val="Calibri"/>
    </font>
    <font>
      <sz val="11"/>
      <color rgb="FFFF0000"/>
      <name val="Calibri"/>
      <family val="2"/>
      <scheme val="minor"/>
    </font>
    <font>
      <sz val="11"/>
      <color theme="0"/>
      <name val="Calibri"/>
      <family val="2"/>
      <scheme val="minor"/>
    </font>
    <font>
      <sz val="9"/>
      <name val="Calibri"/>
      <family val="2"/>
      <scheme val="minor"/>
    </font>
    <font>
      <sz val="9"/>
      <color rgb="FF000000"/>
      <name val="Calibri"/>
      <family val="2"/>
      <scheme val="minor"/>
    </font>
    <font>
      <sz val="10"/>
      <color theme="0"/>
      <name val="Calibri"/>
      <family val="2"/>
      <scheme val="minor"/>
    </font>
    <font>
      <sz val="9"/>
      <color theme="0"/>
      <name val="Calibri"/>
      <family val="2"/>
      <scheme val="minor"/>
    </font>
    <font>
      <sz val="11"/>
      <color theme="1"/>
      <name val="Calibri"/>
      <family val="2"/>
      <scheme val="minor"/>
    </font>
    <font>
      <b/>
      <sz val="10"/>
      <color indexed="9"/>
      <name val="Calibri"/>
      <family val="2"/>
      <scheme val="minor"/>
    </font>
    <font>
      <b/>
      <sz val="10"/>
      <color indexed="9"/>
      <name val="Calibri"/>
      <family val="2"/>
    </font>
    <font>
      <b/>
      <sz val="10"/>
      <color rgb="FFFFFFFF"/>
      <name val="Calibri"/>
      <family val="2"/>
      <scheme val="minor"/>
    </font>
    <font>
      <b/>
      <sz val="18"/>
      <color theme="1"/>
      <name val="Calibri"/>
      <family val="2"/>
      <scheme val="minor"/>
    </font>
    <font>
      <b/>
      <sz val="12"/>
      <color theme="1"/>
      <name val="Calibri"/>
      <family val="2"/>
      <scheme val="minor"/>
    </font>
    <font>
      <b/>
      <sz val="24"/>
      <color theme="1"/>
      <name val="Calibri"/>
      <family val="2"/>
      <scheme val="minor"/>
    </font>
    <font>
      <b/>
      <sz val="26"/>
      <color theme="1"/>
      <name val="Calibri"/>
      <family val="2"/>
      <scheme val="minor"/>
    </font>
    <font>
      <sz val="11"/>
      <color rgb="FF000000"/>
      <name val="Calibri"/>
      <family val="2"/>
      <scheme val="minor"/>
    </font>
    <font>
      <b/>
      <sz val="11"/>
      <color rgb="FF000000"/>
      <name val="Calibri"/>
      <charset val="1"/>
    </font>
    <font>
      <sz val="13.5"/>
      <color rgb="FF000000"/>
      <name val="Times New Roman"/>
      <charset val="1"/>
    </font>
    <font>
      <b/>
      <sz val="11"/>
      <color rgb="FF000000"/>
      <name val="Calibri"/>
      <family val="2"/>
    </font>
    <font>
      <sz val="10"/>
      <color rgb="FFFF0000"/>
      <name val="Calibri"/>
    </font>
    <font>
      <b/>
      <sz val="10"/>
      <color theme="1"/>
      <name val="Calibri"/>
      <family val="2"/>
      <scheme val="minor"/>
    </font>
    <font>
      <b/>
      <sz val="18"/>
      <color rgb="FFFF0000"/>
      <name val="Calibri"/>
      <family val="2"/>
      <scheme val="minor"/>
    </font>
    <font>
      <b/>
      <sz val="16"/>
      <color rgb="FFFF0000"/>
      <name val="Calibri"/>
      <family val="2"/>
      <scheme val="minor"/>
    </font>
    <font>
      <b/>
      <sz val="10"/>
      <name val="Calibri"/>
      <family val="2"/>
      <scheme val="minor"/>
    </font>
    <font>
      <b/>
      <sz val="10"/>
      <color rgb="FFC65911"/>
      <name val="Calibri"/>
      <family val="2"/>
      <scheme val="minor"/>
    </font>
    <font>
      <sz val="11"/>
      <color rgb="FF5B9BD5"/>
      <name val="Calibri"/>
      <family val="2"/>
      <scheme val="minor"/>
    </font>
  </fonts>
  <fills count="29">
    <fill>
      <patternFill patternType="none"/>
    </fill>
    <fill>
      <patternFill patternType="gray125"/>
    </fill>
    <fill>
      <patternFill patternType="solid">
        <fgColor indexed="48"/>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rgb="FF3366FF"/>
        <bgColor rgb="FF000000"/>
      </patternFill>
    </fill>
    <fill>
      <patternFill patternType="solid">
        <fgColor rgb="FFFFF2CC"/>
        <bgColor rgb="FF000000"/>
      </patternFill>
    </fill>
    <fill>
      <patternFill patternType="solid">
        <fgColor theme="9" tint="-0.499984740745262"/>
        <bgColor indexed="64"/>
      </patternFill>
    </fill>
    <fill>
      <patternFill patternType="solid">
        <fgColor rgb="FFC6EFCE"/>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FF"/>
        <bgColor rgb="FF000000"/>
      </patternFill>
    </fill>
    <fill>
      <patternFill patternType="solid">
        <fgColor rgb="FFFCE4D6"/>
        <bgColor rgb="FF000000"/>
      </patternFill>
    </fill>
    <fill>
      <patternFill patternType="solid">
        <fgColor rgb="FFFF0000"/>
        <bgColor indexed="64"/>
      </patternFill>
    </fill>
    <fill>
      <patternFill patternType="solid">
        <fgColor rgb="FFE7E6E6"/>
        <bgColor indexed="64"/>
      </patternFill>
    </fill>
    <fill>
      <patternFill patternType="solid">
        <fgColor rgb="FFC00000"/>
        <bgColor indexed="64"/>
      </patternFill>
    </fill>
    <fill>
      <patternFill patternType="solid">
        <fgColor rgb="FFF2F2F2"/>
        <bgColor indexed="64"/>
      </patternFill>
    </fill>
    <fill>
      <patternFill patternType="solid">
        <fgColor theme="5"/>
        <bgColor indexed="64"/>
      </patternFill>
    </fill>
    <fill>
      <patternFill patternType="solid">
        <fgColor rgb="FFFFC000"/>
        <bgColor indexed="64"/>
      </patternFill>
    </fill>
    <fill>
      <patternFill patternType="solid">
        <fgColor theme="4"/>
        <bgColor indexed="64"/>
      </patternFill>
    </fill>
    <fill>
      <patternFill patternType="solid">
        <fgColor theme="4" tint="-0.249977111117893"/>
        <bgColor indexed="64"/>
      </patternFill>
    </fill>
    <fill>
      <patternFill patternType="solid">
        <fgColor theme="4" tint="-0.249977111117893"/>
        <bgColor rgb="FF000000"/>
      </patternFill>
    </fill>
    <fill>
      <patternFill patternType="solid">
        <fgColor theme="4"/>
        <bgColor rgb="FF000000"/>
      </patternFill>
    </fill>
    <fill>
      <patternFill patternType="solid">
        <fgColor rgb="FFE2EFDA"/>
        <bgColor indexed="64"/>
      </patternFill>
    </fill>
    <fill>
      <patternFill patternType="solid">
        <fgColor rgb="FFDDEBF7"/>
        <bgColor indexed="64"/>
      </patternFill>
    </fill>
    <fill>
      <patternFill patternType="solid">
        <fgColor rgb="FFFFF2CC"/>
        <bgColor indexed="64"/>
      </patternFill>
    </fill>
    <fill>
      <patternFill patternType="solid">
        <fgColor rgb="FFED7D31"/>
        <bgColor indexed="64"/>
      </patternFill>
    </fill>
    <fill>
      <patternFill patternType="solid">
        <fgColor rgb="FF4472C4"/>
        <bgColor indexed="64"/>
      </patternFill>
    </fill>
    <fill>
      <patternFill patternType="solid">
        <fgColor rgb="FFD0CECE"/>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top/>
      <bottom style="thick">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rgb="FF000000"/>
      </left>
      <right/>
      <top style="thin">
        <color rgb="FF000000"/>
      </top>
      <bottom style="thin">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rgb="FFF2F2F2"/>
      </left>
      <right style="thin">
        <color rgb="FFF2F2F2"/>
      </right>
      <top style="thin">
        <color rgb="FFF2F2F2"/>
      </top>
      <bottom style="thin">
        <color rgb="FFF2F2F2"/>
      </bottom>
      <diagonal/>
    </border>
    <border>
      <left style="thin">
        <color rgb="FFF2F2F2"/>
      </left>
      <right style="thin">
        <color rgb="FFF2F2F2"/>
      </right>
      <top/>
      <bottom style="thin">
        <color rgb="FFF2F2F2"/>
      </bottom>
      <diagonal/>
    </border>
    <border>
      <left/>
      <right style="thin">
        <color rgb="FFF2F2F2"/>
      </right>
      <top/>
      <bottom style="thin">
        <color rgb="FFF2F2F2"/>
      </bottom>
      <diagonal/>
    </border>
    <border>
      <left/>
      <right style="thin">
        <color rgb="FFF2F2F2"/>
      </right>
      <top style="thin">
        <color rgb="FFF2F2F2"/>
      </top>
      <bottom style="thin">
        <color rgb="FFF2F2F2"/>
      </bottom>
      <diagonal/>
    </border>
    <border>
      <left/>
      <right style="thin">
        <color rgb="FFF2F2F2"/>
      </right>
      <top/>
      <bottom/>
      <diagonal/>
    </border>
    <border>
      <left/>
      <right style="thin">
        <color rgb="FFF2F2F2"/>
      </right>
      <top style="thin">
        <color rgb="FFF2F2F2"/>
      </top>
      <bottom/>
      <diagonal/>
    </border>
    <border>
      <left/>
      <right/>
      <top/>
      <bottom style="thin">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rgb="FF000000"/>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thin">
        <color rgb="FF000000"/>
      </right>
      <top/>
      <bottom style="thin">
        <color rgb="FF000000"/>
      </bottom>
      <diagonal/>
    </border>
    <border>
      <left style="thin">
        <color rgb="FF000000"/>
      </left>
      <right/>
      <top style="medium">
        <color rgb="FF000000"/>
      </top>
      <bottom style="medium">
        <color rgb="FF000000"/>
      </bottom>
      <diagonal/>
    </border>
    <border>
      <left style="thin">
        <color rgb="FF000000"/>
      </left>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diagonal/>
    </border>
    <border>
      <left/>
      <right style="medium">
        <color rgb="FF000000"/>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style="thin">
        <color rgb="FF000000"/>
      </bottom>
      <diagonal/>
    </border>
    <border>
      <left style="medium">
        <color indexed="64"/>
      </left>
      <right style="thin">
        <color indexed="64"/>
      </right>
      <top/>
      <bottom style="thin">
        <color indexed="64"/>
      </bottom>
      <diagonal/>
    </border>
  </borders>
  <cellStyleXfs count="5">
    <xf numFmtId="0" fontId="0" fillId="0" borderId="0"/>
    <xf numFmtId="0" fontId="3" fillId="0" borderId="1">
      <alignment vertical="center" wrapText="1"/>
    </xf>
    <xf numFmtId="0" fontId="10" fillId="8" borderId="0" applyNumberFormat="0" applyBorder="0" applyAlignment="0" applyProtection="0"/>
    <xf numFmtId="9" fontId="51" fillId="0" borderId="0" applyFont="0" applyFill="0" applyBorder="0" applyAlignment="0" applyProtection="0"/>
    <xf numFmtId="0" fontId="7" fillId="0" borderId="0" applyNumberFormat="0" applyFill="0" applyBorder="0" applyAlignment="0" applyProtection="0"/>
  </cellStyleXfs>
  <cellXfs count="320">
    <xf numFmtId="0" fontId="0" fillId="0" borderId="0" xfId="0"/>
    <xf numFmtId="0" fontId="4" fillId="0" borderId="1" xfId="0" applyFont="1" applyBorder="1" applyAlignment="1" applyProtection="1">
      <alignment horizontal="left" vertical="top" wrapText="1"/>
      <protection locked="0"/>
    </xf>
    <xf numFmtId="0" fontId="4" fillId="0" borderId="0" xfId="0" applyFont="1" applyAlignment="1">
      <alignment horizontal="left" vertical="top" wrapText="1"/>
    </xf>
    <xf numFmtId="0" fontId="1" fillId="4" borderId="1"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4" borderId="1" xfId="0" applyFont="1" applyFill="1" applyBorder="1" applyAlignment="1" applyProtection="1">
      <alignment horizontal="center" vertical="center" wrapText="1"/>
      <protection locked="0"/>
    </xf>
    <xf numFmtId="164" fontId="1" fillId="3" borderId="4" xfId="0" applyNumberFormat="1" applyFont="1" applyFill="1" applyBorder="1" applyAlignment="1">
      <alignment horizontal="center" vertical="center" wrapText="1"/>
    </xf>
    <xf numFmtId="164" fontId="1" fillId="3" borderId="1" xfId="0" applyNumberFormat="1" applyFont="1" applyFill="1" applyBorder="1" applyAlignment="1">
      <alignment horizontal="center" vertical="center" wrapText="1"/>
    </xf>
    <xf numFmtId="165" fontId="1" fillId="3" borderId="1" xfId="0" applyNumberFormat="1" applyFont="1" applyFill="1" applyBorder="1" applyAlignment="1">
      <alignment horizontal="center" vertical="center" wrapText="1"/>
    </xf>
    <xf numFmtId="14" fontId="1" fillId="3" borderId="1" xfId="0" applyNumberFormat="1" applyFont="1" applyFill="1" applyBorder="1" applyAlignment="1">
      <alignment horizontal="center" vertical="center" wrapText="1"/>
    </xf>
    <xf numFmtId="0" fontId="3" fillId="0" borderId="0" xfId="0" applyFont="1" applyAlignment="1">
      <alignment horizontal="left"/>
    </xf>
    <xf numFmtId="0" fontId="4" fillId="0" borderId="0" xfId="0" applyFont="1" applyAlignment="1">
      <alignment vertical="top"/>
    </xf>
    <xf numFmtId="0" fontId="2" fillId="0" borderId="1" xfId="4" applyFont="1" applyBorder="1" applyAlignment="1"/>
    <xf numFmtId="0" fontId="6" fillId="3" borderId="1" xfId="0" applyFont="1" applyFill="1" applyBorder="1" applyAlignment="1">
      <alignment horizontal="center" vertical="center" wrapText="1"/>
    </xf>
    <xf numFmtId="0" fontId="5" fillId="0" borderId="6" xfId="0" applyFont="1" applyBorder="1"/>
    <xf numFmtId="0" fontId="5" fillId="0" borderId="8" xfId="0" applyFont="1" applyBorder="1"/>
    <xf numFmtId="0" fontId="1" fillId="2" borderId="5" xfId="0" applyFont="1" applyFill="1" applyBorder="1" applyAlignment="1">
      <alignment horizontal="center" vertical="center"/>
    </xf>
    <xf numFmtId="0" fontId="6" fillId="5" borderId="5" xfId="0" applyFont="1" applyFill="1" applyBorder="1"/>
    <xf numFmtId="0" fontId="4" fillId="0" borderId="0" xfId="0" applyFont="1"/>
    <xf numFmtId="0" fontId="3" fillId="0" borderId="1" xfId="0" applyFont="1" applyBorder="1" applyAlignment="1">
      <alignment horizontal="left" vertical="center"/>
    </xf>
    <xf numFmtId="0" fontId="4" fillId="0" borderId="1" xfId="0" applyFont="1" applyBorder="1"/>
    <xf numFmtId="0" fontId="3" fillId="0" borderId="7" xfId="0" applyFont="1" applyBorder="1" applyAlignment="1">
      <alignment horizontal="left" vertical="center"/>
    </xf>
    <xf numFmtId="0" fontId="4" fillId="0" borderId="7" xfId="0" applyFont="1" applyBorder="1"/>
    <xf numFmtId="0" fontId="3" fillId="0" borderId="2" xfId="0" applyFont="1" applyBorder="1" applyAlignment="1">
      <alignment horizontal="left" vertical="center"/>
    </xf>
    <xf numFmtId="0" fontId="4" fillId="0" borderId="2" xfId="0" applyFont="1" applyBorder="1"/>
    <xf numFmtId="14" fontId="3" fillId="0" borderId="1" xfId="0" applyNumberFormat="1" applyFont="1" applyBorder="1" applyAlignment="1">
      <alignment horizontal="left" vertical="center"/>
    </xf>
    <xf numFmtId="0" fontId="0" fillId="0" borderId="0" xfId="0" pivotButton="1"/>
    <xf numFmtId="0" fontId="0" fillId="0" borderId="0" xfId="0" applyAlignment="1">
      <alignment horizontal="left"/>
    </xf>
    <xf numFmtId="0" fontId="6" fillId="3" borderId="9" xfId="0" applyFont="1" applyFill="1" applyBorder="1" applyAlignment="1">
      <alignment horizontal="center" vertical="center" wrapText="1"/>
    </xf>
    <xf numFmtId="0" fontId="0" fillId="0" borderId="10" xfId="0" applyBorder="1"/>
    <xf numFmtId="0" fontId="0" fillId="0" borderId="0" xfId="0" applyAlignment="1">
      <alignment wrapText="1"/>
    </xf>
    <xf numFmtId="0" fontId="7" fillId="0" borderId="0" xfId="4"/>
    <xf numFmtId="0" fontId="1" fillId="4" borderId="14" xfId="0" applyFont="1" applyFill="1" applyBorder="1" applyAlignment="1">
      <alignment horizontal="center" vertical="center" wrapText="1"/>
    </xf>
    <xf numFmtId="0" fontId="1" fillId="4" borderId="15" xfId="0" applyFont="1" applyFill="1" applyBorder="1" applyAlignment="1">
      <alignment horizontal="center" vertical="center" wrapText="1"/>
    </xf>
    <xf numFmtId="0" fontId="1" fillId="4" borderId="16" xfId="0" applyFont="1" applyFill="1" applyBorder="1" applyAlignment="1">
      <alignment horizontal="center" vertical="center" wrapText="1"/>
    </xf>
    <xf numFmtId="0" fontId="1" fillId="4" borderId="20" xfId="0" applyFont="1" applyFill="1" applyBorder="1" applyAlignment="1">
      <alignment horizontal="center" vertical="center" wrapText="1"/>
    </xf>
    <xf numFmtId="0" fontId="1" fillId="4" borderId="23" xfId="0" applyFont="1" applyFill="1" applyBorder="1" applyAlignment="1">
      <alignment horizontal="center" vertical="center" wrapText="1"/>
    </xf>
    <xf numFmtId="0" fontId="1" fillId="7" borderId="15" xfId="0" applyFont="1" applyFill="1" applyBorder="1" applyAlignment="1">
      <alignment horizontal="center" vertical="center" wrapText="1"/>
    </xf>
    <xf numFmtId="0" fontId="1" fillId="4" borderId="0" xfId="0" applyFont="1" applyFill="1" applyAlignment="1">
      <alignment horizontal="center" vertical="center" wrapText="1"/>
    </xf>
    <xf numFmtId="0" fontId="9" fillId="0" borderId="0" xfId="0" applyFont="1"/>
    <xf numFmtId="0" fontId="11" fillId="0" borderId="0" xfId="0" applyFont="1"/>
    <xf numFmtId="0" fontId="0" fillId="0" borderId="1" xfId="0" applyBorder="1"/>
    <xf numFmtId="0" fontId="9" fillId="0" borderId="1" xfId="0" applyFont="1" applyBorder="1"/>
    <xf numFmtId="49" fontId="9" fillId="0" borderId="0" xfId="0" applyNumberFormat="1" applyFont="1"/>
    <xf numFmtId="0" fontId="12" fillId="0" borderId="0" xfId="0" applyFont="1" applyAlignment="1">
      <alignment horizontal="right"/>
    </xf>
    <xf numFmtId="0" fontId="13" fillId="0" borderId="1" xfId="0" applyFont="1" applyBorder="1"/>
    <xf numFmtId="14" fontId="0" fillId="0" borderId="0" xfId="0" applyNumberFormat="1"/>
    <xf numFmtId="0" fontId="0" fillId="0" borderId="0" xfId="0" applyAlignment="1">
      <alignment horizontal="right"/>
    </xf>
    <xf numFmtId="0" fontId="16" fillId="0" borderId="1" xfId="0" applyFont="1" applyBorder="1"/>
    <xf numFmtId="0" fontId="17" fillId="0" borderId="1" xfId="0" applyFont="1" applyBorder="1"/>
    <xf numFmtId="0" fontId="18" fillId="0" borderId="1" xfId="0" applyFont="1" applyBorder="1"/>
    <xf numFmtId="0" fontId="10" fillId="0" borderId="0" xfId="2" applyFill="1"/>
    <xf numFmtId="0" fontId="10" fillId="0" borderId="5" xfId="2" applyFill="1" applyBorder="1"/>
    <xf numFmtId="0" fontId="14" fillId="0" borderId="24" xfId="2" applyFont="1" applyFill="1" applyBorder="1"/>
    <xf numFmtId="0" fontId="10" fillId="0" borderId="1" xfId="2" applyFill="1" applyBorder="1"/>
    <xf numFmtId="0" fontId="10" fillId="0" borderId="2" xfId="2" applyFill="1" applyBorder="1"/>
    <xf numFmtId="0" fontId="19" fillId="0" borderId="0" xfId="2" applyFont="1" applyFill="1"/>
    <xf numFmtId="0" fontId="20" fillId="0" borderId="0" xfId="0" applyFont="1" applyAlignment="1">
      <alignment horizontal="right"/>
    </xf>
    <xf numFmtId="14" fontId="1" fillId="4" borderId="15" xfId="0" applyNumberFormat="1" applyFont="1" applyFill="1" applyBorder="1" applyAlignment="1">
      <alignment horizontal="center" vertical="center" wrapText="1"/>
    </xf>
    <xf numFmtId="0" fontId="1" fillId="4" borderId="18"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0" fillId="0" borderId="19" xfId="0" applyBorder="1"/>
    <xf numFmtId="0" fontId="0" fillId="0" borderId="19" xfId="0" applyBorder="1" applyAlignment="1">
      <alignment wrapText="1"/>
    </xf>
    <xf numFmtId="0" fontId="21" fillId="0" borderId="0" xfId="0" applyFont="1"/>
    <xf numFmtId="0" fontId="12" fillId="0" borderId="0" xfId="0" applyFont="1"/>
    <xf numFmtId="0" fontId="12" fillId="0" borderId="0" xfId="0" applyFont="1" applyAlignment="1">
      <alignment wrapText="1"/>
    </xf>
    <xf numFmtId="0" fontId="12" fillId="0" borderId="10" xfId="0" applyFont="1" applyBorder="1"/>
    <xf numFmtId="0" fontId="12" fillId="0" borderId="19" xfId="0" applyFont="1" applyBorder="1"/>
    <xf numFmtId="0" fontId="0" fillId="9" borderId="18" xfId="0" applyFill="1" applyBorder="1"/>
    <xf numFmtId="0" fontId="12" fillId="9" borderId="18" xfId="0" applyFont="1" applyFill="1" applyBorder="1"/>
    <xf numFmtId="0" fontId="0" fillId="10" borderId="0" xfId="0" applyFill="1"/>
    <xf numFmtId="0" fontId="12" fillId="10" borderId="0" xfId="0" applyFont="1" applyFill="1"/>
    <xf numFmtId="0" fontId="8" fillId="0" borderId="0" xfId="0" applyFont="1"/>
    <xf numFmtId="49" fontId="1" fillId="4" borderId="25" xfId="0" applyNumberFormat="1" applyFont="1" applyFill="1" applyBorder="1" applyAlignment="1">
      <alignment horizontal="center" vertical="center"/>
    </xf>
    <xf numFmtId="0" fontId="0" fillId="0" borderId="0" xfId="0" applyAlignment="1">
      <alignment vertical="top"/>
    </xf>
    <xf numFmtId="0" fontId="0" fillId="0" borderId="0" xfId="0" applyAlignment="1">
      <alignment vertical="top" wrapText="1"/>
    </xf>
    <xf numFmtId="0" fontId="7" fillId="0" borderId="0" xfId="4" applyFill="1" applyBorder="1" applyAlignment="1">
      <alignment vertical="top" wrapText="1"/>
    </xf>
    <xf numFmtId="0" fontId="7" fillId="0" borderId="0" xfId="4" applyFill="1" applyBorder="1" applyAlignment="1">
      <alignment vertical="top"/>
    </xf>
    <xf numFmtId="0" fontId="7" fillId="11" borderId="0" xfId="4" applyFill="1" applyBorder="1" applyAlignment="1">
      <alignment vertical="top" wrapText="1"/>
    </xf>
    <xf numFmtId="0" fontId="7" fillId="11" borderId="0" xfId="4" applyFill="1" applyBorder="1" applyAlignment="1">
      <alignment vertical="top"/>
    </xf>
    <xf numFmtId="0" fontId="0" fillId="0" borderId="0" xfId="0" quotePrefix="1" applyAlignment="1">
      <alignment vertical="top"/>
    </xf>
    <xf numFmtId="0" fontId="7" fillId="0" borderId="0" xfId="4" applyAlignment="1">
      <alignment wrapText="1"/>
    </xf>
    <xf numFmtId="0" fontId="9" fillId="0" borderId="0" xfId="0" applyFont="1" applyAlignment="1">
      <alignment horizontal="center"/>
    </xf>
    <xf numFmtId="0" fontId="23" fillId="0" borderId="0" xfId="0" applyFont="1"/>
    <xf numFmtId="0" fontId="23" fillId="0" borderId="10" xfId="0" applyFont="1" applyBorder="1"/>
    <xf numFmtId="0" fontId="23" fillId="12" borderId="0" xfId="0" applyFont="1" applyFill="1"/>
    <xf numFmtId="0" fontId="23" fillId="0" borderId="19" xfId="0" applyFont="1" applyBorder="1"/>
    <xf numFmtId="0" fontId="23" fillId="6" borderId="0" xfId="0" applyFont="1" applyFill="1"/>
    <xf numFmtId="0" fontId="23" fillId="0" borderId="0" xfId="0" applyFont="1" applyAlignment="1">
      <alignment wrapText="1"/>
    </xf>
    <xf numFmtId="0" fontId="1" fillId="13" borderId="0" xfId="0" applyFont="1" applyFill="1" applyAlignment="1">
      <alignment horizontal="center" vertical="center" wrapText="1"/>
    </xf>
    <xf numFmtId="0" fontId="24" fillId="0" borderId="0" xfId="0" applyFont="1"/>
    <xf numFmtId="0" fontId="25" fillId="0" borderId="0" xfId="4" applyFont="1"/>
    <xf numFmtId="0" fontId="24" fillId="0" borderId="10" xfId="0" applyFont="1" applyBorder="1"/>
    <xf numFmtId="0" fontId="24" fillId="0" borderId="19" xfId="0" applyFont="1" applyBorder="1"/>
    <xf numFmtId="0" fontId="24" fillId="10" borderId="0" xfId="0" applyFont="1" applyFill="1"/>
    <xf numFmtId="0" fontId="9" fillId="9" borderId="18" xfId="0" applyFont="1" applyFill="1" applyBorder="1"/>
    <xf numFmtId="0" fontId="27" fillId="9" borderId="18" xfId="0" applyFont="1" applyFill="1" applyBorder="1"/>
    <xf numFmtId="0" fontId="26" fillId="9" borderId="18" xfId="0" applyFont="1" applyFill="1" applyBorder="1"/>
    <xf numFmtId="0" fontId="9" fillId="0" borderId="0" xfId="0" applyFont="1" applyAlignment="1">
      <alignment horizontal="left"/>
    </xf>
    <xf numFmtId="0" fontId="29" fillId="0" borderId="3" xfId="0" applyFont="1" applyBorder="1" applyAlignment="1">
      <alignment vertical="top" wrapText="1"/>
    </xf>
    <xf numFmtId="0" fontId="30" fillId="7" borderId="15" xfId="0" applyFont="1" applyFill="1" applyBorder="1" applyAlignment="1">
      <alignment horizontal="center" vertical="center" wrapText="1"/>
    </xf>
    <xf numFmtId="164" fontId="30" fillId="3" borderId="1" xfId="0" applyNumberFormat="1" applyFont="1" applyFill="1" applyBorder="1" applyAlignment="1">
      <alignment horizontal="center" vertical="center" wrapText="1"/>
    </xf>
    <xf numFmtId="0" fontId="31" fillId="0" borderId="17" xfId="0" applyFont="1" applyBorder="1" applyAlignment="1">
      <alignment horizontal="left" vertical="top" wrapText="1"/>
    </xf>
    <xf numFmtId="0" fontId="31" fillId="0" borderId="1" xfId="0" applyFont="1" applyBorder="1" applyAlignment="1">
      <alignment horizontal="left" vertical="top" wrapText="1"/>
    </xf>
    <xf numFmtId="49" fontId="31" fillId="0" borderId="1" xfId="0" applyNumberFormat="1" applyFont="1" applyBorder="1" applyAlignment="1">
      <alignment horizontal="left" vertical="top" shrinkToFit="1"/>
    </xf>
    <xf numFmtId="0" fontId="31" fillId="0" borderId="21" xfId="0" applyFont="1" applyBorder="1" applyAlignment="1">
      <alignment horizontal="left" vertical="top" wrapText="1"/>
    </xf>
    <xf numFmtId="0" fontId="31" fillId="0" borderId="4" xfId="0" applyFont="1" applyBorder="1" applyAlignment="1">
      <alignment horizontal="left" vertical="top" wrapText="1"/>
    </xf>
    <xf numFmtId="0" fontId="31" fillId="0" borderId="1" xfId="0" applyFont="1" applyBorder="1" applyAlignment="1" applyProtection="1">
      <alignment horizontal="left" vertical="top" wrapText="1"/>
      <protection locked="0"/>
    </xf>
    <xf numFmtId="0" fontId="31" fillId="0" borderId="2" xfId="0" applyFont="1" applyBorder="1" applyAlignment="1">
      <alignment horizontal="left" vertical="top" wrapText="1"/>
    </xf>
    <xf numFmtId="49" fontId="32" fillId="0" borderId="1" xfId="0" applyNumberFormat="1" applyFont="1" applyBorder="1" applyAlignment="1">
      <alignment horizontal="left" vertical="top" shrinkToFit="1"/>
    </xf>
    <xf numFmtId="49" fontId="31" fillId="0" borderId="17" xfId="0" applyNumberFormat="1" applyFont="1" applyBorder="1" applyAlignment="1">
      <alignment horizontal="left" vertical="top" wrapText="1"/>
    </xf>
    <xf numFmtId="0" fontId="32" fillId="0" borderId="17" xfId="0" applyFont="1" applyBorder="1" applyAlignment="1">
      <alignment horizontal="left" vertical="top" wrapText="1"/>
    </xf>
    <xf numFmtId="49" fontId="32" fillId="0" borderId="11" xfId="0" applyNumberFormat="1" applyFont="1" applyBorder="1" applyAlignment="1">
      <alignment horizontal="left" vertical="top" shrinkToFit="1"/>
    </xf>
    <xf numFmtId="0" fontId="31" fillId="0" borderId="22" xfId="0" applyFont="1" applyBorder="1" applyAlignment="1">
      <alignment horizontal="left" vertical="top" wrapText="1"/>
    </xf>
    <xf numFmtId="0" fontId="31" fillId="0" borderId="11" xfId="0" applyFont="1" applyBorder="1" applyAlignment="1">
      <alignment horizontal="left" vertical="top" wrapText="1"/>
    </xf>
    <xf numFmtId="0" fontId="31" fillId="0" borderId="12" xfId="0" applyFont="1" applyBorder="1" applyAlignment="1">
      <alignment horizontal="left" vertical="top" wrapText="1"/>
    </xf>
    <xf numFmtId="0" fontId="34" fillId="0" borderId="3" xfId="0" applyFont="1" applyBorder="1" applyAlignment="1">
      <alignment vertical="top"/>
    </xf>
    <xf numFmtId="0" fontId="34" fillId="0" borderId="3" xfId="0" applyFont="1" applyBorder="1" applyAlignment="1">
      <alignment vertical="top" wrapText="1"/>
    </xf>
    <xf numFmtId="0" fontId="28" fillId="0" borderId="1" xfId="0" applyFont="1" applyBorder="1" applyAlignment="1">
      <alignment horizontal="left" vertical="top" wrapText="1"/>
    </xf>
    <xf numFmtId="0" fontId="5" fillId="0" borderId="6" xfId="0" applyFont="1" applyBorder="1" applyAlignment="1">
      <alignment wrapText="1"/>
    </xf>
    <xf numFmtId="0" fontId="37" fillId="0" borderId="1" xfId="0" applyFont="1" applyBorder="1" applyAlignment="1">
      <alignment horizontal="left" vertical="top" wrapText="1"/>
    </xf>
    <xf numFmtId="0" fontId="29" fillId="0" borderId="3" xfId="0" applyFont="1" applyBorder="1" applyAlignment="1">
      <alignment vertical="top"/>
    </xf>
    <xf numFmtId="0" fontId="7" fillId="0" borderId="1" xfId="4" applyBorder="1" applyAlignment="1"/>
    <xf numFmtId="0" fontId="7" fillId="0" borderId="30" xfId="4" applyFill="1" applyBorder="1" applyAlignment="1">
      <alignment wrapText="1"/>
    </xf>
    <xf numFmtId="0" fontId="7" fillId="0" borderId="31" xfId="4" applyFill="1" applyBorder="1" applyAlignment="1">
      <alignment wrapText="1"/>
    </xf>
    <xf numFmtId="0" fontId="7" fillId="0" borderId="0" xfId="4" applyFill="1" applyBorder="1" applyAlignment="1"/>
    <xf numFmtId="0" fontId="7" fillId="0" borderId="0" xfId="4" applyFill="1" applyBorder="1" applyAlignment="1">
      <alignment wrapText="1"/>
    </xf>
    <xf numFmtId="0" fontId="7" fillId="0" borderId="31" xfId="4" applyFill="1" applyBorder="1" applyAlignment="1"/>
    <xf numFmtId="0" fontId="7" fillId="0" borderId="32" xfId="4" applyFill="1" applyBorder="1" applyAlignment="1">
      <alignment wrapText="1"/>
    </xf>
    <xf numFmtId="0" fontId="7" fillId="0" borderId="32" xfId="4" applyFill="1" applyBorder="1" applyAlignment="1"/>
    <xf numFmtId="0" fontId="7" fillId="0" borderId="33" xfId="4" applyFill="1" applyBorder="1" applyAlignment="1">
      <alignment wrapText="1"/>
    </xf>
    <xf numFmtId="0" fontId="7" fillId="11" borderId="32" xfId="4" applyFill="1" applyBorder="1" applyAlignment="1">
      <alignment wrapText="1"/>
    </xf>
    <xf numFmtId="0" fontId="7" fillId="11" borderId="34" xfId="4" applyFill="1" applyBorder="1" applyAlignment="1">
      <alignment wrapText="1"/>
    </xf>
    <xf numFmtId="0" fontId="7" fillId="11" borderId="33" xfId="4" applyFill="1" applyBorder="1" applyAlignment="1">
      <alignment wrapText="1"/>
    </xf>
    <xf numFmtId="0" fontId="7" fillId="11" borderId="35" xfId="4" applyFill="1" applyBorder="1" applyAlignment="1">
      <alignment wrapText="1"/>
    </xf>
    <xf numFmtId="0" fontId="42" fillId="11" borderId="32" xfId="0" applyFont="1" applyFill="1" applyBorder="1" applyAlignment="1">
      <alignment wrapText="1"/>
    </xf>
    <xf numFmtId="0" fontId="7" fillId="0" borderId="34" xfId="4" applyFill="1" applyBorder="1" applyAlignment="1">
      <alignment wrapText="1"/>
    </xf>
    <xf numFmtId="0" fontId="7" fillId="14" borderId="0" xfId="4" applyFill="1" applyBorder="1" applyAlignment="1">
      <alignment vertical="top" wrapText="1"/>
    </xf>
    <xf numFmtId="0" fontId="0" fillId="14" borderId="0" xfId="0" applyFill="1" applyAlignment="1">
      <alignment vertical="top"/>
    </xf>
    <xf numFmtId="0" fontId="0" fillId="14" borderId="0" xfId="0" applyFill="1" applyAlignment="1">
      <alignment vertical="top" wrapText="1"/>
    </xf>
    <xf numFmtId="14" fontId="0" fillId="14" borderId="0" xfId="0" applyNumberFormat="1" applyFill="1"/>
    <xf numFmtId="0" fontId="8" fillId="11" borderId="0" xfId="0" applyFont="1" applyFill="1"/>
    <xf numFmtId="0" fontId="34" fillId="0" borderId="1" xfId="0" applyFont="1" applyBorder="1" applyAlignment="1">
      <alignment vertical="top"/>
    </xf>
    <xf numFmtId="0" fontId="1" fillId="4" borderId="36" xfId="0" applyFont="1" applyFill="1" applyBorder="1" applyAlignment="1">
      <alignment horizontal="center" vertical="center" wrapText="1"/>
    </xf>
    <xf numFmtId="0" fontId="40" fillId="0" borderId="0" xfId="0" applyFont="1"/>
    <xf numFmtId="166" fontId="0" fillId="0" borderId="0" xfId="0" applyNumberFormat="1"/>
    <xf numFmtId="9" fontId="0" fillId="0" borderId="0" xfId="0" applyNumberFormat="1"/>
    <xf numFmtId="9" fontId="9" fillId="0" borderId="0" xfId="0" applyNumberFormat="1" applyFont="1"/>
    <xf numFmtId="0" fontId="31" fillId="16" borderId="1" xfId="0" applyFont="1" applyFill="1" applyBorder="1" applyAlignment="1" applyProtection="1">
      <alignment horizontal="left" vertical="top" wrapText="1"/>
      <protection locked="0"/>
    </xf>
    <xf numFmtId="0" fontId="41" fillId="0" borderId="0" xfId="0" applyFont="1"/>
    <xf numFmtId="0" fontId="0" fillId="16" borderId="0" xfId="0" applyFill="1"/>
    <xf numFmtId="0" fontId="1" fillId="4" borderId="38" xfId="0" applyFont="1" applyFill="1" applyBorder="1" applyAlignment="1">
      <alignment horizontal="center" vertical="center" wrapText="1"/>
    </xf>
    <xf numFmtId="0" fontId="44" fillId="18" borderId="37" xfId="0" applyFont="1" applyFill="1" applyBorder="1" applyAlignment="1">
      <alignment horizontal="left" vertical="center" wrapText="1"/>
    </xf>
    <xf numFmtId="0" fontId="44" fillId="17" borderId="3" xfId="0" applyFont="1" applyFill="1" applyBorder="1" applyAlignment="1">
      <alignment horizontal="center" vertical="center" wrapText="1"/>
    </xf>
    <xf numFmtId="0" fontId="0" fillId="0" borderId="3" xfId="0" applyBorder="1"/>
    <xf numFmtId="0" fontId="9" fillId="0" borderId="3" xfId="0" applyFont="1" applyBorder="1"/>
    <xf numFmtId="0" fontId="45" fillId="0" borderId="0" xfId="0" applyFont="1"/>
    <xf numFmtId="0" fontId="0" fillId="0" borderId="3" xfId="0" applyBorder="1" applyAlignment="1">
      <alignment wrapText="1"/>
    </xf>
    <xf numFmtId="0" fontId="0" fillId="0" borderId="0" xfId="0" applyAlignment="1">
      <alignment horizontal="left" indent="1"/>
    </xf>
    <xf numFmtId="0" fontId="31" fillId="0" borderId="3" xfId="0" applyFont="1" applyBorder="1" applyAlignment="1">
      <alignment horizontal="left" vertical="top" wrapText="1"/>
    </xf>
    <xf numFmtId="0" fontId="47" fillId="0" borderId="1" xfId="0" applyFont="1" applyBorder="1" applyAlignment="1">
      <alignment horizontal="left" vertical="top" textRotation="90" wrapText="1"/>
    </xf>
    <xf numFmtId="0" fontId="48" fillId="11" borderId="1" xfId="0" applyFont="1" applyFill="1" applyBorder="1" applyAlignment="1">
      <alignment horizontal="left" vertical="top" textRotation="90" wrapText="1"/>
    </xf>
    <xf numFmtId="0" fontId="22" fillId="0" borderId="0" xfId="0" applyFont="1" applyAlignment="1">
      <alignment horizontal="left"/>
    </xf>
    <xf numFmtId="0" fontId="3" fillId="0" borderId="3" xfId="0" applyFont="1" applyBorder="1" applyAlignment="1">
      <alignment horizontal="left"/>
    </xf>
    <xf numFmtId="0" fontId="22" fillId="0" borderId="13" xfId="0" applyFont="1" applyBorder="1" applyAlignment="1">
      <alignment horizontal="left"/>
    </xf>
    <xf numFmtId="0" fontId="3" fillId="0" borderId="28" xfId="0" applyFont="1" applyBorder="1" applyAlignment="1">
      <alignment horizontal="left"/>
    </xf>
    <xf numFmtId="0" fontId="52" fillId="4" borderId="14" xfId="0" applyFont="1" applyFill="1" applyBorder="1" applyAlignment="1">
      <alignment horizontal="center" vertical="center" wrapText="1"/>
    </xf>
    <xf numFmtId="0" fontId="53" fillId="4" borderId="15" xfId="0" applyFont="1" applyFill="1" applyBorder="1" applyAlignment="1">
      <alignment horizontal="center" vertical="center" wrapText="1"/>
    </xf>
    <xf numFmtId="49" fontId="53" fillId="4" borderId="15" xfId="0" applyNumberFormat="1" applyFont="1" applyFill="1" applyBorder="1" applyAlignment="1">
      <alignment horizontal="center" vertical="center"/>
    </xf>
    <xf numFmtId="0" fontId="52" fillId="4" borderId="15" xfId="0" applyFont="1" applyFill="1" applyBorder="1" applyAlignment="1">
      <alignment horizontal="center" vertical="center" wrapText="1"/>
    </xf>
    <xf numFmtId="0" fontId="52" fillId="4" borderId="16" xfId="0" applyFont="1" applyFill="1" applyBorder="1" applyAlignment="1">
      <alignment horizontal="center" vertical="center" wrapText="1"/>
    </xf>
    <xf numFmtId="0" fontId="52" fillId="4" borderId="20" xfId="0" applyFont="1" applyFill="1" applyBorder="1" applyAlignment="1">
      <alignment horizontal="center" vertical="center" wrapText="1"/>
    </xf>
    <xf numFmtId="0" fontId="52" fillId="4" borderId="23" xfId="0" applyFont="1" applyFill="1" applyBorder="1" applyAlignment="1">
      <alignment horizontal="center" vertical="center" wrapText="1"/>
    </xf>
    <xf numFmtId="14" fontId="52" fillId="4" borderId="15" xfId="0" applyNumberFormat="1" applyFont="1" applyFill="1" applyBorder="1" applyAlignment="1">
      <alignment horizontal="left" vertical="center" wrapText="1"/>
    </xf>
    <xf numFmtId="0" fontId="52" fillId="7" borderId="15" xfId="0" applyFont="1" applyFill="1" applyBorder="1" applyAlignment="1">
      <alignment horizontal="center" vertical="center" wrapText="1"/>
    </xf>
    <xf numFmtId="0" fontId="52" fillId="15" borderId="16" xfId="0" applyFont="1" applyFill="1" applyBorder="1" applyAlignment="1">
      <alignment horizontal="center" vertical="center" wrapText="1"/>
    </xf>
    <xf numFmtId="0" fontId="52" fillId="15" borderId="38" xfId="0" applyFont="1" applyFill="1" applyBorder="1" applyAlignment="1">
      <alignment horizontal="center" vertical="center" wrapText="1"/>
    </xf>
    <xf numFmtId="0" fontId="52" fillId="20" borderId="38" xfId="0" applyFont="1" applyFill="1" applyBorder="1" applyAlignment="1">
      <alignment horizontal="center" vertical="center" wrapText="1"/>
    </xf>
    <xf numFmtId="0" fontId="52" fillId="19" borderId="38" xfId="0" applyFont="1" applyFill="1" applyBorder="1" applyAlignment="1">
      <alignment horizontal="center" vertical="center" wrapText="1"/>
    </xf>
    <xf numFmtId="164" fontId="52" fillId="3" borderId="4" xfId="0" applyNumberFormat="1" applyFont="1" applyFill="1" applyBorder="1" applyAlignment="1">
      <alignment horizontal="center" vertical="center" wrapText="1"/>
    </xf>
    <xf numFmtId="164" fontId="52" fillId="3" borderId="1" xfId="0" applyNumberFormat="1" applyFont="1" applyFill="1" applyBorder="1" applyAlignment="1">
      <alignment horizontal="center" vertical="center" wrapText="1"/>
    </xf>
    <xf numFmtId="165" fontId="52" fillId="3" borderId="1" xfId="0" applyNumberFormat="1" applyFont="1" applyFill="1" applyBorder="1" applyAlignment="1">
      <alignment horizontal="center" vertical="center" wrapText="1"/>
    </xf>
    <xf numFmtId="14" fontId="52" fillId="3" borderId="1" xfId="0" applyNumberFormat="1" applyFont="1" applyFill="1" applyBorder="1" applyAlignment="1">
      <alignment horizontal="center" vertical="center" wrapText="1"/>
    </xf>
    <xf numFmtId="0" fontId="54" fillId="3" borderId="1" xfId="0" applyFont="1" applyFill="1" applyBorder="1" applyAlignment="1">
      <alignment horizontal="center" vertical="center" wrapText="1"/>
    </xf>
    <xf numFmtId="0" fontId="55" fillId="0" borderId="0" xfId="0" applyFont="1"/>
    <xf numFmtId="9" fontId="0" fillId="0" borderId="0" xfId="3" applyFont="1"/>
    <xf numFmtId="0" fontId="56" fillId="0" borderId="0" xfId="0" applyFont="1"/>
    <xf numFmtId="0" fontId="57" fillId="16" borderId="0" xfId="0" applyFont="1" applyFill="1"/>
    <xf numFmtId="0" fontId="58" fillId="16" borderId="0" xfId="0" applyFont="1" applyFill="1"/>
    <xf numFmtId="0" fontId="28" fillId="0" borderId="26" xfId="0" applyFont="1" applyBorder="1" applyAlignment="1">
      <alignment horizontal="left"/>
    </xf>
    <xf numFmtId="0" fontId="60" fillId="0" borderId="0" xfId="0" applyFont="1"/>
    <xf numFmtId="0" fontId="9" fillId="23" borderId="0" xfId="0" applyFont="1" applyFill="1" applyAlignment="1">
      <alignment horizontal="left"/>
    </xf>
    <xf numFmtId="0" fontId="0" fillId="23" borderId="0" xfId="0" applyFill="1" applyAlignment="1">
      <alignment horizontal="right"/>
    </xf>
    <xf numFmtId="9" fontId="0" fillId="23" borderId="0" xfId="0" applyNumberFormat="1" applyFill="1"/>
    <xf numFmtId="0" fontId="0" fillId="23" borderId="0" xfId="0" applyFill="1" applyAlignment="1">
      <alignment horizontal="left"/>
    </xf>
    <xf numFmtId="0" fontId="0" fillId="23" borderId="0" xfId="0" applyFill="1"/>
    <xf numFmtId="0" fontId="60" fillId="23" borderId="0" xfId="0" applyFont="1" applyFill="1"/>
    <xf numFmtId="0" fontId="9" fillId="24" borderId="0" xfId="0" applyFont="1" applyFill="1" applyAlignment="1">
      <alignment horizontal="left"/>
    </xf>
    <xf numFmtId="0" fontId="0" fillId="24" borderId="0" xfId="0" applyFill="1"/>
    <xf numFmtId="9" fontId="0" fillId="24" borderId="0" xfId="0" applyNumberFormat="1" applyFill="1"/>
    <xf numFmtId="0" fontId="59" fillId="24" borderId="0" xfId="0" applyFont="1" applyFill="1"/>
    <xf numFmtId="9" fontId="59" fillId="24" borderId="0" xfId="0" applyNumberFormat="1" applyFont="1" applyFill="1"/>
    <xf numFmtId="0" fontId="60" fillId="24" borderId="0" xfId="0" applyFont="1" applyFill="1"/>
    <xf numFmtId="0" fontId="9" fillId="25" borderId="0" xfId="0" applyFont="1" applyFill="1" applyAlignment="1">
      <alignment horizontal="left"/>
    </xf>
    <xf numFmtId="0" fontId="0" fillId="25" borderId="0" xfId="0" applyFill="1" applyAlignment="1">
      <alignment horizontal="right"/>
    </xf>
    <xf numFmtId="9" fontId="0" fillId="25" borderId="0" xfId="0" applyNumberFormat="1" applyFill="1"/>
    <xf numFmtId="0" fontId="0" fillId="25" borderId="0" xfId="0" applyFill="1" applyAlignment="1">
      <alignment horizontal="left"/>
    </xf>
    <xf numFmtId="0" fontId="0" fillId="25" borderId="0" xfId="0" applyFill="1"/>
    <xf numFmtId="0" fontId="60" fillId="25" borderId="0" xfId="0" applyFont="1" applyFill="1"/>
    <xf numFmtId="0" fontId="34" fillId="0" borderId="4" xfId="0" applyFont="1" applyBorder="1" applyAlignment="1">
      <alignment vertical="top"/>
    </xf>
    <xf numFmtId="0" fontId="0" fillId="0" borderId="0" xfId="0" quotePrefix="1"/>
    <xf numFmtId="0" fontId="0" fillId="18" borderId="0" xfId="0" applyFill="1" applyAlignment="1">
      <alignment horizontal="left"/>
    </xf>
    <xf numFmtId="0" fontId="61" fillId="0" borderId="0" xfId="0" applyFont="1"/>
    <xf numFmtId="0" fontId="0" fillId="26" borderId="0" xfId="0" applyFill="1" applyAlignment="1">
      <alignment horizontal="left"/>
    </xf>
    <xf numFmtId="0" fontId="0" fillId="27" borderId="0" xfId="0" applyFill="1" applyAlignment="1">
      <alignment horizontal="left"/>
    </xf>
    <xf numFmtId="0" fontId="0" fillId="28" borderId="0" xfId="0" applyFill="1" applyAlignment="1">
      <alignment horizontal="left"/>
    </xf>
    <xf numFmtId="0" fontId="28" fillId="0" borderId="3" xfId="0" applyFont="1" applyBorder="1" applyAlignment="1">
      <alignment horizontal="left"/>
    </xf>
    <xf numFmtId="0" fontId="43" fillId="0" borderId="3" xfId="0" applyFont="1" applyBorder="1" applyAlignment="1">
      <alignment horizontal="left"/>
    </xf>
    <xf numFmtId="0" fontId="4" fillId="0" borderId="27" xfId="0" applyFont="1" applyBorder="1" applyAlignment="1">
      <alignment horizontal="left"/>
    </xf>
    <xf numFmtId="0" fontId="4" fillId="0" borderId="3" xfId="0" applyFont="1" applyBorder="1" applyAlignment="1">
      <alignment horizontal="left"/>
    </xf>
    <xf numFmtId="0" fontId="43" fillId="0" borderId="26" xfId="0" applyFont="1" applyBorder="1" applyAlignment="1">
      <alignment horizontal="left"/>
    </xf>
    <xf numFmtId="0" fontId="40" fillId="0" borderId="0" xfId="0" applyFont="1" applyAlignment="1">
      <alignment horizontal="left"/>
    </xf>
    <xf numFmtId="0" fontId="1" fillId="2" borderId="5" xfId="0" applyFont="1" applyFill="1" applyBorder="1" applyAlignment="1">
      <alignment horizontal="center" vertical="center" wrapText="1"/>
    </xf>
    <xf numFmtId="0" fontId="38" fillId="0" borderId="6" xfId="0" applyFont="1" applyBorder="1" applyAlignment="1">
      <alignment wrapText="1"/>
    </xf>
    <xf numFmtId="0" fontId="5" fillId="0" borderId="8" xfId="0" applyFont="1" applyBorder="1" applyAlignment="1">
      <alignment wrapText="1"/>
    </xf>
    <xf numFmtId="0" fontId="3" fillId="0" borderId="2" xfId="0" applyFont="1" applyBorder="1" applyAlignment="1">
      <alignment horizontal="left" vertical="center" wrapText="1"/>
    </xf>
    <xf numFmtId="0" fontId="43" fillId="0" borderId="26" xfId="0" applyFont="1" applyBorder="1" applyAlignment="1">
      <alignment horizontal="left" wrapText="1"/>
    </xf>
    <xf numFmtId="0" fontId="28" fillId="0" borderId="26" xfId="0" applyFont="1" applyBorder="1" applyAlignment="1">
      <alignment horizontal="left" wrapText="1"/>
    </xf>
    <xf numFmtId="0" fontId="28" fillId="0" borderId="3" xfId="0" applyFont="1" applyBorder="1" applyAlignment="1">
      <alignment horizontal="left" wrapText="1"/>
    </xf>
    <xf numFmtId="0" fontId="43" fillId="0" borderId="3" xfId="0" applyFont="1" applyBorder="1" applyAlignment="1">
      <alignment horizontal="left" wrapText="1"/>
    </xf>
    <xf numFmtId="0" fontId="4" fillId="0" borderId="27" xfId="0" applyFont="1" applyBorder="1" applyAlignment="1">
      <alignment horizontal="left" wrapText="1"/>
    </xf>
    <xf numFmtId="0" fontId="4" fillId="0" borderId="3" xfId="0" applyFont="1" applyBorder="1" applyAlignment="1">
      <alignment horizontal="left" wrapText="1"/>
    </xf>
    <xf numFmtId="9" fontId="23" fillId="0" borderId="0" xfId="0" applyNumberFormat="1" applyFont="1"/>
    <xf numFmtId="0" fontId="62" fillId="0" borderId="0" xfId="0" applyFont="1"/>
    <xf numFmtId="0" fontId="64" fillId="0" borderId="0" xfId="0" applyFont="1" applyAlignment="1">
      <alignment horizontal="right"/>
    </xf>
    <xf numFmtId="9" fontId="64" fillId="0" borderId="0" xfId="0" applyNumberFormat="1" applyFont="1"/>
    <xf numFmtId="0" fontId="64" fillId="0" borderId="0" xfId="0" applyFont="1"/>
    <xf numFmtId="1" fontId="31" fillId="0" borderId="0" xfId="0" applyNumberFormat="1" applyFont="1"/>
    <xf numFmtId="1" fontId="0" fillId="0" borderId="0" xfId="0" applyNumberFormat="1"/>
    <xf numFmtId="0" fontId="9" fillId="0" borderId="0" xfId="0" applyFont="1" applyAlignment="1">
      <alignment horizontal="right"/>
    </xf>
    <xf numFmtId="0" fontId="23" fillId="0" borderId="0" xfId="0" quotePrefix="1" applyFont="1"/>
    <xf numFmtId="0" fontId="29" fillId="0" borderId="1" xfId="0" applyFont="1" applyBorder="1" applyAlignment="1">
      <alignment vertical="top" wrapText="1"/>
    </xf>
    <xf numFmtId="49" fontId="32" fillId="0" borderId="3" xfId="0" applyNumberFormat="1" applyFont="1" applyBorder="1" applyAlignment="1">
      <alignment horizontal="left" vertical="top" shrinkToFit="1"/>
    </xf>
    <xf numFmtId="0" fontId="34" fillId="0" borderId="17" xfId="0" applyFont="1" applyBorder="1" applyAlignment="1">
      <alignment vertical="top" wrapText="1"/>
    </xf>
    <xf numFmtId="0" fontId="34" fillId="0" borderId="0" xfId="0" applyFont="1" applyAlignment="1">
      <alignment vertical="top"/>
    </xf>
    <xf numFmtId="0" fontId="34" fillId="16" borderId="1" xfId="0" applyFont="1" applyFill="1" applyBorder="1" applyAlignment="1">
      <alignment vertical="top"/>
    </xf>
    <xf numFmtId="0" fontId="37" fillId="0" borderId="1" xfId="0" applyFont="1" applyBorder="1" applyAlignment="1">
      <alignment vertical="top" wrapText="1"/>
    </xf>
    <xf numFmtId="0" fontId="29" fillId="0" borderId="1" xfId="0" applyFont="1" applyBorder="1" applyAlignment="1">
      <alignment vertical="top"/>
    </xf>
    <xf numFmtId="0" fontId="29" fillId="0" borderId="17" xfId="0" applyFont="1" applyBorder="1" applyAlignment="1">
      <alignment vertical="top" wrapText="1"/>
    </xf>
    <xf numFmtId="0" fontId="29" fillId="0" borderId="4" xfId="0" applyFont="1" applyBorder="1" applyAlignment="1">
      <alignment vertical="top"/>
    </xf>
    <xf numFmtId="0" fontId="29" fillId="16" borderId="1" xfId="0" applyFont="1" applyFill="1" applyBorder="1" applyAlignment="1">
      <alignment vertical="top"/>
    </xf>
    <xf numFmtId="0" fontId="65" fillId="16" borderId="0" xfId="0" applyFont="1" applyFill="1"/>
    <xf numFmtId="0" fontId="45" fillId="16" borderId="0" xfId="0" applyFont="1" applyFill="1"/>
    <xf numFmtId="0" fontId="66" fillId="16" borderId="0" xfId="0" applyFont="1" applyFill="1"/>
    <xf numFmtId="0" fontId="31" fillId="0" borderId="0" xfId="0" applyFont="1" applyAlignment="1">
      <alignment horizontal="left"/>
    </xf>
    <xf numFmtId="0" fontId="31" fillId="0" borderId="0" xfId="0" applyFont="1"/>
    <xf numFmtId="0" fontId="67" fillId="0" borderId="0" xfId="0" applyFont="1"/>
    <xf numFmtId="0" fontId="68" fillId="0" borderId="0" xfId="0" applyFont="1"/>
    <xf numFmtId="0" fontId="64" fillId="0" borderId="0" xfId="0" applyFont="1" applyAlignment="1">
      <alignment horizontal="left"/>
    </xf>
    <xf numFmtId="0" fontId="0" fillId="0" borderId="41" xfId="0" applyBorder="1"/>
    <xf numFmtId="0" fontId="0" fillId="0" borderId="42" xfId="0" applyBorder="1"/>
    <xf numFmtId="0" fontId="64" fillId="0" borderId="43" xfId="0" applyFont="1" applyBorder="1" applyAlignment="1">
      <alignment horizontal="left"/>
    </xf>
    <xf numFmtId="0" fontId="64" fillId="0" borderId="44" xfId="0" applyFont="1" applyBorder="1"/>
    <xf numFmtId="0" fontId="0" fillId="0" borderId="45" xfId="0" applyBorder="1"/>
    <xf numFmtId="0" fontId="64" fillId="0" borderId="47" xfId="0" applyFont="1" applyBorder="1"/>
    <xf numFmtId="0" fontId="0" fillId="0" borderId="28" xfId="0" applyBorder="1"/>
    <xf numFmtId="0" fontId="0" fillId="0" borderId="13" xfId="0" applyBorder="1"/>
    <xf numFmtId="0" fontId="0" fillId="0" borderId="48" xfId="0" applyBorder="1"/>
    <xf numFmtId="9" fontId="9" fillId="0" borderId="49" xfId="0" applyNumberFormat="1" applyFont="1" applyBorder="1"/>
    <xf numFmtId="9" fontId="0" fillId="0" borderId="50" xfId="0" applyNumberFormat="1" applyBorder="1"/>
    <xf numFmtId="9" fontId="0" fillId="0" borderId="51" xfId="0" applyNumberFormat="1" applyBorder="1"/>
    <xf numFmtId="9" fontId="0" fillId="0" borderId="54" xfId="0" applyNumberFormat="1" applyBorder="1"/>
    <xf numFmtId="0" fontId="0" fillId="0" borderId="39" xfId="0" applyBorder="1"/>
    <xf numFmtId="0" fontId="68" fillId="0" borderId="0" xfId="0" applyFont="1" applyAlignment="1">
      <alignment horizontal="left"/>
    </xf>
    <xf numFmtId="0" fontId="32" fillId="0" borderId="0" xfId="0" applyFont="1"/>
    <xf numFmtId="0" fontId="7" fillId="0" borderId="0" xfId="4" applyAlignment="1"/>
    <xf numFmtId="0" fontId="9" fillId="0" borderId="39" xfId="0" applyFont="1" applyBorder="1"/>
    <xf numFmtId="0" fontId="9" fillId="0" borderId="54" xfId="0" applyFont="1" applyBorder="1"/>
    <xf numFmtId="0" fontId="9" fillId="0" borderId="52" xfId="0" applyFont="1" applyBorder="1"/>
    <xf numFmtId="0" fontId="0" fillId="0" borderId="56" xfId="0" applyBorder="1"/>
    <xf numFmtId="0" fontId="0" fillId="0" borderId="53" xfId="0" applyBorder="1"/>
    <xf numFmtId="0" fontId="0" fillId="0" borderId="55" xfId="0" applyBorder="1"/>
    <xf numFmtId="0" fontId="69" fillId="0" borderId="46" xfId="0" applyFont="1" applyBorder="1"/>
    <xf numFmtId="0" fontId="69" fillId="0" borderId="40" xfId="0" applyFont="1" applyBorder="1"/>
    <xf numFmtId="0" fontId="0" fillId="0" borderId="49" xfId="0" applyBorder="1"/>
    <xf numFmtId="9" fontId="69" fillId="0" borderId="54" xfId="0" applyNumberFormat="1" applyFont="1" applyBorder="1"/>
    <xf numFmtId="9" fontId="69" fillId="0" borderId="50" xfId="0" applyNumberFormat="1" applyFont="1" applyBorder="1"/>
    <xf numFmtId="9" fontId="69" fillId="0" borderId="51" xfId="0" applyNumberFormat="1" applyFont="1" applyBorder="1"/>
    <xf numFmtId="49" fontId="31" fillId="0" borderId="2" xfId="0" applyNumberFormat="1" applyFont="1" applyBorder="1" applyAlignment="1">
      <alignment horizontal="left" vertical="top" shrinkToFit="1"/>
    </xf>
    <xf numFmtId="0" fontId="31" fillId="0" borderId="57" xfId="0" applyFont="1" applyBorder="1" applyAlignment="1">
      <alignment horizontal="left" vertical="top" wrapText="1"/>
    </xf>
    <xf numFmtId="0" fontId="31" fillId="0" borderId="29" xfId="0" applyFont="1" applyBorder="1" applyAlignment="1">
      <alignment horizontal="left" vertical="top" wrapText="1"/>
    </xf>
    <xf numFmtId="2" fontId="52" fillId="4" borderId="1" xfId="0" applyNumberFormat="1" applyFont="1" applyFill="1" applyBorder="1" applyAlignment="1">
      <alignment horizontal="center" vertical="center" wrapText="1"/>
    </xf>
    <xf numFmtId="0" fontId="52" fillId="4" borderId="1" xfId="0" applyFont="1" applyFill="1" applyBorder="1" applyAlignment="1">
      <alignment horizontal="center" vertical="center" wrapText="1"/>
    </xf>
    <xf numFmtId="0" fontId="53" fillId="4" borderId="1" xfId="0" applyFont="1" applyFill="1" applyBorder="1" applyAlignment="1">
      <alignment horizontal="center" vertical="center" wrapText="1"/>
    </xf>
    <xf numFmtId="49" fontId="53" fillId="4" borderId="1" xfId="0" applyNumberFormat="1" applyFont="1" applyFill="1" applyBorder="1" applyAlignment="1">
      <alignment horizontal="center" vertical="center"/>
    </xf>
    <xf numFmtId="14" fontId="52" fillId="4" borderId="1" xfId="0" applyNumberFormat="1" applyFont="1" applyFill="1" applyBorder="1" applyAlignment="1">
      <alignment horizontal="left" vertical="center" wrapText="1"/>
    </xf>
    <xf numFmtId="0" fontId="52" fillId="20" borderId="1" xfId="0" applyFont="1" applyFill="1" applyBorder="1" applyAlignment="1">
      <alignment horizontal="center" vertical="center" wrapText="1"/>
    </xf>
    <xf numFmtId="0" fontId="52" fillId="19" borderId="1" xfId="0" applyFont="1" applyFill="1" applyBorder="1" applyAlignment="1">
      <alignment horizontal="center" vertical="center" wrapText="1"/>
    </xf>
    <xf numFmtId="0" fontId="35" fillId="0" borderId="1" xfId="4" applyFont="1" applyBorder="1" applyAlignment="1">
      <alignment vertical="top" wrapText="1"/>
    </xf>
    <xf numFmtId="0" fontId="49" fillId="21" borderId="1" xfId="0" applyFont="1" applyFill="1" applyBorder="1" applyAlignment="1">
      <alignment wrapText="1"/>
    </xf>
    <xf numFmtId="0" fontId="50" fillId="21" borderId="1" xfId="0" applyFont="1" applyFill="1" applyBorder="1" applyAlignment="1">
      <alignment wrapText="1"/>
    </xf>
    <xf numFmtId="0" fontId="50" fillId="22" borderId="1" xfId="0" applyFont="1" applyFill="1" applyBorder="1" applyAlignment="1">
      <alignment wrapText="1"/>
    </xf>
    <xf numFmtId="0" fontId="46" fillId="22" borderId="1" xfId="0" applyFont="1" applyFill="1" applyBorder="1" applyAlignment="1">
      <alignment wrapText="1"/>
    </xf>
    <xf numFmtId="0" fontId="7" fillId="0" borderId="1" xfId="4" applyBorder="1" applyAlignment="1">
      <alignment vertical="top" wrapText="1"/>
    </xf>
    <xf numFmtId="0" fontId="7" fillId="0" borderId="1" xfId="4" applyBorder="1" applyAlignment="1">
      <alignment wrapText="1"/>
    </xf>
    <xf numFmtId="0" fontId="32" fillId="0" borderId="1" xfId="0" applyFont="1" applyBorder="1" applyAlignment="1">
      <alignment horizontal="left" vertical="top" wrapText="1"/>
    </xf>
    <xf numFmtId="0" fontId="35" fillId="0" borderId="1" xfId="4" applyFont="1" applyBorder="1" applyAlignment="1">
      <alignment wrapText="1"/>
    </xf>
    <xf numFmtId="0" fontId="34" fillId="0" borderId="1" xfId="0" applyFont="1" applyBorder="1" applyAlignment="1">
      <alignment vertical="top" wrapText="1"/>
    </xf>
    <xf numFmtId="0" fontId="15" fillId="0" borderId="1" xfId="4" applyFont="1" applyBorder="1" applyAlignment="1">
      <alignment vertical="top"/>
    </xf>
    <xf numFmtId="0" fontId="15" fillId="0" borderId="1" xfId="4" applyFont="1" applyBorder="1" applyAlignment="1">
      <alignment vertical="top" wrapText="1"/>
    </xf>
    <xf numFmtId="0" fontId="33" fillId="0" borderId="1" xfId="0" applyFont="1" applyBorder="1" applyAlignment="1">
      <alignment wrapText="1"/>
    </xf>
    <xf numFmtId="0" fontId="63" fillId="0" borderId="1" xfId="0" applyFont="1" applyBorder="1" applyAlignment="1">
      <alignment vertical="top"/>
    </xf>
    <xf numFmtId="0" fontId="15" fillId="0" borderId="1" xfId="4" applyFont="1" applyBorder="1" applyAlignment="1">
      <alignment wrapText="1"/>
    </xf>
    <xf numFmtId="0" fontId="36" fillId="0" borderId="1" xfId="0" applyFont="1" applyBorder="1" applyAlignment="1">
      <alignment wrapText="1"/>
    </xf>
    <xf numFmtId="0" fontId="29" fillId="0" borderId="1" xfId="0" applyFont="1" applyBorder="1" applyAlignment="1">
      <alignment wrapText="1"/>
    </xf>
    <xf numFmtId="0" fontId="37" fillId="0" borderId="1" xfId="0" applyFont="1" applyBorder="1" applyAlignment="1">
      <alignment wrapText="1"/>
    </xf>
    <xf numFmtId="0" fontId="38" fillId="0" borderId="1" xfId="0" applyFont="1" applyBorder="1" applyAlignment="1">
      <alignment wrapText="1"/>
    </xf>
    <xf numFmtId="0" fontId="39" fillId="0" borderId="1" xfId="0" applyFont="1" applyBorder="1" applyAlignment="1">
      <alignment wrapText="1"/>
    </xf>
    <xf numFmtId="0" fontId="0" fillId="0" borderId="1" xfId="0" applyBorder="1" applyAlignment="1">
      <alignment wrapText="1"/>
    </xf>
    <xf numFmtId="0" fontId="7" fillId="0" borderId="1" xfId="4" applyBorder="1"/>
  </cellXfs>
  <cellStyles count="5">
    <cellStyle name="Collegamento ipertestuale" xfId="4" builtinId="8"/>
    <cellStyle name="Normale" xfId="0" builtinId="0"/>
    <cellStyle name="Percentuale" xfId="3" builtinId="5"/>
    <cellStyle name="Standaard 2" xfId="1" xr:uid="{00000000-0005-0000-0000-000004000000}"/>
    <cellStyle name="Valore valido" xfId="2" builtinId="26"/>
  </cellStyles>
  <dxfs count="14">
    <dxf>
      <font>
        <color rgb="FF9C0006"/>
      </font>
      <fill>
        <patternFill>
          <bgColor rgb="FFFFC7CE"/>
        </patternFill>
      </fill>
    </dxf>
    <dxf>
      <font>
        <b/>
      </font>
    </dxf>
    <dxf>
      <font>
        <b/>
      </font>
    </dxf>
    <dxf>
      <font>
        <b/>
      </font>
    </dxf>
    <dxf>
      <font>
        <b/>
      </font>
    </dxf>
    <dxf>
      <font>
        <b/>
      </font>
    </dxf>
    <dxf>
      <font>
        <b/>
      </font>
    </dxf>
    <dxf>
      <font>
        <b/>
      </font>
    </dxf>
    <dxf>
      <font>
        <b/>
      </font>
    </dxf>
    <dxf>
      <font>
        <b/>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4A13B"/>
      <color rgb="FF034EA2"/>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1'!$E$247</c:f>
              <c:strCache>
                <c:ptCount val="1"/>
                <c:pt idx="0">
                  <c:v>Defence</c:v>
                </c:pt>
              </c:strCache>
            </c:strRef>
          </c:tx>
          <c:spPr>
            <a:solidFill>
              <a:schemeClr val="accent1"/>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1'!$E$248:$E$261</c:f>
              <c:numCache>
                <c:formatCode>General</c:formatCode>
                <c:ptCount val="14"/>
                <c:pt idx="0">
                  <c:v>0</c:v>
                </c:pt>
                <c:pt idx="1">
                  <c:v>0</c:v>
                </c:pt>
                <c:pt idx="2">
                  <c:v>0</c:v>
                </c:pt>
                <c:pt idx="3">
                  <c:v>0</c:v>
                </c:pt>
                <c:pt idx="5">
                  <c:v>0</c:v>
                </c:pt>
                <c:pt idx="6">
                  <c:v>0</c:v>
                </c:pt>
                <c:pt idx="7">
                  <c:v>1</c:v>
                </c:pt>
                <c:pt idx="8">
                  <c:v>1</c:v>
                </c:pt>
                <c:pt idx="9">
                  <c:v>2</c:v>
                </c:pt>
                <c:pt idx="11">
                  <c:v>1</c:v>
                </c:pt>
                <c:pt idx="12">
                  <c:v>1</c:v>
                </c:pt>
                <c:pt idx="13">
                  <c:v>0</c:v>
                </c:pt>
              </c:numCache>
            </c:numRef>
          </c:val>
          <c:extLst>
            <c:ext xmlns:c16="http://schemas.microsoft.com/office/drawing/2014/chart" uri="{C3380CC4-5D6E-409C-BE32-E72D297353CC}">
              <c16:uniqueId val="{00000000-AB76-40B9-ADF3-A36F3AC6BAB8}"/>
            </c:ext>
          </c:extLst>
        </c:ser>
        <c:ser>
          <c:idx val="1"/>
          <c:order val="1"/>
          <c:tx>
            <c:strRef>
              <c:f>'AI BI 1'!$F$247</c:f>
              <c:strCache>
                <c:ptCount val="1"/>
                <c:pt idx="0">
                  <c:v>Economic affairs</c:v>
                </c:pt>
              </c:strCache>
            </c:strRef>
          </c:tx>
          <c:spPr>
            <a:solidFill>
              <a:schemeClr val="accent2"/>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1'!$F$248:$F$261</c:f>
              <c:numCache>
                <c:formatCode>General</c:formatCode>
                <c:ptCount val="14"/>
                <c:pt idx="1">
                  <c:v>10</c:v>
                </c:pt>
                <c:pt idx="2">
                  <c:v>6</c:v>
                </c:pt>
                <c:pt idx="3">
                  <c:v>16</c:v>
                </c:pt>
                <c:pt idx="4">
                  <c:v>8</c:v>
                </c:pt>
                <c:pt idx="5">
                  <c:v>6</c:v>
                </c:pt>
                <c:pt idx="6">
                  <c:v>0</c:v>
                </c:pt>
                <c:pt idx="7">
                  <c:v>9</c:v>
                </c:pt>
                <c:pt idx="8">
                  <c:v>21</c:v>
                </c:pt>
                <c:pt idx="9">
                  <c:v>7</c:v>
                </c:pt>
                <c:pt idx="10">
                  <c:v>17</c:v>
                </c:pt>
                <c:pt idx="11">
                  <c:v>13</c:v>
                </c:pt>
                <c:pt idx="12">
                  <c:v>7</c:v>
                </c:pt>
                <c:pt idx="13">
                  <c:v>1</c:v>
                </c:pt>
              </c:numCache>
            </c:numRef>
          </c:val>
          <c:extLst>
            <c:ext xmlns:c16="http://schemas.microsoft.com/office/drawing/2014/chart" uri="{C3380CC4-5D6E-409C-BE32-E72D297353CC}">
              <c16:uniqueId val="{00000001-AB76-40B9-ADF3-A36F3AC6BAB8}"/>
            </c:ext>
          </c:extLst>
        </c:ser>
        <c:ser>
          <c:idx val="2"/>
          <c:order val="2"/>
          <c:tx>
            <c:strRef>
              <c:f>'AI BI 1'!$G$247</c:f>
              <c:strCache>
                <c:ptCount val="1"/>
                <c:pt idx="0">
                  <c:v>Education</c:v>
                </c:pt>
              </c:strCache>
            </c:strRef>
          </c:tx>
          <c:spPr>
            <a:solidFill>
              <a:schemeClr val="accent3"/>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1'!$G$248:$G$261</c:f>
              <c:numCache>
                <c:formatCode>General</c:formatCode>
                <c:ptCount val="14"/>
                <c:pt idx="1">
                  <c:v>1</c:v>
                </c:pt>
                <c:pt idx="2">
                  <c:v>6</c:v>
                </c:pt>
                <c:pt idx="3">
                  <c:v>1</c:v>
                </c:pt>
                <c:pt idx="4">
                  <c:v>1</c:v>
                </c:pt>
                <c:pt idx="8">
                  <c:v>5</c:v>
                </c:pt>
                <c:pt idx="9">
                  <c:v>2</c:v>
                </c:pt>
                <c:pt idx="10">
                  <c:v>1</c:v>
                </c:pt>
                <c:pt idx="11">
                  <c:v>3</c:v>
                </c:pt>
                <c:pt idx="12">
                  <c:v>1</c:v>
                </c:pt>
              </c:numCache>
            </c:numRef>
          </c:val>
          <c:extLst>
            <c:ext xmlns:c16="http://schemas.microsoft.com/office/drawing/2014/chart" uri="{C3380CC4-5D6E-409C-BE32-E72D297353CC}">
              <c16:uniqueId val="{00000002-AB76-40B9-ADF3-A36F3AC6BAB8}"/>
            </c:ext>
          </c:extLst>
        </c:ser>
        <c:ser>
          <c:idx val="3"/>
          <c:order val="3"/>
          <c:tx>
            <c:strRef>
              <c:f>'AI BI 1'!$H$247</c:f>
              <c:strCache>
                <c:ptCount val="1"/>
                <c:pt idx="0">
                  <c:v>Environmental protection</c:v>
                </c:pt>
              </c:strCache>
            </c:strRef>
          </c:tx>
          <c:spPr>
            <a:solidFill>
              <a:schemeClr val="accent4"/>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1'!$H$248:$H$261</c:f>
              <c:numCache>
                <c:formatCode>General</c:formatCode>
                <c:ptCount val="14"/>
                <c:pt idx="1">
                  <c:v>1</c:v>
                </c:pt>
                <c:pt idx="2">
                  <c:v>1</c:v>
                </c:pt>
                <c:pt idx="3">
                  <c:v>6</c:v>
                </c:pt>
                <c:pt idx="4">
                  <c:v>1</c:v>
                </c:pt>
                <c:pt idx="6">
                  <c:v>2</c:v>
                </c:pt>
                <c:pt idx="7">
                  <c:v>5</c:v>
                </c:pt>
                <c:pt idx="8">
                  <c:v>6</c:v>
                </c:pt>
                <c:pt idx="9">
                  <c:v>2</c:v>
                </c:pt>
                <c:pt idx="10">
                  <c:v>2</c:v>
                </c:pt>
                <c:pt idx="11">
                  <c:v>1</c:v>
                </c:pt>
                <c:pt idx="12">
                  <c:v>2</c:v>
                </c:pt>
              </c:numCache>
            </c:numRef>
          </c:val>
          <c:extLst>
            <c:ext xmlns:c16="http://schemas.microsoft.com/office/drawing/2014/chart" uri="{C3380CC4-5D6E-409C-BE32-E72D297353CC}">
              <c16:uniqueId val="{00000003-AB76-40B9-ADF3-A36F3AC6BAB8}"/>
            </c:ext>
          </c:extLst>
        </c:ser>
        <c:ser>
          <c:idx val="4"/>
          <c:order val="4"/>
          <c:tx>
            <c:strRef>
              <c:f>'AI BI 1'!$I$247</c:f>
              <c:strCache>
                <c:ptCount val="1"/>
                <c:pt idx="0">
                  <c:v>General public services</c:v>
                </c:pt>
              </c:strCache>
            </c:strRef>
          </c:tx>
          <c:spPr>
            <a:solidFill>
              <a:schemeClr val="accent5"/>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1'!$I$248:$I$261</c:f>
              <c:numCache>
                <c:formatCode>General</c:formatCode>
                <c:ptCount val="14"/>
                <c:pt idx="0">
                  <c:v>6</c:v>
                </c:pt>
                <c:pt idx="1">
                  <c:v>41</c:v>
                </c:pt>
                <c:pt idx="2">
                  <c:v>13</c:v>
                </c:pt>
                <c:pt idx="3">
                  <c:v>8</c:v>
                </c:pt>
                <c:pt idx="4">
                  <c:v>23</c:v>
                </c:pt>
                <c:pt idx="5">
                  <c:v>33</c:v>
                </c:pt>
                <c:pt idx="6">
                  <c:v>3</c:v>
                </c:pt>
                <c:pt idx="7">
                  <c:v>2</c:v>
                </c:pt>
                <c:pt idx="8">
                  <c:v>6</c:v>
                </c:pt>
                <c:pt idx="9">
                  <c:v>10</c:v>
                </c:pt>
                <c:pt idx="10">
                  <c:v>25</c:v>
                </c:pt>
                <c:pt idx="11">
                  <c:v>26</c:v>
                </c:pt>
                <c:pt idx="12">
                  <c:v>7</c:v>
                </c:pt>
                <c:pt idx="13">
                  <c:v>4</c:v>
                </c:pt>
              </c:numCache>
            </c:numRef>
          </c:val>
          <c:extLst>
            <c:ext xmlns:c16="http://schemas.microsoft.com/office/drawing/2014/chart" uri="{C3380CC4-5D6E-409C-BE32-E72D297353CC}">
              <c16:uniqueId val="{00000004-AB76-40B9-ADF3-A36F3AC6BAB8}"/>
            </c:ext>
          </c:extLst>
        </c:ser>
        <c:ser>
          <c:idx val="5"/>
          <c:order val="5"/>
          <c:tx>
            <c:strRef>
              <c:f>'AI BI 1'!$J$247</c:f>
              <c:strCache>
                <c:ptCount val="1"/>
                <c:pt idx="0">
                  <c:v>Health</c:v>
                </c:pt>
              </c:strCache>
            </c:strRef>
          </c:tx>
          <c:spPr>
            <a:solidFill>
              <a:schemeClr val="accent6"/>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1'!$J$248:$J$261</c:f>
              <c:numCache>
                <c:formatCode>General</c:formatCode>
                <c:ptCount val="14"/>
                <c:pt idx="0">
                  <c:v>2</c:v>
                </c:pt>
                <c:pt idx="1">
                  <c:v>7</c:v>
                </c:pt>
                <c:pt idx="2">
                  <c:v>7</c:v>
                </c:pt>
                <c:pt idx="3">
                  <c:v>4</c:v>
                </c:pt>
                <c:pt idx="4">
                  <c:v>10</c:v>
                </c:pt>
                <c:pt idx="5">
                  <c:v>7</c:v>
                </c:pt>
                <c:pt idx="6">
                  <c:v>5</c:v>
                </c:pt>
                <c:pt idx="7">
                  <c:v>8</c:v>
                </c:pt>
                <c:pt idx="8">
                  <c:v>12</c:v>
                </c:pt>
                <c:pt idx="9">
                  <c:v>2</c:v>
                </c:pt>
                <c:pt idx="10">
                  <c:v>7</c:v>
                </c:pt>
                <c:pt idx="11">
                  <c:v>28</c:v>
                </c:pt>
                <c:pt idx="12">
                  <c:v>3</c:v>
                </c:pt>
              </c:numCache>
            </c:numRef>
          </c:val>
          <c:extLst>
            <c:ext xmlns:c16="http://schemas.microsoft.com/office/drawing/2014/chart" uri="{C3380CC4-5D6E-409C-BE32-E72D297353CC}">
              <c16:uniqueId val="{00000005-AB76-40B9-ADF3-A36F3AC6BAB8}"/>
            </c:ext>
          </c:extLst>
        </c:ser>
        <c:ser>
          <c:idx val="6"/>
          <c:order val="6"/>
          <c:tx>
            <c:strRef>
              <c:f>'AI BI 1'!$K$247</c:f>
              <c:strCache>
                <c:ptCount val="1"/>
                <c:pt idx="0">
                  <c:v>Housing and community amenities</c:v>
                </c:pt>
              </c:strCache>
            </c:strRef>
          </c:tx>
          <c:spPr>
            <a:solidFill>
              <a:schemeClr val="accent1">
                <a:lumMod val="60000"/>
              </a:schemeClr>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1'!$K$248:$K$261</c:f>
              <c:numCache>
                <c:formatCode>General</c:formatCode>
                <c:ptCount val="14"/>
                <c:pt idx="3">
                  <c:v>2</c:v>
                </c:pt>
                <c:pt idx="4">
                  <c:v>4</c:v>
                </c:pt>
                <c:pt idx="5">
                  <c:v>1</c:v>
                </c:pt>
                <c:pt idx="7">
                  <c:v>4</c:v>
                </c:pt>
                <c:pt idx="8">
                  <c:v>7</c:v>
                </c:pt>
                <c:pt idx="9">
                  <c:v>1</c:v>
                </c:pt>
                <c:pt idx="10">
                  <c:v>3</c:v>
                </c:pt>
                <c:pt idx="11">
                  <c:v>1</c:v>
                </c:pt>
                <c:pt idx="12">
                  <c:v>2</c:v>
                </c:pt>
              </c:numCache>
            </c:numRef>
          </c:val>
          <c:extLst>
            <c:ext xmlns:c16="http://schemas.microsoft.com/office/drawing/2014/chart" uri="{C3380CC4-5D6E-409C-BE32-E72D297353CC}">
              <c16:uniqueId val="{00000006-AB76-40B9-ADF3-A36F3AC6BAB8}"/>
            </c:ext>
          </c:extLst>
        </c:ser>
        <c:ser>
          <c:idx val="7"/>
          <c:order val="7"/>
          <c:tx>
            <c:strRef>
              <c:f>'AI BI 1'!$L$247</c:f>
              <c:strCache>
                <c:ptCount val="1"/>
                <c:pt idx="0">
                  <c:v>Public order and safety</c:v>
                </c:pt>
              </c:strCache>
            </c:strRef>
          </c:tx>
          <c:spPr>
            <a:solidFill>
              <a:schemeClr val="accent2">
                <a:lumMod val="60000"/>
              </a:schemeClr>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1'!$L$248:$L$261</c:f>
              <c:numCache>
                <c:formatCode>General</c:formatCode>
                <c:ptCount val="14"/>
                <c:pt idx="0">
                  <c:v>2</c:v>
                </c:pt>
                <c:pt idx="2">
                  <c:v>4</c:v>
                </c:pt>
                <c:pt idx="3">
                  <c:v>25</c:v>
                </c:pt>
                <c:pt idx="4">
                  <c:v>7</c:v>
                </c:pt>
                <c:pt idx="5">
                  <c:v>4</c:v>
                </c:pt>
                <c:pt idx="6">
                  <c:v>2</c:v>
                </c:pt>
                <c:pt idx="7">
                  <c:v>7</c:v>
                </c:pt>
                <c:pt idx="8">
                  <c:v>3</c:v>
                </c:pt>
                <c:pt idx="9">
                  <c:v>28</c:v>
                </c:pt>
                <c:pt idx="10">
                  <c:v>2</c:v>
                </c:pt>
                <c:pt idx="11">
                  <c:v>2</c:v>
                </c:pt>
                <c:pt idx="12">
                  <c:v>10</c:v>
                </c:pt>
                <c:pt idx="13">
                  <c:v>1</c:v>
                </c:pt>
              </c:numCache>
            </c:numRef>
          </c:val>
          <c:extLst>
            <c:ext xmlns:c16="http://schemas.microsoft.com/office/drawing/2014/chart" uri="{C3380CC4-5D6E-409C-BE32-E72D297353CC}">
              <c16:uniqueId val="{00000007-AB76-40B9-ADF3-A36F3AC6BAB8}"/>
            </c:ext>
          </c:extLst>
        </c:ser>
        <c:ser>
          <c:idx val="8"/>
          <c:order val="8"/>
          <c:tx>
            <c:strRef>
              <c:f>'AI BI 1'!$M$247</c:f>
              <c:strCache>
                <c:ptCount val="1"/>
                <c:pt idx="0">
                  <c:v>Recreation, culture and religion</c:v>
                </c:pt>
              </c:strCache>
            </c:strRef>
          </c:tx>
          <c:spPr>
            <a:solidFill>
              <a:schemeClr val="accent3">
                <a:lumMod val="60000"/>
              </a:schemeClr>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1'!$M$248:$M$261</c:f>
              <c:numCache>
                <c:formatCode>General</c:formatCode>
                <c:ptCount val="14"/>
                <c:pt idx="1">
                  <c:v>1</c:v>
                </c:pt>
                <c:pt idx="3">
                  <c:v>1</c:v>
                </c:pt>
                <c:pt idx="4">
                  <c:v>1</c:v>
                </c:pt>
                <c:pt idx="5">
                  <c:v>5</c:v>
                </c:pt>
                <c:pt idx="7">
                  <c:v>0</c:v>
                </c:pt>
                <c:pt idx="11">
                  <c:v>3</c:v>
                </c:pt>
                <c:pt idx="12">
                  <c:v>1</c:v>
                </c:pt>
              </c:numCache>
            </c:numRef>
          </c:val>
          <c:extLst>
            <c:ext xmlns:c16="http://schemas.microsoft.com/office/drawing/2014/chart" uri="{C3380CC4-5D6E-409C-BE32-E72D297353CC}">
              <c16:uniqueId val="{00000008-AB76-40B9-ADF3-A36F3AC6BAB8}"/>
            </c:ext>
          </c:extLst>
        </c:ser>
        <c:ser>
          <c:idx val="9"/>
          <c:order val="9"/>
          <c:tx>
            <c:strRef>
              <c:f>'AI BI 1'!$N$247</c:f>
              <c:strCache>
                <c:ptCount val="1"/>
                <c:pt idx="0">
                  <c:v>Social protection</c:v>
                </c:pt>
              </c:strCache>
            </c:strRef>
          </c:tx>
          <c:spPr>
            <a:solidFill>
              <a:schemeClr val="accent4">
                <a:lumMod val="60000"/>
              </a:schemeClr>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1'!$N$248:$N$261</c:f>
              <c:numCache>
                <c:formatCode>General</c:formatCode>
                <c:ptCount val="14"/>
                <c:pt idx="1">
                  <c:v>5</c:v>
                </c:pt>
                <c:pt idx="2">
                  <c:v>9</c:v>
                </c:pt>
                <c:pt idx="4">
                  <c:v>3</c:v>
                </c:pt>
                <c:pt idx="7">
                  <c:v>5</c:v>
                </c:pt>
                <c:pt idx="8">
                  <c:v>7</c:v>
                </c:pt>
                <c:pt idx="9">
                  <c:v>6</c:v>
                </c:pt>
                <c:pt idx="10">
                  <c:v>5</c:v>
                </c:pt>
                <c:pt idx="11">
                  <c:v>14</c:v>
                </c:pt>
                <c:pt idx="12">
                  <c:v>4</c:v>
                </c:pt>
                <c:pt idx="13">
                  <c:v>7</c:v>
                </c:pt>
              </c:numCache>
            </c:numRef>
          </c:val>
          <c:extLst>
            <c:ext xmlns:c16="http://schemas.microsoft.com/office/drawing/2014/chart" uri="{C3380CC4-5D6E-409C-BE32-E72D297353CC}">
              <c16:uniqueId val="{00000009-AB76-40B9-ADF3-A36F3AC6BAB8}"/>
            </c:ext>
          </c:extLst>
        </c:ser>
        <c:dLbls>
          <c:showLegendKey val="0"/>
          <c:showVal val="0"/>
          <c:showCatName val="0"/>
          <c:showSerName val="0"/>
          <c:showPercent val="0"/>
          <c:showBubbleSize val="0"/>
        </c:dLbls>
        <c:gapWidth val="150"/>
        <c:overlap val="100"/>
        <c:axId val="659215320"/>
        <c:axId val="659228112"/>
      </c:barChart>
      <c:catAx>
        <c:axId val="659215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59228112"/>
        <c:crosses val="autoZero"/>
        <c:auto val="1"/>
        <c:lblAlgn val="ctr"/>
        <c:lblOffset val="100"/>
        <c:noMultiLvlLbl val="0"/>
      </c:catAx>
      <c:valAx>
        <c:axId val="659228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59215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ED7D31"/>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1'!$C$281:$C$283</c:f>
              <c:strCache>
                <c:ptCount val="3"/>
                <c:pt idx="0">
                  <c:v>Information analysis processes</c:v>
                </c:pt>
                <c:pt idx="1">
                  <c:v>Monitoring policy implementation </c:v>
                </c:pt>
                <c:pt idx="2">
                  <c:v>Prediction and planning </c:v>
                </c:pt>
              </c:strCache>
            </c:strRef>
          </c:cat>
          <c:val>
            <c:numRef>
              <c:f>'AI BI 1'!$D$281:$D$283</c:f>
              <c:numCache>
                <c:formatCode>0%</c:formatCode>
                <c:ptCount val="3"/>
                <c:pt idx="0">
                  <c:v>6.5597667638483959E-2</c:v>
                </c:pt>
                <c:pt idx="1">
                  <c:v>9.9125364431486881E-2</c:v>
                </c:pt>
                <c:pt idx="2">
                  <c:v>8.8921282798833823E-2</c:v>
                </c:pt>
              </c:numCache>
            </c:numRef>
          </c:val>
          <c:extLst>
            <c:ext xmlns:c16="http://schemas.microsoft.com/office/drawing/2014/chart" uri="{C3380CC4-5D6E-409C-BE32-E72D297353CC}">
              <c16:uniqueId val="{00000001-DC8D-4B7F-A906-DC6C718740C2}"/>
            </c:ext>
          </c:extLst>
        </c:ser>
        <c:dLbls>
          <c:showLegendKey val="0"/>
          <c:showVal val="0"/>
          <c:showCatName val="0"/>
          <c:showSerName val="0"/>
          <c:showPercent val="0"/>
          <c:showBubbleSize val="0"/>
        </c:dLbls>
        <c:gapWidth val="182"/>
        <c:axId val="1176995640"/>
        <c:axId val="1366919496"/>
      </c:barChart>
      <c:catAx>
        <c:axId val="1176995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66919496"/>
        <c:crosses val="autoZero"/>
        <c:auto val="1"/>
        <c:lblAlgn val="ctr"/>
        <c:lblOffset val="100"/>
        <c:noMultiLvlLbl val="0"/>
      </c:catAx>
      <c:valAx>
        <c:axId val="1366919496"/>
        <c:scaling>
          <c:orientation val="minMax"/>
        </c:scaling>
        <c:delete val="1"/>
        <c:axPos val="b"/>
        <c:numFmt formatCode="0%" sourceLinked="1"/>
        <c:majorTickMark val="none"/>
        <c:minorTickMark val="none"/>
        <c:tickLblPos val="nextTo"/>
        <c:crossAx val="1176995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4472C4"/>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1'!$C$284:$C$287</c:f>
              <c:strCache>
                <c:ptCount val="4"/>
                <c:pt idx="0">
                  <c:v>Data Sharing Management</c:v>
                </c:pt>
                <c:pt idx="1">
                  <c:v>Engagement management</c:v>
                </c:pt>
                <c:pt idx="2">
                  <c:v>Service integration (various)</c:v>
                </c:pt>
                <c:pt idx="3">
                  <c:v>Service personalisation (various)</c:v>
                </c:pt>
              </c:strCache>
            </c:strRef>
          </c:cat>
          <c:val>
            <c:numRef>
              <c:f>'AI BI 1'!$D$284:$D$287</c:f>
              <c:numCache>
                <c:formatCode>0%</c:formatCode>
                <c:ptCount val="4"/>
                <c:pt idx="0">
                  <c:v>1.4577259475218658E-2</c:v>
                </c:pt>
                <c:pt idx="1">
                  <c:v>9.7667638483965008E-2</c:v>
                </c:pt>
                <c:pt idx="2">
                  <c:v>0.13411078717201166</c:v>
                </c:pt>
                <c:pt idx="3">
                  <c:v>9.3294460641399415E-2</c:v>
                </c:pt>
              </c:numCache>
            </c:numRef>
          </c:val>
          <c:extLst>
            <c:ext xmlns:c16="http://schemas.microsoft.com/office/drawing/2014/chart" uri="{C3380CC4-5D6E-409C-BE32-E72D297353CC}">
              <c16:uniqueId val="{00000001-6118-4733-8EC1-903D1439D884}"/>
            </c:ext>
          </c:extLst>
        </c:ser>
        <c:dLbls>
          <c:showLegendKey val="0"/>
          <c:showVal val="0"/>
          <c:showCatName val="0"/>
          <c:showSerName val="0"/>
          <c:showPercent val="0"/>
          <c:showBubbleSize val="0"/>
        </c:dLbls>
        <c:gapWidth val="182"/>
        <c:axId val="1469542567"/>
        <c:axId val="1952947863"/>
      </c:barChart>
      <c:catAx>
        <c:axId val="1469542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52947863"/>
        <c:crosses val="autoZero"/>
        <c:auto val="1"/>
        <c:lblAlgn val="ctr"/>
        <c:lblOffset val="100"/>
        <c:noMultiLvlLbl val="0"/>
      </c:catAx>
      <c:valAx>
        <c:axId val="1952947863"/>
        <c:scaling>
          <c:orientation val="minMax"/>
        </c:scaling>
        <c:delete val="1"/>
        <c:axPos val="b"/>
        <c:numFmt formatCode="0%" sourceLinked="1"/>
        <c:majorTickMark val="none"/>
        <c:minorTickMark val="none"/>
        <c:tickLblPos val="nextTo"/>
        <c:crossAx val="1469542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FFC000"/>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1'!$C$293:$C$294</c:f>
              <c:strCache>
                <c:ptCount val="2"/>
                <c:pt idx="0">
                  <c:v>Internal primary processes 
</c:v>
                </c:pt>
                <c:pt idx="1">
                  <c:v>Internal support processes</c:v>
                </c:pt>
              </c:strCache>
            </c:strRef>
          </c:cat>
          <c:val>
            <c:numRef>
              <c:f>'AI BI 1'!$D$293:$D$294</c:f>
              <c:numCache>
                <c:formatCode>0%</c:formatCode>
                <c:ptCount val="2"/>
                <c:pt idx="0">
                  <c:v>8.0174927113702624E-2</c:v>
                </c:pt>
                <c:pt idx="1">
                  <c:v>1.7492711370262391E-2</c:v>
                </c:pt>
              </c:numCache>
            </c:numRef>
          </c:val>
          <c:extLst>
            <c:ext xmlns:c16="http://schemas.microsoft.com/office/drawing/2014/chart" uri="{C3380CC4-5D6E-409C-BE32-E72D297353CC}">
              <c16:uniqueId val="{00000001-0944-4BDE-AF41-50EF8F760E05}"/>
            </c:ext>
          </c:extLst>
        </c:ser>
        <c:dLbls>
          <c:showLegendKey val="0"/>
          <c:showVal val="0"/>
          <c:showCatName val="0"/>
          <c:showSerName val="0"/>
          <c:showPercent val="0"/>
          <c:showBubbleSize val="0"/>
        </c:dLbls>
        <c:gapWidth val="182"/>
        <c:axId val="173664056"/>
        <c:axId val="2075414776"/>
      </c:barChart>
      <c:catAx>
        <c:axId val="173664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75414776"/>
        <c:crosses val="autoZero"/>
        <c:auto val="1"/>
        <c:lblAlgn val="ctr"/>
        <c:lblOffset val="100"/>
        <c:noMultiLvlLbl val="0"/>
      </c:catAx>
      <c:valAx>
        <c:axId val="2075414776"/>
        <c:scaling>
          <c:orientation val="minMax"/>
          <c:min val="0"/>
        </c:scaling>
        <c:delete val="1"/>
        <c:axPos val="b"/>
        <c:numFmt formatCode="0%" sourceLinked="1"/>
        <c:majorTickMark val="none"/>
        <c:minorTickMark val="none"/>
        <c:tickLblPos val="nextTo"/>
        <c:crossAx val="173664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1'!$D$338</c:f>
              <c:strCache>
                <c:ptCount val="1"/>
                <c:pt idx="0">
                  <c:v>Data Sharing Management</c:v>
                </c:pt>
              </c:strCache>
            </c:strRef>
          </c:tx>
          <c:spPr>
            <a:solidFill>
              <a:schemeClr val="accent1"/>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1'!$E$338:$J$338</c:f>
              <c:numCache>
                <c:formatCode>General</c:formatCode>
                <c:ptCount val="6"/>
                <c:pt idx="3">
                  <c:v>10</c:v>
                </c:pt>
              </c:numCache>
            </c:numRef>
          </c:val>
          <c:extLst>
            <c:ext xmlns:c16="http://schemas.microsoft.com/office/drawing/2014/chart" uri="{C3380CC4-5D6E-409C-BE32-E72D297353CC}">
              <c16:uniqueId val="{0000000E-FF27-4ADF-8D94-ED20E84FA4D9}"/>
            </c:ext>
          </c:extLst>
        </c:ser>
        <c:ser>
          <c:idx val="1"/>
          <c:order val="1"/>
          <c:tx>
            <c:strRef>
              <c:f>'AI BI 1'!$D$339</c:f>
              <c:strCache>
                <c:ptCount val="1"/>
                <c:pt idx="0">
                  <c:v>Engagement management</c:v>
                </c:pt>
              </c:strCache>
            </c:strRef>
          </c:tx>
          <c:spPr>
            <a:solidFill>
              <a:schemeClr val="accent2"/>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1'!$E$339:$J$339</c:f>
              <c:numCache>
                <c:formatCode>General</c:formatCode>
                <c:ptCount val="6"/>
                <c:pt idx="3">
                  <c:v>66</c:v>
                </c:pt>
              </c:numCache>
            </c:numRef>
          </c:val>
          <c:extLst>
            <c:ext xmlns:c16="http://schemas.microsoft.com/office/drawing/2014/chart" uri="{C3380CC4-5D6E-409C-BE32-E72D297353CC}">
              <c16:uniqueId val="{00000010-FF27-4ADF-8D94-ED20E84FA4D9}"/>
            </c:ext>
          </c:extLst>
        </c:ser>
        <c:ser>
          <c:idx val="2"/>
          <c:order val="2"/>
          <c:tx>
            <c:strRef>
              <c:f>'AI BI 1'!$D$340</c:f>
              <c:strCache>
                <c:ptCount val="1"/>
                <c:pt idx="0">
                  <c:v>Information analysis processes</c:v>
                </c:pt>
              </c:strCache>
            </c:strRef>
          </c:tx>
          <c:spPr>
            <a:solidFill>
              <a:schemeClr val="accent3"/>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1'!$E$340:$J$340</c:f>
              <c:numCache>
                <c:formatCode>General</c:formatCode>
                <c:ptCount val="6"/>
                <c:pt idx="1">
                  <c:v>45</c:v>
                </c:pt>
              </c:numCache>
            </c:numRef>
          </c:val>
          <c:extLst>
            <c:ext xmlns:c16="http://schemas.microsoft.com/office/drawing/2014/chart" uri="{C3380CC4-5D6E-409C-BE32-E72D297353CC}">
              <c16:uniqueId val="{00000012-FF27-4ADF-8D94-ED20E84FA4D9}"/>
            </c:ext>
          </c:extLst>
        </c:ser>
        <c:ser>
          <c:idx val="3"/>
          <c:order val="3"/>
          <c:tx>
            <c:strRef>
              <c:f>'AI BI 1'!$D$341</c:f>
              <c:strCache>
                <c:ptCount val="1"/>
                <c:pt idx="0">
                  <c:v>Smart Recognition processes</c:v>
                </c:pt>
              </c:strCache>
            </c:strRef>
          </c:tx>
          <c:spPr>
            <a:solidFill>
              <a:schemeClr val="accent4"/>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1'!$E$341:$J$341</c:f>
              <c:numCache>
                <c:formatCode>General</c:formatCode>
                <c:ptCount val="6"/>
                <c:pt idx="0">
                  <c:v>64</c:v>
                </c:pt>
              </c:numCache>
            </c:numRef>
          </c:val>
          <c:extLst>
            <c:ext xmlns:c16="http://schemas.microsoft.com/office/drawing/2014/chart" uri="{C3380CC4-5D6E-409C-BE32-E72D297353CC}">
              <c16:uniqueId val="{00000014-FF27-4ADF-8D94-ED20E84FA4D9}"/>
            </c:ext>
          </c:extLst>
        </c:ser>
        <c:ser>
          <c:idx val="4"/>
          <c:order val="4"/>
          <c:tx>
            <c:strRef>
              <c:f>'AI BI 1'!$D$342</c:f>
              <c:strCache>
                <c:ptCount val="1"/>
                <c:pt idx="0">
                  <c:v>Internal primary processes</c:v>
                </c:pt>
              </c:strCache>
            </c:strRef>
          </c:tx>
          <c:spPr>
            <a:solidFill>
              <a:schemeClr val="accent5"/>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1'!$E$342:$J$342</c:f>
              <c:numCache>
                <c:formatCode>General</c:formatCode>
                <c:ptCount val="6"/>
                <c:pt idx="4">
                  <c:v>58</c:v>
                </c:pt>
              </c:numCache>
            </c:numRef>
          </c:val>
          <c:extLst>
            <c:ext xmlns:c16="http://schemas.microsoft.com/office/drawing/2014/chart" uri="{C3380CC4-5D6E-409C-BE32-E72D297353CC}">
              <c16:uniqueId val="{00000016-FF27-4ADF-8D94-ED20E84FA4D9}"/>
            </c:ext>
          </c:extLst>
        </c:ser>
        <c:ser>
          <c:idx val="5"/>
          <c:order val="5"/>
          <c:tx>
            <c:strRef>
              <c:f>'AI BI 1'!$D$343</c:f>
              <c:strCache>
                <c:ptCount val="1"/>
                <c:pt idx="0">
                  <c:v>Internal support processes</c:v>
                </c:pt>
              </c:strCache>
            </c:strRef>
          </c:tx>
          <c:spPr>
            <a:solidFill>
              <a:schemeClr val="accent6"/>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1'!$E$343:$J$343</c:f>
              <c:numCache>
                <c:formatCode>General</c:formatCode>
                <c:ptCount val="6"/>
                <c:pt idx="4">
                  <c:v>55</c:v>
                </c:pt>
              </c:numCache>
            </c:numRef>
          </c:val>
          <c:extLst>
            <c:ext xmlns:c16="http://schemas.microsoft.com/office/drawing/2014/chart" uri="{C3380CC4-5D6E-409C-BE32-E72D297353CC}">
              <c16:uniqueId val="{00000018-FF27-4ADF-8D94-ED20E84FA4D9}"/>
            </c:ext>
          </c:extLst>
        </c:ser>
        <c:ser>
          <c:idx val="6"/>
          <c:order val="6"/>
          <c:tx>
            <c:strRef>
              <c:f>'AI BI 1'!$D$344</c:f>
              <c:strCache>
                <c:ptCount val="1"/>
                <c:pt idx="0">
                  <c:v>Management of auditing and logging</c:v>
                </c:pt>
              </c:strCache>
            </c:strRef>
          </c:tx>
          <c:spPr>
            <a:solidFill>
              <a:schemeClr val="accent1">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1'!$E$344:$J$344</c:f>
              <c:numCache>
                <c:formatCode>General</c:formatCode>
                <c:ptCount val="6"/>
                <c:pt idx="0">
                  <c:v>12</c:v>
                </c:pt>
              </c:numCache>
            </c:numRef>
          </c:val>
          <c:extLst>
            <c:ext xmlns:c16="http://schemas.microsoft.com/office/drawing/2014/chart" uri="{C3380CC4-5D6E-409C-BE32-E72D297353CC}">
              <c16:uniqueId val="{0000001A-FF27-4ADF-8D94-ED20E84FA4D9}"/>
            </c:ext>
          </c:extLst>
        </c:ser>
        <c:ser>
          <c:idx val="7"/>
          <c:order val="7"/>
          <c:tx>
            <c:strRef>
              <c:f>'AI BI 1'!$D$345</c:f>
              <c:strCache>
                <c:ptCount val="1"/>
                <c:pt idx="0">
                  <c:v>Monitoring policy implementation</c:v>
                </c:pt>
              </c:strCache>
            </c:strRef>
          </c:tx>
          <c:spPr>
            <a:solidFill>
              <a:schemeClr val="accent2">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1'!$E$345:$J$345</c:f>
              <c:numCache>
                <c:formatCode>General</c:formatCode>
                <c:ptCount val="6"/>
                <c:pt idx="1">
                  <c:v>41</c:v>
                </c:pt>
              </c:numCache>
            </c:numRef>
          </c:val>
          <c:extLst>
            <c:ext xmlns:c16="http://schemas.microsoft.com/office/drawing/2014/chart" uri="{C3380CC4-5D6E-409C-BE32-E72D297353CC}">
              <c16:uniqueId val="{0000001C-FF27-4ADF-8D94-ED20E84FA4D9}"/>
            </c:ext>
          </c:extLst>
        </c:ser>
        <c:ser>
          <c:idx val="8"/>
          <c:order val="8"/>
          <c:tx>
            <c:strRef>
              <c:f>'AI BI 1'!$D$346</c:f>
              <c:strCache>
                <c:ptCount val="1"/>
                <c:pt idx="0">
                  <c:v>Prediction and planning </c:v>
                </c:pt>
              </c:strCache>
            </c:strRef>
          </c:tx>
          <c:spPr>
            <a:solidFill>
              <a:schemeClr val="accent3">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1'!$E$346:$J$346</c:f>
              <c:numCache>
                <c:formatCode>General</c:formatCode>
                <c:ptCount val="6"/>
                <c:pt idx="1">
                  <c:v>68</c:v>
                </c:pt>
              </c:numCache>
            </c:numRef>
          </c:val>
          <c:extLst>
            <c:ext xmlns:c16="http://schemas.microsoft.com/office/drawing/2014/chart" uri="{C3380CC4-5D6E-409C-BE32-E72D297353CC}">
              <c16:uniqueId val="{0000001E-FF27-4ADF-8D94-ED20E84FA4D9}"/>
            </c:ext>
          </c:extLst>
        </c:ser>
        <c:ser>
          <c:idx val="9"/>
          <c:order val="9"/>
          <c:tx>
            <c:strRef>
              <c:f>'AI BI 1'!$D$347</c:f>
              <c:strCache>
                <c:ptCount val="1"/>
                <c:pt idx="0">
                  <c:v>Predictive enforcement processes</c:v>
                </c:pt>
              </c:strCache>
            </c:strRef>
          </c:tx>
          <c:spPr>
            <a:solidFill>
              <a:schemeClr val="accent4">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1'!$E$347:$J$347</c:f>
              <c:numCache>
                <c:formatCode>General</c:formatCode>
                <c:ptCount val="6"/>
                <c:pt idx="0">
                  <c:v>61</c:v>
                </c:pt>
              </c:numCache>
            </c:numRef>
          </c:val>
          <c:extLst>
            <c:ext xmlns:c16="http://schemas.microsoft.com/office/drawing/2014/chart" uri="{C3380CC4-5D6E-409C-BE32-E72D297353CC}">
              <c16:uniqueId val="{00000020-FF27-4ADF-8D94-ED20E84FA4D9}"/>
            </c:ext>
          </c:extLst>
        </c:ser>
        <c:ser>
          <c:idx val="10"/>
          <c:order val="10"/>
          <c:tx>
            <c:strRef>
              <c:f>'AI BI 1'!$D$348</c:f>
              <c:strCache>
                <c:ptCount val="1"/>
                <c:pt idx="0">
                  <c:v>Service integration (various)</c:v>
                </c:pt>
              </c:strCache>
            </c:strRef>
          </c:tx>
          <c:spPr>
            <a:solidFill>
              <a:schemeClr val="accent5">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1'!$E$348:$J$348</c:f>
              <c:numCache>
                <c:formatCode>General</c:formatCode>
                <c:ptCount val="6"/>
                <c:pt idx="3">
                  <c:v>61</c:v>
                </c:pt>
              </c:numCache>
            </c:numRef>
          </c:val>
          <c:extLst>
            <c:ext xmlns:c16="http://schemas.microsoft.com/office/drawing/2014/chart" uri="{C3380CC4-5D6E-409C-BE32-E72D297353CC}">
              <c16:uniqueId val="{00000022-FF27-4ADF-8D94-ED20E84FA4D9}"/>
            </c:ext>
          </c:extLst>
        </c:ser>
        <c:ser>
          <c:idx val="11"/>
          <c:order val="11"/>
          <c:tx>
            <c:strRef>
              <c:f>'AI BI 1'!$D$349</c:f>
              <c:strCache>
                <c:ptCount val="1"/>
                <c:pt idx="0">
                  <c:v>Service personalisation (various)</c:v>
                </c:pt>
              </c:strCache>
            </c:strRef>
          </c:tx>
          <c:spPr>
            <a:solidFill>
              <a:schemeClr val="accent6">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1'!$E$349:$J$349</c:f>
              <c:numCache>
                <c:formatCode>General</c:formatCode>
                <c:ptCount val="6"/>
                <c:pt idx="3">
                  <c:v>92</c:v>
                </c:pt>
              </c:numCache>
            </c:numRef>
          </c:val>
          <c:extLst>
            <c:ext xmlns:c16="http://schemas.microsoft.com/office/drawing/2014/chart" uri="{C3380CC4-5D6E-409C-BE32-E72D297353CC}">
              <c16:uniqueId val="{00000024-FF27-4ADF-8D94-ED20E84FA4D9}"/>
            </c:ext>
          </c:extLst>
        </c:ser>
        <c:ser>
          <c:idx val="12"/>
          <c:order val="12"/>
          <c:tx>
            <c:strRef>
              <c:f>'AI BI 1'!$D$350</c:f>
              <c:strCache>
                <c:ptCount val="1"/>
                <c:pt idx="0">
                  <c:v>Supporting inspection processes</c:v>
                </c:pt>
              </c:strCache>
            </c:strRef>
          </c:tx>
          <c:spPr>
            <a:solidFill>
              <a:schemeClr val="accent1">
                <a:lumMod val="80000"/>
                <a:lumOff val="2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1'!$E$350:$J$350</c:f>
              <c:numCache>
                <c:formatCode>General</c:formatCode>
                <c:ptCount val="6"/>
                <c:pt idx="0">
                  <c:v>39</c:v>
                </c:pt>
              </c:numCache>
            </c:numRef>
          </c:val>
          <c:extLst>
            <c:ext xmlns:c16="http://schemas.microsoft.com/office/drawing/2014/chart" uri="{C3380CC4-5D6E-409C-BE32-E72D297353CC}">
              <c16:uniqueId val="{00000026-FF27-4ADF-8D94-ED20E84FA4D9}"/>
            </c:ext>
          </c:extLst>
        </c:ser>
        <c:ser>
          <c:idx val="13"/>
          <c:order val="13"/>
          <c:tx>
            <c:strRef>
              <c:f>'AI BI 1'!$D$351</c:f>
              <c:strCache>
                <c:ptCount val="1"/>
                <c:pt idx="0">
                  <c:v>Taking decisions on benefits  </c:v>
                </c:pt>
              </c:strCache>
            </c:strRef>
          </c:tx>
          <c:spPr>
            <a:solidFill>
              <a:schemeClr val="accent2">
                <a:lumMod val="80000"/>
                <a:lumOff val="2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1'!$E$351:$J$351</c:f>
              <c:numCache>
                <c:formatCode>General</c:formatCode>
                <c:ptCount val="6"/>
                <c:pt idx="2">
                  <c:v>14</c:v>
                </c:pt>
              </c:numCache>
            </c:numRef>
          </c:val>
          <c:extLst>
            <c:ext xmlns:c16="http://schemas.microsoft.com/office/drawing/2014/chart" uri="{C3380CC4-5D6E-409C-BE32-E72D297353CC}">
              <c16:uniqueId val="{00000028-FF27-4ADF-8D94-ED20E84FA4D9}"/>
            </c:ext>
          </c:extLst>
        </c:ser>
        <c:dLbls>
          <c:showLegendKey val="0"/>
          <c:showVal val="0"/>
          <c:showCatName val="0"/>
          <c:showSerName val="0"/>
          <c:showPercent val="0"/>
          <c:showBubbleSize val="0"/>
        </c:dLbls>
        <c:gapWidth val="150"/>
        <c:overlap val="100"/>
        <c:axId val="1448429448"/>
        <c:axId val="612708696"/>
      </c:barChart>
      <c:catAx>
        <c:axId val="1448429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2708696"/>
        <c:crosses val="autoZero"/>
        <c:auto val="1"/>
        <c:lblAlgn val="ctr"/>
        <c:lblOffset val="100"/>
        <c:noMultiLvlLbl val="0"/>
      </c:catAx>
      <c:valAx>
        <c:axId val="612708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48429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rgbClr val="ED7D31"/>
          </a:solidFill>
          <a:ln>
            <a:solidFill>
              <a:srgbClr val="000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ED7D31"/>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0"/>
              <c:pt idx="0">
                <c:v>Austria</c:v>
              </c:pt>
              <c:pt idx="1">
                <c:v>Belgium</c:v>
              </c:pt>
              <c:pt idx="2">
                <c:v>Bulgaria</c:v>
              </c:pt>
              <c:pt idx="3">
                <c:v>Croatia</c:v>
              </c:pt>
              <c:pt idx="4">
                <c:v>Cyprus</c:v>
              </c:pt>
              <c:pt idx="5">
                <c:v>Czech Republic</c:v>
              </c:pt>
              <c:pt idx="6">
                <c:v>Denmark</c:v>
              </c:pt>
              <c:pt idx="7">
                <c:v>Estonia</c:v>
              </c:pt>
              <c:pt idx="8">
                <c:v>Finland</c:v>
              </c:pt>
              <c:pt idx="9">
                <c:v>France</c:v>
              </c:pt>
              <c:pt idx="10">
                <c:v>Germany</c:v>
              </c:pt>
              <c:pt idx="11">
                <c:v>Greece</c:v>
              </c:pt>
              <c:pt idx="12">
                <c:v>Hungary</c:v>
              </c:pt>
              <c:pt idx="13">
                <c:v>Ireland</c:v>
              </c:pt>
              <c:pt idx="14">
                <c:v>Italy</c:v>
              </c:pt>
              <c:pt idx="15">
                <c:v>Latvia</c:v>
              </c:pt>
              <c:pt idx="16">
                <c:v>Luxembourg</c:v>
              </c:pt>
              <c:pt idx="17">
                <c:v>Moldova</c:v>
              </c:pt>
              <c:pt idx="18">
                <c:v>Netherlands</c:v>
              </c:pt>
              <c:pt idx="19">
                <c:v>Norway</c:v>
              </c:pt>
              <c:pt idx="20">
                <c:v>Poland</c:v>
              </c:pt>
              <c:pt idx="21">
                <c:v>Portugal</c:v>
              </c:pt>
              <c:pt idx="22">
                <c:v>Romania</c:v>
              </c:pt>
              <c:pt idx="23">
                <c:v>Slovakia</c:v>
              </c:pt>
              <c:pt idx="24">
                <c:v>Slovenia</c:v>
              </c:pt>
              <c:pt idx="25">
                <c:v>Spain</c:v>
              </c:pt>
              <c:pt idx="26">
                <c:v>Sweden</c:v>
              </c:pt>
              <c:pt idx="27">
                <c:v>Switzerland</c:v>
              </c:pt>
              <c:pt idx="28">
                <c:v>Ukraine</c:v>
              </c:pt>
              <c:pt idx="29">
                <c:v>United Kingdom</c:v>
              </c:pt>
            </c:strLit>
          </c:cat>
          <c:val>
            <c:numLit>
              <c:formatCode>General</c:formatCode>
              <c:ptCount val="30"/>
              <c:pt idx="0">
                <c:v>4</c:v>
              </c:pt>
              <c:pt idx="1">
                <c:v>35</c:v>
              </c:pt>
              <c:pt idx="2">
                <c:v>1</c:v>
              </c:pt>
              <c:pt idx="3">
                <c:v>3</c:v>
              </c:pt>
              <c:pt idx="4">
                <c:v>2</c:v>
              </c:pt>
              <c:pt idx="5">
                <c:v>2</c:v>
              </c:pt>
              <c:pt idx="6">
                <c:v>24</c:v>
              </c:pt>
              <c:pt idx="7">
                <c:v>52</c:v>
              </c:pt>
              <c:pt idx="8">
                <c:v>34</c:v>
              </c:pt>
              <c:pt idx="9">
                <c:v>41</c:v>
              </c:pt>
              <c:pt idx="10">
                <c:v>41</c:v>
              </c:pt>
              <c:pt idx="11">
                <c:v>11</c:v>
              </c:pt>
              <c:pt idx="12">
                <c:v>3</c:v>
              </c:pt>
              <c:pt idx="13">
                <c:v>7</c:v>
              </c:pt>
              <c:pt idx="14">
                <c:v>75</c:v>
              </c:pt>
              <c:pt idx="15">
                <c:v>10</c:v>
              </c:pt>
              <c:pt idx="16">
                <c:v>6</c:v>
              </c:pt>
              <c:pt idx="17">
                <c:v>1</c:v>
              </c:pt>
              <c:pt idx="18">
                <c:v>123</c:v>
              </c:pt>
              <c:pt idx="19">
                <c:v>12</c:v>
              </c:pt>
              <c:pt idx="20">
                <c:v>29</c:v>
              </c:pt>
              <c:pt idx="21">
                <c:v>60</c:v>
              </c:pt>
              <c:pt idx="22">
                <c:v>3</c:v>
              </c:pt>
              <c:pt idx="23">
                <c:v>3</c:v>
              </c:pt>
              <c:pt idx="24">
                <c:v>6</c:v>
              </c:pt>
              <c:pt idx="25">
                <c:v>36</c:v>
              </c:pt>
              <c:pt idx="26">
                <c:v>21</c:v>
              </c:pt>
              <c:pt idx="27">
                <c:v>11</c:v>
              </c:pt>
              <c:pt idx="28">
                <c:v>3</c:v>
              </c:pt>
              <c:pt idx="29">
                <c:v>27</c:v>
              </c:pt>
            </c:numLit>
          </c:val>
          <c:extLst>
            <c:ext xmlns:c16="http://schemas.microsoft.com/office/drawing/2014/chart" uri="{C3380CC4-5D6E-409C-BE32-E72D297353CC}">
              <c16:uniqueId val="{00000001-EF21-4A61-9F9E-CD9E7C4F3FEC}"/>
            </c:ext>
          </c:extLst>
        </c:ser>
        <c:dLbls>
          <c:showLegendKey val="0"/>
          <c:showVal val="0"/>
          <c:showCatName val="0"/>
          <c:showSerName val="0"/>
          <c:showPercent val="0"/>
          <c:showBubbleSize val="0"/>
        </c:dLbls>
        <c:gapWidth val="219"/>
        <c:overlap val="-27"/>
        <c:axId val="1433858231"/>
        <c:axId val="1402983255"/>
      </c:barChart>
      <c:catAx>
        <c:axId val="143385823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02983255"/>
        <c:crosses val="autoZero"/>
        <c:auto val="1"/>
        <c:lblAlgn val="ctr"/>
        <c:lblOffset val="100"/>
        <c:noMultiLvlLbl val="0"/>
      </c:catAx>
      <c:valAx>
        <c:axId val="14029832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crossAx val="14338582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2"/>
          </a:solidFill>
          <a:ln w="19050">
            <a:solidFill>
              <a:schemeClr val="lt1"/>
            </a:solidFill>
          </a:ln>
          <a:effectLst/>
        </c:spPr>
      </c:pivotFmt>
      <c:pivotFmt>
        <c:idx val="33"/>
        <c:spPr>
          <a:solidFill>
            <a:schemeClr val="accent3"/>
          </a:solidFill>
          <a:ln w="19050">
            <a:solidFill>
              <a:schemeClr val="lt1"/>
            </a:solidFill>
          </a:ln>
          <a:effectLst/>
        </c:spPr>
      </c:pivotFmt>
      <c:pivotFmt>
        <c:idx val="34"/>
        <c:spPr>
          <a:solidFill>
            <a:schemeClr val="accent4"/>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6"/>
          </a:solidFill>
          <a:ln w="19050">
            <a:solidFill>
              <a:schemeClr val="lt1"/>
            </a:solidFill>
          </a:ln>
          <a:effectLst/>
        </c:spPr>
      </c:pivotFmt>
      <c:pivotFmt>
        <c:idx val="37"/>
        <c:spPr>
          <a:solidFill>
            <a:schemeClr val="accent1">
              <a:lumMod val="60000"/>
            </a:schemeClr>
          </a:solidFill>
          <a:ln w="19050">
            <a:solidFill>
              <a:schemeClr val="lt1"/>
            </a:solidFill>
          </a:ln>
          <a:effectLst/>
        </c:spPr>
      </c:pivotFmt>
      <c:pivotFmt>
        <c:idx val="38"/>
        <c:spPr>
          <a:solidFill>
            <a:schemeClr val="accent2">
              <a:lumMod val="60000"/>
            </a:schemeClr>
          </a:solidFill>
          <a:ln w="19050">
            <a:solidFill>
              <a:schemeClr val="lt1"/>
            </a:solidFill>
          </a:ln>
          <a:effectLst/>
        </c:spPr>
      </c:pivotFmt>
      <c:pivotFmt>
        <c:idx val="39"/>
        <c:spPr>
          <a:solidFill>
            <a:schemeClr val="accent3">
              <a:lumMod val="60000"/>
            </a:schemeClr>
          </a:solidFill>
          <a:ln w="19050">
            <a:solidFill>
              <a:schemeClr val="lt1"/>
            </a:solidFill>
          </a:ln>
          <a:effectLst/>
        </c:spPr>
      </c:pivotFmt>
      <c:pivotFmt>
        <c:idx val="40"/>
        <c:spPr>
          <a:solidFill>
            <a:schemeClr val="accent4">
              <a:lumMod val="60000"/>
            </a:schemeClr>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7E-4AC3-AEBE-C19D17A791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7E-4AC3-AEBE-C19D17A791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7E-4AC3-AEBE-C19D17A791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17E-4AC3-AEBE-C19D17A7917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17E-4AC3-AEBE-C19D17A7917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17E-4AC3-AEBE-C19D17A7917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17E-4AC3-AEBE-C19D17A7917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17E-4AC3-AEBE-C19D17A7917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17E-4AC3-AEBE-C19D17A7917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17E-4AC3-AEBE-C19D17A791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0"/>
              <c:pt idx="0">
                <c:v>Defence</c:v>
              </c:pt>
              <c:pt idx="1">
                <c:v>Economic affairs</c:v>
              </c:pt>
              <c:pt idx="2">
                <c:v>Education</c:v>
              </c:pt>
              <c:pt idx="3">
                <c:v>Environmental protection</c:v>
              </c:pt>
              <c:pt idx="4">
                <c:v>General public services</c:v>
              </c:pt>
              <c:pt idx="5">
                <c:v>Health</c:v>
              </c:pt>
              <c:pt idx="6">
                <c:v>Housing and community amenities</c:v>
              </c:pt>
              <c:pt idx="7">
                <c:v>Public order and safety</c:v>
              </c:pt>
              <c:pt idx="8">
                <c:v>Recreation, culture and religion</c:v>
              </c:pt>
              <c:pt idx="9">
                <c:v>Social protection</c:v>
              </c:pt>
            </c:strLit>
          </c:cat>
          <c:val>
            <c:numLit>
              <c:formatCode>General</c:formatCode>
              <c:ptCount val="10"/>
              <c:pt idx="0">
                <c:v>6</c:v>
              </c:pt>
              <c:pt idx="1">
                <c:v>122</c:v>
              </c:pt>
              <c:pt idx="2">
                <c:v>21</c:v>
              </c:pt>
              <c:pt idx="3">
                <c:v>29</c:v>
              </c:pt>
              <c:pt idx="4">
                <c:v>207</c:v>
              </c:pt>
              <c:pt idx="5">
                <c:v>102</c:v>
              </c:pt>
              <c:pt idx="6">
                <c:v>25</c:v>
              </c:pt>
              <c:pt idx="7">
                <c:v>97</c:v>
              </c:pt>
              <c:pt idx="8">
                <c:v>12</c:v>
              </c:pt>
              <c:pt idx="9">
                <c:v>65</c:v>
              </c:pt>
            </c:numLit>
          </c:val>
          <c:extLst>
            <c:ext xmlns:c16="http://schemas.microsoft.com/office/drawing/2014/chart" uri="{C3380CC4-5D6E-409C-BE32-E72D297353CC}">
              <c16:uniqueId val="{00000001-BA1E-4980-BFBD-D1F3258460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E7E7E6"/>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1'!$C$289:$C$292</c:f>
              <c:strCache>
                <c:ptCount val="4"/>
                <c:pt idx="0">
                  <c:v>Supporting inspection processes</c:v>
                </c:pt>
                <c:pt idx="1">
                  <c:v>Predictive enforcement processes</c:v>
                </c:pt>
                <c:pt idx="2">
                  <c:v>Management of auditing and logging</c:v>
                </c:pt>
                <c:pt idx="3">
                  <c:v>Smart Recognition processes</c:v>
                </c:pt>
              </c:strCache>
            </c:strRef>
          </c:cat>
          <c:val>
            <c:numRef>
              <c:f>'AI BI 1'!$D$289:$D$292</c:f>
              <c:numCache>
                <c:formatCode>0%</c:formatCode>
                <c:ptCount val="4"/>
                <c:pt idx="0">
                  <c:v>5.6851311953352766E-2</c:v>
                </c:pt>
                <c:pt idx="1">
                  <c:v>8.8921282798833823E-2</c:v>
                </c:pt>
                <c:pt idx="2">
                  <c:v>5.9766763848396499E-2</c:v>
                </c:pt>
                <c:pt idx="3">
                  <c:v>8.3090379008746357E-2</c:v>
                </c:pt>
              </c:numCache>
            </c:numRef>
          </c:val>
          <c:extLst>
            <c:ext xmlns:c16="http://schemas.microsoft.com/office/drawing/2014/chart" uri="{C3380CC4-5D6E-409C-BE32-E72D297353CC}">
              <c16:uniqueId val="{00000001-2F79-4B6B-9157-7FD803A3E0A3}"/>
            </c:ext>
          </c:extLst>
        </c:ser>
        <c:dLbls>
          <c:showLegendKey val="0"/>
          <c:showVal val="0"/>
          <c:showCatName val="0"/>
          <c:showSerName val="0"/>
          <c:showPercent val="0"/>
          <c:showBubbleSize val="0"/>
        </c:dLbls>
        <c:gapWidth val="182"/>
        <c:axId val="1545566759"/>
        <c:axId val="1712060039"/>
      </c:barChart>
      <c:catAx>
        <c:axId val="15455667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12060039"/>
        <c:crosses val="autoZero"/>
        <c:auto val="1"/>
        <c:lblAlgn val="ctr"/>
        <c:lblOffset val="100"/>
        <c:noMultiLvlLbl val="0"/>
      </c:catAx>
      <c:valAx>
        <c:axId val="1712060039"/>
        <c:scaling>
          <c:orientation val="minMax"/>
        </c:scaling>
        <c:delete val="1"/>
        <c:axPos val="b"/>
        <c:numFmt formatCode="0%" sourceLinked="1"/>
        <c:majorTickMark val="none"/>
        <c:minorTickMark val="none"/>
        <c:tickLblPos val="nextTo"/>
        <c:crossAx val="15455667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solidFill>
                <a:srgbClr val="4472C4"/>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1'!$C$105:$C$108</c:f>
              <c:strCache>
                <c:ptCount val="4"/>
                <c:pt idx="0">
                  <c:v>Multinational</c:v>
                </c:pt>
                <c:pt idx="1">
                  <c:v>Regional</c:v>
                </c:pt>
                <c:pt idx="2">
                  <c:v>Local</c:v>
                </c:pt>
                <c:pt idx="3">
                  <c:v>National</c:v>
                </c:pt>
              </c:strCache>
            </c:strRef>
          </c:cat>
          <c:val>
            <c:numRef>
              <c:f>'AI BI 1'!$D$105:$D$108</c:f>
              <c:numCache>
                <c:formatCode>0%</c:formatCode>
                <c:ptCount val="4"/>
                <c:pt idx="0">
                  <c:v>0.09</c:v>
                </c:pt>
                <c:pt idx="1">
                  <c:v>0.1</c:v>
                </c:pt>
                <c:pt idx="2">
                  <c:v>0.27</c:v>
                </c:pt>
                <c:pt idx="3">
                  <c:v>0.54</c:v>
                </c:pt>
              </c:numCache>
            </c:numRef>
          </c:val>
          <c:extLst>
            <c:ext xmlns:c16="http://schemas.microsoft.com/office/drawing/2014/chart" uri="{C3380CC4-5D6E-409C-BE32-E72D297353CC}">
              <c16:uniqueId val="{00000001-EF42-4519-8866-58B96C8570D6}"/>
            </c:ext>
          </c:extLst>
        </c:ser>
        <c:dLbls>
          <c:showLegendKey val="0"/>
          <c:showVal val="0"/>
          <c:showCatName val="0"/>
          <c:showSerName val="0"/>
          <c:showPercent val="0"/>
          <c:showBubbleSize val="0"/>
        </c:dLbls>
        <c:gapWidth val="182"/>
        <c:axId val="423879207"/>
        <c:axId val="487278231"/>
      </c:barChart>
      <c:catAx>
        <c:axId val="423879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87278231"/>
        <c:crosses val="autoZero"/>
        <c:auto val="1"/>
        <c:lblAlgn val="ctr"/>
        <c:lblOffset val="100"/>
        <c:noMultiLvlLbl val="0"/>
      </c:catAx>
      <c:valAx>
        <c:axId val="487278231"/>
        <c:scaling>
          <c:orientation val="minMax"/>
        </c:scaling>
        <c:delete val="1"/>
        <c:axPos val="b"/>
        <c:numFmt formatCode="0%" sourceLinked="1"/>
        <c:majorTickMark val="none"/>
        <c:minorTickMark val="none"/>
        <c:tickLblPos val="nextTo"/>
        <c:crossAx val="423879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solidFill>
                <a:srgbClr val="4472C4"/>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1'!$D$148:$D$157</c:f>
              <c:strCache>
                <c:ptCount val="10"/>
                <c:pt idx="0">
                  <c:v>General public services</c:v>
                </c:pt>
                <c:pt idx="1">
                  <c:v>Economic affairs</c:v>
                </c:pt>
                <c:pt idx="2">
                  <c:v>Health</c:v>
                </c:pt>
                <c:pt idx="3">
                  <c:v>Public order and safety</c:v>
                </c:pt>
                <c:pt idx="4">
                  <c:v>Social protection</c:v>
                </c:pt>
                <c:pt idx="5">
                  <c:v>Environmental protection</c:v>
                </c:pt>
                <c:pt idx="6">
                  <c:v>Housing and community amenities</c:v>
                </c:pt>
                <c:pt idx="7">
                  <c:v>Education</c:v>
                </c:pt>
                <c:pt idx="8">
                  <c:v>Recreation, culture and religion</c:v>
                </c:pt>
                <c:pt idx="9">
                  <c:v>Defence</c:v>
                </c:pt>
              </c:strCache>
            </c:strRef>
          </c:cat>
          <c:val>
            <c:numRef>
              <c:f>'AI BI 1'!$E$148:$E$157</c:f>
              <c:numCache>
                <c:formatCode>0%</c:formatCode>
                <c:ptCount val="10"/>
                <c:pt idx="0">
                  <c:v>0.3</c:v>
                </c:pt>
                <c:pt idx="1">
                  <c:v>0.18</c:v>
                </c:pt>
                <c:pt idx="2">
                  <c:v>0.15</c:v>
                </c:pt>
                <c:pt idx="3">
                  <c:v>0.14000000000000001</c:v>
                </c:pt>
                <c:pt idx="4">
                  <c:v>0.09</c:v>
                </c:pt>
                <c:pt idx="5">
                  <c:v>0.04</c:v>
                </c:pt>
                <c:pt idx="6">
                  <c:v>0.04</c:v>
                </c:pt>
                <c:pt idx="7">
                  <c:v>0.03</c:v>
                </c:pt>
                <c:pt idx="8">
                  <c:v>0.02</c:v>
                </c:pt>
                <c:pt idx="9">
                  <c:v>0.01</c:v>
                </c:pt>
              </c:numCache>
            </c:numRef>
          </c:val>
          <c:extLst>
            <c:ext xmlns:c16="http://schemas.microsoft.com/office/drawing/2014/chart" uri="{C3380CC4-5D6E-409C-BE32-E72D297353CC}">
              <c16:uniqueId val="{00000001-55B7-4710-8FC5-D5C8FE4A736D}"/>
            </c:ext>
          </c:extLst>
        </c:ser>
        <c:dLbls>
          <c:showLegendKey val="0"/>
          <c:showVal val="0"/>
          <c:showCatName val="0"/>
          <c:showSerName val="0"/>
          <c:showPercent val="0"/>
          <c:showBubbleSize val="0"/>
        </c:dLbls>
        <c:gapWidth val="182"/>
        <c:axId val="387709287"/>
        <c:axId val="1802046728"/>
      </c:barChart>
      <c:catAx>
        <c:axId val="3877092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t-IT"/>
          </a:p>
        </c:txPr>
        <c:crossAx val="1802046728"/>
        <c:crosses val="autoZero"/>
        <c:auto val="1"/>
        <c:lblAlgn val="ctr"/>
        <c:lblOffset val="100"/>
        <c:noMultiLvlLbl val="0"/>
      </c:catAx>
      <c:valAx>
        <c:axId val="1802046728"/>
        <c:scaling>
          <c:orientation val="minMax"/>
        </c:scaling>
        <c:delete val="1"/>
        <c:axPos val="t"/>
        <c:numFmt formatCode="0%" sourceLinked="1"/>
        <c:majorTickMark val="none"/>
        <c:minorTickMark val="none"/>
        <c:tickLblPos val="nextTo"/>
        <c:crossAx val="3877092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solidFill>
                <a:srgbClr val="4472C4"/>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1'!$D$167:$D$171</c:f>
              <c:strCache>
                <c:ptCount val="5"/>
                <c:pt idx="0">
                  <c:v>General public services</c:v>
                </c:pt>
                <c:pt idx="1">
                  <c:v>Public order and safety</c:v>
                </c:pt>
                <c:pt idx="2">
                  <c:v>Social protection</c:v>
                </c:pt>
                <c:pt idx="3">
                  <c:v>Economic affairs</c:v>
                </c:pt>
                <c:pt idx="4">
                  <c:v>Housing and community amenities</c:v>
                </c:pt>
              </c:strCache>
            </c:strRef>
          </c:cat>
          <c:val>
            <c:numRef>
              <c:f>'AI BI 1'!$E$167:$E$171</c:f>
              <c:numCache>
                <c:formatCode>0%</c:formatCode>
                <c:ptCount val="5"/>
                <c:pt idx="0">
                  <c:v>0.41</c:v>
                </c:pt>
                <c:pt idx="1">
                  <c:v>0.27</c:v>
                </c:pt>
                <c:pt idx="2">
                  <c:v>0.2</c:v>
                </c:pt>
                <c:pt idx="3">
                  <c:v>0.1</c:v>
                </c:pt>
                <c:pt idx="4">
                  <c:v>0.02</c:v>
                </c:pt>
              </c:numCache>
            </c:numRef>
          </c:val>
          <c:extLst>
            <c:ext xmlns:c16="http://schemas.microsoft.com/office/drawing/2014/chart" uri="{C3380CC4-5D6E-409C-BE32-E72D297353CC}">
              <c16:uniqueId val="{00000001-FBF4-421C-BF46-EB2A981856F6}"/>
            </c:ext>
          </c:extLst>
        </c:ser>
        <c:dLbls>
          <c:showLegendKey val="0"/>
          <c:showVal val="0"/>
          <c:showCatName val="0"/>
          <c:showSerName val="0"/>
          <c:showPercent val="0"/>
          <c:showBubbleSize val="0"/>
        </c:dLbls>
        <c:gapWidth val="182"/>
        <c:axId val="1672087976"/>
        <c:axId val="1707243144"/>
      </c:barChart>
      <c:catAx>
        <c:axId val="16720879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07243144"/>
        <c:crosses val="autoZero"/>
        <c:auto val="1"/>
        <c:lblAlgn val="ctr"/>
        <c:lblOffset val="100"/>
        <c:noMultiLvlLbl val="0"/>
      </c:catAx>
      <c:valAx>
        <c:axId val="1707243144"/>
        <c:scaling>
          <c:orientation val="minMax"/>
        </c:scaling>
        <c:delete val="1"/>
        <c:axPos val="t"/>
        <c:numFmt formatCode="0%" sourceLinked="1"/>
        <c:majorTickMark val="none"/>
        <c:minorTickMark val="none"/>
        <c:tickLblPos val="nextTo"/>
        <c:crossAx val="1672087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1'!$C$56:$C$66</c:f>
              <c:strCache>
                <c:ptCount val="11"/>
                <c:pt idx="0">
                  <c:v>2010</c:v>
                </c:pt>
                <c:pt idx="1">
                  <c:v>2011</c:v>
                </c:pt>
                <c:pt idx="2">
                  <c:v>2012</c:v>
                </c:pt>
                <c:pt idx="3">
                  <c:v>2014</c:v>
                </c:pt>
                <c:pt idx="4">
                  <c:v>2015</c:v>
                </c:pt>
                <c:pt idx="5">
                  <c:v>2016</c:v>
                </c:pt>
                <c:pt idx="6">
                  <c:v>2017</c:v>
                </c:pt>
                <c:pt idx="7">
                  <c:v>2018</c:v>
                </c:pt>
                <c:pt idx="8">
                  <c:v>2019</c:v>
                </c:pt>
                <c:pt idx="9">
                  <c:v>2020</c:v>
                </c:pt>
                <c:pt idx="10">
                  <c:v>2021</c:v>
                </c:pt>
              </c:strCache>
            </c:strRef>
          </c:cat>
          <c:val>
            <c:numRef>
              <c:f>'AI BI 1'!$D$56:$D$66</c:f>
              <c:numCache>
                <c:formatCode>General</c:formatCode>
                <c:ptCount val="11"/>
                <c:pt idx="0">
                  <c:v>1</c:v>
                </c:pt>
                <c:pt idx="1">
                  <c:v>5</c:v>
                </c:pt>
                <c:pt idx="2">
                  <c:v>2</c:v>
                </c:pt>
                <c:pt idx="3">
                  <c:v>13</c:v>
                </c:pt>
                <c:pt idx="4">
                  <c:v>5</c:v>
                </c:pt>
                <c:pt idx="5">
                  <c:v>26</c:v>
                </c:pt>
                <c:pt idx="6">
                  <c:v>56</c:v>
                </c:pt>
                <c:pt idx="7">
                  <c:v>106</c:v>
                </c:pt>
                <c:pt idx="8">
                  <c:v>144</c:v>
                </c:pt>
                <c:pt idx="9">
                  <c:v>161</c:v>
                </c:pt>
                <c:pt idx="10">
                  <c:v>167</c:v>
                </c:pt>
              </c:numCache>
            </c:numRef>
          </c:val>
          <c:extLst>
            <c:ext xmlns:c16="http://schemas.microsoft.com/office/drawing/2014/chart" uri="{C3380CC4-5D6E-409C-BE32-E72D297353CC}">
              <c16:uniqueId val="{00000001-2BFA-4190-89A8-391138D21958}"/>
            </c:ext>
          </c:extLst>
        </c:ser>
        <c:dLbls>
          <c:showLegendKey val="0"/>
          <c:showVal val="0"/>
          <c:showCatName val="0"/>
          <c:showSerName val="0"/>
          <c:showPercent val="0"/>
          <c:showBubbleSize val="0"/>
        </c:dLbls>
        <c:gapWidth val="50"/>
        <c:overlap val="-27"/>
        <c:axId val="275916808"/>
        <c:axId val="918771832"/>
      </c:barChart>
      <c:catAx>
        <c:axId val="275916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18771832"/>
        <c:crosses val="autoZero"/>
        <c:auto val="1"/>
        <c:lblAlgn val="ctr"/>
        <c:lblOffset val="100"/>
        <c:noMultiLvlLbl val="0"/>
      </c:catAx>
      <c:valAx>
        <c:axId val="918771832"/>
        <c:scaling>
          <c:orientation val="minMax"/>
        </c:scaling>
        <c:delete val="1"/>
        <c:axPos val="l"/>
        <c:numFmt formatCode="General" sourceLinked="1"/>
        <c:majorTickMark val="none"/>
        <c:minorTickMark val="none"/>
        <c:tickLblPos val="nextTo"/>
        <c:crossAx val="275916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1'!$C$122:$C$128</c:f>
              <c:strCache>
                <c:ptCount val="7"/>
                <c:pt idx="0">
                  <c:v>Central-Government</c:v>
                </c:pt>
                <c:pt idx="1">
                  <c:v>Local Government</c:v>
                </c:pt>
                <c:pt idx="2">
                  <c:v>Private sector</c:v>
                </c:pt>
                <c:pt idx="3">
                  <c:v>Consortium</c:v>
                </c:pt>
                <c:pt idx="4">
                  <c:v>Governmental</c:v>
                </c:pt>
                <c:pt idx="5">
                  <c:v>Academic-Research</c:v>
                </c:pt>
                <c:pt idx="6">
                  <c:v>Others</c:v>
                </c:pt>
              </c:strCache>
            </c:strRef>
          </c:cat>
          <c:val>
            <c:numRef>
              <c:f>'AI BI 1'!$D$122:$D$128</c:f>
              <c:numCache>
                <c:formatCode>General</c:formatCode>
                <c:ptCount val="7"/>
                <c:pt idx="0">
                  <c:v>324</c:v>
                </c:pt>
                <c:pt idx="1">
                  <c:v>241</c:v>
                </c:pt>
                <c:pt idx="2">
                  <c:v>42</c:v>
                </c:pt>
                <c:pt idx="3">
                  <c:v>26</c:v>
                </c:pt>
                <c:pt idx="4">
                  <c:v>25</c:v>
                </c:pt>
                <c:pt idx="5">
                  <c:v>21</c:v>
                </c:pt>
                <c:pt idx="6">
                  <c:v>5</c:v>
                </c:pt>
              </c:numCache>
            </c:numRef>
          </c:val>
          <c:extLst>
            <c:ext xmlns:c16="http://schemas.microsoft.com/office/drawing/2014/chart" uri="{C3380CC4-5D6E-409C-BE32-E72D297353CC}">
              <c16:uniqueId val="{00000001-F7D4-4A6B-BE4E-AA745E9779C7}"/>
            </c:ext>
          </c:extLst>
        </c:ser>
        <c:dLbls>
          <c:showLegendKey val="0"/>
          <c:showVal val="0"/>
          <c:showCatName val="0"/>
          <c:showSerName val="0"/>
          <c:showPercent val="0"/>
          <c:showBubbleSize val="0"/>
        </c:dLbls>
        <c:gapWidth val="182"/>
        <c:axId val="1308256152"/>
        <c:axId val="890602647"/>
      </c:barChart>
      <c:catAx>
        <c:axId val="13082561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90602647"/>
        <c:crosses val="autoZero"/>
        <c:auto val="1"/>
        <c:lblAlgn val="ctr"/>
        <c:lblOffset val="100"/>
        <c:noMultiLvlLbl val="0"/>
      </c:catAx>
      <c:valAx>
        <c:axId val="890602647"/>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08256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1'!$C$319:$C$323</c:f>
              <c:strCache>
                <c:ptCount val="5"/>
                <c:pt idx="0">
                  <c:v>Adjudication</c:v>
                </c:pt>
                <c:pt idx="1">
                  <c:v>Internal management</c:v>
                </c:pt>
                <c:pt idx="2">
                  <c:v>Analysis, monitoring and regulatory research</c:v>
                </c:pt>
                <c:pt idx="3">
                  <c:v>Enforcement</c:v>
                </c:pt>
                <c:pt idx="4">
                  <c:v>Public services and engagement</c:v>
                </c:pt>
              </c:strCache>
            </c:strRef>
          </c:cat>
          <c:val>
            <c:numRef>
              <c:f>'AI BI 1'!$D$319:$D$323</c:f>
              <c:numCache>
                <c:formatCode>0%</c:formatCode>
                <c:ptCount val="5"/>
                <c:pt idx="0">
                  <c:v>2.0408163265306121E-2</c:v>
                </c:pt>
                <c:pt idx="1">
                  <c:v>0.16472303206997085</c:v>
                </c:pt>
                <c:pt idx="2">
                  <c:v>0.22448979591836735</c:v>
                </c:pt>
                <c:pt idx="3">
                  <c:v>0.2565597667638484</c:v>
                </c:pt>
                <c:pt idx="4">
                  <c:v>0.33381924198250729</c:v>
                </c:pt>
              </c:numCache>
            </c:numRef>
          </c:val>
          <c:extLst>
            <c:ext xmlns:c16="http://schemas.microsoft.com/office/drawing/2014/chart" uri="{C3380CC4-5D6E-409C-BE32-E72D297353CC}">
              <c16:uniqueId val="{00000001-4510-47C3-B89A-19D390341E4E}"/>
            </c:ext>
          </c:extLst>
        </c:ser>
        <c:dLbls>
          <c:showLegendKey val="0"/>
          <c:showVal val="0"/>
          <c:showCatName val="0"/>
          <c:showSerName val="0"/>
          <c:showPercent val="0"/>
          <c:showBubbleSize val="0"/>
        </c:dLbls>
        <c:gapWidth val="182"/>
        <c:axId val="1432963639"/>
        <c:axId val="1252752584"/>
      </c:barChart>
      <c:catAx>
        <c:axId val="1432963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252752584"/>
        <c:crosses val="autoZero"/>
        <c:auto val="1"/>
        <c:lblAlgn val="ctr"/>
        <c:lblOffset val="100"/>
        <c:noMultiLvlLbl val="0"/>
      </c:catAx>
      <c:valAx>
        <c:axId val="125275258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32963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'AI BI 1'!$C$86:$C$90</c:f>
              <c:strCache>
                <c:ptCount val="5"/>
                <c:pt idx="0">
                  <c:v>Implemented</c:v>
                </c:pt>
                <c:pt idx="1">
                  <c:v>Pilot</c:v>
                </c:pt>
                <c:pt idx="2">
                  <c:v>In development</c:v>
                </c:pt>
                <c:pt idx="3">
                  <c:v>Not in use anymore</c:v>
                </c:pt>
                <c:pt idx="4">
                  <c:v>Planned</c:v>
                </c:pt>
              </c:strCache>
            </c:strRef>
          </c:cat>
          <c:val>
            <c:numRef>
              <c:f>'AI BI 1'!$D$86:$D$90</c:f>
              <c:numCache>
                <c:formatCode>0%</c:formatCode>
                <c:ptCount val="5"/>
                <c:pt idx="0">
                  <c:v>0.37900874635568516</c:v>
                </c:pt>
                <c:pt idx="1">
                  <c:v>0.29737609329446063</c:v>
                </c:pt>
                <c:pt idx="2">
                  <c:v>0.25218658892128282</c:v>
                </c:pt>
                <c:pt idx="3">
                  <c:v>3.6443148688046649E-2</c:v>
                </c:pt>
                <c:pt idx="4">
                  <c:v>3.4985422740524783E-2</c:v>
                </c:pt>
              </c:numCache>
            </c:numRef>
          </c:val>
          <c:extLst>
            <c:ext xmlns:c16="http://schemas.microsoft.com/office/drawing/2014/chart" uri="{C3380CC4-5D6E-409C-BE32-E72D297353CC}">
              <c16:uniqueId val="{00000001-54B5-41DF-AE05-A579A5BBCC22}"/>
            </c:ext>
          </c:extLst>
        </c:ser>
        <c:dLbls>
          <c:showLegendKey val="0"/>
          <c:showVal val="0"/>
          <c:showCatName val="0"/>
          <c:showSerName val="0"/>
          <c:showPercent val="0"/>
          <c:showBubbleSize val="0"/>
        </c:dLbls>
        <c:gapWidth val="182"/>
        <c:axId val="1412431543"/>
        <c:axId val="32615735"/>
      </c:barChart>
      <c:catAx>
        <c:axId val="14124315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2615735"/>
        <c:crosses val="autoZero"/>
        <c:auto val="1"/>
        <c:lblAlgn val="ctr"/>
        <c:lblOffset val="100"/>
        <c:noMultiLvlLbl val="0"/>
      </c:catAx>
      <c:valAx>
        <c:axId val="32615735"/>
        <c:scaling>
          <c:orientation val="minMax"/>
        </c:scaling>
        <c:delete val="1"/>
        <c:axPos val="t"/>
        <c:numFmt formatCode="0%" sourceLinked="1"/>
        <c:majorTickMark val="none"/>
        <c:minorTickMark val="none"/>
        <c:tickLblPos val="nextTo"/>
        <c:crossAx val="14124315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1'!$C$185:$C$205</c:f>
              <c:strCache>
                <c:ptCount val="21"/>
                <c:pt idx="0">
                  <c:v>General Public Services (SUM)</c:v>
                </c:pt>
                <c:pt idx="1">
                  <c:v>Legislative, financial, fiscal, external affairs</c:v>
                </c:pt>
                <c:pt idx="2">
                  <c:v>Transport</c:v>
                </c:pt>
                <c:pt idx="3">
                  <c:v>Police Services</c:v>
                </c:pt>
                <c:pt idx="4">
                  <c:v>Public health services</c:v>
                </c:pt>
                <c:pt idx="5">
                  <c:v>Public order and safety</c:v>
                </c:pt>
                <c:pt idx="6">
                  <c:v>Social protection</c:v>
                </c:pt>
                <c:pt idx="7">
                  <c:v>Health</c:v>
                </c:pt>
                <c:pt idx="8">
                  <c:v>Hospital services</c:v>
                </c:pt>
                <c:pt idx="9">
                  <c:v>Unemployment</c:v>
                </c:pt>
                <c:pt idx="10">
                  <c:v>Environmental protection</c:v>
                </c:pt>
                <c:pt idx="11">
                  <c:v>General economic, commercial and labour affair</c:v>
                </c:pt>
                <c:pt idx="12">
                  <c:v>Economic affairs</c:v>
                </c:pt>
                <c:pt idx="13">
                  <c:v>Public Services</c:v>
                </c:pt>
                <c:pt idx="14">
                  <c:v>Law courts</c:v>
                </c:pt>
                <c:pt idx="15">
                  <c:v>Agriculture, forestry, fishing and hunting</c:v>
                </c:pt>
                <c:pt idx="16">
                  <c:v>Cultural services</c:v>
                </c:pt>
                <c:pt idx="17">
                  <c:v>Family and children</c:v>
                </c:pt>
                <c:pt idx="18">
                  <c:v>Water supply</c:v>
                </c:pt>
                <c:pt idx="19">
                  <c:v>Communication</c:v>
                </c:pt>
                <c:pt idx="20">
                  <c:v>Others</c:v>
                </c:pt>
              </c:strCache>
            </c:strRef>
          </c:cat>
          <c:val>
            <c:numRef>
              <c:f>'AI BI 1'!$D$185:$D$205</c:f>
              <c:numCache>
                <c:formatCode>General</c:formatCode>
                <c:ptCount val="21"/>
                <c:pt idx="0">
                  <c:v>112</c:v>
                </c:pt>
                <c:pt idx="1">
                  <c:v>81</c:v>
                </c:pt>
                <c:pt idx="2">
                  <c:v>63</c:v>
                </c:pt>
                <c:pt idx="3">
                  <c:v>46</c:v>
                </c:pt>
                <c:pt idx="4">
                  <c:v>38</c:v>
                </c:pt>
                <c:pt idx="5">
                  <c:v>35</c:v>
                </c:pt>
                <c:pt idx="6">
                  <c:v>32</c:v>
                </c:pt>
                <c:pt idx="7">
                  <c:v>29</c:v>
                </c:pt>
                <c:pt idx="8">
                  <c:v>24</c:v>
                </c:pt>
                <c:pt idx="9">
                  <c:v>20</c:v>
                </c:pt>
                <c:pt idx="10">
                  <c:v>20</c:v>
                </c:pt>
                <c:pt idx="11">
                  <c:v>18</c:v>
                </c:pt>
                <c:pt idx="12">
                  <c:v>14</c:v>
                </c:pt>
                <c:pt idx="13">
                  <c:v>12</c:v>
                </c:pt>
                <c:pt idx="14">
                  <c:v>12</c:v>
                </c:pt>
                <c:pt idx="15">
                  <c:v>12</c:v>
                </c:pt>
                <c:pt idx="16">
                  <c:v>9</c:v>
                </c:pt>
                <c:pt idx="17">
                  <c:v>8</c:v>
                </c:pt>
                <c:pt idx="18">
                  <c:v>8</c:v>
                </c:pt>
                <c:pt idx="19">
                  <c:v>8</c:v>
                </c:pt>
                <c:pt idx="20">
                  <c:v>85</c:v>
                </c:pt>
              </c:numCache>
            </c:numRef>
          </c:val>
          <c:extLst>
            <c:ext xmlns:c16="http://schemas.microsoft.com/office/drawing/2014/chart" uri="{C3380CC4-5D6E-409C-BE32-E72D297353CC}">
              <c16:uniqueId val="{00000001-1C4A-4DD4-8A9C-4B647A5136CB}"/>
            </c:ext>
          </c:extLst>
        </c:ser>
        <c:dLbls>
          <c:showLegendKey val="0"/>
          <c:showVal val="0"/>
          <c:showCatName val="0"/>
          <c:showSerName val="0"/>
          <c:showPercent val="0"/>
          <c:showBubbleSize val="0"/>
        </c:dLbls>
        <c:gapWidth val="182"/>
        <c:axId val="472013784"/>
        <c:axId val="1984052200"/>
      </c:barChart>
      <c:catAx>
        <c:axId val="4720137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84052200"/>
        <c:crosses val="autoZero"/>
        <c:auto val="1"/>
        <c:lblAlgn val="ctr"/>
        <c:lblOffset val="100"/>
        <c:noMultiLvlLbl val="0"/>
      </c:catAx>
      <c:valAx>
        <c:axId val="1984052200"/>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72013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'AI BI 1'!$E$393</c:f>
              <c:strCache>
                <c:ptCount val="1"/>
                <c:pt idx="0">
                  <c:v>Relative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1'!$C$394:$C$403</c:f>
              <c:strCache>
                <c:ptCount val="10"/>
                <c:pt idx="0">
                  <c:v>General public services</c:v>
                </c:pt>
                <c:pt idx="1">
                  <c:v>Economic affairs</c:v>
                </c:pt>
                <c:pt idx="2">
                  <c:v>Health</c:v>
                </c:pt>
                <c:pt idx="3">
                  <c:v>Public order and safety</c:v>
                </c:pt>
                <c:pt idx="4">
                  <c:v>Social protection</c:v>
                </c:pt>
                <c:pt idx="5">
                  <c:v>Environmental protection</c:v>
                </c:pt>
                <c:pt idx="6">
                  <c:v>Housing and community amenities</c:v>
                </c:pt>
                <c:pt idx="7">
                  <c:v>Education</c:v>
                </c:pt>
                <c:pt idx="8">
                  <c:v>Recreation, culture and religion</c:v>
                </c:pt>
                <c:pt idx="9">
                  <c:v>Defence</c:v>
                </c:pt>
              </c:strCache>
            </c:strRef>
          </c:cat>
          <c:val>
            <c:numRef>
              <c:f>'AI BI 1'!$E$394:$E$403</c:f>
              <c:numCache>
                <c:formatCode>0%</c:formatCode>
                <c:ptCount val="10"/>
                <c:pt idx="0">
                  <c:v>0.59712230215827333</c:v>
                </c:pt>
                <c:pt idx="1">
                  <c:v>0.11510791366906475</c:v>
                </c:pt>
                <c:pt idx="2">
                  <c:v>9.3525179856115109E-2</c:v>
                </c:pt>
                <c:pt idx="3">
                  <c:v>7.9136690647482008E-2</c:v>
                </c:pt>
                <c:pt idx="4">
                  <c:v>5.0359712230215826E-2</c:v>
                </c:pt>
                <c:pt idx="5">
                  <c:v>2.8776978417266189E-2</c:v>
                </c:pt>
                <c:pt idx="6">
                  <c:v>1.4388489208633094E-2</c:v>
                </c:pt>
                <c:pt idx="7">
                  <c:v>7.1942446043165471E-3</c:v>
                </c:pt>
                <c:pt idx="8">
                  <c:v>7.1942446043165471E-3</c:v>
                </c:pt>
                <c:pt idx="9">
                  <c:v>7.1942446043165471E-3</c:v>
                </c:pt>
              </c:numCache>
            </c:numRef>
          </c:val>
          <c:extLst>
            <c:ext xmlns:c16="http://schemas.microsoft.com/office/drawing/2014/chart" uri="{C3380CC4-5D6E-409C-BE32-E72D297353CC}">
              <c16:uniqueId val="{00000001-59E4-4E63-9505-35ACFD12335C}"/>
            </c:ext>
          </c:extLst>
        </c:ser>
        <c:dLbls>
          <c:showLegendKey val="0"/>
          <c:showVal val="0"/>
          <c:showCatName val="0"/>
          <c:showSerName val="0"/>
          <c:showPercent val="0"/>
          <c:showBubbleSize val="0"/>
        </c:dLbls>
        <c:gapWidth val="182"/>
        <c:axId val="1850570952"/>
        <c:axId val="1781404920"/>
      </c:barChart>
      <c:catAx>
        <c:axId val="18505709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81404920"/>
        <c:crosses val="autoZero"/>
        <c:auto val="1"/>
        <c:lblAlgn val="ctr"/>
        <c:lblOffset val="100"/>
        <c:noMultiLvlLbl val="0"/>
      </c:catAx>
      <c:valAx>
        <c:axId val="1781404920"/>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50570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'AI BI 1'!$E$414</c:f>
              <c:strCache>
                <c:ptCount val="1"/>
                <c:pt idx="0">
                  <c:v>Implemented</c:v>
                </c:pt>
              </c:strCache>
            </c:strRef>
          </c:tx>
          <c:spPr>
            <a:solidFill>
              <a:schemeClr val="accent1"/>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1'!$E$415:$E$424</c:f>
              <c:numCache>
                <c:formatCode>0</c:formatCode>
                <c:ptCount val="10"/>
                <c:pt idx="0">
                  <c:v>50</c:v>
                </c:pt>
                <c:pt idx="1">
                  <c:v>11</c:v>
                </c:pt>
                <c:pt idx="2">
                  <c:v>8</c:v>
                </c:pt>
                <c:pt idx="3">
                  <c:v>3</c:v>
                </c:pt>
                <c:pt idx="4">
                  <c:v>3</c:v>
                </c:pt>
                <c:pt idx="5">
                  <c:v>3</c:v>
                </c:pt>
                <c:pt idx="6">
                  <c:v>1</c:v>
                </c:pt>
                <c:pt idx="7">
                  <c:v>1</c:v>
                </c:pt>
              </c:numCache>
            </c:numRef>
          </c:val>
          <c:extLst>
            <c:ext xmlns:c16="http://schemas.microsoft.com/office/drawing/2014/chart" uri="{C3380CC4-5D6E-409C-BE32-E72D297353CC}">
              <c16:uniqueId val="{00000001-3445-4A61-9F6B-82CF5E0CD55B}"/>
            </c:ext>
          </c:extLst>
        </c:ser>
        <c:ser>
          <c:idx val="1"/>
          <c:order val="1"/>
          <c:tx>
            <c:strRef>
              <c:f>'AI BI 1'!$F$414</c:f>
              <c:strCache>
                <c:ptCount val="1"/>
                <c:pt idx="0">
                  <c:v>in development</c:v>
                </c:pt>
              </c:strCache>
            </c:strRef>
          </c:tx>
          <c:spPr>
            <a:solidFill>
              <a:schemeClr val="accent2"/>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1'!$F$415:$F$424</c:f>
              <c:numCache>
                <c:formatCode>0</c:formatCode>
                <c:ptCount val="10"/>
                <c:pt idx="0">
                  <c:v>12</c:v>
                </c:pt>
                <c:pt idx="2">
                  <c:v>2</c:v>
                </c:pt>
                <c:pt idx="4">
                  <c:v>2</c:v>
                </c:pt>
                <c:pt idx="5">
                  <c:v>1</c:v>
                </c:pt>
              </c:numCache>
            </c:numRef>
          </c:val>
          <c:extLst>
            <c:ext xmlns:c16="http://schemas.microsoft.com/office/drawing/2014/chart" uri="{C3380CC4-5D6E-409C-BE32-E72D297353CC}">
              <c16:uniqueId val="{00000003-3445-4A61-9F6B-82CF5E0CD55B}"/>
            </c:ext>
          </c:extLst>
        </c:ser>
        <c:ser>
          <c:idx val="2"/>
          <c:order val="2"/>
          <c:tx>
            <c:strRef>
              <c:f>'AI BI 1'!$G$414</c:f>
              <c:strCache>
                <c:ptCount val="1"/>
                <c:pt idx="0">
                  <c:v>Not use anymore</c:v>
                </c:pt>
              </c:strCache>
            </c:strRef>
          </c:tx>
          <c:spPr>
            <a:solidFill>
              <a:schemeClr val="accent3"/>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1'!$G$415:$G$424</c:f>
              <c:numCache>
                <c:formatCode>0</c:formatCode>
                <c:ptCount val="10"/>
                <c:pt idx="0">
                  <c:v>5</c:v>
                </c:pt>
                <c:pt idx="1">
                  <c:v>2</c:v>
                </c:pt>
                <c:pt idx="2">
                  <c:v>1</c:v>
                </c:pt>
                <c:pt idx="3">
                  <c:v>2</c:v>
                </c:pt>
              </c:numCache>
            </c:numRef>
          </c:val>
          <c:extLst>
            <c:ext xmlns:c16="http://schemas.microsoft.com/office/drawing/2014/chart" uri="{C3380CC4-5D6E-409C-BE32-E72D297353CC}">
              <c16:uniqueId val="{00000005-3445-4A61-9F6B-82CF5E0CD55B}"/>
            </c:ext>
          </c:extLst>
        </c:ser>
        <c:ser>
          <c:idx val="3"/>
          <c:order val="3"/>
          <c:tx>
            <c:strRef>
              <c:f>'AI BI 1'!$H$414</c:f>
              <c:strCache>
                <c:ptCount val="1"/>
                <c:pt idx="0">
                  <c:v>Pilot</c:v>
                </c:pt>
              </c:strCache>
            </c:strRef>
          </c:tx>
          <c:spPr>
            <a:solidFill>
              <a:schemeClr val="accent4"/>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1'!$H$415:$H$424</c:f>
              <c:numCache>
                <c:formatCode>0</c:formatCode>
                <c:ptCount val="10"/>
                <c:pt idx="0">
                  <c:v>11</c:v>
                </c:pt>
                <c:pt idx="1">
                  <c:v>3</c:v>
                </c:pt>
                <c:pt idx="2">
                  <c:v>2</c:v>
                </c:pt>
                <c:pt idx="3">
                  <c:v>6</c:v>
                </c:pt>
                <c:pt idx="4">
                  <c:v>1</c:v>
                </c:pt>
                <c:pt idx="6">
                  <c:v>1</c:v>
                </c:pt>
                <c:pt idx="8">
                  <c:v>1</c:v>
                </c:pt>
                <c:pt idx="9">
                  <c:v>1</c:v>
                </c:pt>
              </c:numCache>
            </c:numRef>
          </c:val>
          <c:extLst>
            <c:ext xmlns:c16="http://schemas.microsoft.com/office/drawing/2014/chart" uri="{C3380CC4-5D6E-409C-BE32-E72D297353CC}">
              <c16:uniqueId val="{00000007-3445-4A61-9F6B-82CF5E0CD55B}"/>
            </c:ext>
          </c:extLst>
        </c:ser>
        <c:ser>
          <c:idx val="4"/>
          <c:order val="4"/>
          <c:tx>
            <c:strRef>
              <c:f>'AI BI 1'!$I$414</c:f>
              <c:strCache>
                <c:ptCount val="1"/>
                <c:pt idx="0">
                  <c:v>Planned</c:v>
                </c:pt>
              </c:strCache>
            </c:strRef>
          </c:tx>
          <c:spPr>
            <a:solidFill>
              <a:schemeClr val="accent5"/>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1'!$I$415:$I$424</c:f>
              <c:numCache>
                <c:formatCode>0</c:formatCode>
                <c:ptCount val="10"/>
                <c:pt idx="0">
                  <c:v>5</c:v>
                </c:pt>
                <c:pt idx="4">
                  <c:v>1</c:v>
                </c:pt>
              </c:numCache>
            </c:numRef>
          </c:val>
          <c:extLst>
            <c:ext xmlns:c16="http://schemas.microsoft.com/office/drawing/2014/chart" uri="{C3380CC4-5D6E-409C-BE32-E72D297353CC}">
              <c16:uniqueId val="{00000009-3445-4A61-9F6B-82CF5E0CD55B}"/>
            </c:ext>
          </c:extLst>
        </c:ser>
        <c:dLbls>
          <c:showLegendKey val="0"/>
          <c:showVal val="0"/>
          <c:showCatName val="0"/>
          <c:showSerName val="0"/>
          <c:showPercent val="0"/>
          <c:showBubbleSize val="0"/>
        </c:dLbls>
        <c:gapWidth val="150"/>
        <c:overlap val="100"/>
        <c:axId val="118441720"/>
        <c:axId val="881216792"/>
      </c:barChart>
      <c:catAx>
        <c:axId val="1184417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81216792"/>
        <c:crosses val="autoZero"/>
        <c:auto val="1"/>
        <c:lblAlgn val="ctr"/>
        <c:lblOffset val="100"/>
        <c:noMultiLvlLbl val="0"/>
      </c:catAx>
      <c:valAx>
        <c:axId val="881216792"/>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8441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1'!$C$457:$C$470</c:f>
              <c:strCache>
                <c:ptCount val="14"/>
                <c:pt idx="0">
                  <c:v>Engagement management</c:v>
                </c:pt>
                <c:pt idx="1">
                  <c:v>Service personalisation (various)</c:v>
                </c:pt>
                <c:pt idx="2">
                  <c:v>Service integration (various)</c:v>
                </c:pt>
                <c:pt idx="3">
                  <c:v>Internal primary processes</c:v>
                </c:pt>
                <c:pt idx="4">
                  <c:v>Internal support processes</c:v>
                </c:pt>
                <c:pt idx="5">
                  <c:v>Information analysis processes</c:v>
                </c:pt>
                <c:pt idx="6">
                  <c:v>Predictive enforcement processes</c:v>
                </c:pt>
                <c:pt idx="7">
                  <c:v>Data Sharing Management</c:v>
                </c:pt>
                <c:pt idx="8">
                  <c:v>Smart Recognition processes</c:v>
                </c:pt>
                <c:pt idx="9">
                  <c:v>Supporting inspection processes</c:v>
                </c:pt>
                <c:pt idx="10">
                  <c:v>Management of auditing and logging</c:v>
                </c:pt>
                <c:pt idx="11">
                  <c:v>Monitoring policy implementation</c:v>
                </c:pt>
                <c:pt idx="12">
                  <c:v>Taking decisions on benefits  </c:v>
                </c:pt>
                <c:pt idx="13">
                  <c:v>Prediction and planning </c:v>
                </c:pt>
              </c:strCache>
            </c:strRef>
          </c:cat>
          <c:val>
            <c:numRef>
              <c:f>'AI BI 1'!$D$457:$D$470</c:f>
              <c:numCache>
                <c:formatCode>General</c:formatCode>
                <c:ptCount val="14"/>
                <c:pt idx="0">
                  <c:v>42</c:v>
                </c:pt>
                <c:pt idx="1">
                  <c:v>36</c:v>
                </c:pt>
                <c:pt idx="2">
                  <c:v>16</c:v>
                </c:pt>
                <c:pt idx="3">
                  <c:v>16</c:v>
                </c:pt>
                <c:pt idx="4">
                  <c:v>8</c:v>
                </c:pt>
                <c:pt idx="5">
                  <c:v>4</c:v>
                </c:pt>
                <c:pt idx="6">
                  <c:v>4</c:v>
                </c:pt>
                <c:pt idx="7">
                  <c:v>3</c:v>
                </c:pt>
                <c:pt idx="8">
                  <c:v>2</c:v>
                </c:pt>
                <c:pt idx="9">
                  <c:v>2</c:v>
                </c:pt>
                <c:pt idx="10">
                  <c:v>2</c:v>
                </c:pt>
                <c:pt idx="11">
                  <c:v>2</c:v>
                </c:pt>
                <c:pt idx="12">
                  <c:v>1</c:v>
                </c:pt>
                <c:pt idx="13">
                  <c:v>1</c:v>
                </c:pt>
              </c:numCache>
            </c:numRef>
          </c:val>
          <c:extLst>
            <c:ext xmlns:c16="http://schemas.microsoft.com/office/drawing/2014/chart" uri="{C3380CC4-5D6E-409C-BE32-E72D297353CC}">
              <c16:uniqueId val="{00000001-5DD7-49C4-BE73-72E02A89AFDC}"/>
            </c:ext>
          </c:extLst>
        </c:ser>
        <c:dLbls>
          <c:showLegendKey val="0"/>
          <c:showVal val="0"/>
          <c:showCatName val="0"/>
          <c:showSerName val="0"/>
          <c:showPercent val="0"/>
          <c:showBubbleSize val="0"/>
        </c:dLbls>
        <c:gapWidth val="182"/>
        <c:axId val="1836746487"/>
        <c:axId val="371102983"/>
      </c:barChart>
      <c:catAx>
        <c:axId val="18367464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1102983"/>
        <c:crosses val="autoZero"/>
        <c:auto val="1"/>
        <c:lblAlgn val="ctr"/>
        <c:lblOffset val="100"/>
        <c:noMultiLvlLbl val="0"/>
      </c:catAx>
      <c:valAx>
        <c:axId val="371102983"/>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367464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1'!$D$439:$D$443</c:f>
              <c:strCache>
                <c:ptCount val="5"/>
                <c:pt idx="0">
                  <c:v>Adjudication</c:v>
                </c:pt>
                <c:pt idx="1">
                  <c:v>Analysis, monitoring and regulatory research</c:v>
                </c:pt>
                <c:pt idx="2">
                  <c:v>Enforcement</c:v>
                </c:pt>
                <c:pt idx="3">
                  <c:v>Internal management</c:v>
                </c:pt>
                <c:pt idx="4">
                  <c:v>Public services and engagement</c:v>
                </c:pt>
              </c:strCache>
            </c:strRef>
          </c:cat>
          <c:val>
            <c:numRef>
              <c:f>'AI BI 1'!$E$439:$E$443</c:f>
              <c:numCache>
                <c:formatCode>General</c:formatCode>
                <c:ptCount val="5"/>
                <c:pt idx="0">
                  <c:v>1</c:v>
                </c:pt>
                <c:pt idx="1">
                  <c:v>7</c:v>
                </c:pt>
                <c:pt idx="2">
                  <c:v>10</c:v>
                </c:pt>
                <c:pt idx="3">
                  <c:v>23</c:v>
                </c:pt>
                <c:pt idx="4">
                  <c:v>98</c:v>
                </c:pt>
              </c:numCache>
            </c:numRef>
          </c:val>
          <c:extLst>
            <c:ext xmlns:c16="http://schemas.microsoft.com/office/drawing/2014/chart" uri="{C3380CC4-5D6E-409C-BE32-E72D297353CC}">
              <c16:uniqueId val="{00000001-287A-40BC-837F-DD8C1D841BF1}"/>
            </c:ext>
          </c:extLst>
        </c:ser>
        <c:dLbls>
          <c:showLegendKey val="0"/>
          <c:showVal val="0"/>
          <c:showCatName val="0"/>
          <c:showSerName val="0"/>
          <c:showPercent val="0"/>
          <c:showBubbleSize val="0"/>
        </c:dLbls>
        <c:gapWidth val="182"/>
        <c:axId val="2097760040"/>
        <c:axId val="1926440936"/>
      </c:barChart>
      <c:catAx>
        <c:axId val="2097760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26440936"/>
        <c:crosses val="autoZero"/>
        <c:auto val="1"/>
        <c:lblAlgn val="ctr"/>
        <c:lblOffset val="100"/>
        <c:noMultiLvlLbl val="0"/>
      </c:catAx>
      <c:valAx>
        <c:axId val="1926440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97760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1'!$C$484:$C$491</c:f>
              <c:strCache>
                <c:ptCount val="7"/>
                <c:pt idx="0">
                  <c:v>chatbot</c:v>
                </c:pt>
                <c:pt idx="1">
                  <c:v>text analysis</c:v>
                </c:pt>
                <c:pt idx="2">
                  <c:v>speech recognition</c:v>
                </c:pt>
                <c:pt idx="3">
                  <c:v>automatic translation</c:v>
                </c:pt>
                <c:pt idx="4">
                  <c:v>Q&amp;A</c:v>
                </c:pt>
                <c:pt idx="5">
                  <c:v>Voice Assistant</c:v>
                </c:pt>
                <c:pt idx="6">
                  <c:v>Multi-modal Assistant</c:v>
                </c:pt>
              </c:strCache>
            </c:strRef>
          </c:cat>
          <c:val>
            <c:numRef>
              <c:f>'AI BI 1'!$D$484:$D$491</c:f>
              <c:numCache>
                <c:formatCode>General</c:formatCode>
                <c:ptCount val="8"/>
                <c:pt idx="0">
                  <c:v>78</c:v>
                </c:pt>
                <c:pt idx="1">
                  <c:v>39</c:v>
                </c:pt>
                <c:pt idx="2">
                  <c:v>7</c:v>
                </c:pt>
                <c:pt idx="3">
                  <c:v>5</c:v>
                </c:pt>
                <c:pt idx="4">
                  <c:v>4</c:v>
                </c:pt>
                <c:pt idx="5">
                  <c:v>3</c:v>
                </c:pt>
                <c:pt idx="6">
                  <c:v>2</c:v>
                </c:pt>
              </c:numCache>
            </c:numRef>
          </c:val>
          <c:extLst>
            <c:ext xmlns:c16="http://schemas.microsoft.com/office/drawing/2014/chart" uri="{C3380CC4-5D6E-409C-BE32-E72D297353CC}">
              <c16:uniqueId val="{00000001-1DAE-4CEC-8423-AAACEEEE762B}"/>
            </c:ext>
          </c:extLst>
        </c:ser>
        <c:dLbls>
          <c:showLegendKey val="0"/>
          <c:showVal val="0"/>
          <c:showCatName val="0"/>
          <c:showSerName val="0"/>
          <c:showPercent val="0"/>
          <c:showBubbleSize val="0"/>
        </c:dLbls>
        <c:gapWidth val="182"/>
        <c:axId val="1345070935"/>
        <c:axId val="89161192"/>
      </c:barChart>
      <c:catAx>
        <c:axId val="134507093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9161192"/>
        <c:crosses val="autoZero"/>
        <c:auto val="1"/>
        <c:lblAlgn val="ctr"/>
        <c:lblOffset val="100"/>
        <c:noMultiLvlLbl val="0"/>
      </c:catAx>
      <c:valAx>
        <c:axId val="89161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450709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1'!$C$504:$C$508</c:f>
              <c:strCache>
                <c:ptCount val="5"/>
                <c:pt idx="0">
                  <c:v>Implemented</c:v>
                </c:pt>
                <c:pt idx="1">
                  <c:v>In development</c:v>
                </c:pt>
                <c:pt idx="2">
                  <c:v>Not in use anymore</c:v>
                </c:pt>
                <c:pt idx="3">
                  <c:v>Pilot</c:v>
                </c:pt>
                <c:pt idx="4">
                  <c:v>Planned</c:v>
                </c:pt>
              </c:strCache>
            </c:strRef>
          </c:cat>
          <c:val>
            <c:numRef>
              <c:f>'AI BI 1'!$D$504:$D$508</c:f>
              <c:numCache>
                <c:formatCode>0%</c:formatCode>
                <c:ptCount val="5"/>
                <c:pt idx="0">
                  <c:v>0.57553956834532372</c:v>
                </c:pt>
                <c:pt idx="1">
                  <c:v>0.1223021582733813</c:v>
                </c:pt>
                <c:pt idx="2">
                  <c:v>7.1942446043165464E-2</c:v>
                </c:pt>
                <c:pt idx="3">
                  <c:v>0.18705035971223022</c:v>
                </c:pt>
                <c:pt idx="4">
                  <c:v>4.3165467625899283E-2</c:v>
                </c:pt>
              </c:numCache>
            </c:numRef>
          </c:val>
          <c:extLst>
            <c:ext xmlns:c16="http://schemas.microsoft.com/office/drawing/2014/chart" uri="{C3380CC4-5D6E-409C-BE32-E72D297353CC}">
              <c16:uniqueId val="{00000001-E7EB-490B-A6D7-A526442C8CC3}"/>
            </c:ext>
          </c:extLst>
        </c:ser>
        <c:dLbls>
          <c:showLegendKey val="0"/>
          <c:showVal val="0"/>
          <c:showCatName val="0"/>
          <c:showSerName val="0"/>
          <c:showPercent val="0"/>
          <c:showBubbleSize val="0"/>
        </c:dLbls>
        <c:gapWidth val="182"/>
        <c:axId val="2099381032"/>
        <c:axId val="633500920"/>
      </c:barChart>
      <c:catAx>
        <c:axId val="2099381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3500920"/>
        <c:crosses val="autoZero"/>
        <c:auto val="1"/>
        <c:lblAlgn val="ctr"/>
        <c:lblOffset val="100"/>
        <c:noMultiLvlLbl val="0"/>
      </c:catAx>
      <c:valAx>
        <c:axId val="6335009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99381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1'!$C$526:$C$529</c:f>
              <c:strCache>
                <c:ptCount val="4"/>
                <c:pt idx="0">
                  <c:v>Local</c:v>
                </c:pt>
                <c:pt idx="1">
                  <c:v>Multinational</c:v>
                </c:pt>
                <c:pt idx="2">
                  <c:v>National</c:v>
                </c:pt>
                <c:pt idx="3">
                  <c:v>Regional</c:v>
                </c:pt>
              </c:strCache>
            </c:strRef>
          </c:cat>
          <c:val>
            <c:numRef>
              <c:f>'AI BI 1'!$D$526:$D$529</c:f>
              <c:numCache>
                <c:formatCode>0%</c:formatCode>
                <c:ptCount val="4"/>
                <c:pt idx="0">
                  <c:v>0.2733812949640288</c:v>
                </c:pt>
                <c:pt idx="1">
                  <c:v>9.3525179856115109E-2</c:v>
                </c:pt>
                <c:pt idx="2">
                  <c:v>0.5467625899280576</c:v>
                </c:pt>
                <c:pt idx="3">
                  <c:v>8.6330935251798566E-2</c:v>
                </c:pt>
              </c:numCache>
            </c:numRef>
          </c:val>
          <c:extLst>
            <c:ext xmlns:c16="http://schemas.microsoft.com/office/drawing/2014/chart" uri="{C3380CC4-5D6E-409C-BE32-E72D297353CC}">
              <c16:uniqueId val="{00000001-80A3-4BD8-86D5-D7BE9B24BC21}"/>
            </c:ext>
          </c:extLst>
        </c:ser>
        <c:dLbls>
          <c:showLegendKey val="0"/>
          <c:showVal val="0"/>
          <c:showCatName val="0"/>
          <c:showSerName val="0"/>
          <c:showPercent val="0"/>
          <c:showBubbleSize val="0"/>
        </c:dLbls>
        <c:gapWidth val="182"/>
        <c:axId val="1926732920"/>
        <c:axId val="1418747304"/>
      </c:barChart>
      <c:catAx>
        <c:axId val="192673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18747304"/>
        <c:crosses val="autoZero"/>
        <c:auto val="1"/>
        <c:lblAlgn val="ctr"/>
        <c:lblOffset val="100"/>
        <c:noMultiLvlLbl val="0"/>
      </c:catAx>
      <c:valAx>
        <c:axId val="14187473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26732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ED7D31"/>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2'!$C$124:$C$126</c:f>
              <c:strCache>
                <c:ptCount val="3"/>
                <c:pt idx="0">
                  <c:v>Improved Public Service</c:v>
                </c:pt>
                <c:pt idx="1">
                  <c:v>Improved Administrative Efficiency</c:v>
                </c:pt>
                <c:pt idx="2">
                  <c:v>Open government capabilities</c:v>
                </c:pt>
              </c:strCache>
            </c:strRef>
          </c:cat>
          <c:val>
            <c:numRef>
              <c:f>'AI BI 2'!$D$124:$D$126</c:f>
              <c:numCache>
                <c:formatCode>0%</c:formatCode>
                <c:ptCount val="3"/>
                <c:pt idx="0">
                  <c:v>0</c:v>
                </c:pt>
                <c:pt idx="1">
                  <c:v>0</c:v>
                </c:pt>
                <c:pt idx="2">
                  <c:v>0</c:v>
                </c:pt>
              </c:numCache>
            </c:numRef>
          </c:val>
          <c:extLst>
            <c:ext xmlns:c16="http://schemas.microsoft.com/office/drawing/2014/chart" uri="{C3380CC4-5D6E-409C-BE32-E72D297353CC}">
              <c16:uniqueId val="{00000001-2D28-4A8C-8E25-6D6AEEB927F8}"/>
            </c:ext>
          </c:extLst>
        </c:ser>
        <c:dLbls>
          <c:showLegendKey val="0"/>
          <c:showVal val="0"/>
          <c:showCatName val="0"/>
          <c:showSerName val="0"/>
          <c:showPercent val="0"/>
          <c:showBubbleSize val="0"/>
        </c:dLbls>
        <c:gapWidth val="219"/>
        <c:overlap val="-27"/>
        <c:axId val="1176990232"/>
        <c:axId val="1632878920"/>
      </c:barChart>
      <c:catAx>
        <c:axId val="1176990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32878920"/>
        <c:crosses val="autoZero"/>
        <c:auto val="1"/>
        <c:lblAlgn val="ctr"/>
        <c:lblOffset val="100"/>
        <c:noMultiLvlLbl val="0"/>
      </c:catAx>
      <c:valAx>
        <c:axId val="1632878920"/>
        <c:scaling>
          <c:orientation val="minMax"/>
        </c:scaling>
        <c:delete val="1"/>
        <c:axPos val="l"/>
        <c:numFmt formatCode="0%" sourceLinked="1"/>
        <c:majorTickMark val="none"/>
        <c:minorTickMark val="none"/>
        <c:tickLblPos val="nextTo"/>
        <c:crossAx val="1176990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ED7D31"/>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2'!$C$143:$C$147</c:f>
              <c:strCache>
                <c:ptCount val="5"/>
                <c:pt idx="0">
                  <c:v>Personalizated services</c:v>
                </c:pt>
                <c:pt idx="1">
                  <c:v>Public (citizen)-centered services</c:v>
                </c:pt>
                <c:pt idx="2">
                  <c:v>Increase quality of public information and services</c:v>
                </c:pt>
                <c:pt idx="3">
                  <c:v>More responsive, efficient, and cost-effective public services</c:v>
                </c:pt>
                <c:pt idx="4">
                  <c:v>New services or channels</c:v>
                </c:pt>
              </c:strCache>
            </c:strRef>
          </c:cat>
          <c:val>
            <c:numRef>
              <c:f>'AI BI 2'!$D$143:$D$147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1-0E1D-4465-953D-D7F6A22528AC}"/>
            </c:ext>
          </c:extLst>
        </c:ser>
        <c:dLbls>
          <c:showLegendKey val="0"/>
          <c:showVal val="0"/>
          <c:showCatName val="0"/>
          <c:showSerName val="0"/>
          <c:showPercent val="0"/>
          <c:showBubbleSize val="0"/>
        </c:dLbls>
        <c:gapWidth val="219"/>
        <c:overlap val="-27"/>
        <c:axId val="1257672216"/>
        <c:axId val="2074314808"/>
      </c:barChart>
      <c:catAx>
        <c:axId val="1257672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74314808"/>
        <c:crosses val="autoZero"/>
        <c:auto val="1"/>
        <c:lblAlgn val="ctr"/>
        <c:lblOffset val="100"/>
        <c:noMultiLvlLbl val="0"/>
      </c:catAx>
      <c:valAx>
        <c:axId val="2074314808"/>
        <c:scaling>
          <c:orientation val="minMax"/>
        </c:scaling>
        <c:delete val="1"/>
        <c:axPos val="l"/>
        <c:numFmt formatCode="0%" sourceLinked="1"/>
        <c:majorTickMark val="none"/>
        <c:minorTickMark val="none"/>
        <c:tickLblPos val="nextTo"/>
        <c:crossAx val="1257672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2'!$C$151:$C$157</c:f>
              <c:strCache>
                <c:ptCount val="7"/>
                <c:pt idx="0">
                  <c:v>Cost-reduction</c:v>
                </c:pt>
                <c:pt idx="1">
                  <c:v>Responsiveness of government operation</c:v>
                </c:pt>
                <c:pt idx="2">
                  <c:v>Improved management of public resources</c:v>
                </c:pt>
                <c:pt idx="3">
                  <c:v>Increased quality of processes and systems</c:v>
                </c:pt>
                <c:pt idx="4">
                  <c:v>Better collaboration and better communication</c:v>
                </c:pt>
                <c:pt idx="5">
                  <c:v>Increase transparency, participation</c:v>
                </c:pt>
                <c:pt idx="6">
                  <c:v>enabled greater fairness, honesty, equality</c:v>
                </c:pt>
              </c:strCache>
            </c:strRef>
          </c:cat>
          <c:val>
            <c:numRef>
              <c:f>'AI BI 2'!$D$151:$D$157</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302F-4DE8-888D-AC315FA483C7}"/>
            </c:ext>
          </c:extLst>
        </c:ser>
        <c:dLbls>
          <c:showLegendKey val="0"/>
          <c:showVal val="0"/>
          <c:showCatName val="0"/>
          <c:showSerName val="0"/>
          <c:showPercent val="0"/>
          <c:showBubbleSize val="0"/>
        </c:dLbls>
        <c:gapWidth val="219"/>
        <c:overlap val="-27"/>
        <c:axId val="1479386471"/>
        <c:axId val="1573004216"/>
      </c:barChart>
      <c:catAx>
        <c:axId val="1479386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573004216"/>
        <c:crosses val="autoZero"/>
        <c:auto val="1"/>
        <c:lblAlgn val="ctr"/>
        <c:lblOffset val="100"/>
        <c:noMultiLvlLbl val="0"/>
      </c:catAx>
      <c:valAx>
        <c:axId val="1573004216"/>
        <c:scaling>
          <c:orientation val="minMax"/>
        </c:scaling>
        <c:delete val="1"/>
        <c:axPos val="l"/>
        <c:numFmt formatCode="0%" sourceLinked="1"/>
        <c:majorTickMark val="none"/>
        <c:minorTickMark val="none"/>
        <c:tickLblPos val="nextTo"/>
        <c:crossAx val="1479386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C000"/>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2'!$C$159:$C$161</c:f>
              <c:strCache>
                <c:ptCount val="3"/>
                <c:pt idx="0">
                  <c:v>Increased transparency of public sector operations</c:v>
                </c:pt>
                <c:pt idx="1">
                  <c:v>Increased public participation in government actions and policy making</c:v>
                </c:pt>
                <c:pt idx="2">
                  <c:v>Improved public control and influence on government actions and policies</c:v>
                </c:pt>
              </c:strCache>
            </c:strRef>
          </c:cat>
          <c:val>
            <c:numRef>
              <c:f>'AI BI 2'!$D$159:$D$161</c:f>
              <c:numCache>
                <c:formatCode>0%</c:formatCode>
                <c:ptCount val="3"/>
                <c:pt idx="0">
                  <c:v>0</c:v>
                </c:pt>
                <c:pt idx="1">
                  <c:v>0</c:v>
                </c:pt>
                <c:pt idx="2">
                  <c:v>0</c:v>
                </c:pt>
              </c:numCache>
            </c:numRef>
          </c:val>
          <c:extLst>
            <c:ext xmlns:c16="http://schemas.microsoft.com/office/drawing/2014/chart" uri="{C3380CC4-5D6E-409C-BE32-E72D297353CC}">
              <c16:uniqueId val="{00000001-0496-4A5B-8F3F-733184E910CB}"/>
            </c:ext>
          </c:extLst>
        </c:ser>
        <c:dLbls>
          <c:showLegendKey val="0"/>
          <c:showVal val="0"/>
          <c:showCatName val="0"/>
          <c:showSerName val="0"/>
          <c:showPercent val="0"/>
          <c:showBubbleSize val="0"/>
        </c:dLbls>
        <c:gapWidth val="219"/>
        <c:overlap val="-27"/>
        <c:axId val="705512231"/>
        <c:axId val="478570504"/>
      </c:barChart>
      <c:catAx>
        <c:axId val="705512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78570504"/>
        <c:crosses val="autoZero"/>
        <c:auto val="1"/>
        <c:lblAlgn val="ctr"/>
        <c:lblOffset val="100"/>
        <c:noMultiLvlLbl val="0"/>
      </c:catAx>
      <c:valAx>
        <c:axId val="478570504"/>
        <c:scaling>
          <c:orientation val="minMax"/>
        </c:scaling>
        <c:delete val="1"/>
        <c:axPos val="l"/>
        <c:numFmt formatCode="0%" sourceLinked="1"/>
        <c:majorTickMark val="none"/>
        <c:minorTickMark val="none"/>
        <c:tickLblPos val="nextTo"/>
        <c:crossAx val="7055122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1A-4312-ABCF-D94D8047E6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1A-4312-ABCF-D94D8047E6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1A-4312-ABCF-D94D8047E696}"/>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it-IT"/>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'AI BI 2'!$C$124:$C$126</c:f>
              <c:strCache>
                <c:ptCount val="3"/>
                <c:pt idx="0">
                  <c:v>Improved Public Service</c:v>
                </c:pt>
                <c:pt idx="1">
                  <c:v>Improved Administrative Efficiency</c:v>
                </c:pt>
                <c:pt idx="2">
                  <c:v>Open government capabilities</c:v>
                </c:pt>
              </c:strCache>
            </c:strRef>
          </c:cat>
          <c:val>
            <c:numRef>
              <c:f>'AI BI 2'!$D$124:$D$126</c:f>
              <c:numCache>
                <c:formatCode>0%</c:formatCode>
                <c:ptCount val="3"/>
                <c:pt idx="0">
                  <c:v>0</c:v>
                </c:pt>
                <c:pt idx="1">
                  <c:v>0</c:v>
                </c:pt>
                <c:pt idx="2">
                  <c:v>0</c:v>
                </c:pt>
              </c:numCache>
            </c:numRef>
          </c:val>
          <c:extLst>
            <c:ext xmlns:c16="http://schemas.microsoft.com/office/drawing/2014/chart" uri="{C3380CC4-5D6E-409C-BE32-E72D297353CC}">
              <c16:uniqueId val="{00000001-950C-4184-8828-628418FBD89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01-49AA-94A9-DEF2F1A0FA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01-49AA-94A9-DEF2F1A0FA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01-49AA-94A9-DEF2F1A0FA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'AI BI 2'!$C$128:$C$130</c:f>
              <c:strCache>
                <c:ptCount val="3"/>
                <c:pt idx="0">
                  <c:v>Improved Public Service</c:v>
                </c:pt>
                <c:pt idx="1">
                  <c:v>Improved Administrative Efficiency</c:v>
                </c:pt>
                <c:pt idx="2">
                  <c:v>Open government capabilities</c:v>
                </c:pt>
              </c:strCache>
            </c:strRef>
          </c:cat>
          <c:val>
            <c:numRef>
              <c:f>'AI BI 2'!$D$128:$D$130</c:f>
              <c:numCache>
                <c:formatCode>0%</c:formatCode>
                <c:ptCount val="3"/>
                <c:pt idx="0">
                  <c:v>0</c:v>
                </c:pt>
                <c:pt idx="1">
                  <c:v>0</c:v>
                </c:pt>
                <c:pt idx="2">
                  <c:v>0</c:v>
                </c:pt>
              </c:numCache>
            </c:numRef>
          </c:val>
          <c:extLst>
            <c:ext xmlns:c16="http://schemas.microsoft.com/office/drawing/2014/chart" uri="{C3380CC4-5D6E-409C-BE32-E72D297353CC}">
              <c16:uniqueId val="{00000001-81BE-404F-936E-E6753ACD07B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62-4966-BCBA-FDF5FAE494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62-4966-BCBA-FDF5FAE494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62-4966-BCBA-FDF5FAE494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'AI BI 2'!$C$132:$C$134</c:f>
              <c:strCache>
                <c:ptCount val="3"/>
                <c:pt idx="0">
                  <c:v>Improved Public Service</c:v>
                </c:pt>
                <c:pt idx="1">
                  <c:v>Improved Administrative Efficiency</c:v>
                </c:pt>
                <c:pt idx="2">
                  <c:v>Open government capabilities</c:v>
                </c:pt>
              </c:strCache>
            </c:strRef>
          </c:cat>
          <c:val>
            <c:numRef>
              <c:f>'AI BI 2'!$D$132:$D$134</c:f>
              <c:numCache>
                <c:formatCode>0%</c:formatCode>
                <c:ptCount val="3"/>
                <c:pt idx="0">
                  <c:v>0</c:v>
                </c:pt>
                <c:pt idx="1">
                  <c:v>0</c:v>
                </c:pt>
                <c:pt idx="2">
                  <c:v>0</c:v>
                </c:pt>
              </c:numCache>
            </c:numRef>
          </c:val>
          <c:extLst>
            <c:ext xmlns:c16="http://schemas.microsoft.com/office/drawing/2014/chart" uri="{C3380CC4-5D6E-409C-BE32-E72D297353CC}">
              <c16:uniqueId val="{00000001-0949-491D-A29A-875D3A7D079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2'!$C$90:$C$98</c:f>
              <c:strCache>
                <c:ptCount val="9"/>
                <c:pt idx="0">
                  <c:v>Optimisation</c:v>
                </c:pt>
                <c:pt idx="1">
                  <c:v>Knowledge representation</c:v>
                </c:pt>
                <c:pt idx="2">
                  <c:v>Robotics and Automation</c:v>
                </c:pt>
                <c:pt idx="3">
                  <c:v>Audio processing</c:v>
                </c:pt>
                <c:pt idx="4">
                  <c:v>Natural language processing</c:v>
                </c:pt>
                <c:pt idx="5">
                  <c:v>Automated reasoning</c:v>
                </c:pt>
                <c:pt idx="6">
                  <c:v>Machine learning</c:v>
                </c:pt>
                <c:pt idx="7">
                  <c:v>Computer vision</c:v>
                </c:pt>
                <c:pt idx="8">
                  <c:v>Planning and Scheduling</c:v>
                </c:pt>
              </c:strCache>
            </c:strRef>
          </c:cat>
          <c:val>
            <c:numRef>
              <c:f>'AI BI 2'!$D$90:$D$98</c:f>
              <c:numCache>
                <c:formatCode>0.0%</c:formatCode>
                <c:ptCount val="9"/>
                <c:pt idx="0">
                  <c:v>8.0645161290322578E-3</c:v>
                </c:pt>
                <c:pt idx="1">
                  <c:v>2.4193548387096774E-2</c:v>
                </c:pt>
                <c:pt idx="2">
                  <c:v>4.0322580645161289E-2</c:v>
                </c:pt>
                <c:pt idx="3">
                  <c:v>4.8387096774193547E-2</c:v>
                </c:pt>
                <c:pt idx="4">
                  <c:v>7.2580645161290328E-2</c:v>
                </c:pt>
                <c:pt idx="5">
                  <c:v>7.2580645161290328E-2</c:v>
                </c:pt>
                <c:pt idx="6">
                  <c:v>0.13709677419354838</c:v>
                </c:pt>
                <c:pt idx="7">
                  <c:v>0.2661290322580645</c:v>
                </c:pt>
                <c:pt idx="8">
                  <c:v>0.33064516129032256</c:v>
                </c:pt>
              </c:numCache>
            </c:numRef>
          </c:val>
          <c:extLst>
            <c:ext xmlns:c16="http://schemas.microsoft.com/office/drawing/2014/chart" uri="{C3380CC4-5D6E-409C-BE32-E72D297353CC}">
              <c16:uniqueId val="{00000001-779E-4744-8AC0-B4EED27C9A12}"/>
            </c:ext>
          </c:extLst>
        </c:ser>
        <c:dLbls>
          <c:showLegendKey val="0"/>
          <c:showVal val="0"/>
          <c:showCatName val="0"/>
          <c:showSerName val="0"/>
          <c:showPercent val="0"/>
          <c:showBubbleSize val="0"/>
        </c:dLbls>
        <c:gapWidth val="182"/>
        <c:axId val="59106328"/>
        <c:axId val="211864599"/>
      </c:barChart>
      <c:catAx>
        <c:axId val="591063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11864599"/>
        <c:crosses val="autoZero"/>
        <c:auto val="1"/>
        <c:lblAlgn val="ctr"/>
        <c:lblOffset val="100"/>
        <c:noMultiLvlLbl val="0"/>
      </c:catAx>
      <c:valAx>
        <c:axId val="211864599"/>
        <c:scaling>
          <c:orientation val="minMax"/>
        </c:scaling>
        <c:delete val="1"/>
        <c:axPos val="t"/>
        <c:numFmt formatCode="0.0%" sourceLinked="1"/>
        <c:majorTickMark val="none"/>
        <c:minorTickMark val="none"/>
        <c:tickLblPos val="nextTo"/>
        <c:crossAx val="59106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2'!$D$299</c:f>
              <c:strCache>
                <c:ptCount val="1"/>
                <c:pt idx="0">
                  <c:v>High Risk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2'!$C$300:$C$309</c:f>
              <c:strCache>
                <c:ptCount val="10"/>
                <c:pt idx="0">
                  <c:v>Defence</c:v>
                </c:pt>
                <c:pt idx="1">
                  <c:v>Economic affairs</c:v>
                </c:pt>
                <c:pt idx="2">
                  <c:v>Education</c:v>
                </c:pt>
                <c:pt idx="3">
                  <c:v>Environmental protection</c:v>
                </c:pt>
                <c:pt idx="4">
                  <c:v>General public services</c:v>
                </c:pt>
                <c:pt idx="5">
                  <c:v>Health</c:v>
                </c:pt>
                <c:pt idx="6">
                  <c:v>Housing and community amenities</c:v>
                </c:pt>
                <c:pt idx="7">
                  <c:v>Public order and safety</c:v>
                </c:pt>
                <c:pt idx="8">
                  <c:v>Recreation, culture and religion</c:v>
                </c:pt>
                <c:pt idx="9">
                  <c:v>Social protection</c:v>
                </c:pt>
              </c:strCache>
            </c:strRef>
          </c:cat>
          <c:val>
            <c:numRef>
              <c:f>'AI BI 2'!$D$300:$D$309</c:f>
              <c:numCache>
                <c:formatCode>0</c:formatCode>
                <c:ptCount val="10"/>
                <c:pt idx="0">
                  <c:v>1</c:v>
                </c:pt>
                <c:pt idx="1">
                  <c:v>8</c:v>
                </c:pt>
                <c:pt idx="2">
                  <c:v>12</c:v>
                </c:pt>
                <c:pt idx="3">
                  <c:v>1</c:v>
                </c:pt>
                <c:pt idx="4">
                  <c:v>18</c:v>
                </c:pt>
                <c:pt idx="5">
                  <c:v>51</c:v>
                </c:pt>
                <c:pt idx="6">
                  <c:v>3</c:v>
                </c:pt>
                <c:pt idx="7">
                  <c:v>53</c:v>
                </c:pt>
                <c:pt idx="8">
                  <c:v>1</c:v>
                </c:pt>
                <c:pt idx="9">
                  <c:v>27</c:v>
                </c:pt>
              </c:numCache>
            </c:numRef>
          </c:val>
          <c:extLst>
            <c:ext xmlns:c16="http://schemas.microsoft.com/office/drawing/2014/chart" uri="{C3380CC4-5D6E-409C-BE32-E72D297353CC}">
              <c16:uniqueId val="{00000001-33AB-460D-8F58-C34470A66970}"/>
            </c:ext>
          </c:extLst>
        </c:ser>
        <c:ser>
          <c:idx val="1"/>
          <c:order val="1"/>
          <c:tx>
            <c:strRef>
              <c:f>'AI BI 2'!$E$299</c:f>
              <c:strCache>
                <c:ptCount val="1"/>
                <c:pt idx="0">
                  <c:v>Limited Risk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2'!$C$300:$C$309</c:f>
              <c:strCache>
                <c:ptCount val="10"/>
                <c:pt idx="0">
                  <c:v>Defence</c:v>
                </c:pt>
                <c:pt idx="1">
                  <c:v>Economic affairs</c:v>
                </c:pt>
                <c:pt idx="2">
                  <c:v>Education</c:v>
                </c:pt>
                <c:pt idx="3">
                  <c:v>Environmental protection</c:v>
                </c:pt>
                <c:pt idx="4">
                  <c:v>General public services</c:v>
                </c:pt>
                <c:pt idx="5">
                  <c:v>Health</c:v>
                </c:pt>
                <c:pt idx="6">
                  <c:v>Housing and community amenities</c:v>
                </c:pt>
                <c:pt idx="7">
                  <c:v>Public order and safety</c:v>
                </c:pt>
                <c:pt idx="8">
                  <c:v>Recreation, culture and religion</c:v>
                </c:pt>
                <c:pt idx="9">
                  <c:v>Social protection</c:v>
                </c:pt>
              </c:strCache>
            </c:strRef>
          </c:cat>
          <c:val>
            <c:numRef>
              <c:f>'AI BI 2'!$E$300:$E$309</c:f>
              <c:numCache>
                <c:formatCode>0</c:formatCode>
                <c:ptCount val="10"/>
                <c:pt idx="0">
                  <c:v>3</c:v>
                </c:pt>
                <c:pt idx="1">
                  <c:v>46</c:v>
                </c:pt>
                <c:pt idx="2">
                  <c:v>5</c:v>
                </c:pt>
                <c:pt idx="3">
                  <c:v>9</c:v>
                </c:pt>
                <c:pt idx="4">
                  <c:v>47</c:v>
                </c:pt>
                <c:pt idx="5">
                  <c:v>30</c:v>
                </c:pt>
                <c:pt idx="6">
                  <c:v>6</c:v>
                </c:pt>
                <c:pt idx="7">
                  <c:v>34</c:v>
                </c:pt>
                <c:pt idx="8">
                  <c:v>4</c:v>
                </c:pt>
                <c:pt idx="9">
                  <c:v>25</c:v>
                </c:pt>
              </c:numCache>
            </c:numRef>
          </c:val>
          <c:extLst>
            <c:ext xmlns:c16="http://schemas.microsoft.com/office/drawing/2014/chart" uri="{C3380CC4-5D6E-409C-BE32-E72D297353CC}">
              <c16:uniqueId val="{00000003-33AB-460D-8F58-C34470A66970}"/>
            </c:ext>
          </c:extLst>
        </c:ser>
        <c:ser>
          <c:idx val="2"/>
          <c:order val="2"/>
          <c:tx>
            <c:strRef>
              <c:f>'AI BI 2'!$F$299</c:f>
              <c:strCache>
                <c:ptCount val="1"/>
                <c:pt idx="0">
                  <c:v>Low Risk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2'!$C$300:$C$309</c:f>
              <c:strCache>
                <c:ptCount val="10"/>
                <c:pt idx="0">
                  <c:v>Defence</c:v>
                </c:pt>
                <c:pt idx="1">
                  <c:v>Economic affairs</c:v>
                </c:pt>
                <c:pt idx="2">
                  <c:v>Education</c:v>
                </c:pt>
                <c:pt idx="3">
                  <c:v>Environmental protection</c:v>
                </c:pt>
                <c:pt idx="4">
                  <c:v>General public services</c:v>
                </c:pt>
                <c:pt idx="5">
                  <c:v>Health</c:v>
                </c:pt>
                <c:pt idx="6">
                  <c:v>Housing and community amenities</c:v>
                </c:pt>
                <c:pt idx="7">
                  <c:v>Public order and safety</c:v>
                </c:pt>
                <c:pt idx="8">
                  <c:v>Recreation, culture and religion</c:v>
                </c:pt>
                <c:pt idx="9">
                  <c:v>Social protection</c:v>
                </c:pt>
              </c:strCache>
            </c:strRef>
          </c:cat>
          <c:val>
            <c:numRef>
              <c:f>'AI BI 2'!$F$300:$F$309</c:f>
              <c:numCache>
                <c:formatCode>0</c:formatCode>
                <c:ptCount val="10"/>
                <c:pt idx="0">
                  <c:v>2</c:v>
                </c:pt>
                <c:pt idx="1">
                  <c:v>68</c:v>
                </c:pt>
                <c:pt idx="2">
                  <c:v>4</c:v>
                </c:pt>
                <c:pt idx="3">
                  <c:v>19</c:v>
                </c:pt>
                <c:pt idx="4">
                  <c:v>142</c:v>
                </c:pt>
                <c:pt idx="5">
                  <c:v>21</c:v>
                </c:pt>
                <c:pt idx="6">
                  <c:v>16</c:v>
                </c:pt>
                <c:pt idx="7">
                  <c:v>10</c:v>
                </c:pt>
                <c:pt idx="8">
                  <c:v>7</c:v>
                </c:pt>
                <c:pt idx="9">
                  <c:v>13</c:v>
                </c:pt>
              </c:numCache>
            </c:numRef>
          </c:val>
          <c:extLst>
            <c:ext xmlns:c16="http://schemas.microsoft.com/office/drawing/2014/chart" uri="{C3380CC4-5D6E-409C-BE32-E72D297353CC}">
              <c16:uniqueId val="{00000005-33AB-460D-8F58-C34470A66970}"/>
            </c:ext>
          </c:extLst>
        </c:ser>
        <c:dLbls>
          <c:showLegendKey val="0"/>
          <c:showVal val="0"/>
          <c:showCatName val="0"/>
          <c:showSerName val="0"/>
          <c:showPercent val="0"/>
          <c:showBubbleSize val="0"/>
        </c:dLbls>
        <c:gapWidth val="150"/>
        <c:overlap val="100"/>
        <c:axId val="621181432"/>
        <c:axId val="16060520"/>
      </c:barChart>
      <c:catAx>
        <c:axId val="621181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060520"/>
        <c:crosses val="autoZero"/>
        <c:auto val="1"/>
        <c:lblAlgn val="ctr"/>
        <c:lblOffset val="100"/>
        <c:noMultiLvlLbl val="0"/>
      </c:catAx>
      <c:valAx>
        <c:axId val="16060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21181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2'!$D$331</c:f>
              <c:strCache>
                <c:ptCount val="1"/>
                <c:pt idx="0">
                  <c:v>High Risk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2'!$C$332:$C$339</c:f>
              <c:strCache>
                <c:ptCount val="8"/>
                <c:pt idx="0">
                  <c:v>1-Biometric</c:v>
                </c:pt>
                <c:pt idx="1">
                  <c:v>2-Crit Infrastructures</c:v>
                </c:pt>
                <c:pt idx="2">
                  <c:v>3-Education</c:v>
                </c:pt>
                <c:pt idx="3">
                  <c:v>4-Employement</c:v>
                </c:pt>
                <c:pt idx="4">
                  <c:v>5-Services&amp;Benefits</c:v>
                </c:pt>
                <c:pt idx="5">
                  <c:v>6-LawEnforcement</c:v>
                </c:pt>
                <c:pt idx="6">
                  <c:v>7-Migration</c:v>
                </c:pt>
                <c:pt idx="7">
                  <c:v>8-Justice</c:v>
                </c:pt>
              </c:strCache>
            </c:strRef>
          </c:cat>
          <c:val>
            <c:numRef>
              <c:f>'AI BI 2'!$D$332:$D$339</c:f>
              <c:numCache>
                <c:formatCode>General</c:formatCode>
                <c:ptCount val="8"/>
                <c:pt idx="0">
                  <c:v>11</c:v>
                </c:pt>
                <c:pt idx="1">
                  <c:v>6</c:v>
                </c:pt>
                <c:pt idx="2">
                  <c:v>12</c:v>
                </c:pt>
                <c:pt idx="3">
                  <c:v>7</c:v>
                </c:pt>
                <c:pt idx="4">
                  <c:v>23</c:v>
                </c:pt>
                <c:pt idx="5">
                  <c:v>38</c:v>
                </c:pt>
                <c:pt idx="6">
                  <c:v>8</c:v>
                </c:pt>
                <c:pt idx="7">
                  <c:v>13</c:v>
                </c:pt>
              </c:numCache>
            </c:numRef>
          </c:val>
          <c:extLst>
            <c:ext xmlns:c16="http://schemas.microsoft.com/office/drawing/2014/chart" uri="{C3380CC4-5D6E-409C-BE32-E72D297353CC}">
              <c16:uniqueId val="{00000001-2688-45A3-9709-C8AE3E6B59D3}"/>
            </c:ext>
          </c:extLst>
        </c:ser>
        <c:ser>
          <c:idx val="1"/>
          <c:order val="1"/>
          <c:tx>
            <c:strRef>
              <c:f>'AI BI 2'!$E$331</c:f>
              <c:strCache>
                <c:ptCount val="1"/>
                <c:pt idx="0">
                  <c:v>Limited Risk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2'!$C$332:$C$339</c:f>
              <c:strCache>
                <c:ptCount val="8"/>
                <c:pt idx="0">
                  <c:v>1-Biometric</c:v>
                </c:pt>
                <c:pt idx="1">
                  <c:v>2-Crit Infrastructures</c:v>
                </c:pt>
                <c:pt idx="2">
                  <c:v>3-Education</c:v>
                </c:pt>
                <c:pt idx="3">
                  <c:v>4-Employement</c:v>
                </c:pt>
                <c:pt idx="4">
                  <c:v>5-Services&amp;Benefits</c:v>
                </c:pt>
                <c:pt idx="5">
                  <c:v>6-LawEnforcement</c:v>
                </c:pt>
                <c:pt idx="6">
                  <c:v>7-Migration</c:v>
                </c:pt>
                <c:pt idx="7">
                  <c:v>8-Justice</c:v>
                </c:pt>
              </c:strCache>
            </c:strRef>
          </c:cat>
          <c:val>
            <c:numRef>
              <c:f>'AI BI 2'!$E$332:$E$339</c:f>
              <c:numCache>
                <c:formatCode>General</c:formatCode>
                <c:ptCount val="8"/>
                <c:pt idx="1">
                  <c:v>5</c:v>
                </c:pt>
                <c:pt idx="2">
                  <c:v>4</c:v>
                </c:pt>
                <c:pt idx="3">
                  <c:v>6</c:v>
                </c:pt>
                <c:pt idx="4">
                  <c:v>3</c:v>
                </c:pt>
                <c:pt idx="5">
                  <c:v>8</c:v>
                </c:pt>
                <c:pt idx="6">
                  <c:v>1</c:v>
                </c:pt>
                <c:pt idx="7">
                  <c:v>1</c:v>
                </c:pt>
              </c:numCache>
            </c:numRef>
          </c:val>
          <c:extLst>
            <c:ext xmlns:c16="http://schemas.microsoft.com/office/drawing/2014/chart" uri="{C3380CC4-5D6E-409C-BE32-E72D297353CC}">
              <c16:uniqueId val="{00000003-2688-45A3-9709-C8AE3E6B59D3}"/>
            </c:ext>
          </c:extLst>
        </c:ser>
        <c:ser>
          <c:idx val="2"/>
          <c:order val="2"/>
          <c:tx>
            <c:strRef>
              <c:f>'AI BI 2'!$F$331</c:f>
              <c:strCache>
                <c:ptCount val="1"/>
                <c:pt idx="0">
                  <c:v>Minimal Risk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2'!$C$332:$C$339</c:f>
              <c:strCache>
                <c:ptCount val="8"/>
                <c:pt idx="0">
                  <c:v>1-Biometric</c:v>
                </c:pt>
                <c:pt idx="1">
                  <c:v>2-Crit Infrastructures</c:v>
                </c:pt>
                <c:pt idx="2">
                  <c:v>3-Education</c:v>
                </c:pt>
                <c:pt idx="3">
                  <c:v>4-Employement</c:v>
                </c:pt>
                <c:pt idx="4">
                  <c:v>5-Services&amp;Benefits</c:v>
                </c:pt>
                <c:pt idx="5">
                  <c:v>6-LawEnforcement</c:v>
                </c:pt>
                <c:pt idx="6">
                  <c:v>7-Migration</c:v>
                </c:pt>
                <c:pt idx="7">
                  <c:v>8-Justice</c:v>
                </c:pt>
              </c:strCache>
            </c:strRef>
          </c:cat>
          <c:val>
            <c:numRef>
              <c:f>'AI BI 2'!$F$332:$F$339</c:f>
              <c:numCache>
                <c:formatCode>General</c:formatCode>
                <c:ptCount val="8"/>
                <c:pt idx="1">
                  <c:v>3</c:v>
                </c:pt>
                <c:pt idx="2">
                  <c:v>2</c:v>
                </c:pt>
                <c:pt idx="3">
                  <c:v>3</c:v>
                </c:pt>
                <c:pt idx="4">
                  <c:v>0</c:v>
                </c:pt>
                <c:pt idx="6">
                  <c:v>0</c:v>
                </c:pt>
                <c:pt idx="7">
                  <c:v>0</c:v>
                </c:pt>
              </c:numCache>
            </c:numRef>
          </c:val>
          <c:extLst>
            <c:ext xmlns:c16="http://schemas.microsoft.com/office/drawing/2014/chart" uri="{C3380CC4-5D6E-409C-BE32-E72D297353CC}">
              <c16:uniqueId val="{00000005-2688-45A3-9709-C8AE3E6B59D3}"/>
            </c:ext>
          </c:extLst>
        </c:ser>
        <c:dLbls>
          <c:showLegendKey val="0"/>
          <c:showVal val="0"/>
          <c:showCatName val="0"/>
          <c:showSerName val="0"/>
          <c:showPercent val="0"/>
          <c:showBubbleSize val="0"/>
        </c:dLbls>
        <c:gapWidth val="150"/>
        <c:overlap val="100"/>
        <c:axId val="874418007"/>
        <c:axId val="1210405351"/>
      </c:barChart>
      <c:catAx>
        <c:axId val="874418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210405351"/>
        <c:crosses val="autoZero"/>
        <c:auto val="1"/>
        <c:lblAlgn val="ctr"/>
        <c:lblOffset val="100"/>
        <c:noMultiLvlLbl val="0"/>
      </c:catAx>
      <c:valAx>
        <c:axId val="1210405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74418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2'!$D$405</c:f>
              <c:strCache>
                <c:ptCount val="1"/>
                <c:pt idx="0">
                  <c:v>High Risk</c:v>
                </c:pt>
              </c:strCache>
            </c:strRef>
          </c:tx>
          <c:spPr>
            <a:solidFill>
              <a:schemeClr val="accent1"/>
            </a:solidFill>
            <a:ln>
              <a:noFill/>
            </a:ln>
            <a:effectLst/>
          </c:spPr>
          <c:invertIfNegative val="0"/>
          <c:cat>
            <c:strRef>
              <c:f>'AI BI 2'!$C$406:$C$409</c:f>
              <c:strCache>
                <c:ptCount val="4"/>
                <c:pt idx="0">
                  <c:v> 0 Confident</c:v>
                </c:pt>
                <c:pt idx="1">
                  <c:v>-1 Minimal/Limited</c:v>
                </c:pt>
                <c:pt idx="2">
                  <c:v>-2 High/Limited</c:v>
                </c:pt>
                <c:pt idx="3">
                  <c:v>-3 Not Confident</c:v>
                </c:pt>
              </c:strCache>
            </c:strRef>
          </c:cat>
          <c:val>
            <c:numRef>
              <c:f>'AI BI 2'!$D$406:$D$409</c:f>
              <c:numCache>
                <c:formatCode>General</c:formatCode>
                <c:ptCount val="4"/>
                <c:pt idx="0">
                  <c:v>134</c:v>
                </c:pt>
                <c:pt idx="1">
                  <c:v>0</c:v>
                </c:pt>
                <c:pt idx="2">
                  <c:v>30</c:v>
                </c:pt>
                <c:pt idx="3">
                  <c:v>11</c:v>
                </c:pt>
              </c:numCache>
            </c:numRef>
          </c:val>
          <c:extLst>
            <c:ext xmlns:c16="http://schemas.microsoft.com/office/drawing/2014/chart" uri="{C3380CC4-5D6E-409C-BE32-E72D297353CC}">
              <c16:uniqueId val="{00000001-F58D-44CC-94E2-8D3DE4A660AA}"/>
            </c:ext>
          </c:extLst>
        </c:ser>
        <c:ser>
          <c:idx val="1"/>
          <c:order val="1"/>
          <c:tx>
            <c:strRef>
              <c:f>'AI BI 2'!$E$405</c:f>
              <c:strCache>
                <c:ptCount val="1"/>
                <c:pt idx="0">
                  <c:v>Limited Risk</c:v>
                </c:pt>
              </c:strCache>
            </c:strRef>
          </c:tx>
          <c:spPr>
            <a:solidFill>
              <a:schemeClr val="accent2"/>
            </a:solidFill>
            <a:ln>
              <a:noFill/>
            </a:ln>
            <a:effectLst/>
          </c:spPr>
          <c:invertIfNegative val="0"/>
          <c:cat>
            <c:strRef>
              <c:f>'AI BI 2'!$C$406:$C$409</c:f>
              <c:strCache>
                <c:ptCount val="4"/>
                <c:pt idx="0">
                  <c:v> 0 Confident</c:v>
                </c:pt>
                <c:pt idx="1">
                  <c:v>-1 Minimal/Limited</c:v>
                </c:pt>
                <c:pt idx="2">
                  <c:v>-2 High/Limited</c:v>
                </c:pt>
                <c:pt idx="3">
                  <c:v>-3 Not Confident</c:v>
                </c:pt>
              </c:strCache>
            </c:strRef>
          </c:cat>
          <c:val>
            <c:numRef>
              <c:f>'AI BI 2'!$E$406:$E$409</c:f>
              <c:numCache>
                <c:formatCode>General</c:formatCode>
                <c:ptCount val="4"/>
                <c:pt idx="0">
                  <c:v>176</c:v>
                </c:pt>
                <c:pt idx="1">
                  <c:v>20</c:v>
                </c:pt>
                <c:pt idx="2">
                  <c:v>3</c:v>
                </c:pt>
                <c:pt idx="3">
                  <c:v>10</c:v>
                </c:pt>
              </c:numCache>
            </c:numRef>
          </c:val>
          <c:extLst>
            <c:ext xmlns:c16="http://schemas.microsoft.com/office/drawing/2014/chart" uri="{C3380CC4-5D6E-409C-BE32-E72D297353CC}">
              <c16:uniqueId val="{00000003-F58D-44CC-94E2-8D3DE4A660AA}"/>
            </c:ext>
          </c:extLst>
        </c:ser>
        <c:ser>
          <c:idx val="2"/>
          <c:order val="2"/>
          <c:tx>
            <c:strRef>
              <c:f>'AI BI 2'!$F$405</c:f>
              <c:strCache>
                <c:ptCount val="1"/>
                <c:pt idx="0">
                  <c:v>Minimal Risk</c:v>
                </c:pt>
              </c:strCache>
            </c:strRef>
          </c:tx>
          <c:spPr>
            <a:solidFill>
              <a:schemeClr val="accent3"/>
            </a:solidFill>
            <a:ln>
              <a:noFill/>
            </a:ln>
            <a:effectLst/>
          </c:spPr>
          <c:invertIfNegative val="0"/>
          <c:cat>
            <c:strRef>
              <c:f>'AI BI 2'!$C$406:$C$409</c:f>
              <c:strCache>
                <c:ptCount val="4"/>
                <c:pt idx="0">
                  <c:v> 0 Confident</c:v>
                </c:pt>
                <c:pt idx="1">
                  <c:v>-1 Minimal/Limited</c:v>
                </c:pt>
                <c:pt idx="2">
                  <c:v>-2 High/Limited</c:v>
                </c:pt>
                <c:pt idx="3">
                  <c:v>-3 Not Confident</c:v>
                </c:pt>
              </c:strCache>
            </c:strRef>
          </c:cat>
          <c:val>
            <c:numRef>
              <c:f>'AI BI 2'!$F$406:$F$409</c:f>
              <c:numCache>
                <c:formatCode>General</c:formatCode>
                <c:ptCount val="4"/>
                <c:pt idx="0">
                  <c:v>252</c:v>
                </c:pt>
                <c:pt idx="1">
                  <c:v>46</c:v>
                </c:pt>
                <c:pt idx="3">
                  <c:v>4</c:v>
                </c:pt>
              </c:numCache>
            </c:numRef>
          </c:val>
          <c:extLst>
            <c:ext xmlns:c16="http://schemas.microsoft.com/office/drawing/2014/chart" uri="{C3380CC4-5D6E-409C-BE32-E72D297353CC}">
              <c16:uniqueId val="{00000005-F58D-44CC-94E2-8D3DE4A660AA}"/>
            </c:ext>
          </c:extLst>
        </c:ser>
        <c:dLbls>
          <c:showLegendKey val="0"/>
          <c:showVal val="0"/>
          <c:showCatName val="0"/>
          <c:showSerName val="0"/>
          <c:showPercent val="0"/>
          <c:showBubbleSize val="0"/>
        </c:dLbls>
        <c:gapWidth val="150"/>
        <c:overlap val="100"/>
        <c:axId val="1965874696"/>
        <c:axId val="412739320"/>
      </c:barChart>
      <c:catAx>
        <c:axId val="1965874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12739320"/>
        <c:crosses val="autoZero"/>
        <c:auto val="1"/>
        <c:lblAlgn val="ctr"/>
        <c:lblOffset val="100"/>
        <c:noMultiLvlLbl val="0"/>
      </c:catAx>
      <c:valAx>
        <c:axId val="412739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65874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2'!$D$359</c:f>
              <c:strCache>
                <c:ptCount val="1"/>
                <c:pt idx="0">
                  <c:v>High Risk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2'!$C$360:$C$364</c:f>
              <c:strCache>
                <c:ptCount val="5"/>
                <c:pt idx="0">
                  <c:v>11-Culture</c:v>
                </c:pt>
                <c:pt idx="1">
                  <c:v>12-ClinicalUse</c:v>
                </c:pt>
                <c:pt idx="2">
                  <c:v>14-SocialAssistance</c:v>
                </c:pt>
                <c:pt idx="3">
                  <c:v>15-VideoSurveillance</c:v>
                </c:pt>
                <c:pt idx="4">
                  <c:v>16-Transportation</c:v>
                </c:pt>
              </c:strCache>
            </c:strRef>
          </c:cat>
          <c:val>
            <c:numRef>
              <c:f>'AI BI 2'!$D$360:$D$364</c:f>
              <c:numCache>
                <c:formatCode>General</c:formatCode>
                <c:ptCount val="5"/>
                <c:pt idx="0">
                  <c:v>0</c:v>
                </c:pt>
                <c:pt idx="1">
                  <c:v>51</c:v>
                </c:pt>
                <c:pt idx="2">
                  <c:v>2</c:v>
                </c:pt>
                <c:pt idx="3">
                  <c:v>3</c:v>
                </c:pt>
                <c:pt idx="4">
                  <c:v>0</c:v>
                </c:pt>
              </c:numCache>
            </c:numRef>
          </c:val>
          <c:extLst>
            <c:ext xmlns:c16="http://schemas.microsoft.com/office/drawing/2014/chart" uri="{C3380CC4-5D6E-409C-BE32-E72D297353CC}">
              <c16:uniqueId val="{00000001-472B-4D06-B550-2469840CE350}"/>
            </c:ext>
          </c:extLst>
        </c:ser>
        <c:ser>
          <c:idx val="1"/>
          <c:order val="1"/>
          <c:tx>
            <c:strRef>
              <c:f>'AI BI 2'!$E$359</c:f>
              <c:strCache>
                <c:ptCount val="1"/>
                <c:pt idx="0">
                  <c:v>Limited Risk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2'!$C$360:$C$364</c:f>
              <c:strCache>
                <c:ptCount val="5"/>
                <c:pt idx="0">
                  <c:v>11-Culture</c:v>
                </c:pt>
                <c:pt idx="1">
                  <c:v>12-ClinicalUse</c:v>
                </c:pt>
                <c:pt idx="2">
                  <c:v>14-SocialAssistance</c:v>
                </c:pt>
                <c:pt idx="3">
                  <c:v>15-VideoSurveillance</c:v>
                </c:pt>
                <c:pt idx="4">
                  <c:v>16-Transportation</c:v>
                </c:pt>
              </c:strCache>
            </c:strRef>
          </c:cat>
          <c:val>
            <c:numRef>
              <c:f>'AI BI 2'!$E$360:$E$364</c:f>
              <c:numCache>
                <c:formatCode>General</c:formatCode>
                <c:ptCount val="5"/>
                <c:pt idx="0">
                  <c:v>2</c:v>
                </c:pt>
                <c:pt idx="1">
                  <c:v>0</c:v>
                </c:pt>
                <c:pt idx="2">
                  <c:v>2</c:v>
                </c:pt>
                <c:pt idx="3">
                  <c:v>23</c:v>
                </c:pt>
                <c:pt idx="4">
                  <c:v>14</c:v>
                </c:pt>
              </c:numCache>
            </c:numRef>
          </c:val>
          <c:extLst>
            <c:ext xmlns:c16="http://schemas.microsoft.com/office/drawing/2014/chart" uri="{C3380CC4-5D6E-409C-BE32-E72D297353CC}">
              <c16:uniqueId val="{00000003-472B-4D06-B550-2469840CE350}"/>
            </c:ext>
          </c:extLst>
        </c:ser>
        <c:ser>
          <c:idx val="2"/>
          <c:order val="2"/>
          <c:tx>
            <c:strRef>
              <c:f>'AI BI 2'!$F$359</c:f>
              <c:strCache>
                <c:ptCount val="1"/>
                <c:pt idx="0">
                  <c:v>Minimal Risk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2'!$C$360:$C$364</c:f>
              <c:strCache>
                <c:ptCount val="5"/>
                <c:pt idx="0">
                  <c:v>11-Culture</c:v>
                </c:pt>
                <c:pt idx="1">
                  <c:v>12-ClinicalUse</c:v>
                </c:pt>
                <c:pt idx="2">
                  <c:v>14-SocialAssistance</c:v>
                </c:pt>
                <c:pt idx="3">
                  <c:v>15-VideoSurveillance</c:v>
                </c:pt>
                <c:pt idx="4">
                  <c:v>16-Transportation</c:v>
                </c:pt>
              </c:strCache>
            </c:strRef>
          </c:cat>
          <c:val>
            <c:numRef>
              <c:f>'AI BI 2'!$F$360:$F$364</c:f>
              <c:numCache>
                <c:formatCode>General</c:formatCode>
                <c:ptCount val="5"/>
                <c:pt idx="0">
                  <c:v>2</c:v>
                </c:pt>
                <c:pt idx="1">
                  <c:v>0</c:v>
                </c:pt>
                <c:pt idx="2">
                  <c:v>0</c:v>
                </c:pt>
                <c:pt idx="3">
                  <c:v>0</c:v>
                </c:pt>
                <c:pt idx="4">
                  <c:v>17</c:v>
                </c:pt>
              </c:numCache>
            </c:numRef>
          </c:val>
          <c:extLst>
            <c:ext xmlns:c16="http://schemas.microsoft.com/office/drawing/2014/chart" uri="{C3380CC4-5D6E-409C-BE32-E72D297353CC}">
              <c16:uniqueId val="{00000005-472B-4D06-B550-2469840CE350}"/>
            </c:ext>
          </c:extLst>
        </c:ser>
        <c:dLbls>
          <c:showLegendKey val="0"/>
          <c:showVal val="0"/>
          <c:showCatName val="0"/>
          <c:showSerName val="0"/>
          <c:showPercent val="0"/>
          <c:showBubbleSize val="0"/>
        </c:dLbls>
        <c:gapWidth val="150"/>
        <c:overlap val="100"/>
        <c:axId val="24460008"/>
        <c:axId val="839575896"/>
      </c:barChart>
      <c:catAx>
        <c:axId val="24460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39575896"/>
        <c:crosses val="autoZero"/>
        <c:auto val="1"/>
        <c:lblAlgn val="ctr"/>
        <c:lblOffset val="100"/>
        <c:noMultiLvlLbl val="0"/>
      </c:catAx>
      <c:valAx>
        <c:axId val="839575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4460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2'!$A$422:$A$425</c:f>
              <c:strCache>
                <c:ptCount val="4"/>
                <c:pt idx="0">
                  <c:v>-3 Not Confident</c:v>
                </c:pt>
                <c:pt idx="1">
                  <c:v>-2 High/Limited</c:v>
                </c:pt>
                <c:pt idx="2">
                  <c:v>-1 Minimal/Limited</c:v>
                </c:pt>
                <c:pt idx="3">
                  <c:v> 0 Confident</c:v>
                </c:pt>
              </c:strCache>
            </c:strRef>
          </c:cat>
          <c:val>
            <c:numRef>
              <c:f>'AI BI 2'!$B$422:$B$425</c:f>
              <c:numCache>
                <c:formatCode>General</c:formatCode>
                <c:ptCount val="4"/>
                <c:pt idx="0">
                  <c:v>25</c:v>
                </c:pt>
                <c:pt idx="1">
                  <c:v>33</c:v>
                </c:pt>
                <c:pt idx="2">
                  <c:v>66</c:v>
                </c:pt>
                <c:pt idx="3">
                  <c:v>562</c:v>
                </c:pt>
              </c:numCache>
            </c:numRef>
          </c:val>
          <c:extLst>
            <c:ext xmlns:c16="http://schemas.microsoft.com/office/drawing/2014/chart" uri="{C3380CC4-5D6E-409C-BE32-E72D297353CC}">
              <c16:uniqueId val="{00000001-4630-4EDE-BCF1-3B890B2C845C}"/>
            </c:ext>
          </c:extLst>
        </c:ser>
        <c:dLbls>
          <c:showLegendKey val="0"/>
          <c:showVal val="0"/>
          <c:showCatName val="0"/>
          <c:showSerName val="0"/>
          <c:showPercent val="0"/>
          <c:showBubbleSize val="0"/>
        </c:dLbls>
        <c:gapWidth val="182"/>
        <c:axId val="1588310199"/>
        <c:axId val="41744167"/>
      </c:barChart>
      <c:catAx>
        <c:axId val="1588310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1744167"/>
        <c:crosses val="autoZero"/>
        <c:auto val="1"/>
        <c:lblAlgn val="ctr"/>
        <c:lblOffset val="100"/>
        <c:noMultiLvlLbl val="0"/>
      </c:catAx>
      <c:valAx>
        <c:axId val="4174416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883101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2'!$C$274:$C$276</c:f>
              <c:strCache>
                <c:ptCount val="3"/>
                <c:pt idx="0">
                  <c:v>High-risk</c:v>
                </c:pt>
                <c:pt idx="1">
                  <c:v>Limited-risk</c:v>
                </c:pt>
                <c:pt idx="2">
                  <c:v>Minimal-risk</c:v>
                </c:pt>
              </c:strCache>
            </c:strRef>
          </c:cat>
          <c:val>
            <c:numRef>
              <c:f>'AI BI 2'!$D$274:$D$276</c:f>
              <c:numCache>
                <c:formatCode>0%</c:formatCode>
                <c:ptCount val="3"/>
                <c:pt idx="0">
                  <c:v>0.2588757396449704</c:v>
                </c:pt>
                <c:pt idx="1">
                  <c:v>0.30473372781065089</c:v>
                </c:pt>
                <c:pt idx="2">
                  <c:v>0.43639053254437871</c:v>
                </c:pt>
              </c:numCache>
            </c:numRef>
          </c:val>
          <c:extLst>
            <c:ext xmlns:c16="http://schemas.microsoft.com/office/drawing/2014/chart" uri="{C3380CC4-5D6E-409C-BE32-E72D297353CC}">
              <c16:uniqueId val="{00000001-5BDF-4682-9411-800B0904800A}"/>
            </c:ext>
          </c:extLst>
        </c:ser>
        <c:dLbls>
          <c:showLegendKey val="0"/>
          <c:showVal val="0"/>
          <c:showCatName val="0"/>
          <c:showSerName val="0"/>
          <c:showPercent val="0"/>
          <c:showBubbleSize val="0"/>
        </c:dLbls>
        <c:gapWidth val="100"/>
        <c:axId val="780543079"/>
        <c:axId val="370201368"/>
      </c:barChart>
      <c:catAx>
        <c:axId val="780543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0201368"/>
        <c:crosses val="autoZero"/>
        <c:auto val="1"/>
        <c:lblAlgn val="ctr"/>
        <c:lblOffset val="100"/>
        <c:noMultiLvlLbl val="0"/>
      </c:catAx>
      <c:valAx>
        <c:axId val="370201368"/>
        <c:scaling>
          <c:orientation val="minMax"/>
        </c:scaling>
        <c:delete val="1"/>
        <c:axPos val="b"/>
        <c:numFmt formatCode="0%" sourceLinked="1"/>
        <c:majorTickMark val="none"/>
        <c:minorTickMark val="none"/>
        <c:tickLblPos val="nextTo"/>
        <c:crossAx val="7805430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2'!$C$288:$C$290</c:f>
              <c:strCache>
                <c:ptCount val="3"/>
                <c:pt idx="0">
                  <c:v>High-risk</c:v>
                </c:pt>
                <c:pt idx="1">
                  <c:v>Limited-risk</c:v>
                </c:pt>
                <c:pt idx="2">
                  <c:v>Minimal-risk</c:v>
                </c:pt>
              </c:strCache>
            </c:strRef>
          </c:cat>
          <c:val>
            <c:numRef>
              <c:f>'AI BI 2'!$D$288:$D$290</c:f>
              <c:numCache>
                <c:formatCode>0%</c:formatCode>
                <c:ptCount val="3"/>
                <c:pt idx="0">
                  <c:v>0.2588757396449704</c:v>
                </c:pt>
                <c:pt idx="1">
                  <c:v>0.30473372781065089</c:v>
                </c:pt>
                <c:pt idx="2">
                  <c:v>0.43639053254437871</c:v>
                </c:pt>
              </c:numCache>
            </c:numRef>
          </c:val>
          <c:extLst>
            <c:ext xmlns:c16="http://schemas.microsoft.com/office/drawing/2014/chart" uri="{C3380CC4-5D6E-409C-BE32-E72D297353CC}">
              <c16:uniqueId val="{00000001-C816-42DD-BA3D-332D192DFF12}"/>
            </c:ext>
          </c:extLst>
        </c:ser>
        <c:dLbls>
          <c:showLegendKey val="0"/>
          <c:showVal val="0"/>
          <c:showCatName val="0"/>
          <c:showSerName val="0"/>
          <c:showPercent val="0"/>
          <c:showBubbleSize val="0"/>
        </c:dLbls>
        <c:gapWidth val="100"/>
        <c:axId val="2014280295"/>
        <c:axId val="1384020039"/>
      </c:barChart>
      <c:catAx>
        <c:axId val="2014280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84020039"/>
        <c:crosses val="autoZero"/>
        <c:auto val="1"/>
        <c:lblAlgn val="ctr"/>
        <c:lblOffset val="100"/>
        <c:noMultiLvlLbl val="0"/>
      </c:catAx>
      <c:valAx>
        <c:axId val="138402003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14280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2'!$C$215:$C$217</c:f>
              <c:strCache>
                <c:ptCount val="3"/>
                <c:pt idx="0">
                  <c:v>Historical Data</c:v>
                </c:pt>
                <c:pt idx="1">
                  <c:v>Dynamic Data</c:v>
                </c:pt>
                <c:pt idx="2">
                  <c:v>Location Data</c:v>
                </c:pt>
              </c:strCache>
            </c:strRef>
          </c:cat>
          <c:val>
            <c:numRef>
              <c:f>'AI BI 2'!$D$215:$D$217</c:f>
              <c:numCache>
                <c:formatCode>0%</c:formatCode>
                <c:ptCount val="3"/>
                <c:pt idx="0">
                  <c:v>0.37</c:v>
                </c:pt>
                <c:pt idx="1">
                  <c:v>0.63</c:v>
                </c:pt>
                <c:pt idx="2">
                  <c:v>0.24</c:v>
                </c:pt>
              </c:numCache>
            </c:numRef>
          </c:val>
          <c:extLst>
            <c:ext xmlns:c16="http://schemas.microsoft.com/office/drawing/2014/chart" uri="{C3380CC4-5D6E-409C-BE32-E72D297353CC}">
              <c16:uniqueId val="{00000001-53B5-487B-8737-FCC3B0D9008F}"/>
            </c:ext>
          </c:extLst>
        </c:ser>
        <c:dLbls>
          <c:showLegendKey val="0"/>
          <c:showVal val="0"/>
          <c:showCatName val="0"/>
          <c:showSerName val="0"/>
          <c:showPercent val="0"/>
          <c:showBubbleSize val="0"/>
        </c:dLbls>
        <c:gapWidth val="100"/>
        <c:axId val="1432971127"/>
        <c:axId val="1795034568"/>
      </c:barChart>
      <c:catAx>
        <c:axId val="1432971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95034568"/>
        <c:crosses val="autoZero"/>
        <c:auto val="1"/>
        <c:lblAlgn val="ctr"/>
        <c:lblOffset val="100"/>
        <c:noMultiLvlLbl val="0"/>
      </c:catAx>
      <c:valAx>
        <c:axId val="1795034568"/>
        <c:scaling>
          <c:orientation val="minMax"/>
        </c:scaling>
        <c:delete val="1"/>
        <c:axPos val="b"/>
        <c:numFmt formatCode="0%" sourceLinked="1"/>
        <c:majorTickMark val="none"/>
        <c:minorTickMark val="none"/>
        <c:tickLblPos val="nextTo"/>
        <c:crossAx val="14329711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[1]Sheet1!$B$1</c:f>
              <c:strCache>
                <c:ptCount val="1"/>
              </c:strCache>
            </c:strRef>
          </c:tx>
          <c:spPr>
            <a:solidFill>
              <a:schemeClr val="accent1"/>
            </a:solidFill>
            <a:ln>
              <a:noFill/>
            </a:ln>
            <a:effectLst/>
          </c:spPr>
          <c:invertIfNegative val="0"/>
          <c:cat>
            <c:numRef>
              <c:f>[1]Sheet1!$A$2:$A$4</c:f>
              <c:numCache>
                <c:formatCode>General</c:formatCode>
                <c:ptCount val="3"/>
              </c:numCache>
            </c:numRef>
          </c:cat>
          <c:val>
            <c:numRef>
              <c:f>[1]Sheet1!$B$2:$B$4</c:f>
              <c:numCache>
                <c:formatCode>General</c:formatCode>
                <c:ptCount val="3"/>
              </c:numCache>
            </c:numRef>
          </c:val>
          <c:extLst>
            <c:ext xmlns:c16="http://schemas.microsoft.com/office/drawing/2014/chart" uri="{C3380CC4-5D6E-409C-BE32-E72D297353CC}">
              <c16:uniqueId val="{00000000-16E7-47B0-856A-8459C77CA0A0}"/>
            </c:ext>
          </c:extLst>
        </c:ser>
        <c:ser>
          <c:idx val="1"/>
          <c:order val="1"/>
          <c:tx>
            <c:strRef>
              <c:f>[1]Sheet1!$C$1</c:f>
              <c:strCache>
                <c:ptCount val="1"/>
              </c:strCache>
            </c:strRef>
          </c:tx>
          <c:spPr>
            <a:solidFill>
              <a:schemeClr val="accent2"/>
            </a:solidFill>
            <a:ln>
              <a:noFill/>
            </a:ln>
            <a:effectLst/>
          </c:spPr>
          <c:invertIfNegative val="0"/>
          <c:cat>
            <c:numRef>
              <c:f>[1]Sheet1!$A$2:$A$4</c:f>
              <c:numCache>
                <c:formatCode>General</c:formatCode>
                <c:ptCount val="3"/>
              </c:numCache>
            </c:numRef>
          </c:cat>
          <c:val>
            <c:numRef>
              <c:f>[1]Sheet1!$C$2:$C$4</c:f>
              <c:numCache>
                <c:formatCode>General</c:formatCode>
                <c:ptCount val="3"/>
              </c:numCache>
            </c:numRef>
          </c:val>
          <c:extLst>
            <c:ext xmlns:c16="http://schemas.microsoft.com/office/drawing/2014/chart" uri="{C3380CC4-5D6E-409C-BE32-E72D297353CC}">
              <c16:uniqueId val="{00000001-16E7-47B0-856A-8459C77CA0A0}"/>
            </c:ext>
          </c:extLst>
        </c:ser>
        <c:ser>
          <c:idx val="2"/>
          <c:order val="2"/>
          <c:tx>
            <c:strRef>
              <c:f>[1]Sheet1!$D$1</c:f>
              <c:strCache>
                <c:ptCount val="1"/>
              </c:strCache>
            </c:strRef>
          </c:tx>
          <c:spPr>
            <a:solidFill>
              <a:schemeClr val="accent3"/>
            </a:solidFill>
            <a:ln>
              <a:noFill/>
            </a:ln>
            <a:effectLst/>
          </c:spPr>
          <c:invertIfNegative val="0"/>
          <c:cat>
            <c:numRef>
              <c:f>[1]Sheet1!$A$2:$A$4</c:f>
              <c:numCache>
                <c:formatCode>General</c:formatCode>
                <c:ptCount val="3"/>
              </c:numCache>
            </c:numRef>
          </c:cat>
          <c:val>
            <c:numRef>
              <c:f>[1]Sheet1!$D$2:$D$4</c:f>
              <c:numCache>
                <c:formatCode>General</c:formatCode>
                <c:ptCount val="3"/>
              </c:numCache>
            </c:numRef>
          </c:val>
          <c:extLst>
            <c:ext xmlns:c16="http://schemas.microsoft.com/office/drawing/2014/chart" uri="{C3380CC4-5D6E-409C-BE32-E72D297353CC}">
              <c16:uniqueId val="{00000002-16E7-47B0-856A-8459C77CA0A0}"/>
            </c:ext>
          </c:extLst>
        </c:ser>
        <c:ser>
          <c:idx val="3"/>
          <c:order val="3"/>
          <c:tx>
            <c:strRef>
              <c:f>[1]Sheet1!$E$1</c:f>
              <c:strCache>
                <c:ptCount val="1"/>
              </c:strCache>
            </c:strRef>
          </c:tx>
          <c:spPr>
            <a:solidFill>
              <a:schemeClr val="accent4"/>
            </a:solidFill>
            <a:ln>
              <a:noFill/>
            </a:ln>
            <a:effectLst/>
          </c:spPr>
          <c:invertIfNegative val="0"/>
          <c:cat>
            <c:numRef>
              <c:f>[1]Sheet1!$A$2:$A$4</c:f>
              <c:numCache>
                <c:formatCode>General</c:formatCode>
                <c:ptCount val="3"/>
              </c:numCache>
            </c:numRef>
          </c:cat>
          <c:val>
            <c:numRef>
              <c:f>[1]Sheet1!$E$2:$E$4</c:f>
              <c:numCache>
                <c:formatCode>General</c:formatCode>
                <c:ptCount val="3"/>
              </c:numCache>
            </c:numRef>
          </c:val>
          <c:extLst>
            <c:ext xmlns:c16="http://schemas.microsoft.com/office/drawing/2014/chart" uri="{C3380CC4-5D6E-409C-BE32-E72D297353CC}">
              <c16:uniqueId val="{00000003-16E7-47B0-856A-8459C77CA0A0}"/>
            </c:ext>
          </c:extLst>
        </c:ser>
        <c:dLbls>
          <c:showLegendKey val="0"/>
          <c:showVal val="0"/>
          <c:showCatName val="0"/>
          <c:showSerName val="0"/>
          <c:showPercent val="0"/>
          <c:showBubbleSize val="0"/>
        </c:dLbls>
        <c:gapWidth val="182"/>
        <c:overlap val="100"/>
        <c:axId val="780531847"/>
        <c:axId val="780330807"/>
      </c:barChart>
      <c:catAx>
        <c:axId val="780531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80330807"/>
        <c:crosses val="autoZero"/>
        <c:auto val="1"/>
        <c:lblAlgn val="ctr"/>
        <c:lblOffset val="100"/>
        <c:noMultiLvlLbl val="0"/>
      </c:catAx>
      <c:valAx>
        <c:axId val="780330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805318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2'!$C$179:$C$183</c:f>
              <c:strCache>
                <c:ptCount val="5"/>
                <c:pt idx="0">
                  <c:v>Implemented</c:v>
                </c:pt>
                <c:pt idx="1">
                  <c:v>Pilot</c:v>
                </c:pt>
                <c:pt idx="2">
                  <c:v>In development</c:v>
                </c:pt>
                <c:pt idx="3">
                  <c:v>Not in use anymore</c:v>
                </c:pt>
                <c:pt idx="4">
                  <c:v>Planned</c:v>
                </c:pt>
              </c:strCache>
            </c:strRef>
          </c:cat>
          <c:val>
            <c:numRef>
              <c:f>'AI BI 2'!$D$179:$D$183</c:f>
              <c:numCache>
                <c:formatCode>0%</c:formatCode>
                <c:ptCount val="5"/>
                <c:pt idx="0">
                  <c:v>0.38165680473372782</c:v>
                </c:pt>
                <c:pt idx="1">
                  <c:v>0.29881656804733731</c:v>
                </c:pt>
                <c:pt idx="2">
                  <c:v>0.25591715976331358</c:v>
                </c:pt>
                <c:pt idx="3">
                  <c:v>3.6982248520710061E-2</c:v>
                </c:pt>
                <c:pt idx="4">
                  <c:v>2.6627218934911243E-2</c:v>
                </c:pt>
              </c:numCache>
            </c:numRef>
          </c:val>
          <c:extLst>
            <c:ext xmlns:c16="http://schemas.microsoft.com/office/drawing/2014/chart" uri="{C3380CC4-5D6E-409C-BE32-E72D297353CC}">
              <c16:uniqueId val="{00000001-19CB-44A9-9480-CC0FBAD32ADB}"/>
            </c:ext>
          </c:extLst>
        </c:ser>
        <c:dLbls>
          <c:showLegendKey val="0"/>
          <c:showVal val="0"/>
          <c:showCatName val="0"/>
          <c:showSerName val="0"/>
          <c:showPercent val="0"/>
          <c:showBubbleSize val="0"/>
        </c:dLbls>
        <c:gapWidth val="100"/>
        <c:axId val="937698952"/>
        <c:axId val="1793879735"/>
      </c:barChart>
      <c:catAx>
        <c:axId val="9376989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93879735"/>
        <c:crosses val="autoZero"/>
        <c:auto val="1"/>
        <c:lblAlgn val="ctr"/>
        <c:lblOffset val="100"/>
        <c:noMultiLvlLbl val="0"/>
      </c:catAx>
      <c:valAx>
        <c:axId val="1793879735"/>
        <c:scaling>
          <c:orientation val="minMax"/>
        </c:scaling>
        <c:delete val="1"/>
        <c:axPos val="t"/>
        <c:numFmt formatCode="0%" sourceLinked="1"/>
        <c:majorTickMark val="none"/>
        <c:minorTickMark val="none"/>
        <c:tickLblPos val="nextTo"/>
        <c:crossAx val="937698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2'!$C$200:$C$202</c:f>
              <c:strCache>
                <c:ptCount val="3"/>
                <c:pt idx="0">
                  <c:v>G2B</c:v>
                </c:pt>
                <c:pt idx="1">
                  <c:v>G2C</c:v>
                </c:pt>
                <c:pt idx="2">
                  <c:v>G2G</c:v>
                </c:pt>
              </c:strCache>
            </c:strRef>
          </c:cat>
          <c:val>
            <c:numRef>
              <c:f>'AI BI 2'!$D$200:$D$202</c:f>
              <c:numCache>
                <c:formatCode>0%</c:formatCode>
                <c:ptCount val="3"/>
                <c:pt idx="0">
                  <c:v>0.11242603550295859</c:v>
                </c:pt>
                <c:pt idx="1">
                  <c:v>0.41715976331360949</c:v>
                </c:pt>
                <c:pt idx="2">
                  <c:v>0.47041420118343197</c:v>
                </c:pt>
              </c:numCache>
            </c:numRef>
          </c:val>
          <c:extLst>
            <c:ext xmlns:c16="http://schemas.microsoft.com/office/drawing/2014/chart" uri="{C3380CC4-5D6E-409C-BE32-E72D297353CC}">
              <c16:uniqueId val="{00000001-7CCE-490D-AF56-CAD3D0F2C0EA}"/>
            </c:ext>
          </c:extLst>
        </c:ser>
        <c:dLbls>
          <c:showLegendKey val="0"/>
          <c:showVal val="0"/>
          <c:showCatName val="0"/>
          <c:showSerName val="0"/>
          <c:showPercent val="0"/>
          <c:showBubbleSize val="0"/>
        </c:dLbls>
        <c:gapWidth val="100"/>
        <c:axId val="843785496"/>
        <c:axId val="1587551175"/>
      </c:barChart>
      <c:catAx>
        <c:axId val="843785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587551175"/>
        <c:crosses val="autoZero"/>
        <c:auto val="1"/>
        <c:lblAlgn val="ctr"/>
        <c:lblOffset val="100"/>
        <c:noMultiLvlLbl val="0"/>
      </c:catAx>
      <c:valAx>
        <c:axId val="1587551175"/>
        <c:scaling>
          <c:orientation val="minMax"/>
        </c:scaling>
        <c:delete val="1"/>
        <c:axPos val="b"/>
        <c:numFmt formatCode="0%" sourceLinked="1"/>
        <c:majorTickMark val="none"/>
        <c:minorTickMark val="none"/>
        <c:tickLblPos val="nextTo"/>
        <c:crossAx val="843785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2'!$C$254:$C$256</c:f>
              <c:strCache>
                <c:ptCount val="3"/>
                <c:pt idx="0">
                  <c:v>Machine learning</c:v>
                </c:pt>
                <c:pt idx="1">
                  <c:v>Logic- and knowledge-based</c:v>
                </c:pt>
                <c:pt idx="2">
                  <c:v>Statistical </c:v>
                </c:pt>
              </c:strCache>
            </c:strRef>
          </c:cat>
          <c:val>
            <c:numRef>
              <c:f>'AI BI 2'!$D$254:$D$256</c:f>
              <c:numCache>
                <c:formatCode>0%</c:formatCode>
                <c:ptCount val="3"/>
                <c:pt idx="0">
                  <c:v>0.54881656804733725</c:v>
                </c:pt>
                <c:pt idx="1">
                  <c:v>0.39201183431952663</c:v>
                </c:pt>
                <c:pt idx="2">
                  <c:v>4.142011834319527E-2</c:v>
                </c:pt>
              </c:numCache>
            </c:numRef>
          </c:val>
          <c:extLst>
            <c:ext xmlns:c16="http://schemas.microsoft.com/office/drawing/2014/chart" uri="{C3380CC4-5D6E-409C-BE32-E72D297353CC}">
              <c16:uniqueId val="{00000001-14DA-463C-953F-A353F069ECE6}"/>
            </c:ext>
          </c:extLst>
        </c:ser>
        <c:dLbls>
          <c:showLegendKey val="0"/>
          <c:showVal val="0"/>
          <c:showCatName val="0"/>
          <c:showSerName val="0"/>
          <c:showPercent val="0"/>
          <c:showBubbleSize val="0"/>
        </c:dLbls>
        <c:gapWidth val="100"/>
        <c:axId val="1432924856"/>
        <c:axId val="1819837799"/>
      </c:barChart>
      <c:catAx>
        <c:axId val="14329248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19837799"/>
        <c:crosses val="autoZero"/>
        <c:auto val="1"/>
        <c:lblAlgn val="ctr"/>
        <c:lblOffset val="100"/>
        <c:noMultiLvlLbl val="0"/>
      </c:catAx>
      <c:valAx>
        <c:axId val="1819837799"/>
        <c:scaling>
          <c:orientation val="minMax"/>
        </c:scaling>
        <c:delete val="1"/>
        <c:axPos val="t"/>
        <c:numFmt formatCode="0%" sourceLinked="1"/>
        <c:majorTickMark val="none"/>
        <c:minorTickMark val="none"/>
        <c:tickLblPos val="nextTo"/>
        <c:crossAx val="1432924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2'!$C$385:$C$390</c:f>
              <c:strCache>
                <c:ptCount val="6"/>
                <c:pt idx="0">
                  <c:v>Focus directly natural persons</c:v>
                </c:pt>
                <c:pt idx="1">
                  <c:v>Human Rights</c:v>
                </c:pt>
                <c:pt idx="2">
                  <c:v>Include automatic decision systems</c:v>
                </c:pt>
                <c:pt idx="3">
                  <c:v>Potential damages to natural persons</c:v>
                </c:pt>
                <c:pt idx="4">
                  <c:v>Use critical data</c:v>
                </c:pt>
                <c:pt idx="5">
                  <c:v>(blank)</c:v>
                </c:pt>
              </c:strCache>
            </c:strRef>
          </c:cat>
          <c:val>
            <c:numRef>
              <c:f>'AI BI 2'!$D$385:$D$390</c:f>
              <c:numCache>
                <c:formatCode>0%</c:formatCode>
                <c:ptCount val="6"/>
                <c:pt idx="0">
                  <c:v>0.1849112426035503</c:v>
                </c:pt>
                <c:pt idx="1">
                  <c:v>4.4378698224852072E-3</c:v>
                </c:pt>
                <c:pt idx="2">
                  <c:v>4.8816568047337278E-2</c:v>
                </c:pt>
                <c:pt idx="3">
                  <c:v>3.9940828402366867E-2</c:v>
                </c:pt>
                <c:pt idx="4">
                  <c:v>5.9171597633136092E-2</c:v>
                </c:pt>
                <c:pt idx="5">
                  <c:v>0.66272189349112431</c:v>
                </c:pt>
              </c:numCache>
            </c:numRef>
          </c:val>
          <c:extLst>
            <c:ext xmlns:c16="http://schemas.microsoft.com/office/drawing/2014/chart" uri="{C3380CC4-5D6E-409C-BE32-E72D297353CC}">
              <c16:uniqueId val="{00000001-86E0-48FB-942D-EBAD06E73CE0}"/>
            </c:ext>
          </c:extLst>
        </c:ser>
        <c:dLbls>
          <c:showLegendKey val="0"/>
          <c:showVal val="0"/>
          <c:showCatName val="0"/>
          <c:showSerName val="0"/>
          <c:showPercent val="0"/>
          <c:showBubbleSize val="0"/>
        </c:dLbls>
        <c:gapWidth val="100"/>
        <c:axId val="735127816"/>
        <c:axId val="1197742215"/>
      </c:barChart>
      <c:catAx>
        <c:axId val="735127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97742215"/>
        <c:crosses val="autoZero"/>
        <c:auto val="1"/>
        <c:lblAlgn val="ctr"/>
        <c:lblOffset val="100"/>
        <c:noMultiLvlLbl val="0"/>
      </c:catAx>
      <c:valAx>
        <c:axId val="119774221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35127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[1]Sheet1!$B$1</c:f>
              <c:strCache>
                <c:ptCount val="1"/>
              </c:strCache>
            </c:strRef>
          </c:tx>
          <c:spPr>
            <a:solidFill>
              <a:schemeClr val="accent1"/>
            </a:solidFill>
            <a:ln>
              <a:noFill/>
            </a:ln>
            <a:effectLst/>
          </c:spPr>
          <c:invertIfNegative val="0"/>
          <c:cat>
            <c:numRef>
              <c:f>[1]Sheet1!$A$2:$A$4</c:f>
              <c:numCache>
                <c:formatCode>General</c:formatCode>
                <c:ptCount val="3"/>
              </c:numCache>
            </c:numRef>
          </c:cat>
          <c:val>
            <c:numRef>
              <c:f>[1]Sheet1!$B$2:$B$4</c:f>
              <c:numCache>
                <c:formatCode>General</c:formatCode>
                <c:ptCount val="3"/>
              </c:numCache>
            </c:numRef>
          </c:val>
          <c:extLst>
            <c:ext xmlns:c16="http://schemas.microsoft.com/office/drawing/2014/chart" uri="{C3380CC4-5D6E-409C-BE32-E72D297353CC}">
              <c16:uniqueId val="{00000000-03AE-4E42-98EF-7F8ABB67A835}"/>
            </c:ext>
          </c:extLst>
        </c:ser>
        <c:ser>
          <c:idx val="1"/>
          <c:order val="1"/>
          <c:tx>
            <c:strRef>
              <c:f>[1]Sheet1!$C$1</c:f>
              <c:strCache>
                <c:ptCount val="1"/>
              </c:strCache>
            </c:strRef>
          </c:tx>
          <c:spPr>
            <a:solidFill>
              <a:schemeClr val="accent2"/>
            </a:solidFill>
            <a:ln>
              <a:noFill/>
            </a:ln>
            <a:effectLst/>
          </c:spPr>
          <c:invertIfNegative val="0"/>
          <c:cat>
            <c:numRef>
              <c:f>[1]Sheet1!$A$2:$A$4</c:f>
              <c:numCache>
                <c:formatCode>General</c:formatCode>
                <c:ptCount val="3"/>
              </c:numCache>
            </c:numRef>
          </c:cat>
          <c:val>
            <c:numRef>
              <c:f>[1]Sheet1!$C$2:$C$4</c:f>
              <c:numCache>
                <c:formatCode>General</c:formatCode>
                <c:ptCount val="3"/>
              </c:numCache>
            </c:numRef>
          </c:val>
          <c:extLst>
            <c:ext xmlns:c16="http://schemas.microsoft.com/office/drawing/2014/chart" uri="{C3380CC4-5D6E-409C-BE32-E72D297353CC}">
              <c16:uniqueId val="{00000001-03AE-4E42-98EF-7F8ABB67A835}"/>
            </c:ext>
          </c:extLst>
        </c:ser>
        <c:ser>
          <c:idx val="2"/>
          <c:order val="2"/>
          <c:tx>
            <c:strRef>
              <c:f>[1]Sheet1!$D$1</c:f>
              <c:strCache>
                <c:ptCount val="1"/>
              </c:strCache>
            </c:strRef>
          </c:tx>
          <c:spPr>
            <a:solidFill>
              <a:schemeClr val="accent3"/>
            </a:solidFill>
            <a:ln>
              <a:noFill/>
            </a:ln>
            <a:effectLst/>
          </c:spPr>
          <c:invertIfNegative val="0"/>
          <c:cat>
            <c:numRef>
              <c:f>[1]Sheet1!$A$2:$A$4</c:f>
              <c:numCache>
                <c:formatCode>General</c:formatCode>
                <c:ptCount val="3"/>
              </c:numCache>
            </c:numRef>
          </c:cat>
          <c:val>
            <c:numRef>
              <c:f>[1]Sheet1!$D$2:$D$4</c:f>
              <c:numCache>
                <c:formatCode>General</c:formatCode>
                <c:ptCount val="3"/>
              </c:numCache>
            </c:numRef>
          </c:val>
          <c:extLst>
            <c:ext xmlns:c16="http://schemas.microsoft.com/office/drawing/2014/chart" uri="{C3380CC4-5D6E-409C-BE32-E72D297353CC}">
              <c16:uniqueId val="{00000002-03AE-4E42-98EF-7F8ABB67A835}"/>
            </c:ext>
          </c:extLst>
        </c:ser>
        <c:ser>
          <c:idx val="3"/>
          <c:order val="3"/>
          <c:tx>
            <c:strRef>
              <c:f>[1]Sheet1!$E$1</c:f>
              <c:strCache>
                <c:ptCount val="1"/>
              </c:strCache>
            </c:strRef>
          </c:tx>
          <c:spPr>
            <a:solidFill>
              <a:schemeClr val="accent4"/>
            </a:solidFill>
            <a:ln>
              <a:noFill/>
            </a:ln>
            <a:effectLst/>
          </c:spPr>
          <c:invertIfNegative val="0"/>
          <c:cat>
            <c:numRef>
              <c:f>[1]Sheet1!$A$2:$A$4</c:f>
              <c:numCache>
                <c:formatCode>General</c:formatCode>
                <c:ptCount val="3"/>
              </c:numCache>
            </c:numRef>
          </c:cat>
          <c:val>
            <c:numRef>
              <c:f>[1]Sheet1!$E$2:$E$4</c:f>
              <c:numCache>
                <c:formatCode>General</c:formatCode>
                <c:ptCount val="3"/>
              </c:numCache>
            </c:numRef>
          </c:val>
          <c:extLst>
            <c:ext xmlns:c16="http://schemas.microsoft.com/office/drawing/2014/chart" uri="{C3380CC4-5D6E-409C-BE32-E72D297353CC}">
              <c16:uniqueId val="{00000003-03AE-4E42-98EF-7F8ABB67A835}"/>
            </c:ext>
          </c:extLst>
        </c:ser>
        <c:dLbls>
          <c:showLegendKey val="0"/>
          <c:showVal val="0"/>
          <c:showCatName val="0"/>
          <c:showSerName val="0"/>
          <c:showPercent val="0"/>
          <c:showBubbleSize val="0"/>
        </c:dLbls>
        <c:gapWidth val="150"/>
        <c:overlap val="100"/>
        <c:axId val="1857504519"/>
        <c:axId val="1887855095"/>
      </c:barChart>
      <c:catAx>
        <c:axId val="1857504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87855095"/>
        <c:crosses val="autoZero"/>
        <c:auto val="1"/>
        <c:lblAlgn val="ctr"/>
        <c:lblOffset val="100"/>
        <c:noMultiLvlLbl val="0"/>
      </c:catAx>
      <c:valAx>
        <c:axId val="1887855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57504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'AI BI 2'!$D$445</c:f>
              <c:strCache>
                <c:ptCount val="1"/>
                <c:pt idx="0">
                  <c:v> 0 Confident</c:v>
                </c:pt>
              </c:strCache>
            </c:strRef>
          </c:tx>
          <c:spPr>
            <a:solidFill>
              <a:schemeClr val="accent1"/>
            </a:solidFill>
            <a:ln>
              <a:noFill/>
            </a:ln>
            <a:effectLst/>
          </c:spPr>
          <c:invertIfNegative val="0"/>
          <c:cat>
            <c:strRef>
              <c:f>'AI BI 2'!$C$446:$C$448</c:f>
              <c:strCache>
                <c:ptCount val="3"/>
                <c:pt idx="0">
                  <c:v>High Risk</c:v>
                </c:pt>
                <c:pt idx="1">
                  <c:v>Limited-risk</c:v>
                </c:pt>
                <c:pt idx="2">
                  <c:v>Minimal-risk</c:v>
                </c:pt>
              </c:strCache>
            </c:strRef>
          </c:cat>
          <c:val>
            <c:numRef>
              <c:f>'AI BI 2'!$D$446:$D$448</c:f>
              <c:numCache>
                <c:formatCode>0%</c:formatCode>
                <c:ptCount val="3"/>
                <c:pt idx="0">
                  <c:v>0.19822485207100593</c:v>
                </c:pt>
                <c:pt idx="1">
                  <c:v>0.26035502958579881</c:v>
                </c:pt>
                <c:pt idx="2">
                  <c:v>0.37278106508875741</c:v>
                </c:pt>
              </c:numCache>
            </c:numRef>
          </c:val>
          <c:extLst>
            <c:ext xmlns:c16="http://schemas.microsoft.com/office/drawing/2014/chart" uri="{C3380CC4-5D6E-409C-BE32-E72D297353CC}">
              <c16:uniqueId val="{00000008-A986-409D-B0E4-E1890FCE3895}"/>
            </c:ext>
          </c:extLst>
        </c:ser>
        <c:ser>
          <c:idx val="1"/>
          <c:order val="1"/>
          <c:tx>
            <c:strRef>
              <c:f>'AI BI 2'!$E$445</c:f>
              <c:strCache>
                <c:ptCount val="1"/>
                <c:pt idx="0">
                  <c:v>-1 Minimal/Limited</c:v>
                </c:pt>
              </c:strCache>
            </c:strRef>
          </c:tx>
          <c:spPr>
            <a:solidFill>
              <a:schemeClr val="accent2"/>
            </a:solidFill>
            <a:ln>
              <a:noFill/>
            </a:ln>
            <a:effectLst/>
          </c:spPr>
          <c:invertIfNegative val="0"/>
          <c:cat>
            <c:strRef>
              <c:f>'AI BI 2'!$C$446:$C$448</c:f>
              <c:strCache>
                <c:ptCount val="3"/>
                <c:pt idx="0">
                  <c:v>High Risk</c:v>
                </c:pt>
                <c:pt idx="1">
                  <c:v>Limited-risk</c:v>
                </c:pt>
                <c:pt idx="2">
                  <c:v>Minimal-risk</c:v>
                </c:pt>
              </c:strCache>
            </c:strRef>
          </c:cat>
          <c:val>
            <c:numRef>
              <c:f>'AI BI 2'!$E$446:$E$448</c:f>
              <c:numCache>
                <c:formatCode>0%</c:formatCode>
                <c:ptCount val="3"/>
                <c:pt idx="0">
                  <c:v>0</c:v>
                </c:pt>
                <c:pt idx="1">
                  <c:v>2.9585798816568046E-2</c:v>
                </c:pt>
                <c:pt idx="2">
                  <c:v>6.8047337278106509E-2</c:v>
                </c:pt>
              </c:numCache>
            </c:numRef>
          </c:val>
          <c:extLst>
            <c:ext xmlns:c16="http://schemas.microsoft.com/office/drawing/2014/chart" uri="{C3380CC4-5D6E-409C-BE32-E72D297353CC}">
              <c16:uniqueId val="{0000000A-A986-409D-B0E4-E1890FCE3895}"/>
            </c:ext>
          </c:extLst>
        </c:ser>
        <c:ser>
          <c:idx val="2"/>
          <c:order val="2"/>
          <c:tx>
            <c:strRef>
              <c:f>'AI BI 2'!$F$445</c:f>
              <c:strCache>
                <c:ptCount val="1"/>
                <c:pt idx="0">
                  <c:v>-2 High/Limited</c:v>
                </c:pt>
              </c:strCache>
            </c:strRef>
          </c:tx>
          <c:spPr>
            <a:solidFill>
              <a:schemeClr val="accent3"/>
            </a:solidFill>
            <a:ln>
              <a:noFill/>
            </a:ln>
            <a:effectLst/>
          </c:spPr>
          <c:invertIfNegative val="0"/>
          <c:cat>
            <c:strRef>
              <c:f>'AI BI 2'!$C$446:$C$448</c:f>
              <c:strCache>
                <c:ptCount val="3"/>
                <c:pt idx="0">
                  <c:v>High Risk</c:v>
                </c:pt>
                <c:pt idx="1">
                  <c:v>Limited-risk</c:v>
                </c:pt>
                <c:pt idx="2">
                  <c:v>Minimal-risk</c:v>
                </c:pt>
              </c:strCache>
            </c:strRef>
          </c:cat>
          <c:val>
            <c:numRef>
              <c:f>'AI BI 2'!$F$446:$F$448</c:f>
              <c:numCache>
                <c:formatCode>0%</c:formatCode>
                <c:ptCount val="3"/>
                <c:pt idx="0">
                  <c:v>4.4378698224852069E-2</c:v>
                </c:pt>
                <c:pt idx="1">
                  <c:v>4.4378698224852072E-3</c:v>
                </c:pt>
                <c:pt idx="2">
                  <c:v>0</c:v>
                </c:pt>
              </c:numCache>
            </c:numRef>
          </c:val>
          <c:extLst>
            <c:ext xmlns:c16="http://schemas.microsoft.com/office/drawing/2014/chart" uri="{C3380CC4-5D6E-409C-BE32-E72D297353CC}">
              <c16:uniqueId val="{0000000C-A986-409D-B0E4-E1890FCE3895}"/>
            </c:ext>
          </c:extLst>
        </c:ser>
        <c:ser>
          <c:idx val="3"/>
          <c:order val="3"/>
          <c:tx>
            <c:strRef>
              <c:f>'AI BI 2'!$G$445</c:f>
              <c:strCache>
                <c:ptCount val="1"/>
                <c:pt idx="0">
                  <c:v>-3 Not Confident</c:v>
                </c:pt>
              </c:strCache>
            </c:strRef>
          </c:tx>
          <c:spPr>
            <a:solidFill>
              <a:schemeClr val="accent4"/>
            </a:solidFill>
            <a:ln>
              <a:noFill/>
            </a:ln>
            <a:effectLst/>
          </c:spPr>
          <c:invertIfNegative val="0"/>
          <c:cat>
            <c:strRef>
              <c:f>'AI BI 2'!$C$446:$C$448</c:f>
              <c:strCache>
                <c:ptCount val="3"/>
                <c:pt idx="0">
                  <c:v>High Risk</c:v>
                </c:pt>
                <c:pt idx="1">
                  <c:v>Limited-risk</c:v>
                </c:pt>
                <c:pt idx="2">
                  <c:v>Minimal-risk</c:v>
                </c:pt>
              </c:strCache>
            </c:strRef>
          </c:cat>
          <c:val>
            <c:numRef>
              <c:f>'AI BI 2'!$G$446:$G$448</c:f>
              <c:numCache>
                <c:formatCode>0%</c:formatCode>
                <c:ptCount val="3"/>
                <c:pt idx="0">
                  <c:v>1.6272189349112426E-2</c:v>
                </c:pt>
                <c:pt idx="1">
                  <c:v>1.4792899408284023E-2</c:v>
                </c:pt>
                <c:pt idx="2">
                  <c:v>5.9171597633136093E-3</c:v>
                </c:pt>
              </c:numCache>
            </c:numRef>
          </c:val>
          <c:extLst>
            <c:ext xmlns:c16="http://schemas.microsoft.com/office/drawing/2014/chart" uri="{C3380CC4-5D6E-409C-BE32-E72D297353CC}">
              <c16:uniqueId val="{0000000E-A986-409D-B0E4-E1890FCE3895}"/>
            </c:ext>
          </c:extLst>
        </c:ser>
        <c:dLbls>
          <c:showLegendKey val="0"/>
          <c:showVal val="0"/>
          <c:showCatName val="0"/>
          <c:showSerName val="0"/>
          <c:showPercent val="0"/>
          <c:showBubbleSize val="0"/>
        </c:dLbls>
        <c:gapWidth val="182"/>
        <c:overlap val="100"/>
        <c:axId val="2139906568"/>
        <c:axId val="1998095608"/>
      </c:barChart>
      <c:catAx>
        <c:axId val="2139906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98095608"/>
        <c:crosses val="autoZero"/>
        <c:auto val="1"/>
        <c:lblAlgn val="ctr"/>
        <c:lblOffset val="100"/>
        <c:noMultiLvlLbl val="0"/>
      </c:catAx>
      <c:valAx>
        <c:axId val="19980956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139906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2'!$C$15:$C$25</c:f>
              <c:strCache>
                <c:ptCount val="11"/>
                <c:pt idx="0">
                  <c:v>Connected and Automated vehicles</c:v>
                </c:pt>
                <c:pt idx="1">
                  <c:v>Searching</c:v>
                </c:pt>
                <c:pt idx="2">
                  <c:v>Optimisation</c:v>
                </c:pt>
                <c:pt idx="3">
                  <c:v>Audio processing</c:v>
                </c:pt>
                <c:pt idx="4">
                  <c:v>Knowledge representation</c:v>
                </c:pt>
                <c:pt idx="5">
                  <c:v>Robotics and Automation</c:v>
                </c:pt>
                <c:pt idx="6">
                  <c:v>Automated reasoning</c:v>
                </c:pt>
                <c:pt idx="7">
                  <c:v>Computer vision</c:v>
                </c:pt>
                <c:pt idx="8">
                  <c:v>Planning and Scheduling</c:v>
                </c:pt>
                <c:pt idx="9">
                  <c:v>Natural language processing</c:v>
                </c:pt>
                <c:pt idx="10">
                  <c:v>Machine learning</c:v>
                </c:pt>
              </c:strCache>
            </c:strRef>
          </c:cat>
          <c:val>
            <c:numRef>
              <c:f>'AI BI 2'!$D$15:$D$25</c:f>
              <c:numCache>
                <c:formatCode>0%</c:formatCode>
                <c:ptCount val="11"/>
                <c:pt idx="0">
                  <c:v>4.3731778425655978E-3</c:v>
                </c:pt>
                <c:pt idx="1">
                  <c:v>4.3731778425655978E-3</c:v>
                </c:pt>
                <c:pt idx="2">
                  <c:v>1.020408163265306E-2</c:v>
                </c:pt>
                <c:pt idx="3">
                  <c:v>3.2069970845481049E-2</c:v>
                </c:pt>
                <c:pt idx="4">
                  <c:v>4.0816326530612242E-2</c:v>
                </c:pt>
                <c:pt idx="5">
                  <c:v>4.3731778425655975E-2</c:v>
                </c:pt>
                <c:pt idx="6">
                  <c:v>0.11807580174927114</c:v>
                </c:pt>
                <c:pt idx="7">
                  <c:v>0.15597667638483964</c:v>
                </c:pt>
                <c:pt idx="8">
                  <c:v>0.17638483965014579</c:v>
                </c:pt>
                <c:pt idx="9">
                  <c:v>0.20262390670553937</c:v>
                </c:pt>
                <c:pt idx="10">
                  <c:v>0.21137026239067055</c:v>
                </c:pt>
              </c:numCache>
            </c:numRef>
          </c:val>
          <c:extLst>
            <c:ext xmlns:c16="http://schemas.microsoft.com/office/drawing/2014/chart" uri="{C3380CC4-5D6E-409C-BE32-E72D297353CC}">
              <c16:uniqueId val="{00000001-BCFA-4D38-B84A-521BE89E193A}"/>
            </c:ext>
          </c:extLst>
        </c:ser>
        <c:dLbls>
          <c:showLegendKey val="0"/>
          <c:showVal val="0"/>
          <c:showCatName val="0"/>
          <c:showSerName val="0"/>
          <c:showPercent val="0"/>
          <c:showBubbleSize val="0"/>
        </c:dLbls>
        <c:gapWidth val="182"/>
        <c:axId val="735156104"/>
        <c:axId val="112247720"/>
      </c:barChart>
      <c:catAx>
        <c:axId val="73515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2247720"/>
        <c:crosses val="autoZero"/>
        <c:auto val="1"/>
        <c:lblAlgn val="ctr"/>
        <c:lblOffset val="100"/>
        <c:noMultiLvlLbl val="0"/>
      </c:catAx>
      <c:valAx>
        <c:axId val="112247720"/>
        <c:scaling>
          <c:orientation val="minMax"/>
        </c:scaling>
        <c:delete val="1"/>
        <c:axPos val="b"/>
        <c:numFmt formatCode="0%" sourceLinked="1"/>
        <c:majorTickMark val="none"/>
        <c:minorTickMark val="none"/>
        <c:tickLblPos val="nextTo"/>
        <c:crossAx val="735156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'AI BI 2'!$D$512</c:f>
              <c:strCache>
                <c:ptCount val="1"/>
                <c:pt idx="0">
                  <c:v>High Risk</c:v>
                </c:pt>
              </c:strCache>
            </c:strRef>
          </c:tx>
          <c:spPr>
            <a:solidFill>
              <a:schemeClr val="accent1"/>
            </a:solidFill>
            <a:ln>
              <a:noFill/>
            </a:ln>
            <a:effectLst/>
          </c:spPr>
          <c:invertIfNegative val="0"/>
          <c:cat>
            <c:strRef>
              <c:f>'AI BI 2'!$C$513:$C$517</c:f>
              <c:strCache>
                <c:ptCount val="5"/>
                <c:pt idx="0">
                  <c:v>Focus directly natural persons</c:v>
                </c:pt>
                <c:pt idx="1">
                  <c:v>Human Rights</c:v>
                </c:pt>
                <c:pt idx="2">
                  <c:v>Include automatic decision systems</c:v>
                </c:pt>
                <c:pt idx="3">
                  <c:v>Potential damages to natural persons</c:v>
                </c:pt>
                <c:pt idx="4">
                  <c:v>Use critical realtime data</c:v>
                </c:pt>
              </c:strCache>
            </c:strRef>
          </c:cat>
          <c:val>
            <c:numRef>
              <c:f>'AI BI 2'!$D$513:$D$517</c:f>
              <c:numCache>
                <c:formatCode>General</c:formatCode>
                <c:ptCount val="5"/>
                <c:pt idx="0">
                  <c:v>23</c:v>
                </c:pt>
                <c:pt idx="2">
                  <c:v>3</c:v>
                </c:pt>
                <c:pt idx="3">
                  <c:v>3</c:v>
                </c:pt>
              </c:numCache>
            </c:numRef>
          </c:val>
          <c:extLst>
            <c:ext xmlns:c16="http://schemas.microsoft.com/office/drawing/2014/chart" uri="{C3380CC4-5D6E-409C-BE32-E72D297353CC}">
              <c16:uniqueId val="{00000001-45DE-4548-88DC-1C1E4D9FAB6B}"/>
            </c:ext>
          </c:extLst>
        </c:ser>
        <c:ser>
          <c:idx val="1"/>
          <c:order val="1"/>
          <c:tx>
            <c:strRef>
              <c:f>'AI BI 2'!$E$512</c:f>
              <c:strCache>
                <c:ptCount val="1"/>
                <c:pt idx="0">
                  <c:v>Limited Risk</c:v>
                </c:pt>
              </c:strCache>
            </c:strRef>
          </c:tx>
          <c:spPr>
            <a:solidFill>
              <a:schemeClr val="accent2"/>
            </a:solidFill>
            <a:ln>
              <a:noFill/>
            </a:ln>
            <a:effectLst/>
          </c:spPr>
          <c:invertIfNegative val="0"/>
          <c:cat>
            <c:strRef>
              <c:f>'AI BI 2'!$C$513:$C$517</c:f>
              <c:strCache>
                <c:ptCount val="5"/>
                <c:pt idx="0">
                  <c:v>Focus directly natural persons</c:v>
                </c:pt>
                <c:pt idx="1">
                  <c:v>Human Rights</c:v>
                </c:pt>
                <c:pt idx="2">
                  <c:v>Include automatic decision systems</c:v>
                </c:pt>
                <c:pt idx="3">
                  <c:v>Potential damages to natural persons</c:v>
                </c:pt>
                <c:pt idx="4">
                  <c:v>Use critical realtime data</c:v>
                </c:pt>
              </c:strCache>
            </c:strRef>
          </c:cat>
          <c:val>
            <c:numRef>
              <c:f>'AI BI 2'!$E$513:$E$517</c:f>
              <c:numCache>
                <c:formatCode>General</c:formatCode>
                <c:ptCount val="5"/>
                <c:pt idx="0">
                  <c:v>103</c:v>
                </c:pt>
                <c:pt idx="1">
                  <c:v>2</c:v>
                </c:pt>
                <c:pt idx="2">
                  <c:v>30</c:v>
                </c:pt>
                <c:pt idx="3">
                  <c:v>24</c:v>
                </c:pt>
                <c:pt idx="4">
                  <c:v>42</c:v>
                </c:pt>
              </c:numCache>
            </c:numRef>
          </c:val>
          <c:extLst>
            <c:ext xmlns:c16="http://schemas.microsoft.com/office/drawing/2014/chart" uri="{C3380CC4-5D6E-409C-BE32-E72D297353CC}">
              <c16:uniqueId val="{00000003-45DE-4548-88DC-1C1E4D9FAB6B}"/>
            </c:ext>
          </c:extLst>
        </c:ser>
        <c:ser>
          <c:idx val="2"/>
          <c:order val="2"/>
          <c:tx>
            <c:strRef>
              <c:f>'AI BI 2'!$F$512</c:f>
              <c:strCache>
                <c:ptCount val="1"/>
                <c:pt idx="0">
                  <c:v>Minimal</c:v>
                </c:pt>
              </c:strCache>
            </c:strRef>
          </c:tx>
          <c:spPr>
            <a:solidFill>
              <a:schemeClr val="accent3"/>
            </a:solidFill>
            <a:ln>
              <a:noFill/>
            </a:ln>
            <a:effectLst/>
          </c:spPr>
          <c:invertIfNegative val="0"/>
          <c:cat>
            <c:strRef>
              <c:f>'AI BI 2'!$C$513:$C$517</c:f>
              <c:strCache>
                <c:ptCount val="5"/>
                <c:pt idx="0">
                  <c:v>Focus directly natural persons</c:v>
                </c:pt>
                <c:pt idx="1">
                  <c:v>Human Rights</c:v>
                </c:pt>
                <c:pt idx="2">
                  <c:v>Include automatic decision systems</c:v>
                </c:pt>
                <c:pt idx="3">
                  <c:v>Potential damages to natural persons</c:v>
                </c:pt>
                <c:pt idx="4">
                  <c:v>Use critical realtime data</c:v>
                </c:pt>
              </c:strCache>
            </c:strRef>
          </c:cat>
          <c:val>
            <c:numRef>
              <c:f>'AI BI 2'!$F$513:$F$517</c:f>
              <c:numCache>
                <c:formatCode>General</c:formatCode>
                <c:ptCount val="5"/>
                <c:pt idx="0">
                  <c:v>1</c:v>
                </c:pt>
              </c:numCache>
            </c:numRef>
          </c:val>
          <c:extLst>
            <c:ext xmlns:c16="http://schemas.microsoft.com/office/drawing/2014/chart" uri="{C3380CC4-5D6E-409C-BE32-E72D297353CC}">
              <c16:uniqueId val="{00000005-45DE-4548-88DC-1C1E4D9FAB6B}"/>
            </c:ext>
          </c:extLst>
        </c:ser>
        <c:dLbls>
          <c:showLegendKey val="0"/>
          <c:showVal val="0"/>
          <c:showCatName val="0"/>
          <c:showSerName val="0"/>
          <c:showPercent val="0"/>
          <c:showBubbleSize val="0"/>
        </c:dLbls>
        <c:gapWidth val="182"/>
        <c:overlap val="100"/>
        <c:axId val="1364398936"/>
        <c:axId val="682842408"/>
      </c:barChart>
      <c:catAx>
        <c:axId val="1364398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82842408"/>
        <c:crosses val="autoZero"/>
        <c:auto val="1"/>
        <c:lblAlgn val="ctr"/>
        <c:lblOffset val="100"/>
        <c:noMultiLvlLbl val="0"/>
      </c:catAx>
      <c:valAx>
        <c:axId val="682842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64398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2'!$M$333:$M$339</c:f>
              <c:strCache>
                <c:ptCount val="7"/>
                <c:pt idx="0">
                  <c:v>2-CritInfrastruct</c:v>
                </c:pt>
                <c:pt idx="1">
                  <c:v>3-Education</c:v>
                </c:pt>
                <c:pt idx="2">
                  <c:v>4-Employement</c:v>
                </c:pt>
                <c:pt idx="3">
                  <c:v>5-Services&amp;Benefits</c:v>
                </c:pt>
                <c:pt idx="4">
                  <c:v>6-LawEnforcement</c:v>
                </c:pt>
                <c:pt idx="5">
                  <c:v>7-Migration</c:v>
                </c:pt>
                <c:pt idx="6">
                  <c:v>8-Justice</c:v>
                </c:pt>
              </c:strCache>
            </c:strRef>
          </c:cat>
          <c:val>
            <c:numRef>
              <c:f>'AI BI 2'!$N$333:$N$339</c:f>
              <c:numCache>
                <c:formatCode>General</c:formatCode>
                <c:ptCount val="7"/>
                <c:pt idx="0">
                  <c:v>14</c:v>
                </c:pt>
                <c:pt idx="1">
                  <c:v>18</c:v>
                </c:pt>
                <c:pt idx="2">
                  <c:v>16</c:v>
                </c:pt>
                <c:pt idx="3">
                  <c:v>26</c:v>
                </c:pt>
                <c:pt idx="4">
                  <c:v>46</c:v>
                </c:pt>
                <c:pt idx="5">
                  <c:v>9</c:v>
                </c:pt>
                <c:pt idx="6">
                  <c:v>14</c:v>
                </c:pt>
              </c:numCache>
            </c:numRef>
          </c:val>
          <c:extLst>
            <c:ext xmlns:c16="http://schemas.microsoft.com/office/drawing/2014/chart" uri="{C3380CC4-5D6E-409C-BE32-E72D297353CC}">
              <c16:uniqueId val="{00000001-B8F1-433A-980D-996B07195B68}"/>
            </c:ext>
          </c:extLst>
        </c:ser>
        <c:dLbls>
          <c:showLegendKey val="0"/>
          <c:showVal val="0"/>
          <c:showCatName val="0"/>
          <c:showSerName val="0"/>
          <c:showPercent val="0"/>
          <c:showBubbleSize val="0"/>
        </c:dLbls>
        <c:gapWidth val="182"/>
        <c:axId val="1610550615"/>
        <c:axId val="1905783320"/>
      </c:barChart>
      <c:catAx>
        <c:axId val="16105506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05783320"/>
        <c:crosses val="autoZero"/>
        <c:auto val="1"/>
        <c:lblAlgn val="ctr"/>
        <c:lblOffset val="100"/>
        <c:noMultiLvlLbl val="0"/>
      </c:catAx>
      <c:valAx>
        <c:axId val="1905783320"/>
        <c:scaling>
          <c:orientation val="minMax"/>
        </c:scaling>
        <c:delete val="1"/>
        <c:axPos val="t"/>
        <c:numFmt formatCode="General" sourceLinked="1"/>
        <c:majorTickMark val="none"/>
        <c:minorTickMark val="none"/>
        <c:tickLblPos val="nextTo"/>
        <c:crossAx val="16105506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'AI BI 2'!$D$489</c:f>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2'!$C$490:$C$492</c:f>
              <c:strCache>
                <c:ptCount val="3"/>
                <c:pt idx="0">
                  <c:v>High-risk</c:v>
                </c:pt>
                <c:pt idx="1">
                  <c:v>Limited-risk</c:v>
                </c:pt>
                <c:pt idx="2">
                  <c:v>Minimal-risk</c:v>
                </c:pt>
              </c:strCache>
            </c:strRef>
          </c:cat>
          <c:val>
            <c:numRef>
              <c:f>'AI BI 2'!$D$490:$D$492</c:f>
              <c:numCache>
                <c:formatCode>General</c:formatCode>
                <c:ptCount val="3"/>
                <c:pt idx="0">
                  <c:v>12</c:v>
                </c:pt>
                <c:pt idx="1">
                  <c:v>25</c:v>
                </c:pt>
                <c:pt idx="2">
                  <c:v>102</c:v>
                </c:pt>
              </c:numCache>
            </c:numRef>
          </c:val>
          <c:extLst>
            <c:ext xmlns:c16="http://schemas.microsoft.com/office/drawing/2014/chart" uri="{C3380CC4-5D6E-409C-BE32-E72D297353CC}">
              <c16:uniqueId val="{00000001-5704-4B78-A3F8-0ACB66083BF7}"/>
            </c:ext>
          </c:extLst>
        </c:ser>
        <c:dLbls>
          <c:showLegendKey val="0"/>
          <c:showVal val="0"/>
          <c:showCatName val="0"/>
          <c:showSerName val="0"/>
          <c:showPercent val="0"/>
          <c:showBubbleSize val="0"/>
        </c:dLbls>
        <c:gapWidth val="182"/>
        <c:axId val="768926952"/>
        <c:axId val="699984487"/>
      </c:barChart>
      <c:catAx>
        <c:axId val="7689269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99984487"/>
        <c:crosses val="autoZero"/>
        <c:auto val="1"/>
        <c:lblAlgn val="ctr"/>
        <c:lblOffset val="100"/>
        <c:noMultiLvlLbl val="0"/>
      </c:catAx>
      <c:valAx>
        <c:axId val="699984487"/>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68926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2'!$H$56:$H$67</c:f>
              <c:strCache>
                <c:ptCount val="12"/>
                <c:pt idx="0">
                  <c:v>AI Services</c:v>
                </c:pt>
                <c:pt idx="1">
                  <c:v>Connected and Automated vehicles</c:v>
                </c:pt>
                <c:pt idx="2">
                  <c:v>Robotics and Automation</c:v>
                </c:pt>
                <c:pt idx="3">
                  <c:v>Audio processing</c:v>
                </c:pt>
                <c:pt idx="4">
                  <c:v>Optimisation</c:v>
                </c:pt>
                <c:pt idx="5">
                  <c:v>Searching</c:v>
                </c:pt>
                <c:pt idx="6">
                  <c:v>Knowledge representation</c:v>
                </c:pt>
                <c:pt idx="7">
                  <c:v>Computer vision</c:v>
                </c:pt>
                <c:pt idx="8">
                  <c:v>Natural language processing</c:v>
                </c:pt>
                <c:pt idx="9">
                  <c:v>Planning and Scheduling</c:v>
                </c:pt>
                <c:pt idx="10">
                  <c:v>Automated reasoning</c:v>
                </c:pt>
                <c:pt idx="11">
                  <c:v>Machine learning</c:v>
                </c:pt>
              </c:strCache>
            </c:strRef>
          </c:cat>
          <c:val>
            <c:numRef>
              <c:f>'AI BI 2'!$I$56:$I$67</c:f>
              <c:numCache>
                <c:formatCode>0%</c:formatCode>
                <c:ptCount val="12"/>
                <c:pt idx="0">
                  <c:v>8.7463556851311956E-3</c:v>
                </c:pt>
                <c:pt idx="1">
                  <c:v>1.3119533527696793E-2</c:v>
                </c:pt>
                <c:pt idx="2">
                  <c:v>5.393586005830904E-2</c:v>
                </c:pt>
                <c:pt idx="3">
                  <c:v>5.6851311953352766E-2</c:v>
                </c:pt>
                <c:pt idx="4">
                  <c:v>9.9125364431486881E-2</c:v>
                </c:pt>
                <c:pt idx="5">
                  <c:v>0.11078717201166181</c:v>
                </c:pt>
                <c:pt idx="6">
                  <c:v>0.17055393586005832</c:v>
                </c:pt>
                <c:pt idx="7">
                  <c:v>0.20116618075801748</c:v>
                </c:pt>
                <c:pt idx="8">
                  <c:v>0.2434402332361516</c:v>
                </c:pt>
                <c:pt idx="9">
                  <c:v>0.25801749271137026</c:v>
                </c:pt>
                <c:pt idx="10">
                  <c:v>0.29883381924198249</c:v>
                </c:pt>
                <c:pt idx="11">
                  <c:v>0.57725947521865895</c:v>
                </c:pt>
              </c:numCache>
            </c:numRef>
          </c:val>
          <c:extLst>
            <c:ext xmlns:c16="http://schemas.microsoft.com/office/drawing/2014/chart" uri="{C3380CC4-5D6E-409C-BE32-E72D297353CC}">
              <c16:uniqueId val="{00000001-07B4-4AC3-BD64-A9C9B1E3DE45}"/>
            </c:ext>
          </c:extLst>
        </c:ser>
        <c:dLbls>
          <c:showLegendKey val="0"/>
          <c:showVal val="0"/>
          <c:showCatName val="0"/>
          <c:showSerName val="0"/>
          <c:showPercent val="0"/>
          <c:showBubbleSize val="0"/>
        </c:dLbls>
        <c:gapWidth val="100"/>
        <c:axId val="2107971991"/>
        <c:axId val="202682855"/>
      </c:barChart>
      <c:catAx>
        <c:axId val="21079719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2682855"/>
        <c:crosses val="autoZero"/>
        <c:auto val="1"/>
        <c:lblAlgn val="ctr"/>
        <c:lblOffset val="100"/>
        <c:noMultiLvlLbl val="0"/>
      </c:catAx>
      <c:valAx>
        <c:axId val="202682855"/>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1079719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1.xml"/><Relationship Id="rId13" Type="http://schemas.openxmlformats.org/officeDocument/2006/relationships/chart" Target="../charts/chart36.xml"/><Relationship Id="rId18" Type="http://schemas.openxmlformats.org/officeDocument/2006/relationships/chart" Target="../charts/chart41.xml"/><Relationship Id="rId26" Type="http://schemas.openxmlformats.org/officeDocument/2006/relationships/chart" Target="../charts/chart49.xml"/><Relationship Id="rId3" Type="http://schemas.openxmlformats.org/officeDocument/2006/relationships/chart" Target="../charts/chart26.xml"/><Relationship Id="rId21" Type="http://schemas.openxmlformats.org/officeDocument/2006/relationships/chart" Target="../charts/chart44.xml"/><Relationship Id="rId7" Type="http://schemas.openxmlformats.org/officeDocument/2006/relationships/chart" Target="../charts/chart30.xml"/><Relationship Id="rId12" Type="http://schemas.openxmlformats.org/officeDocument/2006/relationships/chart" Target="../charts/chart35.xml"/><Relationship Id="rId17" Type="http://schemas.openxmlformats.org/officeDocument/2006/relationships/chart" Target="../charts/chart40.xml"/><Relationship Id="rId25" Type="http://schemas.openxmlformats.org/officeDocument/2006/relationships/chart" Target="../charts/chart48.xml"/><Relationship Id="rId2" Type="http://schemas.openxmlformats.org/officeDocument/2006/relationships/chart" Target="../charts/chart25.xml"/><Relationship Id="rId16" Type="http://schemas.openxmlformats.org/officeDocument/2006/relationships/chart" Target="../charts/chart39.xml"/><Relationship Id="rId20" Type="http://schemas.openxmlformats.org/officeDocument/2006/relationships/chart" Target="../charts/chart43.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24" Type="http://schemas.openxmlformats.org/officeDocument/2006/relationships/chart" Target="../charts/chart47.xml"/><Relationship Id="rId5" Type="http://schemas.openxmlformats.org/officeDocument/2006/relationships/chart" Target="../charts/chart28.xml"/><Relationship Id="rId15" Type="http://schemas.openxmlformats.org/officeDocument/2006/relationships/chart" Target="../charts/chart38.xml"/><Relationship Id="rId23" Type="http://schemas.openxmlformats.org/officeDocument/2006/relationships/chart" Target="../charts/chart46.xml"/><Relationship Id="rId28" Type="http://schemas.openxmlformats.org/officeDocument/2006/relationships/chart" Target="../charts/chart51.xml"/><Relationship Id="rId10" Type="http://schemas.openxmlformats.org/officeDocument/2006/relationships/chart" Target="../charts/chart33.xml"/><Relationship Id="rId19" Type="http://schemas.openxmlformats.org/officeDocument/2006/relationships/chart" Target="../charts/chart42.xml"/><Relationship Id="rId4" Type="http://schemas.openxmlformats.org/officeDocument/2006/relationships/chart" Target="../charts/chart27.xml"/><Relationship Id="rId9" Type="http://schemas.openxmlformats.org/officeDocument/2006/relationships/chart" Target="../charts/chart32.xml"/><Relationship Id="rId14" Type="http://schemas.openxmlformats.org/officeDocument/2006/relationships/chart" Target="../charts/chart37.xml"/><Relationship Id="rId22" Type="http://schemas.openxmlformats.org/officeDocument/2006/relationships/chart" Target="../charts/chart45.xml"/><Relationship Id="rId27" Type="http://schemas.openxmlformats.org/officeDocument/2006/relationships/chart" Target="../charts/chart50.xml"/></Relationships>
</file>

<file path=xl/drawings/drawing1.xml><?xml version="1.0" encoding="utf-8"?>
<xdr:wsDr xmlns:xdr="http://schemas.openxmlformats.org/drawingml/2006/spreadsheetDrawing" xmlns:a="http://schemas.openxmlformats.org/drawingml/2006/main">
  <xdr:twoCellAnchor>
    <xdr:from>
      <xdr:col>15</xdr:col>
      <xdr:colOff>250824</xdr:colOff>
      <xdr:row>237</xdr:row>
      <xdr:rowOff>117475</xdr:rowOff>
    </xdr:from>
    <xdr:to>
      <xdr:col>30</xdr:col>
      <xdr:colOff>374650</xdr:colOff>
      <xdr:row>263</xdr:row>
      <xdr:rowOff>25400</xdr:rowOff>
    </xdr:to>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333375</xdr:colOff>
      <xdr:row>269</xdr:row>
      <xdr:rowOff>152400</xdr:rowOff>
    </xdr:from>
    <xdr:to>
      <xdr:col>25</xdr:col>
      <xdr:colOff>28575</xdr:colOff>
      <xdr:row>278</xdr:row>
      <xdr:rowOff>133350</xdr:rowOff>
    </xdr:to>
    <xdr:graphicFrame macro="">
      <xdr:nvGraphicFramePr>
        <xdr:cNvPr id="2" name="Chart 1">
          <a:extLst>
            <a:ext uri="{FF2B5EF4-FFF2-40B4-BE49-F238E27FC236}">
              <a16:creationId xmlns:a16="http://schemas.microsoft.com/office/drawing/2014/main" id="{BAE5BD85-4D85-4556-9074-F563F7115E9C}"/>
            </a:ext>
            <a:ext uri="{147F2762-F138-4A5C-976F-8EAC2B608ADB}">
              <a16:predDERef xmlns:a16="http://schemas.microsoft.com/office/drawing/2014/main" pre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590550</xdr:colOff>
      <xdr:row>270</xdr:row>
      <xdr:rowOff>66675</xdr:rowOff>
    </xdr:from>
    <xdr:to>
      <xdr:col>15</xdr:col>
      <xdr:colOff>352425</xdr:colOff>
      <xdr:row>281</xdr:row>
      <xdr:rowOff>9525</xdr:rowOff>
    </xdr:to>
    <xdr:graphicFrame macro="">
      <xdr:nvGraphicFramePr>
        <xdr:cNvPr id="4" name="Chart 3">
          <a:extLst>
            <a:ext uri="{FF2B5EF4-FFF2-40B4-BE49-F238E27FC236}">
              <a16:creationId xmlns:a16="http://schemas.microsoft.com/office/drawing/2014/main" id="{19DEAFF7-3870-455B-A426-F96557F7EE1F}"/>
            </a:ext>
            <a:ext uri="{147F2762-F138-4A5C-976F-8EAC2B608ADB}">
              <a16:predDERef xmlns:a16="http://schemas.microsoft.com/office/drawing/2014/main" pred="{BAE5BD85-4D85-4556-9074-F563F7115E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523875</xdr:colOff>
      <xdr:row>284</xdr:row>
      <xdr:rowOff>19050</xdr:rowOff>
    </xdr:from>
    <xdr:to>
      <xdr:col>11</xdr:col>
      <xdr:colOff>571500</xdr:colOff>
      <xdr:row>291</xdr:row>
      <xdr:rowOff>38100</xdr:rowOff>
    </xdr:to>
    <xdr:graphicFrame macro="">
      <xdr:nvGraphicFramePr>
        <xdr:cNvPr id="10" name="Chart 9">
          <a:extLst>
            <a:ext uri="{FF2B5EF4-FFF2-40B4-BE49-F238E27FC236}">
              <a16:creationId xmlns:a16="http://schemas.microsoft.com/office/drawing/2014/main" id="{0A82C748-22DA-4FB1-AA4A-01539D754460}"/>
            </a:ext>
            <a:ext uri="{147F2762-F138-4A5C-976F-8EAC2B608ADB}">
              <a16:predDERef xmlns:a16="http://schemas.microsoft.com/office/drawing/2014/main" pred="{19DEAFF7-3870-455B-A426-F96557F7E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295275</xdr:colOff>
      <xdr:row>331</xdr:row>
      <xdr:rowOff>28575</xdr:rowOff>
    </xdr:from>
    <xdr:to>
      <xdr:col>23</xdr:col>
      <xdr:colOff>485775</xdr:colOff>
      <xdr:row>353</xdr:row>
      <xdr:rowOff>47625</xdr:rowOff>
    </xdr:to>
    <xdr:graphicFrame macro="">
      <xdr:nvGraphicFramePr>
        <xdr:cNvPr id="13" name="Chart 12">
          <a:extLst>
            <a:ext uri="{FF2B5EF4-FFF2-40B4-BE49-F238E27FC236}">
              <a16:creationId xmlns:a16="http://schemas.microsoft.com/office/drawing/2014/main" id="{7904D8A7-56C9-4F97-883B-BF0673DE4483}"/>
            </a:ext>
            <a:ext uri="{147F2762-F138-4A5C-976F-8EAC2B608ADB}">
              <a16:predDERef xmlns:a16="http://schemas.microsoft.com/office/drawing/2014/main" pred="{0A82C748-22DA-4FB1-AA4A-01539D754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695325</xdr:colOff>
      <xdr:row>11</xdr:row>
      <xdr:rowOff>76200</xdr:rowOff>
    </xdr:from>
    <xdr:to>
      <xdr:col>23</xdr:col>
      <xdr:colOff>85725</xdr:colOff>
      <xdr:row>37</xdr:row>
      <xdr:rowOff>76200</xdr:rowOff>
    </xdr:to>
    <xdr:graphicFrame macro="">
      <xdr:nvGraphicFramePr>
        <xdr:cNvPr id="14" name="Chart 13">
          <a:extLst>
            <a:ext uri="{FF2B5EF4-FFF2-40B4-BE49-F238E27FC236}">
              <a16:creationId xmlns:a16="http://schemas.microsoft.com/office/drawing/2014/main" id="{49BDF4C8-4EA8-4733-99B6-4D332BEF2C19}"/>
            </a:ext>
            <a:ext uri="{147F2762-F138-4A5C-976F-8EAC2B608ADB}">
              <a16:predDERef xmlns:a16="http://schemas.microsoft.com/office/drawing/2014/main" pred="{7904D8A7-56C9-4F97-883B-BF0673DE4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314325</xdr:colOff>
      <xdr:row>137</xdr:row>
      <xdr:rowOff>209550</xdr:rowOff>
    </xdr:from>
    <xdr:to>
      <xdr:col>29</xdr:col>
      <xdr:colOff>190500</xdr:colOff>
      <xdr:row>158</xdr:row>
      <xdr:rowOff>47625</xdr:rowOff>
    </xdr:to>
    <xdr:graphicFrame macro="">
      <xdr:nvGraphicFramePr>
        <xdr:cNvPr id="6" name="Chart 18">
          <a:extLst>
            <a:ext uri="{FF2B5EF4-FFF2-40B4-BE49-F238E27FC236}">
              <a16:creationId xmlns:a16="http://schemas.microsoft.com/office/drawing/2014/main" id="{4236A4DB-E15B-47B1-9916-6290A6E7697D}"/>
            </a:ext>
            <a:ext uri="{147F2762-F138-4A5C-976F-8EAC2B608ADB}">
              <a16:predDERef xmlns:a16="http://schemas.microsoft.com/office/drawing/2014/main" pred="{49BDF4C8-4EA8-4733-99B6-4D332BEF2C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590550</xdr:colOff>
      <xdr:row>281</xdr:row>
      <xdr:rowOff>171450</xdr:rowOff>
    </xdr:from>
    <xdr:to>
      <xdr:col>24</xdr:col>
      <xdr:colOff>447675</xdr:colOff>
      <xdr:row>293</xdr:row>
      <xdr:rowOff>57150</xdr:rowOff>
    </xdr:to>
    <xdr:graphicFrame macro="">
      <xdr:nvGraphicFramePr>
        <xdr:cNvPr id="20" name="Chart 19">
          <a:extLst>
            <a:ext uri="{FF2B5EF4-FFF2-40B4-BE49-F238E27FC236}">
              <a16:creationId xmlns:a16="http://schemas.microsoft.com/office/drawing/2014/main" id="{1714AF86-8E34-4847-93FE-12215BEDB9C8}"/>
            </a:ext>
            <a:ext uri="{147F2762-F138-4A5C-976F-8EAC2B608ADB}">
              <a16:predDERef xmlns:a16="http://schemas.microsoft.com/office/drawing/2014/main" pred="{4236A4DB-E15B-47B1-9916-6290A6E76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295275</xdr:colOff>
      <xdr:row>96</xdr:row>
      <xdr:rowOff>76200</xdr:rowOff>
    </xdr:from>
    <xdr:to>
      <xdr:col>13</xdr:col>
      <xdr:colOff>247650</xdr:colOff>
      <xdr:row>111</xdr:row>
      <xdr:rowOff>19050</xdr:rowOff>
    </xdr:to>
    <xdr:graphicFrame macro="">
      <xdr:nvGraphicFramePr>
        <xdr:cNvPr id="5" name="Chart 4">
          <a:extLst>
            <a:ext uri="{FF2B5EF4-FFF2-40B4-BE49-F238E27FC236}">
              <a16:creationId xmlns:a16="http://schemas.microsoft.com/office/drawing/2014/main" id="{DCE06CF9-16F6-4883-A0CF-792E509766F3}"/>
            </a:ext>
            <a:ext uri="{147F2762-F138-4A5C-976F-8EAC2B608ADB}">
              <a16:predDERef xmlns:a16="http://schemas.microsoft.com/office/drawing/2014/main" pred="{1714AF86-8E34-4847-93FE-12215BEDB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266700</xdr:colOff>
      <xdr:row>141</xdr:row>
      <xdr:rowOff>123825</xdr:rowOff>
    </xdr:from>
    <xdr:to>
      <xdr:col>15</xdr:col>
      <xdr:colOff>323850</xdr:colOff>
      <xdr:row>158</xdr:row>
      <xdr:rowOff>9525</xdr:rowOff>
    </xdr:to>
    <xdr:graphicFrame macro="">
      <xdr:nvGraphicFramePr>
        <xdr:cNvPr id="8" name="Chart 7">
          <a:extLst>
            <a:ext uri="{FF2B5EF4-FFF2-40B4-BE49-F238E27FC236}">
              <a16:creationId xmlns:a16="http://schemas.microsoft.com/office/drawing/2014/main" id="{BF8417DF-F198-4E05-B81D-52DF2CE09362}"/>
            </a:ext>
            <a:ext uri="{147F2762-F138-4A5C-976F-8EAC2B608ADB}">
              <a16:predDERef xmlns:a16="http://schemas.microsoft.com/office/drawing/2014/main" pred="{DCE06CF9-16F6-4883-A0CF-792E50976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295275</xdr:colOff>
      <xdr:row>159</xdr:row>
      <xdr:rowOff>123825</xdr:rowOff>
    </xdr:from>
    <xdr:to>
      <xdr:col>12</xdr:col>
      <xdr:colOff>600075</xdr:colOff>
      <xdr:row>175</xdr:row>
      <xdr:rowOff>28575</xdr:rowOff>
    </xdr:to>
    <xdr:graphicFrame macro="">
      <xdr:nvGraphicFramePr>
        <xdr:cNvPr id="19" name="Chart 18">
          <a:extLst>
            <a:ext uri="{FF2B5EF4-FFF2-40B4-BE49-F238E27FC236}">
              <a16:creationId xmlns:a16="http://schemas.microsoft.com/office/drawing/2014/main" id="{7EC492E4-04E6-440F-B36B-EBAAF7C98A4E}"/>
            </a:ext>
            <a:ext uri="{147F2762-F138-4A5C-976F-8EAC2B608ADB}">
              <a16:predDERef xmlns:a16="http://schemas.microsoft.com/office/drawing/2014/main" pred="{BF8417DF-F198-4E05-B81D-52DF2CE093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19050</xdr:colOff>
      <xdr:row>49</xdr:row>
      <xdr:rowOff>104775</xdr:rowOff>
    </xdr:from>
    <xdr:to>
      <xdr:col>17</xdr:col>
      <xdr:colOff>228600</xdr:colOff>
      <xdr:row>64</xdr:row>
      <xdr:rowOff>47625</xdr:rowOff>
    </xdr:to>
    <xdr:graphicFrame macro="">
      <xdr:nvGraphicFramePr>
        <xdr:cNvPr id="9" name="Chart 8">
          <a:extLst>
            <a:ext uri="{FF2B5EF4-FFF2-40B4-BE49-F238E27FC236}">
              <a16:creationId xmlns:a16="http://schemas.microsoft.com/office/drawing/2014/main" id="{1ABB1F60-8CA7-FDC9-1270-0AE0D2620BD4}"/>
            </a:ext>
            <a:ext uri="{147F2762-F138-4A5C-976F-8EAC2B608ADB}">
              <a16:predDERef xmlns:a16="http://schemas.microsoft.com/office/drawing/2014/main" pred="{7EC492E4-04E6-440F-B36B-EBAAF7C98A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342900</xdr:colOff>
      <xdr:row>113</xdr:row>
      <xdr:rowOff>123825</xdr:rowOff>
    </xdr:from>
    <xdr:to>
      <xdr:col>15</xdr:col>
      <xdr:colOff>457200</xdr:colOff>
      <xdr:row>129</xdr:row>
      <xdr:rowOff>123825</xdr:rowOff>
    </xdr:to>
    <xdr:graphicFrame macro="">
      <xdr:nvGraphicFramePr>
        <xdr:cNvPr id="3" name="Chart 2">
          <a:extLst>
            <a:ext uri="{FF2B5EF4-FFF2-40B4-BE49-F238E27FC236}">
              <a16:creationId xmlns:a16="http://schemas.microsoft.com/office/drawing/2014/main" id="{00CB32CD-AAAC-A8E3-9872-7AF510DBFC39}"/>
            </a:ext>
            <a:ext uri="{147F2762-F138-4A5C-976F-8EAC2B608ADB}">
              <a16:predDERef xmlns:a16="http://schemas.microsoft.com/office/drawing/2014/main" pred="{1ABB1F60-8CA7-FDC9-1270-0AE0D2620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304800</xdr:colOff>
      <xdr:row>309</xdr:row>
      <xdr:rowOff>238125</xdr:rowOff>
    </xdr:from>
    <xdr:to>
      <xdr:col>17</xdr:col>
      <xdr:colOff>257175</xdr:colOff>
      <xdr:row>324</xdr:row>
      <xdr:rowOff>171450</xdr:rowOff>
    </xdr:to>
    <xdr:graphicFrame macro="">
      <xdr:nvGraphicFramePr>
        <xdr:cNvPr id="7" name="Chart 6">
          <a:extLst>
            <a:ext uri="{FF2B5EF4-FFF2-40B4-BE49-F238E27FC236}">
              <a16:creationId xmlns:a16="http://schemas.microsoft.com/office/drawing/2014/main" id="{A0516793-E059-EBDD-1CD0-A27EFB5704B8}"/>
            </a:ext>
            <a:ext uri="{147F2762-F138-4A5C-976F-8EAC2B608ADB}">
              <a16:predDERef xmlns:a16="http://schemas.microsoft.com/office/drawing/2014/main" pred="{00CB32CD-AAAC-A8E3-9872-7AF510DBF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266700</xdr:colOff>
      <xdr:row>77</xdr:row>
      <xdr:rowOff>38100</xdr:rowOff>
    </xdr:from>
    <xdr:to>
      <xdr:col>14</xdr:col>
      <xdr:colOff>133350</xdr:colOff>
      <xdr:row>93</xdr:row>
      <xdr:rowOff>38100</xdr:rowOff>
    </xdr:to>
    <xdr:graphicFrame macro="">
      <xdr:nvGraphicFramePr>
        <xdr:cNvPr id="12" name="Chart 11">
          <a:extLst>
            <a:ext uri="{FF2B5EF4-FFF2-40B4-BE49-F238E27FC236}">
              <a16:creationId xmlns:a16="http://schemas.microsoft.com/office/drawing/2014/main" id="{20EBE97E-EC0C-FDF4-BA81-3E09F2E0185D}"/>
            </a:ext>
            <a:ext uri="{147F2762-F138-4A5C-976F-8EAC2B608ADB}">
              <a16:predDERef xmlns:a16="http://schemas.microsoft.com/office/drawing/2014/main" pred="{A0516793-E059-EBDD-1CD0-A27EFB570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209550</xdr:colOff>
      <xdr:row>185</xdr:row>
      <xdr:rowOff>76200</xdr:rowOff>
    </xdr:from>
    <xdr:to>
      <xdr:col>21</xdr:col>
      <xdr:colOff>38100</xdr:colOff>
      <xdr:row>206</xdr:row>
      <xdr:rowOff>0</xdr:rowOff>
    </xdr:to>
    <xdr:graphicFrame macro="">
      <xdr:nvGraphicFramePr>
        <xdr:cNvPr id="15" name="Chart 14">
          <a:extLst>
            <a:ext uri="{FF2B5EF4-FFF2-40B4-BE49-F238E27FC236}">
              <a16:creationId xmlns:a16="http://schemas.microsoft.com/office/drawing/2014/main" id="{8273FC0C-4A79-AD96-A332-99ABD53045AB}"/>
            </a:ext>
            <a:ext uri="{147F2762-F138-4A5C-976F-8EAC2B608ADB}">
              <a16:predDERef xmlns:a16="http://schemas.microsoft.com/office/drawing/2014/main" pred="{20EBE97E-EC0C-FDF4-BA81-3E09F2E01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123825</xdr:colOff>
      <xdr:row>389</xdr:row>
      <xdr:rowOff>19050</xdr:rowOff>
    </xdr:from>
    <xdr:to>
      <xdr:col>18</xdr:col>
      <xdr:colOff>371475</xdr:colOff>
      <xdr:row>404</xdr:row>
      <xdr:rowOff>57150</xdr:rowOff>
    </xdr:to>
    <xdr:graphicFrame macro="">
      <xdr:nvGraphicFramePr>
        <xdr:cNvPr id="16" name="Chart 15">
          <a:extLst>
            <a:ext uri="{FF2B5EF4-FFF2-40B4-BE49-F238E27FC236}">
              <a16:creationId xmlns:a16="http://schemas.microsoft.com/office/drawing/2014/main" id="{62F4E41E-0153-878D-04E8-8EC9E88D02E0}"/>
            </a:ext>
            <a:ext uri="{147F2762-F138-4A5C-976F-8EAC2B608ADB}">
              <a16:predDERef xmlns:a16="http://schemas.microsoft.com/office/drawing/2014/main" pred="{8273FC0C-4A79-AD96-A332-99ABD5304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523875</xdr:colOff>
      <xdr:row>409</xdr:row>
      <xdr:rowOff>57150</xdr:rowOff>
    </xdr:from>
    <xdr:to>
      <xdr:col>23</xdr:col>
      <xdr:colOff>561975</xdr:colOff>
      <xdr:row>423</xdr:row>
      <xdr:rowOff>171450</xdr:rowOff>
    </xdr:to>
    <xdr:graphicFrame macro="">
      <xdr:nvGraphicFramePr>
        <xdr:cNvPr id="17" name="Chart 16">
          <a:extLst>
            <a:ext uri="{FF2B5EF4-FFF2-40B4-BE49-F238E27FC236}">
              <a16:creationId xmlns:a16="http://schemas.microsoft.com/office/drawing/2014/main" id="{69C1C720-2018-6F36-6B25-AF456FFC822C}"/>
            </a:ext>
            <a:ext uri="{147F2762-F138-4A5C-976F-8EAC2B608ADB}">
              <a16:predDERef xmlns:a16="http://schemas.microsoft.com/office/drawing/2014/main" pred="{62F4E41E-0153-878D-04E8-8EC9E88D0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28575</xdr:colOff>
      <xdr:row>454</xdr:row>
      <xdr:rowOff>66675</xdr:rowOff>
    </xdr:from>
    <xdr:to>
      <xdr:col>12</xdr:col>
      <xdr:colOff>333375</xdr:colOff>
      <xdr:row>469</xdr:row>
      <xdr:rowOff>95250</xdr:rowOff>
    </xdr:to>
    <xdr:graphicFrame macro="">
      <xdr:nvGraphicFramePr>
        <xdr:cNvPr id="18" name="Chart 17">
          <a:extLst>
            <a:ext uri="{FF2B5EF4-FFF2-40B4-BE49-F238E27FC236}">
              <a16:creationId xmlns:a16="http://schemas.microsoft.com/office/drawing/2014/main" id="{8E5D3FE0-C130-4900-98F1-EA9D806F5124}"/>
            </a:ext>
            <a:ext uri="{147F2762-F138-4A5C-976F-8EAC2B608ADB}">
              <a16:predDERef xmlns:a16="http://schemas.microsoft.com/office/drawing/2014/main" pred="{69C1C720-2018-6F36-6B25-AF456FFC8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581025</xdr:colOff>
      <xdr:row>429</xdr:row>
      <xdr:rowOff>57150</xdr:rowOff>
    </xdr:from>
    <xdr:to>
      <xdr:col>15</xdr:col>
      <xdr:colOff>285750</xdr:colOff>
      <xdr:row>444</xdr:row>
      <xdr:rowOff>47625</xdr:rowOff>
    </xdr:to>
    <xdr:graphicFrame macro="">
      <xdr:nvGraphicFramePr>
        <xdr:cNvPr id="21" name="Chart 20">
          <a:extLst>
            <a:ext uri="{FF2B5EF4-FFF2-40B4-BE49-F238E27FC236}">
              <a16:creationId xmlns:a16="http://schemas.microsoft.com/office/drawing/2014/main" id="{EC8D0FE8-BC8F-6FB2-2953-2175615243AE}"/>
            </a:ext>
            <a:ext uri="{147F2762-F138-4A5C-976F-8EAC2B608ADB}">
              <a16:predDERef xmlns:a16="http://schemas.microsoft.com/office/drawing/2014/main" pred="{8E5D3FE0-C130-4900-98F1-EA9D806F51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95250</xdr:colOff>
      <xdr:row>479</xdr:row>
      <xdr:rowOff>28575</xdr:rowOff>
    </xdr:from>
    <xdr:to>
      <xdr:col>15</xdr:col>
      <xdr:colOff>400050</xdr:colOff>
      <xdr:row>493</xdr:row>
      <xdr:rowOff>142875</xdr:rowOff>
    </xdr:to>
    <xdr:graphicFrame macro="">
      <xdr:nvGraphicFramePr>
        <xdr:cNvPr id="22" name="Chart 21">
          <a:extLst>
            <a:ext uri="{FF2B5EF4-FFF2-40B4-BE49-F238E27FC236}">
              <a16:creationId xmlns:a16="http://schemas.microsoft.com/office/drawing/2014/main" id="{44F8D03D-DD8A-4C97-AEA5-C284AC560D79}"/>
            </a:ext>
            <a:ext uri="{147F2762-F138-4A5C-976F-8EAC2B608ADB}">
              <a16:predDERef xmlns:a16="http://schemas.microsoft.com/office/drawing/2014/main" pred="{EC8D0FE8-BC8F-6FB2-2953-217561524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6</xdr:col>
      <xdr:colOff>466725</xdr:colOff>
      <xdr:row>497</xdr:row>
      <xdr:rowOff>161925</xdr:rowOff>
    </xdr:from>
    <xdr:to>
      <xdr:col>16</xdr:col>
      <xdr:colOff>447675</xdr:colOff>
      <xdr:row>510</xdr:row>
      <xdr:rowOff>66675</xdr:rowOff>
    </xdr:to>
    <xdr:graphicFrame macro="">
      <xdr:nvGraphicFramePr>
        <xdr:cNvPr id="23" name="Chart 22">
          <a:extLst>
            <a:ext uri="{FF2B5EF4-FFF2-40B4-BE49-F238E27FC236}">
              <a16:creationId xmlns:a16="http://schemas.microsoft.com/office/drawing/2014/main" id="{CF64C68E-F004-63BC-576A-EAA9F63BBB9A}"/>
            </a:ext>
            <a:ext uri="{147F2762-F138-4A5C-976F-8EAC2B608ADB}">
              <a16:predDERef xmlns:a16="http://schemas.microsoft.com/office/drawing/2014/main" pred="{44F8D03D-DD8A-4C97-AEA5-C284AC560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6</xdr:col>
      <xdr:colOff>428625</xdr:colOff>
      <xdr:row>516</xdr:row>
      <xdr:rowOff>19050</xdr:rowOff>
    </xdr:from>
    <xdr:to>
      <xdr:col>16</xdr:col>
      <xdr:colOff>447675</xdr:colOff>
      <xdr:row>530</xdr:row>
      <xdr:rowOff>123825</xdr:rowOff>
    </xdr:to>
    <xdr:graphicFrame macro="">
      <xdr:nvGraphicFramePr>
        <xdr:cNvPr id="24" name="Chart 23">
          <a:extLst>
            <a:ext uri="{FF2B5EF4-FFF2-40B4-BE49-F238E27FC236}">
              <a16:creationId xmlns:a16="http://schemas.microsoft.com/office/drawing/2014/main" id="{5FDB8EF3-FA1E-AA7C-B2B0-9FA1A7E48492}"/>
            </a:ext>
            <a:ext uri="{147F2762-F138-4A5C-976F-8EAC2B608ADB}">
              <a16:predDERef xmlns:a16="http://schemas.microsoft.com/office/drawing/2014/main" pred="{CF64C68E-F004-63BC-576A-EAA9F63BB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952500</xdr:colOff>
      <xdr:row>109</xdr:row>
      <xdr:rowOff>28575</xdr:rowOff>
    </xdr:from>
    <xdr:to>
      <xdr:col>8</xdr:col>
      <xdr:colOff>1647825</xdr:colOff>
      <xdr:row>121</xdr:row>
      <xdr:rowOff>38100</xdr:rowOff>
    </xdr:to>
    <xdr:graphicFrame macro="">
      <xdr:nvGraphicFramePr>
        <xdr:cNvPr id="9" name="Chart 8">
          <a:extLst>
            <a:ext uri="{FF2B5EF4-FFF2-40B4-BE49-F238E27FC236}">
              <a16:creationId xmlns:a16="http://schemas.microsoft.com/office/drawing/2014/main" id="{1AD8A93B-5BE3-47A2-A4F9-5F8F91CF1E6C}"/>
            </a:ext>
            <a:ext uri="{147F2762-F138-4A5C-976F-8EAC2B608ADB}">
              <a16:predDERef xmlns:a16="http://schemas.microsoft.com/office/drawing/2014/main" pred="{37F802AE-FC41-4700-82FE-E177DCE527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762000</xdr:colOff>
      <xdr:row>138</xdr:row>
      <xdr:rowOff>38100</xdr:rowOff>
    </xdr:from>
    <xdr:to>
      <xdr:col>9</xdr:col>
      <xdr:colOff>342900</xdr:colOff>
      <xdr:row>151</xdr:row>
      <xdr:rowOff>76200</xdr:rowOff>
    </xdr:to>
    <xdr:graphicFrame macro="">
      <xdr:nvGraphicFramePr>
        <xdr:cNvPr id="10" name="Chart 9">
          <a:extLst>
            <a:ext uri="{FF2B5EF4-FFF2-40B4-BE49-F238E27FC236}">
              <a16:creationId xmlns:a16="http://schemas.microsoft.com/office/drawing/2014/main" id="{F01346ED-817C-4AF7-9C66-59ACDF6ED161}"/>
            </a:ext>
            <a:ext uri="{147F2762-F138-4A5C-976F-8EAC2B608ADB}">
              <a16:predDERef xmlns:a16="http://schemas.microsoft.com/office/drawing/2014/main" pred="{1AD8A93B-5BE3-47A2-A4F9-5F8F91CF1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752475</xdr:colOff>
      <xdr:row>154</xdr:row>
      <xdr:rowOff>142875</xdr:rowOff>
    </xdr:from>
    <xdr:to>
      <xdr:col>14</xdr:col>
      <xdr:colOff>314325</xdr:colOff>
      <xdr:row>168</xdr:row>
      <xdr:rowOff>57150</xdr:rowOff>
    </xdr:to>
    <xdr:graphicFrame macro="">
      <xdr:nvGraphicFramePr>
        <xdr:cNvPr id="11" name="Chart 10">
          <a:extLst>
            <a:ext uri="{FF2B5EF4-FFF2-40B4-BE49-F238E27FC236}">
              <a16:creationId xmlns:a16="http://schemas.microsoft.com/office/drawing/2014/main" id="{C68C3D7E-AC2D-4720-80BD-AC14E9BFBF95}"/>
            </a:ext>
            <a:ext uri="{147F2762-F138-4A5C-976F-8EAC2B608ADB}">
              <a16:predDERef xmlns:a16="http://schemas.microsoft.com/office/drawing/2014/main" pred="{F01346ED-817C-4AF7-9C66-59ACDF6ED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333375</xdr:colOff>
      <xdr:row>139</xdr:row>
      <xdr:rowOff>57150</xdr:rowOff>
    </xdr:from>
    <xdr:to>
      <xdr:col>18</xdr:col>
      <xdr:colOff>381000</xdr:colOff>
      <xdr:row>150</xdr:row>
      <xdr:rowOff>85725</xdr:rowOff>
    </xdr:to>
    <xdr:graphicFrame macro="">
      <xdr:nvGraphicFramePr>
        <xdr:cNvPr id="12" name="Chart 11">
          <a:extLst>
            <a:ext uri="{FF2B5EF4-FFF2-40B4-BE49-F238E27FC236}">
              <a16:creationId xmlns:a16="http://schemas.microsoft.com/office/drawing/2014/main" id="{D3D7CA56-BAD5-48E1-BC23-C11C1E65E1FE}"/>
            </a:ext>
            <a:ext uri="{147F2762-F138-4A5C-976F-8EAC2B608ADB}">
              <a16:predDERef xmlns:a16="http://schemas.microsoft.com/office/drawing/2014/main" pred="{C68C3D7E-AC2D-4720-80BD-AC14E9BFB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209550</xdr:colOff>
      <xdr:row>109</xdr:row>
      <xdr:rowOff>85725</xdr:rowOff>
    </xdr:from>
    <xdr:to>
      <xdr:col>18</xdr:col>
      <xdr:colOff>342900</xdr:colOff>
      <xdr:row>122</xdr:row>
      <xdr:rowOff>28575</xdr:rowOff>
    </xdr:to>
    <xdr:graphicFrame macro="">
      <xdr:nvGraphicFramePr>
        <xdr:cNvPr id="15" name="Chart 14">
          <a:extLst>
            <a:ext uri="{FF2B5EF4-FFF2-40B4-BE49-F238E27FC236}">
              <a16:creationId xmlns:a16="http://schemas.microsoft.com/office/drawing/2014/main" id="{9E6E1B2F-EAD2-44B8-95FF-A969116ABC86}"/>
            </a:ext>
            <a:ext uri="{147F2762-F138-4A5C-976F-8EAC2B608ADB}">
              <a16:predDERef xmlns:a16="http://schemas.microsoft.com/office/drawing/2014/main" pred="{D3D7CA56-BAD5-48E1-BC23-C11C1E65E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342900</xdr:colOff>
      <xdr:row>123</xdr:row>
      <xdr:rowOff>19050</xdr:rowOff>
    </xdr:from>
    <xdr:to>
      <xdr:col>16</xdr:col>
      <xdr:colOff>390525</xdr:colOff>
      <xdr:row>136</xdr:row>
      <xdr:rowOff>0</xdr:rowOff>
    </xdr:to>
    <xdr:graphicFrame macro="">
      <xdr:nvGraphicFramePr>
        <xdr:cNvPr id="16" name="Chart 15">
          <a:extLst>
            <a:ext uri="{FF2B5EF4-FFF2-40B4-BE49-F238E27FC236}">
              <a16:creationId xmlns:a16="http://schemas.microsoft.com/office/drawing/2014/main" id="{27DC6ED0-9ED2-45B8-AF54-818624CD0BB2}"/>
            </a:ext>
            <a:ext uri="{147F2762-F138-4A5C-976F-8EAC2B608ADB}">
              <a16:predDERef xmlns:a16="http://schemas.microsoft.com/office/drawing/2014/main" pred="{9E6E1B2F-EAD2-44B8-95FF-A969116ABC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485775</xdr:colOff>
      <xdr:row>121</xdr:row>
      <xdr:rowOff>133350</xdr:rowOff>
    </xdr:from>
    <xdr:to>
      <xdr:col>9</xdr:col>
      <xdr:colOff>238125</xdr:colOff>
      <xdr:row>135</xdr:row>
      <xdr:rowOff>171450</xdr:rowOff>
    </xdr:to>
    <xdr:graphicFrame macro="">
      <xdr:nvGraphicFramePr>
        <xdr:cNvPr id="19" name="Chart 18">
          <a:extLst>
            <a:ext uri="{FF2B5EF4-FFF2-40B4-BE49-F238E27FC236}">
              <a16:creationId xmlns:a16="http://schemas.microsoft.com/office/drawing/2014/main" id="{D721FFB9-88FD-4CD5-AE83-AD1C8A570773}"/>
            </a:ext>
            <a:ext uri="{147F2762-F138-4A5C-976F-8EAC2B608ADB}">
              <a16:predDERef xmlns:a16="http://schemas.microsoft.com/office/drawing/2014/main" pred="{27DC6ED0-9ED2-45B8-AF54-818624CD0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85725</xdr:colOff>
      <xdr:row>84</xdr:row>
      <xdr:rowOff>9525</xdr:rowOff>
    </xdr:from>
    <xdr:to>
      <xdr:col>15</xdr:col>
      <xdr:colOff>152400</xdr:colOff>
      <xdr:row>103</xdr:row>
      <xdr:rowOff>171450</xdr:rowOff>
    </xdr:to>
    <xdr:graphicFrame macro="">
      <xdr:nvGraphicFramePr>
        <xdr:cNvPr id="20" name="Chart 19">
          <a:extLst>
            <a:ext uri="{FF2B5EF4-FFF2-40B4-BE49-F238E27FC236}">
              <a16:creationId xmlns:a16="http://schemas.microsoft.com/office/drawing/2014/main" id="{A82A1434-B7C7-403B-BB00-CB392AF3C125}"/>
            </a:ext>
            <a:ext uri="{147F2762-F138-4A5C-976F-8EAC2B608ADB}">
              <a16:predDERef xmlns:a16="http://schemas.microsoft.com/office/drawing/2014/main" pred="{D721FFB9-88FD-4CD5-AE83-AD1C8A570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476250</xdr:colOff>
      <xdr:row>293</xdr:row>
      <xdr:rowOff>57150</xdr:rowOff>
    </xdr:from>
    <xdr:to>
      <xdr:col>20</xdr:col>
      <xdr:colOff>400050</xdr:colOff>
      <xdr:row>312</xdr:row>
      <xdr:rowOff>38100</xdr:rowOff>
    </xdr:to>
    <xdr:graphicFrame macro="">
      <xdr:nvGraphicFramePr>
        <xdr:cNvPr id="21" name="Chart 20">
          <a:extLst>
            <a:ext uri="{FF2B5EF4-FFF2-40B4-BE49-F238E27FC236}">
              <a16:creationId xmlns:a16="http://schemas.microsoft.com/office/drawing/2014/main" id="{1DA58FB1-1481-4952-A5EC-6A6434EF2CFB}"/>
            </a:ext>
            <a:ext uri="{147F2762-F138-4A5C-976F-8EAC2B608ADB}">
              <a16:predDERef xmlns:a16="http://schemas.microsoft.com/office/drawing/2014/main" pred="{A82A1434-B7C7-403B-BB00-CB392AF3C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171450</xdr:colOff>
      <xdr:row>324</xdr:row>
      <xdr:rowOff>66675</xdr:rowOff>
    </xdr:from>
    <xdr:to>
      <xdr:col>11</xdr:col>
      <xdr:colOff>590550</xdr:colOff>
      <xdr:row>344</xdr:row>
      <xdr:rowOff>123825</xdr:rowOff>
    </xdr:to>
    <xdr:graphicFrame macro="">
      <xdr:nvGraphicFramePr>
        <xdr:cNvPr id="24" name="Chart 23">
          <a:extLst>
            <a:ext uri="{FF2B5EF4-FFF2-40B4-BE49-F238E27FC236}">
              <a16:creationId xmlns:a16="http://schemas.microsoft.com/office/drawing/2014/main" id="{3DFD77E9-23E3-4C1B-B3EE-B595D89B6185}"/>
            </a:ext>
            <a:ext uri="{147F2762-F138-4A5C-976F-8EAC2B608ADB}">
              <a16:predDERef xmlns:a16="http://schemas.microsoft.com/office/drawing/2014/main" pred="{1DA58FB1-1481-4952-A5EC-6A6434EF2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219075</xdr:colOff>
      <xdr:row>498</xdr:row>
      <xdr:rowOff>47625</xdr:rowOff>
    </xdr:from>
    <xdr:to>
      <xdr:col>16</xdr:col>
      <xdr:colOff>561975</xdr:colOff>
      <xdr:row>522</xdr:row>
      <xdr:rowOff>57150</xdr:rowOff>
    </xdr:to>
    <xdr:graphicFrame macro="">
      <xdr:nvGraphicFramePr>
        <xdr:cNvPr id="25" name="Chart 24">
          <a:extLst>
            <a:ext uri="{FF2B5EF4-FFF2-40B4-BE49-F238E27FC236}">
              <a16:creationId xmlns:a16="http://schemas.microsoft.com/office/drawing/2014/main" id="{E5619679-2BF1-4751-A0D3-6A4BE56ABFAF}"/>
            </a:ext>
            <a:ext uri="{147F2762-F138-4A5C-976F-8EAC2B608ADB}">
              <a16:predDERef xmlns:a16="http://schemas.microsoft.com/office/drawing/2014/main" pred="{3DFD77E9-23E3-4C1B-B3EE-B595D89B61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571500</xdr:colOff>
      <xdr:row>347</xdr:row>
      <xdr:rowOff>123825</xdr:rowOff>
    </xdr:from>
    <xdr:to>
      <xdr:col>20</xdr:col>
      <xdr:colOff>419100</xdr:colOff>
      <xdr:row>368</xdr:row>
      <xdr:rowOff>0</xdr:rowOff>
    </xdr:to>
    <xdr:graphicFrame macro="">
      <xdr:nvGraphicFramePr>
        <xdr:cNvPr id="2" name="Chart 1">
          <a:extLst>
            <a:ext uri="{FF2B5EF4-FFF2-40B4-BE49-F238E27FC236}">
              <a16:creationId xmlns:a16="http://schemas.microsoft.com/office/drawing/2014/main" id="{57788BC2-87FD-41EB-A1CB-0D160437A243}"/>
            </a:ext>
            <a:ext uri="{147F2762-F138-4A5C-976F-8EAC2B608ADB}">
              <a16:predDERef xmlns:a16="http://schemas.microsoft.com/office/drawing/2014/main" pred="{E5619679-2BF1-4751-A0D3-6A4BE56AB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257175</xdr:colOff>
      <xdr:row>413</xdr:row>
      <xdr:rowOff>0</xdr:rowOff>
    </xdr:from>
    <xdr:to>
      <xdr:col>6</xdr:col>
      <xdr:colOff>733425</xdr:colOff>
      <xdr:row>427</xdr:row>
      <xdr:rowOff>95250</xdr:rowOff>
    </xdr:to>
    <xdr:graphicFrame macro="">
      <xdr:nvGraphicFramePr>
        <xdr:cNvPr id="22" name="Chart 21">
          <a:extLst>
            <a:ext uri="{FF2B5EF4-FFF2-40B4-BE49-F238E27FC236}">
              <a16:creationId xmlns:a16="http://schemas.microsoft.com/office/drawing/2014/main" id="{7B067D43-8BA4-630F-A54F-6092819367EF}"/>
            </a:ext>
            <a:ext uri="{147F2762-F138-4A5C-976F-8EAC2B608ADB}">
              <a16:predDERef xmlns:a16="http://schemas.microsoft.com/office/drawing/2014/main" pred="{57788BC2-87FD-41EB-A1CB-0D160437A2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552450</xdr:colOff>
      <xdr:row>280</xdr:row>
      <xdr:rowOff>66675</xdr:rowOff>
    </xdr:from>
    <xdr:to>
      <xdr:col>20</xdr:col>
      <xdr:colOff>352425</xdr:colOff>
      <xdr:row>291</xdr:row>
      <xdr:rowOff>142875</xdr:rowOff>
    </xdr:to>
    <xdr:graphicFrame macro="">
      <xdr:nvGraphicFramePr>
        <xdr:cNvPr id="6" name="Chart 5">
          <a:extLst>
            <a:ext uri="{FF2B5EF4-FFF2-40B4-BE49-F238E27FC236}">
              <a16:creationId xmlns:a16="http://schemas.microsoft.com/office/drawing/2014/main" id="{4212A60B-2E12-CE48-B98F-E3B9EE15E28A}"/>
            </a:ext>
            <a:ext uri="{147F2762-F138-4A5C-976F-8EAC2B608ADB}">
              <a16:predDERef xmlns:a16="http://schemas.microsoft.com/office/drawing/2014/main" pred="{7B067D43-8BA4-630F-A54F-609281936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47625</xdr:colOff>
      <xdr:row>280</xdr:row>
      <xdr:rowOff>171450</xdr:rowOff>
    </xdr:from>
    <xdr:to>
      <xdr:col>12</xdr:col>
      <xdr:colOff>523875</xdr:colOff>
      <xdr:row>292</xdr:row>
      <xdr:rowOff>104775</xdr:rowOff>
    </xdr:to>
    <xdr:graphicFrame macro="">
      <xdr:nvGraphicFramePr>
        <xdr:cNvPr id="26" name="Chart 25">
          <a:extLst>
            <a:ext uri="{FF2B5EF4-FFF2-40B4-BE49-F238E27FC236}">
              <a16:creationId xmlns:a16="http://schemas.microsoft.com/office/drawing/2014/main" id="{71085D28-81EA-9778-AE3E-BF3389B197B1}"/>
            </a:ext>
            <a:ext uri="{147F2762-F138-4A5C-976F-8EAC2B608ADB}">
              <a16:predDERef xmlns:a16="http://schemas.microsoft.com/office/drawing/2014/main" pred="{4212A60B-2E12-CE48-B98F-E3B9EE15E2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208</xdr:row>
      <xdr:rowOff>38100</xdr:rowOff>
    </xdr:from>
    <xdr:to>
      <xdr:col>11</xdr:col>
      <xdr:colOff>342900</xdr:colOff>
      <xdr:row>223</xdr:row>
      <xdr:rowOff>66675</xdr:rowOff>
    </xdr:to>
    <xdr:graphicFrame macro="">
      <xdr:nvGraphicFramePr>
        <xdr:cNvPr id="3" name="Chart 2">
          <a:extLst>
            <a:ext uri="{FF2B5EF4-FFF2-40B4-BE49-F238E27FC236}">
              <a16:creationId xmlns:a16="http://schemas.microsoft.com/office/drawing/2014/main" id="{A564BE19-29F6-679A-5780-FA6D68F6B253}"/>
            </a:ext>
            <a:ext uri="{147F2762-F138-4A5C-976F-8EAC2B608ADB}">
              <a16:predDERef xmlns:a16="http://schemas.microsoft.com/office/drawing/2014/main" pred="{71085D28-81EA-9778-AE3E-BF3389B197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971550</xdr:colOff>
      <xdr:row>808</xdr:row>
      <xdr:rowOff>114300</xdr:rowOff>
    </xdr:from>
    <xdr:to>
      <xdr:col>11</xdr:col>
      <xdr:colOff>190500</xdr:colOff>
      <xdr:row>823</xdr:row>
      <xdr:rowOff>142875</xdr:rowOff>
    </xdr:to>
    <xdr:graphicFrame macro="">
      <xdr:nvGraphicFramePr>
        <xdr:cNvPr id="28" name="Chart 27">
          <a:extLst>
            <a:ext uri="{FF2B5EF4-FFF2-40B4-BE49-F238E27FC236}">
              <a16:creationId xmlns:a16="http://schemas.microsoft.com/office/drawing/2014/main" id="{0218EE83-32B8-4E7F-8A81-A3697FDB06D3}"/>
            </a:ext>
            <a:ext uri="{147F2762-F138-4A5C-976F-8EAC2B608ADB}">
              <a16:predDERef xmlns:a16="http://schemas.microsoft.com/office/drawing/2014/main" pred="{A564BE19-29F6-679A-5780-FA6D68F6B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600075</xdr:colOff>
      <xdr:row>170</xdr:row>
      <xdr:rowOff>171450</xdr:rowOff>
    </xdr:from>
    <xdr:to>
      <xdr:col>14</xdr:col>
      <xdr:colOff>323850</xdr:colOff>
      <xdr:row>186</xdr:row>
      <xdr:rowOff>19050</xdr:rowOff>
    </xdr:to>
    <xdr:graphicFrame macro="">
      <xdr:nvGraphicFramePr>
        <xdr:cNvPr id="5" name="Chart 4">
          <a:extLst>
            <a:ext uri="{FF2B5EF4-FFF2-40B4-BE49-F238E27FC236}">
              <a16:creationId xmlns:a16="http://schemas.microsoft.com/office/drawing/2014/main" id="{D1D7E1D1-69D1-4F2D-9866-4970A9249730}"/>
            </a:ext>
            <a:ext uri="{147F2762-F138-4A5C-976F-8EAC2B608ADB}">
              <a16:predDERef xmlns:a16="http://schemas.microsoft.com/office/drawing/2014/main" pred="{0218EE83-32B8-4E7F-8A81-A3697FDB06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209550</xdr:colOff>
      <xdr:row>189</xdr:row>
      <xdr:rowOff>228600</xdr:rowOff>
    </xdr:from>
    <xdr:to>
      <xdr:col>11</xdr:col>
      <xdr:colOff>419100</xdr:colOff>
      <xdr:row>204</xdr:row>
      <xdr:rowOff>171450</xdr:rowOff>
    </xdr:to>
    <xdr:graphicFrame macro="">
      <xdr:nvGraphicFramePr>
        <xdr:cNvPr id="7" name="Chart 6">
          <a:extLst>
            <a:ext uri="{FF2B5EF4-FFF2-40B4-BE49-F238E27FC236}">
              <a16:creationId xmlns:a16="http://schemas.microsoft.com/office/drawing/2014/main" id="{9AF19B13-8EF6-AF6B-CD35-58A0951A90A7}"/>
            </a:ext>
            <a:ext uri="{147F2762-F138-4A5C-976F-8EAC2B608ADB}">
              <a16:predDERef xmlns:a16="http://schemas.microsoft.com/office/drawing/2014/main" pred="{D1D7E1D1-69D1-4F2D-9866-4970A9249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257175</xdr:colOff>
      <xdr:row>239</xdr:row>
      <xdr:rowOff>28575</xdr:rowOff>
    </xdr:from>
    <xdr:to>
      <xdr:col>12</xdr:col>
      <xdr:colOff>571500</xdr:colOff>
      <xdr:row>252</xdr:row>
      <xdr:rowOff>85725</xdr:rowOff>
    </xdr:to>
    <xdr:graphicFrame macro="">
      <xdr:nvGraphicFramePr>
        <xdr:cNvPr id="8" name="Chart 7">
          <a:extLst>
            <a:ext uri="{FF2B5EF4-FFF2-40B4-BE49-F238E27FC236}">
              <a16:creationId xmlns:a16="http://schemas.microsoft.com/office/drawing/2014/main" id="{7174894F-7934-1543-0150-9E2A60BAF495}"/>
            </a:ext>
            <a:ext uri="{147F2762-F138-4A5C-976F-8EAC2B608ADB}">
              <a16:predDERef xmlns:a16="http://schemas.microsoft.com/office/drawing/2014/main" pred="{9AF19B13-8EF6-AF6B-CD35-58A0951A9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0</xdr:colOff>
      <xdr:row>375</xdr:row>
      <xdr:rowOff>19050</xdr:rowOff>
    </xdr:from>
    <xdr:to>
      <xdr:col>9</xdr:col>
      <xdr:colOff>723900</xdr:colOff>
      <xdr:row>390</xdr:row>
      <xdr:rowOff>47625</xdr:rowOff>
    </xdr:to>
    <xdr:graphicFrame macro="">
      <xdr:nvGraphicFramePr>
        <xdr:cNvPr id="18" name="Chart 17">
          <a:extLst>
            <a:ext uri="{FF2B5EF4-FFF2-40B4-BE49-F238E27FC236}">
              <a16:creationId xmlns:a16="http://schemas.microsoft.com/office/drawing/2014/main" id="{9B378483-6057-D554-1B0A-12DCC4F00EEC}"/>
            </a:ext>
            <a:ext uri="{147F2762-F138-4A5C-976F-8EAC2B608ADB}">
              <a16:predDERef xmlns:a16="http://schemas.microsoft.com/office/drawing/2014/main" pred="{7174894F-7934-1543-0150-9E2A60BAF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1343025</xdr:colOff>
      <xdr:row>803</xdr:row>
      <xdr:rowOff>0</xdr:rowOff>
    </xdr:from>
    <xdr:to>
      <xdr:col>8</xdr:col>
      <xdr:colOff>5915025</xdr:colOff>
      <xdr:row>832</xdr:row>
      <xdr:rowOff>171450</xdr:rowOff>
    </xdr:to>
    <xdr:graphicFrame macro="">
      <xdr:nvGraphicFramePr>
        <xdr:cNvPr id="29" name="Chart 28">
          <a:extLst>
            <a:ext uri="{FF2B5EF4-FFF2-40B4-BE49-F238E27FC236}">
              <a16:creationId xmlns:a16="http://schemas.microsoft.com/office/drawing/2014/main" id="{27564875-9CFC-49D9-BBF6-52194B8770C4}"/>
            </a:ext>
            <a:ext uri="{147F2762-F138-4A5C-976F-8EAC2B608ADB}">
              <a16:predDERef xmlns:a16="http://schemas.microsoft.com/office/drawing/2014/main" pred="{9B378483-6057-D554-1B0A-12DCC4F00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428625</xdr:colOff>
      <xdr:row>434</xdr:row>
      <xdr:rowOff>161925</xdr:rowOff>
    </xdr:from>
    <xdr:to>
      <xdr:col>9</xdr:col>
      <xdr:colOff>1371600</xdr:colOff>
      <xdr:row>449</xdr:row>
      <xdr:rowOff>47625</xdr:rowOff>
    </xdr:to>
    <xdr:graphicFrame macro="">
      <xdr:nvGraphicFramePr>
        <xdr:cNvPr id="27" name="Chart 26">
          <a:extLst>
            <a:ext uri="{FF2B5EF4-FFF2-40B4-BE49-F238E27FC236}">
              <a16:creationId xmlns:a16="http://schemas.microsoft.com/office/drawing/2014/main" id="{EB4F1B41-9B01-CEF6-1F87-230E4024AE4D}"/>
            </a:ext>
            <a:ext uri="{147F2762-F138-4A5C-976F-8EAC2B608ADB}">
              <a16:predDERef xmlns:a16="http://schemas.microsoft.com/office/drawing/2014/main" pred="{27564875-9CFC-49D9-BBF6-52194B877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5</xdr:col>
      <xdr:colOff>9525</xdr:colOff>
      <xdr:row>5</xdr:row>
      <xdr:rowOff>171450</xdr:rowOff>
    </xdr:from>
    <xdr:to>
      <xdr:col>17</xdr:col>
      <xdr:colOff>314325</xdr:colOff>
      <xdr:row>26</xdr:row>
      <xdr:rowOff>171450</xdr:rowOff>
    </xdr:to>
    <xdr:graphicFrame macro="">
      <xdr:nvGraphicFramePr>
        <xdr:cNvPr id="32" name="Chart 31">
          <a:extLst>
            <a:ext uri="{FF2B5EF4-FFF2-40B4-BE49-F238E27FC236}">
              <a16:creationId xmlns:a16="http://schemas.microsoft.com/office/drawing/2014/main" id="{0FB9A58D-7B6B-BDBD-E46E-7FAB0DCEA29A}"/>
            </a:ext>
            <a:ext uri="{147F2762-F138-4A5C-976F-8EAC2B608ADB}">
              <a16:predDERef xmlns:a16="http://schemas.microsoft.com/office/drawing/2014/main" pred="{EB4F1B41-9B01-CEF6-1F87-230E4024A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xdr:col>
      <xdr:colOff>171450</xdr:colOff>
      <xdr:row>512</xdr:row>
      <xdr:rowOff>142875</xdr:rowOff>
    </xdr:from>
    <xdr:to>
      <xdr:col>9</xdr:col>
      <xdr:colOff>304800</xdr:colOff>
      <xdr:row>533</xdr:row>
      <xdr:rowOff>47625</xdr:rowOff>
    </xdr:to>
    <xdr:graphicFrame macro="">
      <xdr:nvGraphicFramePr>
        <xdr:cNvPr id="4" name="Chart 3">
          <a:extLst>
            <a:ext uri="{FF2B5EF4-FFF2-40B4-BE49-F238E27FC236}">
              <a16:creationId xmlns:a16="http://schemas.microsoft.com/office/drawing/2014/main" id="{63DA6106-9705-3C1E-5C4A-24465B2B210A}"/>
            </a:ext>
            <a:ext uri="{147F2762-F138-4A5C-976F-8EAC2B608ADB}">
              <a16:predDERef xmlns:a16="http://schemas.microsoft.com/office/drawing/2014/main" pred="{0FB9A58D-7B6B-BDBD-E46E-7FAB0DCEA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15</xdr:col>
      <xdr:colOff>228600</xdr:colOff>
      <xdr:row>328</xdr:row>
      <xdr:rowOff>66675</xdr:rowOff>
    </xdr:from>
    <xdr:to>
      <xdr:col>22</xdr:col>
      <xdr:colOff>533400</xdr:colOff>
      <xdr:row>342</xdr:row>
      <xdr:rowOff>161925</xdr:rowOff>
    </xdr:to>
    <xdr:graphicFrame macro="">
      <xdr:nvGraphicFramePr>
        <xdr:cNvPr id="17" name="Chart 16">
          <a:extLst>
            <a:ext uri="{FF2B5EF4-FFF2-40B4-BE49-F238E27FC236}">
              <a16:creationId xmlns:a16="http://schemas.microsoft.com/office/drawing/2014/main" id="{194CFFCD-F579-95C1-12A7-3441642A9AF7}"/>
            </a:ext>
            <a:ext uri="{147F2762-F138-4A5C-976F-8EAC2B608ADB}">
              <a16:predDERef xmlns:a16="http://schemas.microsoft.com/office/drawing/2014/main" pred="{63DA6106-9705-3C1E-5C4A-24465B2B21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1295400</xdr:colOff>
      <xdr:row>481</xdr:row>
      <xdr:rowOff>47625</xdr:rowOff>
    </xdr:from>
    <xdr:to>
      <xdr:col>8</xdr:col>
      <xdr:colOff>5867400</xdr:colOff>
      <xdr:row>496</xdr:row>
      <xdr:rowOff>76200</xdr:rowOff>
    </xdr:to>
    <xdr:graphicFrame macro="">
      <xdr:nvGraphicFramePr>
        <xdr:cNvPr id="14" name="Chart 13">
          <a:extLst>
            <a:ext uri="{FF2B5EF4-FFF2-40B4-BE49-F238E27FC236}">
              <a16:creationId xmlns:a16="http://schemas.microsoft.com/office/drawing/2014/main" id="{27B1D87A-66AB-AFF9-2061-A8EE83C0F213}"/>
            </a:ext>
            <a:ext uri="{147F2762-F138-4A5C-976F-8EAC2B608ADB}">
              <a16:predDERef xmlns:a16="http://schemas.microsoft.com/office/drawing/2014/main" pred="{194CFFCD-F579-95C1-12A7-3441642A9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9</xdr:col>
      <xdr:colOff>295275</xdr:colOff>
      <xdr:row>53</xdr:row>
      <xdr:rowOff>9525</xdr:rowOff>
    </xdr:from>
    <xdr:to>
      <xdr:col>24</xdr:col>
      <xdr:colOff>171450</xdr:colOff>
      <xdr:row>77</xdr:row>
      <xdr:rowOff>123825</xdr:rowOff>
    </xdr:to>
    <xdr:graphicFrame macro="">
      <xdr:nvGraphicFramePr>
        <xdr:cNvPr id="23" name="Chart 22">
          <a:extLst>
            <a:ext uri="{FF2B5EF4-FFF2-40B4-BE49-F238E27FC236}">
              <a16:creationId xmlns:a16="http://schemas.microsoft.com/office/drawing/2014/main" id="{851219A7-A0E2-3FAA-6071-3AA343A5B41A}"/>
            </a:ext>
            <a:ext uri="{147F2762-F138-4A5C-976F-8EAC2B608ADB}">
              <a16:predDERef xmlns:a16="http://schemas.microsoft.com/office/drawing/2014/main" pred="{27B1D87A-66AB-AFF9-2061-A8EE83C0F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ceuropaeu.sharepoint.com/teams/GRP-AIPS/Shared%20Documents/General/Case-Studies%20Database/She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I View" id="{DA357674-9665-4625-95D5-700DC23BA1FD}"/>
  <namedSheetView name="AI View 2" id="{0860D1B1-0C49-4950-A6EB-D638E1604A26}"/>
  <namedSheetView name="BC view" id="{F40E8145-5BBD-4E74-9B80-C7D7EB9C1A8D}"/>
  <namedSheetView name="New AI Cases" id="{C72D578D-F2C0-41E0-9F88-9FF399D52B6E}"/>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690.558730208337" createdVersion="7" refreshedVersion="7" minRefreshableVersion="3" recordCount="1181" xr:uid="{00000000-000A-0000-FFFF-FFFF00000000}">
  <cacheSource type="worksheet">
    <worksheetSource ref="C1:AQ163" sheet="Data"/>
  </cacheSource>
  <cacheFields count="68">
    <cacheField name="UCID" numFmtId="0">
      <sharedItems/>
    </cacheField>
    <cacheField name="Name" numFmtId="0">
      <sharedItems containsBlank="1"/>
    </cacheField>
    <cacheField name="Website" numFmtId="0">
      <sharedItems containsBlank="1" longText="1"/>
    </cacheField>
    <cacheField name="Contact" numFmtId="0">
      <sharedItems containsBlank="1" longText="1"/>
    </cacheField>
    <cacheField name="Description" numFmtId="0">
      <sharedItems containsBlank="1" longText="1"/>
    </cacheField>
    <cacheField name="Geographical extent" numFmtId="0">
      <sharedItems count="5">
        <s v="National"/>
        <s v="Multinational"/>
        <s v="Regional"/>
        <s v="Local"/>
        <s v="International"/>
      </sharedItems>
    </cacheField>
    <cacheField name="Geographic coverage_x000a_Country" numFmtId="0">
      <sharedItems count="38">
        <s v="Austria"/>
        <s v="Germany"/>
        <s v="Belgium"/>
        <s v="Estonia"/>
        <s v="Bulgaria"/>
        <s v="Croatia"/>
        <s v="Cyprus"/>
        <s v="Finland"/>
        <s v="Czech Republic"/>
        <s v="Denmark"/>
        <s v="United Kingdom"/>
        <s v="France"/>
        <s v="Italy"/>
        <s v="Netherlands"/>
        <s v="Poland"/>
        <s v="Romania"/>
        <s v="Hungary"/>
        <s v="Ireland"/>
        <s v="Sweden"/>
        <s v="Latvia"/>
        <s v="Luxembourg"/>
        <s v="Malta"/>
        <s v="Spain"/>
        <s v="Norway"/>
        <s v="Portugal"/>
        <s v="Slovakia"/>
        <s v="Slovenia"/>
        <s v="Switzerland"/>
        <s v="Greece"/>
        <s v="Iceland"/>
        <s v="Lithuania"/>
        <s v="Ukraine"/>
        <s v="Albania"/>
        <s v="Moldova"/>
        <s v="European Union"/>
        <s v="Russia"/>
        <s v="Andorra"/>
        <s v="San Marino"/>
      </sharedItems>
    </cacheField>
    <cacheField name="Geographic coverage _x000a_NUTS 2021" numFmtId="0">
      <sharedItems/>
    </cacheField>
    <cacheField name="Responsible_x000a_Organization" numFmtId="0">
      <sharedItems containsBlank="1" longText="1"/>
    </cacheField>
    <cacheField name="Responsible _x000a_Organization _x000a_Category" numFmtId="0">
      <sharedItems containsBlank="1" count="10">
        <s v="Central-Government"/>
        <s v="Governmental"/>
        <s v="Academic-Research"/>
        <s v="Private sector"/>
        <s v="Local Government"/>
        <m/>
        <s v="Non-governmental"/>
        <s v="Community led"/>
        <s v="Consortium"/>
        <s v="Regional Government"/>
      </sharedItems>
    </cacheField>
    <cacheField name="Functions of Government _x000a_(COFOG level I)" numFmtId="0">
      <sharedItems containsBlank="1" count="11">
        <s v="Social protection"/>
        <s v="General public services"/>
        <s v="Environmental protection"/>
        <s v="Economic affairs"/>
        <s v="Health"/>
        <s v="Public order and safety"/>
        <s v="Defence"/>
        <s v="Recreation, culture and religion"/>
        <s v="Housing and community amenities"/>
        <s v="Education"/>
        <m/>
      </sharedItems>
    </cacheField>
    <cacheField name="Functions of Government _x000a_(COFOG level II)" numFmtId="0">
      <sharedItems containsBlank="1"/>
    </cacheField>
    <cacheField name="Status" numFmtId="0">
      <sharedItems containsBlank="1" count="9">
        <s v="Not in use anymore"/>
        <s v="Implemented"/>
        <m/>
        <s v="In development"/>
        <s v="Pilot"/>
        <s v="In production"/>
        <s v="Planned"/>
        <s v="Not in use anymore "/>
        <s v=""/>
      </sharedItems>
    </cacheField>
    <cacheField name="Start Year" numFmtId="0">
      <sharedItems containsString="0" containsBlank="1" containsNumber="1" containsInteger="1" minValue="2007" maxValue="2022" count="14">
        <n v="2020"/>
        <n v="2018"/>
        <n v="2019"/>
        <n v="2014"/>
        <m/>
        <n v="2017"/>
        <n v="2016"/>
        <n v="2021"/>
        <n v="2015"/>
        <n v="2012"/>
        <n v="2010"/>
        <n v="2011"/>
        <n v="2022"/>
        <n v="2007"/>
      </sharedItems>
    </cacheField>
    <cacheField name="End Year" numFmtId="0">
      <sharedItems containsBlank="1" containsMixedTypes="1" containsNumber="1" containsInteger="1" minValue="2014" maxValue="2025"/>
    </cacheField>
    <cacheField name="AI Classification (I)" numFmtId="0">
      <sharedItems containsBlank="1"/>
    </cacheField>
    <cacheField name="AI Classification _x000a_Subdomain (II)_x000a_(Main)" numFmtId="0">
      <sharedItems containsBlank="1"/>
    </cacheField>
    <cacheField name="AI Classification _x000a_Subdomain (II)_x000a_(Other)" numFmtId="0">
      <sharedItems containsBlank="1"/>
    </cacheField>
    <cacheField name="AI Keywords (III)" numFmtId="0">
      <sharedItems containsBlank="1"/>
    </cacheField>
    <cacheField name="AI Techniques" numFmtId="0">
      <sharedItems containsBlank="1" count="4">
        <s v="A-MLA"/>
        <m/>
        <s v="B-LGA"/>
        <s v="C-STA"/>
      </sharedItems>
    </cacheField>
    <cacheField name="High Risk Area" numFmtId="0">
      <sharedItems containsBlank="1" count="11">
        <s v="4-Employement"/>
        <m/>
        <s v="5-Services&amp;Benefits"/>
        <s v="2-CritInfrastruct"/>
        <s v="3-Education"/>
        <s v="6-LawEnforcement"/>
        <s v="7-Migration"/>
        <s v="8-Justice"/>
        <s v="1-Biometrics"/>
        <s v=" " u="1"/>
        <s v="12-ClinicalUse" u="1"/>
      </sharedItems>
    </cacheField>
    <cacheField name="High Risk _x000a_sub-Area" numFmtId="0">
      <sharedItems containsBlank="1"/>
    </cacheField>
    <cacheField name="High Risk Area_x000a_(others)" numFmtId="0">
      <sharedItems containsBlank="1" count="7">
        <m/>
        <s v="12-ClinicalUse"/>
        <s v="16-Transportation"/>
        <s v="14-SocialAssistance"/>
        <s v="15-VideoSurveillance"/>
        <s v="11-Culture"/>
        <s v="19-Politics"/>
      </sharedItems>
    </cacheField>
    <cacheField name="Limited Risk Criteria" numFmtId="0">
      <sharedItems containsBlank="1" count="7">
        <m/>
        <s v="Use critical realtime data"/>
        <s v="Focus directly natural persons"/>
        <s v="Include automatic decision systems"/>
        <s v="Output that could produce physical damages to natural persons"/>
        <s v="Human Rights"/>
        <s v="Politics" u="1"/>
      </sharedItems>
    </cacheField>
    <cacheField name="AI Risk Level" numFmtId="0">
      <sharedItems containsBlank="1" count="5">
        <s v="High-risk"/>
        <s v="Minimal-risk"/>
        <s v="Limited-risk"/>
        <m/>
        <s v="Unacceptable-risk" u="1"/>
      </sharedItems>
    </cacheField>
    <cacheField name="AI Confidence" numFmtId="0">
      <sharedItems containsBlank="1" count="5">
        <s v=" 0 Confident"/>
        <s v="-2 High/Limited"/>
        <s v="-1 Minimal/Limited"/>
        <s v="-3 Not Confident"/>
        <m/>
      </sharedItems>
    </cacheField>
    <cacheField name="Annex II_x000a_Regulations" numFmtId="0">
      <sharedItems containsBlank="1"/>
    </cacheField>
    <cacheField name="Critical" numFmtId="0">
      <sharedItems containsBlank="1"/>
    </cacheField>
    <cacheField name="2020 AI Classification (deprecated)" numFmtId="0">
      <sharedItems containsBlank="1"/>
    </cacheField>
    <cacheField name="Process Type" numFmtId="0">
      <sharedItems containsBlank="1" count="6">
        <s v="Public services and engagement"/>
        <s v="Internal management"/>
        <s v="Analysis, monitoring and regulatory research"/>
        <s v="Enforcement"/>
        <m/>
        <s v="Adjudication"/>
      </sharedItems>
    </cacheField>
    <cacheField name="Application Type" numFmtId="0">
      <sharedItems containsBlank="1" count="40">
        <s v="Service personalisation (various)"/>
        <s v="Engagement management"/>
        <s v="Internal primary processes"/>
        <m/>
        <s v="Monitoring policy implementation"/>
        <s v="Internal support processes"/>
        <s v="Service integration (various)"/>
        <s v="Predictive enforcement processes"/>
        <s v="Smart Recognition processes"/>
        <s v="Information analysis processes"/>
        <s v="Taking decisions on benefits  "/>
        <s v="Management of auditing and logging"/>
        <s v="Prediction and planning "/>
        <s v="Supporting inspection processes"/>
        <s v="Service integration and provision"/>
        <s v="Data Sharing Management"/>
        <s v="Information and planning"/>
        <s v="Managing Copyright and IPR "/>
        <s v="Innovating Public Policy "/>
        <s v="Financial management and support "/>
        <s v="Tracking of goods and assets along the supply chain "/>
        <s v="Certification and validation processes"/>
        <s v="Registration and data notarisation processes"/>
        <s v="Authentication of self-sovereign Digital ID services"/>
        <s v="Internal management processes"/>
        <s v="Governance and voting "/>
        <s v="Supporting disintermediation "/>
        <s v="Procurement management"/>
        <s v="Procurement"/>
        <s v="Improving Cybersecurity "/>
        <s v="Control and monitoring"/>
        <s v="Payments and international transactions "/>
        <s v="Self-sovereign digital identity" u="1"/>
        <s v="Internal Procedures and Management" u="1"/>
        <s v="Registration and Data Notarisation" u="1"/>
        <s v="Governance and Voting" u="1"/>
        <s v="Tracking of goods, supply chain, iot" u="1"/>
        <s v="Other Process digitalisation " u="1"/>
        <s v="Payments and international Transaction" u="1"/>
        <s v="Intelligent Recognition processes" u="1"/>
      </sharedItems>
    </cacheField>
    <cacheField name="Technology" numFmtId="0">
      <sharedItems count="4">
        <s v="Artificial Intelligence"/>
        <s v="Blockchain"/>
        <s v="Data analytics"/>
        <s v="Internet of things"/>
      </sharedItems>
    </cacheField>
    <cacheField name="CrossSector" numFmtId="0">
      <sharedItems containsBlank="1" count="6">
        <m/>
        <s v="Yes"/>
        <s v="No"/>
        <s v=" "/>
        <s v="Large"/>
        <s v="Considerable"/>
      </sharedItems>
    </cacheField>
    <cacheField name="CrossBorder" numFmtId="0">
      <sharedItems containsBlank="1" count="3">
        <m/>
        <s v="Yes"/>
        <s v="No"/>
      </sharedItems>
    </cacheField>
    <cacheField name="Uptake" numFmtId="0">
      <sharedItems containsBlank="1"/>
    </cacheField>
    <cacheField name="Interaction" numFmtId="0">
      <sharedItems containsBlank="1" count="4">
        <s v="G2C"/>
        <s v="G2G"/>
        <s v="G2B"/>
        <m/>
      </sharedItems>
    </cacheField>
    <cacheField name="Data Scope 1" numFmtId="0">
      <sharedItems containsBlank="1" count="3">
        <s v="Historical Data"/>
        <s v="Dynamic Data"/>
        <m/>
      </sharedItems>
    </cacheField>
    <cacheField name="Data Scope 2" numFmtId="0">
      <sharedItems containsBlank="1" count="6">
        <s v="Historical Data"/>
        <s v="Dynamic Data"/>
        <s v="Location Data"/>
        <s v="Streaming Data"/>
        <s v="Service Data"/>
        <m/>
      </sharedItems>
    </cacheField>
    <cacheField name="Use Type" numFmtId="0">
      <sharedItems containsBlank="1"/>
    </cacheField>
    <cacheField name="OSS" numFmtId="0">
      <sharedItems containsBlank="1"/>
    </cacheField>
    <cacheField name="interOp" numFmtId="0">
      <sharedItems containsBlank="1"/>
    </cacheField>
    <cacheField name="Innovation type" numFmtId="0">
      <sharedItems containsBlank="1"/>
    </cacheField>
    <cacheField name="Improved Public Service" numFmtId="0">
      <sharedItems containsBlank="1"/>
    </cacheField>
    <cacheField name="Personalized Services" numFmtId="0">
      <sharedItems containsBlank="1"/>
    </cacheField>
    <cacheField name="Public (citizen)-centered services" numFmtId="0">
      <sharedItems containsBlank="1"/>
    </cacheField>
    <cacheField name="Increase quality of PSI and services" numFmtId="0">
      <sharedItems containsBlank="1"/>
    </cacheField>
    <cacheField name="More responsive, efficient, and cost-effective public services" numFmtId="0">
      <sharedItems containsBlank="1"/>
    </cacheField>
    <cacheField name="New services or channels" numFmtId="0">
      <sharedItems containsBlank="1"/>
    </cacheField>
    <cacheField name="Improved Administration" numFmtId="0">
      <sharedItems containsBlank="1"/>
    </cacheField>
    <cacheField name="Improved Administrative Efficiency" numFmtId="0">
      <sharedItems containsBlank="1"/>
    </cacheField>
    <cacheField name="Cost-reduction" numFmtId="0">
      <sharedItems containsBlank="1"/>
    </cacheField>
    <cacheField name="Responsiveness of government operation" numFmtId="0">
      <sharedItems containsBlank="1"/>
    </cacheField>
    <cacheField name="Improved management of public resources" numFmtId="0">
      <sharedItems containsBlank="1"/>
    </cacheField>
    <cacheField name="Increased quality of processes and systems" numFmtId="0">
      <sharedItems containsBlank="1"/>
    </cacheField>
    <cacheField name="Better collaboration and better communication" numFmtId="0">
      <sharedItems containsBlank="1"/>
    </cacheField>
    <cacheField name="Reduced or eliminate the risk of corruption and abuse of the law by public servants" numFmtId="0">
      <sharedItems containsBlank="1"/>
    </cacheField>
    <cacheField name="Enabled greater fairness, honesty, equality" numFmtId="0">
      <sharedItems containsBlank="1"/>
    </cacheField>
    <cacheField name="Open government capabilities" numFmtId="0">
      <sharedItems containsBlank="1"/>
    </cacheField>
    <cacheField name="Increased transparency of public sector operations" numFmtId="0">
      <sharedItems containsBlank="1"/>
    </cacheField>
    <cacheField name="Increased public participation in government actions and policy making" numFmtId="0">
      <sharedItems containsBlank="1"/>
    </cacheField>
    <cacheField name="Improved public control and influence on government actions and policies" numFmtId="0">
      <sharedItems containsBlank="1"/>
    </cacheField>
    <cacheField name="Source" numFmtId="0">
      <sharedItems containsBlank="1" longText="1"/>
    </cacheField>
    <cacheField name="wfStatus" numFmtId="0">
      <sharedItems/>
    </cacheField>
    <cacheField name="Publishable" numFmtId="0">
      <sharedItems count="2">
        <s v="yes"/>
        <s v="no"/>
      </sharedItems>
    </cacheField>
    <cacheField name="Reasons for not publishing" numFmtId="0">
      <sharedItems containsBlank="1"/>
    </cacheField>
    <cacheField name="Contributor" numFmtId="0">
      <sharedItems/>
    </cacheField>
    <cacheField name="Date-added" numFmtId="14">
      <sharedItems containsSemiMixedTypes="0" containsNonDate="0" containsDate="1" containsString="0" minDate="2020-01-01T00:00:00" maxDate="2022-05-06T00:00:00"/>
    </cacheField>
    <cacheField name="Date-updated" numFmtId="0">
      <sharedItems containsNonDate="0" containsDate="1" containsString="0" containsBlank="1" minDate="2020-01-01T00:00:00" maxDate="2021-06-22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691.593835648149" createdVersion="7" refreshedVersion="7" minRefreshableVersion="3" recordCount="1213" xr:uid="{00000000-000A-0000-FFFF-FFFF01000000}">
  <cacheSource type="worksheet">
    <worksheetSource ref="C1:AQ163" sheet="Data"/>
  </cacheSource>
  <cacheFields count="68">
    <cacheField name="UCID" numFmtId="0">
      <sharedItems/>
    </cacheField>
    <cacheField name="Name" numFmtId="0">
      <sharedItems containsBlank="1"/>
    </cacheField>
    <cacheField name="Website" numFmtId="0">
      <sharedItems containsBlank="1" longText="1"/>
    </cacheField>
    <cacheField name="Contact" numFmtId="0">
      <sharedItems containsBlank="1" longText="1"/>
    </cacheField>
    <cacheField name="Description" numFmtId="0">
      <sharedItems containsBlank="1" longText="1"/>
    </cacheField>
    <cacheField name="Geographical extent" numFmtId="0">
      <sharedItems containsBlank="1"/>
    </cacheField>
    <cacheField name="Geographic coverage_x000a_Country" numFmtId="0">
      <sharedItems count="38">
        <s v="Austria"/>
        <s v="Germany"/>
        <s v="Belgium"/>
        <s v="Estonia"/>
        <s v="Bulgaria"/>
        <s v="Croatia"/>
        <s v="Cyprus"/>
        <s v="Finland"/>
        <s v="Czech Republic"/>
        <s v="Denmark"/>
        <s v="United Kingdom"/>
        <s v="France"/>
        <s v="Italy"/>
        <s v="Netherlands"/>
        <s v="Poland"/>
        <s v="Romania"/>
        <s v="Hungary"/>
        <s v="Ireland"/>
        <s v="Sweden"/>
        <s v="Latvia"/>
        <s v="Luxembourg"/>
        <s v="Malta"/>
        <s v="Spain"/>
        <s v="Norway"/>
        <s v="Portugal"/>
        <s v="Slovakia"/>
        <s v="Slovenia"/>
        <s v="Switzerland"/>
        <s v="Greece"/>
        <s v="Iceland"/>
        <s v="Lithuania"/>
        <s v="Ukraine"/>
        <s v="Albania"/>
        <s v="Moldova"/>
        <s v="European Union"/>
        <s v="Russia"/>
        <s v="Andorra"/>
        <s v="San Marino"/>
      </sharedItems>
    </cacheField>
    <cacheField name="Geographic coverage _x000a_NUTS 2021" numFmtId="0">
      <sharedItems/>
    </cacheField>
    <cacheField name="Responsible_x000a_Organization" numFmtId="0">
      <sharedItems containsBlank="1" longText="1"/>
    </cacheField>
    <cacheField name="Responsible _x000a_Organization _x000a_Category" numFmtId="0">
      <sharedItems containsBlank="1"/>
    </cacheField>
    <cacheField name="Functions of Government _x000a_(COFOG level I)" numFmtId="0">
      <sharedItems containsBlank="1" count="11">
        <s v="Social protection"/>
        <s v="General public services"/>
        <s v="Environmental protection"/>
        <s v="Economic affairs"/>
        <s v="Health"/>
        <s v="Public order and safety"/>
        <s v="Defence"/>
        <s v="Recreation, culture and religion"/>
        <s v="Housing and community amenities"/>
        <s v="Education"/>
        <m/>
      </sharedItems>
    </cacheField>
    <cacheField name="Functions of Government _x000a_(COFOG level II)" numFmtId="0">
      <sharedItems containsBlank="1"/>
    </cacheField>
    <cacheField name="Status" numFmtId="0">
      <sharedItems containsBlank="1" count="9">
        <s v="Not in use anymore"/>
        <s v="Implemented"/>
        <m/>
        <s v="In development"/>
        <s v="Pilot"/>
        <s v="In production"/>
        <s v="Planned"/>
        <s v="Not in use anymore "/>
        <s v=""/>
      </sharedItems>
    </cacheField>
    <cacheField name="Start Year" numFmtId="0">
      <sharedItems containsString="0" containsBlank="1" containsNumber="1" containsInteger="1" minValue="2007" maxValue="2022" count="14">
        <n v="2020"/>
        <n v="2018"/>
        <n v="2019"/>
        <n v="2014"/>
        <m/>
        <n v="2017"/>
        <n v="2016"/>
        <n v="2021"/>
        <n v="2015"/>
        <n v="2012"/>
        <n v="2010"/>
        <n v="2011"/>
        <n v="2022"/>
        <n v="2007"/>
      </sharedItems>
    </cacheField>
    <cacheField name="End Year" numFmtId="0">
      <sharedItems containsBlank="1" containsMixedTypes="1" containsNumber="1" containsInteger="1" minValue="2014" maxValue="2025"/>
    </cacheField>
    <cacheField name="AI Classification (I)" numFmtId="0">
      <sharedItems containsBlank="1"/>
    </cacheField>
    <cacheField name="AI Classification _x000a_Subdomain (II)_x000a_(Main)" numFmtId="0">
      <sharedItems containsBlank="1"/>
    </cacheField>
    <cacheField name="AI Classification _x000a_Subdomain (II)_x000a_(Other)" numFmtId="0">
      <sharedItems containsBlank="1"/>
    </cacheField>
    <cacheField name="AI Keywords (III)" numFmtId="0">
      <sharedItems containsBlank="1"/>
    </cacheField>
    <cacheField name="AI Techniques" numFmtId="0">
      <sharedItems containsBlank="1"/>
    </cacheField>
    <cacheField name="High Risk Area" numFmtId="0">
      <sharedItems containsBlank="1"/>
    </cacheField>
    <cacheField name="High Risk _x000a_sub-Area" numFmtId="0">
      <sharedItems containsBlank="1"/>
    </cacheField>
    <cacheField name="High Risk Area_x000a_(others)" numFmtId="0">
      <sharedItems containsBlank="1"/>
    </cacheField>
    <cacheField name="Limited Risk Criteria" numFmtId="0">
      <sharedItems containsBlank="1"/>
    </cacheField>
    <cacheField name="AI Risk Level" numFmtId="0">
      <sharedItems containsBlank="1"/>
    </cacheField>
    <cacheField name="AI Confidence" numFmtId="0">
      <sharedItems containsBlank="1"/>
    </cacheField>
    <cacheField name="Annex II_x000a_Regulations" numFmtId="0">
      <sharedItems containsBlank="1"/>
    </cacheField>
    <cacheField name="Critical" numFmtId="0">
      <sharedItems containsBlank="1"/>
    </cacheField>
    <cacheField name="2020 AI Classification (deprecated)" numFmtId="0">
      <sharedItems containsBlank="1"/>
    </cacheField>
    <cacheField name="Process Type" numFmtId="0">
      <sharedItems containsBlank="1"/>
    </cacheField>
    <cacheField name="Application Type" numFmtId="0">
      <sharedItems containsBlank="1"/>
    </cacheField>
    <cacheField name="Technology" numFmtId="0">
      <sharedItems count="4">
        <s v="Artificial Intelligence"/>
        <s v="Blockchain"/>
        <s v="Data analytics"/>
        <s v="Internet of things"/>
      </sharedItems>
    </cacheField>
    <cacheField name="CrossSector" numFmtId="0">
      <sharedItems containsBlank="1"/>
    </cacheField>
    <cacheField name="CrossBorder" numFmtId="0">
      <sharedItems containsBlank="1"/>
    </cacheField>
    <cacheField name="Uptake" numFmtId="0">
      <sharedItems containsBlank="1"/>
    </cacheField>
    <cacheField name="Interaction" numFmtId="0">
      <sharedItems containsBlank="1"/>
    </cacheField>
    <cacheField name="Data Scope 1" numFmtId="0">
      <sharedItems containsBlank="1"/>
    </cacheField>
    <cacheField name="Data Scope 2" numFmtId="0">
      <sharedItems containsBlank="1"/>
    </cacheField>
    <cacheField name="Use Type" numFmtId="0">
      <sharedItems containsBlank="1"/>
    </cacheField>
    <cacheField name="OSS" numFmtId="0">
      <sharedItems containsBlank="1"/>
    </cacheField>
    <cacheField name="interOp" numFmtId="0">
      <sharedItems containsBlank="1"/>
    </cacheField>
    <cacheField name="Innovation type" numFmtId="0">
      <sharedItems containsBlank="1"/>
    </cacheField>
    <cacheField name="Improved Public Service" numFmtId="0">
      <sharedItems containsBlank="1"/>
    </cacheField>
    <cacheField name="Personalized Services" numFmtId="0">
      <sharedItems containsBlank="1"/>
    </cacheField>
    <cacheField name="Public (citizen)-centered services" numFmtId="0">
      <sharedItems containsBlank="1"/>
    </cacheField>
    <cacheField name="Increase quality of PSI and services" numFmtId="0">
      <sharedItems containsBlank="1"/>
    </cacheField>
    <cacheField name="More responsive, efficient, and cost-effective public services" numFmtId="0">
      <sharedItems containsBlank="1"/>
    </cacheField>
    <cacheField name="New services or channels" numFmtId="0">
      <sharedItems containsBlank="1"/>
    </cacheField>
    <cacheField name="Improved Administration" numFmtId="0">
      <sharedItems containsBlank="1"/>
    </cacheField>
    <cacheField name="Improved Administrative Efficiency" numFmtId="0">
      <sharedItems containsBlank="1"/>
    </cacheField>
    <cacheField name="Cost-reduction" numFmtId="0">
      <sharedItems containsBlank="1"/>
    </cacheField>
    <cacheField name="Responsiveness of government operation" numFmtId="0">
      <sharedItems containsBlank="1"/>
    </cacheField>
    <cacheField name="Improved management of public resources" numFmtId="0">
      <sharedItems containsBlank="1"/>
    </cacheField>
    <cacheField name="Increased quality of processes and systems" numFmtId="0">
      <sharedItems containsBlank="1"/>
    </cacheField>
    <cacheField name="Better collaboration and better communication" numFmtId="0">
      <sharedItems containsBlank="1"/>
    </cacheField>
    <cacheField name="Reduced or eliminate the risk of corruption and abuse of the law by public servants" numFmtId="0">
      <sharedItems containsBlank="1"/>
    </cacheField>
    <cacheField name="Enabled greater fairness, honesty, equality" numFmtId="0">
      <sharedItems containsBlank="1"/>
    </cacheField>
    <cacheField name="Open government capabilities" numFmtId="0">
      <sharedItems containsBlank="1"/>
    </cacheField>
    <cacheField name="Increased transparency of public sector operations" numFmtId="0">
      <sharedItems containsBlank="1"/>
    </cacheField>
    <cacheField name="Increased public participation in government actions and policy making" numFmtId="0">
      <sharedItems containsBlank="1"/>
    </cacheField>
    <cacheField name="Improved public control and influence on government actions and policies" numFmtId="0">
      <sharedItems containsBlank="1"/>
    </cacheField>
    <cacheField name="Source" numFmtId="0">
      <sharedItems containsBlank="1" longText="1"/>
    </cacheField>
    <cacheField name="wfStatus" numFmtId="0">
      <sharedItems/>
    </cacheField>
    <cacheField name="Publishable" numFmtId="0">
      <sharedItems count="2">
        <s v="yes"/>
        <s v="no"/>
      </sharedItems>
    </cacheField>
    <cacheField name="Reasons for not publishing" numFmtId="0">
      <sharedItems containsBlank="1"/>
    </cacheField>
    <cacheField name="Contributor" numFmtId="0">
      <sharedItems/>
    </cacheField>
    <cacheField name="Date-added" numFmtId="14">
      <sharedItems containsSemiMixedTypes="0" containsNonDate="0" containsDate="1" containsString="0" minDate="2020-01-01T00:00:00" maxDate="2022-05-07T00:00:00"/>
    </cacheField>
    <cacheField name="Date-updated" numFmtId="0">
      <sharedItems containsNonDate="0" containsDate="1" containsString="0" containsBlank="1" minDate="2020-01-01T00:00:00" maxDate="2021-06-22T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691.618306365737" createdVersion="7" refreshedVersion="7" minRefreshableVersion="3" recordCount="1213" xr:uid="{00000000-000A-0000-FFFF-FFFF02000000}">
  <cacheSource type="worksheet">
    <worksheetSource ref="B1:AQ163" sheet="Data"/>
  </cacheSource>
  <cacheFields count="65">
    <cacheField name="ID" numFmtId="0">
      <sharedItems containsSemiMixedTypes="0" containsString="0" containsNumber="1" containsInteger="1" minValue="1" maxValue="99000315"/>
    </cacheField>
    <cacheField name="UCID" numFmtId="0">
      <sharedItems/>
    </cacheField>
    <cacheField name="Name" numFmtId="0">
      <sharedItems containsBlank="1"/>
    </cacheField>
    <cacheField name="Website" numFmtId="0">
      <sharedItems containsBlank="1" longText="1"/>
    </cacheField>
    <cacheField name="Contact" numFmtId="0">
      <sharedItems containsBlank="1" longText="1"/>
    </cacheField>
    <cacheField name="Description" numFmtId="0">
      <sharedItems containsBlank="1" longText="1"/>
    </cacheField>
    <cacheField name="Geographical extent" numFmtId="0">
      <sharedItems containsBlank="1" count="6">
        <s v="National"/>
        <s v="Multinational"/>
        <s v="Regional"/>
        <s v="Local"/>
        <s v="International"/>
        <m/>
      </sharedItems>
    </cacheField>
    <cacheField name="Geographic coverage_x000a_Country" numFmtId="0">
      <sharedItems count="38">
        <s v="Austria"/>
        <s v="Germany"/>
        <s v="Belgium"/>
        <s v="Estonia"/>
        <s v="Bulgaria"/>
        <s v="Croatia"/>
        <s v="Cyprus"/>
        <s v="Finland"/>
        <s v="Czech Republic"/>
        <s v="Denmark"/>
        <s v="United Kingdom"/>
        <s v="France"/>
        <s v="Italy"/>
        <s v="Netherlands"/>
        <s v="Poland"/>
        <s v="Romania"/>
        <s v="Hungary"/>
        <s v="Ireland"/>
        <s v="Sweden"/>
        <s v="Latvia"/>
        <s v="Luxembourg"/>
        <s v="Malta"/>
        <s v="Spain"/>
        <s v="Norway"/>
        <s v="Portugal"/>
        <s v="Slovakia"/>
        <s v="Slovenia"/>
        <s v="Switzerland"/>
        <s v="Greece"/>
        <s v="Iceland"/>
        <s v="Lithuania"/>
        <s v="Ukraine"/>
        <s v="Albania"/>
        <s v="Moldova"/>
        <s v="European Union"/>
        <s v="Russia"/>
        <s v="Andorra"/>
        <s v="San Marino"/>
      </sharedItems>
    </cacheField>
    <cacheField name="Geographic coverage _x000a_NUTS 2021" numFmtId="0">
      <sharedItems/>
    </cacheField>
    <cacheField name="Responsible_x000a_Organization" numFmtId="0">
      <sharedItems containsBlank="1" longText="1"/>
    </cacheField>
    <cacheField name="Responsible _x000a_Organization _x000a_Category" numFmtId="0">
      <sharedItems containsBlank="1" count="10">
        <s v="Central-Government"/>
        <s v="Governmental"/>
        <s v="Academic-Research"/>
        <s v="Private sector"/>
        <s v="Local Government"/>
        <m/>
        <s v="Non-governmental"/>
        <s v="Community led"/>
        <s v="Consortium"/>
        <s v="Regional Government"/>
      </sharedItems>
    </cacheField>
    <cacheField name="Functions of Government _x000a_(COFOG level I)" numFmtId="0">
      <sharedItems containsBlank="1" count="11">
        <s v="Social protection"/>
        <s v="General public services"/>
        <s v="Environmental protection"/>
        <s v="Economic affairs"/>
        <s v="Health"/>
        <s v="Public order and safety"/>
        <s v="Defence"/>
        <s v="Recreation, culture and religion"/>
        <s v="Housing and community amenities"/>
        <s v="Education"/>
        <m/>
      </sharedItems>
    </cacheField>
    <cacheField name="Functions of Government _x000a_(COFOG level II)" numFmtId="0">
      <sharedItems containsBlank="1" count="60">
        <s v="Unemployment."/>
        <s v="Executive and legislative organs, financial and fiscal affairs, external affairs."/>
        <s v="General services."/>
        <s v="Environmental protection n.e.c."/>
        <s v="Agriculture, forestry, fishing and hunting"/>
        <s v="General public services n.e.c."/>
        <s v="General economic, commercial and labour affair"/>
        <s v="Medical products, appliances and equipment."/>
        <s v="Family and children."/>
        <s v="Police Services"/>
        <s v="Waste management."/>
        <s v="Military defence."/>
        <s v="Cultural services."/>
        <s v="Public health services."/>
        <s v="Social protection n.e.c."/>
        <s v="Water supply."/>
        <s v="Old age."/>
        <s v="Housing and community amenities n.e.c."/>
        <s v="Hospital services."/>
        <s v="Transport"/>
        <s v="Social exclusion n.e.c."/>
        <s v="Health n.e.c."/>
        <s v="Law courts"/>
        <s v="Pre-primary and primary education."/>
        <s v="Public order and safety n.e.c."/>
        <s v="Protection of biodiversity and landscape."/>
        <s v="R&amp;D general public services."/>
        <s v="R&amp;D education."/>
        <s v="R&amp;D health."/>
        <s v="Education not definable by level."/>
        <s v="Economic affairs n.e.c"/>
        <s v="Housing."/>
        <s v="Education n.e.c."/>
        <s v="Fuel and energy"/>
        <s v="Foreign economic aid."/>
        <s v="Civil defence."/>
        <s v="R&amp;D environmental protection."/>
        <s v="Other industries"/>
        <s v="Recreational and sporting services."/>
        <s v="Housing development."/>
        <s v="R&amp;D economic affairs"/>
        <m/>
        <s v="Communication"/>
        <s v="Secondary education."/>
        <s v="Sickness and disability."/>
        <s v="Public Services"/>
        <s v="Fire-protection services "/>
        <s v="Recreation, culture and religion n.e.c."/>
        <s v="Pollution abatement."/>
        <s v="Subsidiary services to education."/>
        <s v="R&amp;D public order and safety."/>
        <s v="Waste water management."/>
        <s v="Street lighting."/>
        <s v="Security"/>
        <s v="Basic research."/>
        <s v="R&amp;D social protection."/>
        <s v="Post-secondary non-tertiary education."/>
        <s v="General services"/>
        <s v="Transfers of a general character between different levels of government."/>
        <s v="Tertiary education."/>
      </sharedItems>
    </cacheField>
    <cacheField name="Status" numFmtId="0">
      <sharedItems containsBlank="1" count="9">
        <s v="Not in use anymore"/>
        <s v="Implemented"/>
        <m/>
        <s v="In development"/>
        <s v="Pilot"/>
        <s v="In production"/>
        <s v="Planned"/>
        <s v="Not in use anymore "/>
        <s v=""/>
      </sharedItems>
    </cacheField>
    <cacheField name="Start Year" numFmtId="0">
      <sharedItems containsString="0" containsBlank="1" containsNumber="1" containsInteger="1" minValue="2007" maxValue="2022" count="14">
        <n v="2020"/>
        <n v="2018"/>
        <n v="2019"/>
        <n v="2014"/>
        <m/>
        <n v="2017"/>
        <n v="2016"/>
        <n v="2021"/>
        <n v="2015"/>
        <n v="2012"/>
        <n v="2010"/>
        <n v="2011"/>
        <n v="2022"/>
        <n v="2007"/>
      </sharedItems>
    </cacheField>
    <cacheField name="End Year" numFmtId="0">
      <sharedItems containsBlank="1" containsMixedTypes="1" containsNumber="1" containsInteger="1" minValue="2014" maxValue="2025"/>
    </cacheField>
    <cacheField name="AI Classification (I)" numFmtId="0">
      <sharedItems containsBlank="1" count="8">
        <s v="Learning"/>
        <s v="Communication"/>
        <s v="Planning"/>
        <s v="Integration and Interaction"/>
        <s v="Reasoning"/>
        <s v="Perception"/>
        <s v="Services"/>
        <m/>
      </sharedItems>
    </cacheField>
    <cacheField name="AI Classification _x000a_Subdomain (II)_x000a_(Main)" numFmtId="0">
      <sharedItems containsBlank="1" count="16">
        <s v="Machine learning"/>
        <s v="Natural language processing"/>
        <s v="Searching"/>
        <s v="Robotics and Automation"/>
        <s v="Common sense reasoning"/>
        <s v="Automated reasoning"/>
        <s v="Computer vision"/>
        <s v="Knowledge representation"/>
        <s v="AI Services"/>
        <s v="Audio processing"/>
        <s v="Planning and Scheduling"/>
        <s v="Multi-agent systems"/>
        <s v="Optimisation"/>
        <s v="Connected and Automated vehicles"/>
        <m/>
        <s v="Multiple AI techniques"/>
      </sharedItems>
    </cacheField>
    <cacheField name="AI Classification _x000a_Subdomain (II)_x000a_(Other)" numFmtId="0">
      <sharedItems containsBlank="1" count="8">
        <m/>
        <s v="Machine learning"/>
        <s v="Searching"/>
        <s v="Knowledge representation"/>
        <s v="Automated reasoning"/>
        <s v="Optimisation"/>
        <s v="Computer vision"/>
        <s v="Natural language processing"/>
      </sharedItems>
    </cacheField>
    <cacheField name="AI Keywords (III)" numFmtId="0">
      <sharedItems containsBlank="1" count="24">
        <m/>
        <s v="chatbot"/>
        <s v="sentiment analysis"/>
        <s v="documents comparison"/>
        <s v="speech recognition"/>
        <s v="business assessment"/>
        <s v="text analysis"/>
        <s v="data anomalies detection"/>
        <s v="fraud detection"/>
        <s v="voice assistant"/>
        <s v="knowledge graph"/>
        <s v="data risk indicator"/>
        <s v="data categorisation"/>
        <s v="Risk Assessment"/>
        <s v="Q&amp;A"/>
        <s v="automatic translation"/>
        <s v="Computer Vision"/>
        <s v="Virtual assistant/chatbot"/>
        <s v="Multi-modal Assistant"/>
        <s v="Intelligent Data Processing"/>
        <s v="Autonomous Robot"/>
        <s v="Language Processing"/>
        <s v="Autonomous Vehicle"/>
        <s v="Intelligent Object"/>
      </sharedItems>
    </cacheField>
    <cacheField name="AI Techniques" numFmtId="0">
      <sharedItems containsBlank="1"/>
    </cacheField>
    <cacheField name="High Risk Area" numFmtId="0">
      <sharedItems containsBlank="1"/>
    </cacheField>
    <cacheField name="High Risk _x000a_sub-Area" numFmtId="0">
      <sharedItems containsBlank="1"/>
    </cacheField>
    <cacheField name="High Risk Area_x000a_(others)" numFmtId="0">
      <sharedItems containsBlank="1"/>
    </cacheField>
    <cacheField name="Limited Risk Criteria" numFmtId="0">
      <sharedItems containsBlank="1"/>
    </cacheField>
    <cacheField name="AI Risk Level" numFmtId="0">
      <sharedItems containsBlank="1"/>
    </cacheField>
    <cacheField name="AI Confidence" numFmtId="0">
      <sharedItems containsBlank="1"/>
    </cacheField>
    <cacheField name="Annex II_x000a_Regulations" numFmtId="0">
      <sharedItems containsBlank="1"/>
    </cacheField>
    <cacheField name="Critical" numFmtId="0">
      <sharedItems containsBlank="1"/>
    </cacheField>
    <cacheField name="2020 AI Classification (deprecated)" numFmtId="0">
      <sharedItems containsBlank="1"/>
    </cacheField>
    <cacheField name="Process Type" numFmtId="0">
      <sharedItems containsBlank="1" count="6">
        <s v="Public services and engagement"/>
        <s v="Internal management"/>
        <s v="Analysis, monitoring and regulatory research"/>
        <s v="Enforcement"/>
        <m/>
        <s v="Adjudication"/>
      </sharedItems>
    </cacheField>
    <cacheField name="Application Type" numFmtId="0">
      <sharedItems containsBlank="1" count="32">
        <s v="Service personalisation (various)"/>
        <s v="Engagement management"/>
        <s v="Internal primary processes"/>
        <m/>
        <s v="Monitoring policy implementation"/>
        <s v="Internal support processes"/>
        <s v="Service integration (various)"/>
        <s v="Predictive enforcement processes"/>
        <s v="Smart Recognition processes"/>
        <s v="Information analysis processes"/>
        <s v="Taking decisions on benefits  "/>
        <s v="Management of auditing and logging"/>
        <s v="Prediction and planning "/>
        <s v="Supporting inspection processes"/>
        <s v="Service integration and provision"/>
        <s v="Data Sharing Management"/>
        <s v="Information and planning"/>
        <s v="Managing Copyright and IPR "/>
        <s v="Innovating Public Policy "/>
        <s v="Financial management and support "/>
        <s v="Tracking of goods and assets along the supply chain "/>
        <s v="Certification and validation processes"/>
        <s v="Registration and data notarisation processes"/>
        <s v="Authentication of self-sovereign Digital ID services"/>
        <s v="Internal management processes"/>
        <s v="Governance and voting "/>
        <s v="Supporting disintermediation "/>
        <s v="Procurement management"/>
        <s v="Procurement"/>
        <s v="Improving Cybersecurity "/>
        <s v="Control and monitoring"/>
        <s v="Payments and international transactions "/>
      </sharedItems>
    </cacheField>
    <cacheField name="Technology" numFmtId="0">
      <sharedItems count="4">
        <s v="Artificial Intelligence"/>
        <s v="Blockchain"/>
        <s v="Data analytics"/>
        <s v="Internet of things"/>
      </sharedItems>
    </cacheField>
    <cacheField name="CrossSector" numFmtId="0">
      <sharedItems containsBlank="1"/>
    </cacheField>
    <cacheField name="CrossBorder" numFmtId="0">
      <sharedItems containsBlank="1"/>
    </cacheField>
    <cacheField name="Uptake" numFmtId="0">
      <sharedItems containsBlank="1"/>
    </cacheField>
    <cacheField name="Interaction" numFmtId="0">
      <sharedItems containsBlank="1"/>
    </cacheField>
    <cacheField name="Data Scope 1" numFmtId="0">
      <sharedItems containsBlank="1"/>
    </cacheField>
    <cacheField name="Data Scope 2" numFmtId="0">
      <sharedItems containsBlank="1"/>
    </cacheField>
    <cacheField name="Use Type" numFmtId="0">
      <sharedItems containsBlank="1"/>
    </cacheField>
    <cacheField name="OSS" numFmtId="0">
      <sharedItems containsBlank="1"/>
    </cacheField>
    <cacheField name="interOp" numFmtId="0">
      <sharedItems containsBlank="1" count="8">
        <m/>
        <s v="3 - AI4IOP"/>
        <s v="5 - Unknown"/>
        <s v="2 - IOP4AI​"/>
        <s v="Yes"/>
        <s v="1 - IOP of AI Sys"/>
        <s v="4 - AI4DQ"/>
        <s v="1 - IOPofAISys"/>
      </sharedItems>
    </cacheField>
    <cacheField name="Innovation type" numFmtId="0">
      <sharedItems containsBlank="1"/>
    </cacheField>
    <cacheField name="Improved Public Service" numFmtId="0">
      <sharedItems containsBlank="1"/>
    </cacheField>
    <cacheField name="Personalized Services" numFmtId="0">
      <sharedItems containsBlank="1"/>
    </cacheField>
    <cacheField name="Public (citizen)-centered services" numFmtId="0">
      <sharedItems containsBlank="1"/>
    </cacheField>
    <cacheField name="Increase quality of PSI and services" numFmtId="0">
      <sharedItems containsBlank="1"/>
    </cacheField>
    <cacheField name="More responsive, efficient, and cost-effective public services" numFmtId="0">
      <sharedItems containsBlank="1"/>
    </cacheField>
    <cacheField name="New services or channels" numFmtId="0">
      <sharedItems containsBlank="1"/>
    </cacheField>
    <cacheField name="Improved Administration" numFmtId="0">
      <sharedItems containsBlank="1"/>
    </cacheField>
    <cacheField name="Improved Administrative Efficiency" numFmtId="0">
      <sharedItems containsBlank="1"/>
    </cacheField>
    <cacheField name="Cost-reduction" numFmtId="0">
      <sharedItems containsBlank="1"/>
    </cacheField>
    <cacheField name="Responsiveness of government operation" numFmtId="0">
      <sharedItems containsBlank="1"/>
    </cacheField>
    <cacheField name="Improved management of public resources" numFmtId="0">
      <sharedItems containsBlank="1"/>
    </cacheField>
    <cacheField name="Increased quality of processes and systems" numFmtId="0">
      <sharedItems containsBlank="1"/>
    </cacheField>
    <cacheField name="Better collaboration and better communication" numFmtId="0">
      <sharedItems containsBlank="1"/>
    </cacheField>
    <cacheField name="Reduced or eliminate the risk of corruption and abuse of the law by public servants" numFmtId="0">
      <sharedItems containsBlank="1"/>
    </cacheField>
    <cacheField name="Enabled greater fairness, honesty, equality" numFmtId="0">
      <sharedItems containsBlank="1"/>
    </cacheField>
    <cacheField name="Open government capabilities" numFmtId="0">
      <sharedItems containsBlank="1"/>
    </cacheField>
    <cacheField name="Increased transparency of public sector operations" numFmtId="0">
      <sharedItems containsBlank="1"/>
    </cacheField>
    <cacheField name="Increased public participation in government actions and policy making" numFmtId="0">
      <sharedItems containsBlank="1"/>
    </cacheField>
    <cacheField name="Improved public control and influence on government actions and policies" numFmtId="0">
      <sharedItems containsBlank="1"/>
    </cacheField>
    <cacheField name="Source" numFmtId="0">
      <sharedItems containsBlank="1" longText="1"/>
    </cacheField>
    <cacheField name="wfStatus" numFmtId="0">
      <sharedItems/>
    </cacheField>
    <cacheField name="Publishable" numFmtId="0">
      <sharedItems count="2">
        <s v="yes"/>
        <s v="n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1">
  <r>
    <s v="AIWT6-1"/>
    <s v="AMS - public empolyment service"/>
    <s v="https://www.frontiersin.org/articles/10.3389/fdata.2020.00005/full"/>
    <s v=" "/>
    <s v="As of 2020, the Public Employment Service Austria (AMS) makes use of algorithmic profiling of job seekers to increase the efficiency of its counseling process and the effectiveness of active labor market programs. Based on a statistical model of job seekers' prospects on the labor market, the system—that has become known as the AMS algorithm—is designed to classify clients of the AMS into three categories: those with high chances to find a job within half a year, those with mediocre prospects on the job market, and those clients with a bad outlook of employment in the next 2 years. Depending on the category a particular job seeker is classified under, they will be offered differing support in (re)entering the labor market  A coalition of civil society organizations started a campaign to rescind an algorithm used by Austria’s employment agency. The system has been declared illegal by the Austrian data protection agency."/>
    <x v="0"/>
    <x v="0"/>
    <s v="AT"/>
    <s v="Public Employment Service Austria"/>
    <x v="0"/>
    <x v="0"/>
    <s v="Unemployment."/>
    <x v="0"/>
    <x v="0"/>
    <m/>
    <s v="Learning"/>
    <s v="Machine learning"/>
    <s v="Machine learning"/>
    <m/>
    <x v="0"/>
    <x v="0"/>
    <s v="4a-Employement-recruit"/>
    <x v="0"/>
    <x v="0"/>
    <x v="0"/>
    <x v="0"/>
    <m/>
    <s v="yes"/>
    <s v="Expert and Rule based Systems, Algorithmic Decision Making"/>
    <x v="0"/>
    <x v="0"/>
    <x v="0"/>
    <x v="0"/>
    <x v="0"/>
    <m/>
    <x v="0"/>
    <x v="0"/>
    <x v="0"/>
    <s v="Public Services and engagement"/>
    <m/>
    <m/>
    <s v="Incremental / Technical Change"/>
    <s v="Improved Public Service"/>
    <m/>
    <m/>
    <s v="x"/>
    <s v="x"/>
    <m/>
    <s v="Open Government Capabilities"/>
    <b v="0"/>
    <m/>
    <m/>
    <m/>
    <m/>
    <m/>
    <m/>
    <m/>
    <s v="Open government capabilities"/>
    <m/>
    <m/>
    <s v="x"/>
    <s v="(https://www.derstandard.at/story/2000119486931/datenschutzbehoerde-kippt-umstrittenen-ams-algorithmus) https://www.frontiersin.org/articles/10.3389/fdata.2020.00005/full, https://amsalgorithmus.at/ and https://www.derstandard.at/story/2000119486931/datenschutzbehoerde-kippt-umstrittenen-ams-algorithmus"/>
    <s v="validated"/>
    <x v="0"/>
    <m/>
    <s v="Colin van Noordt"/>
    <d v="2020-01-01T00:00:00"/>
    <d v="2021-06-14T00:00:00"/>
  </r>
  <r>
    <s v="AIWT6-2"/>
    <s v="Mona - Public chatbot for companies on the subject of the corona crisis and the economy"/>
    <s v="https://www.usp.gv.at/Portal.Node/usp/public"/>
    <s v=" "/>
    <s v="The new chatbot &quot;Mona&quot; is intended to cover all relevant questions for companies on the subject of the corona crisis and the economy. The service of the Federal Ministry for Digitization and Business Location (BMDW) is available online on the &quot;Unternehmens Service Portal&quot; (USP, Company service portal ) website and can also be used on mobile devices. The service can be found on the home page of the USP and is intended to provide companies with important information on essential points such as subsidies, labor law matters such as short-time work and teleworking in a simple way during these difficult times . On the one hand, users can ask freely formulated questions, on the other hand there is a classic information channel in which more detailed information is provided step by step on the three central topics of work, financial aspects and research at the click of a mouse."/>
    <x v="0"/>
    <x v="0"/>
    <s v="AT"/>
    <s v="Unternehmensservice Portal, Austria"/>
    <x v="0"/>
    <x v="1"/>
    <s v="Executive and legislative organs, financial and fiscal affairs, external affairs."/>
    <x v="1"/>
    <x v="0"/>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s v="x"/>
    <s v="x"/>
    <s v="x"/>
    <m/>
    <b v="0"/>
    <b v="0"/>
    <m/>
    <m/>
    <m/>
    <m/>
    <m/>
    <m/>
    <m/>
    <b v="0"/>
    <m/>
    <m/>
    <m/>
    <s v="https://oecd-opsi.org/covid-response/infopoint-mona-unternehmensser-viceportal-usp-chatbot/and https://www.usp.gv.at/Portal.Node/usp/public "/>
    <s v="published"/>
    <x v="0"/>
    <m/>
    <s v="Colin van Noordt"/>
    <d v="2020-01-01T00:00:00"/>
    <d v="2021-06-14T00:00:00"/>
  </r>
  <r>
    <s v="AIWT6-3"/>
    <s v="Electronic Act - Intelligent searching"/>
    <s v="https://www.bmdw.gv.at/Themen/Digitalisierung/Digitales-Oesterreich.html"/>
    <s v="Alex Banfield 'alexander.banfield-mumb@bmdw.gv.at"/>
    <s v="The Electronic Act  is the central e-government system of the Austrian public administration for file records. The updated version of the system applies AI methods to support administrative staff, enabling intelligent searching and automatic logging of certain information. Also check: https://www.bmdw.gv.at/Themen/Digitalisierung/Digitales-Oesterreich.html"/>
    <x v="0"/>
    <x v="0"/>
    <s v="AT"/>
    <s v="Austrian Government"/>
    <x v="1"/>
    <x v="1"/>
    <s v="General services."/>
    <x v="2"/>
    <x v="1"/>
    <m/>
    <s v="Planning"/>
    <s v="Searching"/>
    <m/>
    <m/>
    <x v="1"/>
    <x v="1"/>
    <m/>
    <x v="0"/>
    <x v="0"/>
    <x v="1"/>
    <x v="0"/>
    <m/>
    <m/>
    <s v="AI-empowered Knowledge Management"/>
    <x v="1"/>
    <x v="2"/>
    <x v="0"/>
    <x v="0"/>
    <x v="0"/>
    <m/>
    <x v="1"/>
    <x v="0"/>
    <x v="0"/>
    <s v="Internal Management"/>
    <m/>
    <m/>
    <s v="Incremental / Technical Change"/>
    <b v="0"/>
    <m/>
    <m/>
    <m/>
    <m/>
    <m/>
    <s v="Improved Administration Efficency"/>
    <s v="Improved Administrative Efficiency"/>
    <m/>
    <m/>
    <s v="x"/>
    <s v="x"/>
    <m/>
    <m/>
    <m/>
    <b v="0"/>
    <m/>
    <m/>
    <m/>
    <s v="1st Peer Learning Workshop AI Watch"/>
    <s v="validated"/>
    <x v="1"/>
    <s v="URL missing"/>
    <s v="Colin van Noordt"/>
    <d v="2020-01-01T00:00:00"/>
    <d v="2021-06-14T00:00:00"/>
  </r>
  <r>
    <s v="AIWT6-4"/>
    <s v="RPA in source PIN Register Authority"/>
    <m/>
    <s v="Alex Banfield 'alexander.banfield-mumb@bmdw.gv.at"/>
    <s v="Pin Register Authority is using Robotic Process Automation to improve services. Was mentioned to have up to 36-65% time saving due to RPA elements"/>
    <x v="0"/>
    <x v="0"/>
    <s v="AT"/>
    <s v="Source Pin Register Authority"/>
    <x v="1"/>
    <x v="1"/>
    <s v="Executive and legislative organs, financial and fiscal affairs, external affairs."/>
    <x v="2"/>
    <x v="1"/>
    <m/>
    <s v="Integration and Interaction"/>
    <s v="Robotics and Automation"/>
    <m/>
    <m/>
    <x v="1"/>
    <x v="1"/>
    <m/>
    <x v="0"/>
    <x v="0"/>
    <x v="1"/>
    <x v="0"/>
    <m/>
    <m/>
    <s v="Cognitive Robotics and Process Automation, Connected and Automated Vehicles"/>
    <x v="0"/>
    <x v="3"/>
    <x v="0"/>
    <x v="0"/>
    <x v="0"/>
    <m/>
    <x v="2"/>
    <x v="1"/>
    <x v="1"/>
    <s v="Public Services and engagement"/>
    <m/>
    <m/>
    <s v="Incremental / Technical Change"/>
    <s v="Improved Public Service"/>
    <m/>
    <m/>
    <s v="x"/>
    <s v="x"/>
    <m/>
    <b v="0"/>
    <b v="0"/>
    <m/>
    <m/>
    <m/>
    <m/>
    <m/>
    <m/>
    <m/>
    <b v="0"/>
    <m/>
    <m/>
    <m/>
    <s v="1st Peer Learning Workshop AI Watch"/>
    <s v="validated"/>
    <x v="1"/>
    <s v="URL missing"/>
    <s v="Colin van Noordt"/>
    <d v="2020-01-01T00:00:00"/>
    <d v="2020-01-01T00:00:00"/>
  </r>
  <r>
    <s v="AIWT6-5"/>
    <s v="Synchronicity"/>
    <m/>
    <s v="Martin Brynskov "/>
    <s v="The SynchroniCity IoT Large-Scale Pilot for smart cities is built on the belief that creating a simplified, open and agile digital market across borders will help cities and its citizens get better services. It will also help businesses of all sizes transparently compete and easily scale their products and solutions. All this together will enable the identification and development of agile city standards that will allow to establish an effective marketplace for all.​"/>
    <x v="1"/>
    <x v="1"/>
    <s v="DE"/>
    <s v="Aarhus Universitet"/>
    <x v="2"/>
    <x v="1"/>
    <s v="Executive and legislative organs, financial and fiscal affairs, external affairs."/>
    <x v="2"/>
    <x v="1"/>
    <m/>
    <s v="Reasoning"/>
    <s v="Common sense reasoning"/>
    <m/>
    <m/>
    <x v="1"/>
    <x v="1"/>
    <m/>
    <x v="0"/>
    <x v="1"/>
    <x v="2"/>
    <x v="0"/>
    <m/>
    <m/>
    <m/>
    <x v="0"/>
    <x v="3"/>
    <x v="0"/>
    <x v="0"/>
    <x v="0"/>
    <m/>
    <x v="0"/>
    <x v="1"/>
    <x v="1"/>
    <m/>
    <m/>
    <m/>
    <s v="Transformative / Disruptive"/>
    <s v="Improved Public Service"/>
    <m/>
    <m/>
    <s v="x"/>
    <s v="x"/>
    <m/>
    <b v="0"/>
    <b v="0"/>
    <m/>
    <m/>
    <m/>
    <m/>
    <m/>
    <m/>
    <m/>
    <b v="0"/>
    <m/>
    <m/>
    <m/>
    <s v="https://cordis.europa.eu/project/rcn/206511/en"/>
    <s v="retired"/>
    <x v="1"/>
    <s v="IoT, where is AI?"/>
    <s v="Colin van Noordt"/>
    <d v="2020-01-01T00:00:00"/>
    <m/>
  </r>
  <r>
    <s v="AIWT6-6"/>
    <s v="CitizenLab - Youth for Climate"/>
    <s v="https://youth4climate.be/en/"/>
    <s v="CitizenLab _x000a_+32 2 808 50 22_x000a_hello@citizenlab.co"/>
    <s v="Collecting input was just the easy part: in order to turn these ideas into meaningful actions and recommendations, Youth forClimate needed to process thousands of ideas in a short period of time. This was a perfect use case for the automated data analysis feature of the CitizenLab platform._x000a_As we accompanied Youth forClimate through the process of collecting and analysing the input, we were able to test our NLP technology on a wide scale, and run it on thousands of contributions written in multiple languages. Here are a few of the learnings we made along the way.  "/>
    <x v="0"/>
    <x v="2"/>
    <s v="BE"/>
    <s v="CitizenLab, Belgium"/>
    <x v="3"/>
    <x v="2"/>
    <s v="Environmental protection n.e.c."/>
    <x v="1"/>
    <x v="2"/>
    <m/>
    <s v="Learning"/>
    <s v="Machine learning"/>
    <s v="Machine learning"/>
    <s v="sentiment analysis"/>
    <x v="0"/>
    <x v="1"/>
    <m/>
    <x v="0"/>
    <x v="2"/>
    <x v="2"/>
    <x v="0"/>
    <m/>
    <m/>
    <s v="Natural Language Processing, Text Mining and Speech Analytics"/>
    <x v="0"/>
    <x v="1"/>
    <x v="0"/>
    <x v="0"/>
    <x v="0"/>
    <m/>
    <x v="0"/>
    <x v="0"/>
    <x v="2"/>
    <s v="Public Services and engagement"/>
    <m/>
    <m/>
    <s v="Incremental / Technical Change"/>
    <s v="Improved Public Service"/>
    <m/>
    <s v="x"/>
    <m/>
    <s v="x"/>
    <m/>
    <s v="Open Government Capabilities"/>
    <b v="0"/>
    <m/>
    <m/>
    <m/>
    <m/>
    <m/>
    <m/>
    <m/>
    <s v="Open government capabilities"/>
    <s v="x"/>
    <s v="x"/>
    <s v="x"/>
    <s v="https://www.citizenlab.co/blog/product-update/natural-language-processing-at-citizenlab-how-machine-learning-can-transform-citizen-engagement-projects/"/>
    <s v="validated"/>
    <x v="0"/>
    <m/>
    <s v="Colin van Noordt"/>
    <d v="2020-01-01T00:00:00"/>
    <d v="2021-06-14T00:00:00"/>
  </r>
  <r>
    <s v="AIWT6-7"/>
    <s v="Walloon - Agricultural subsidy monitoring with the use of GeoAI"/>
    <s v="https://inspire.ec.europa.eu/sites/default/files/1._location_intelligence_-_gartner_v1.2.pdf"/>
    <s v="  "/>
    <s v="Walloon uses geo AI with satellite imagery to check whether subsidy requirements are met "/>
    <x v="2"/>
    <x v="2"/>
    <s v="BE2"/>
    <s v="Département de l'Agriculture"/>
    <x v="4"/>
    <x v="3"/>
    <s v="Agriculture, forestry, fishing and hunting"/>
    <x v="1"/>
    <x v="0"/>
    <m/>
    <s v="Learning"/>
    <s v="Machine learning"/>
    <s v="Machine learning"/>
    <m/>
    <x v="0"/>
    <x v="2"/>
    <s v="5a-Services&amp;Benefits-eligibility_np"/>
    <x v="0"/>
    <x v="0"/>
    <x v="0"/>
    <x v="1"/>
    <m/>
    <m/>
    <s v="Computer Vision and Identity Recognition"/>
    <x v="2"/>
    <x v="4"/>
    <x v="0"/>
    <x v="0"/>
    <x v="0"/>
    <m/>
    <x v="2"/>
    <x v="1"/>
    <x v="2"/>
    <s v="Enforcement"/>
    <m/>
    <m/>
    <s v="Incremental / Technical Change"/>
    <s v="Improved Public Service"/>
    <m/>
    <m/>
    <s v="x"/>
    <s v="x"/>
    <m/>
    <b v="0"/>
    <b v="0"/>
    <m/>
    <m/>
    <m/>
    <m/>
    <m/>
    <m/>
    <m/>
    <b v="0"/>
    <m/>
    <m/>
    <m/>
    <s v="ELISE INSPIRE webinar 3-6-2020 https://inspire.ec.europa.eu/sites/default/files/1._location_intelligence_-_gartner_v1.2.pdf"/>
    <s v="published"/>
    <x v="0"/>
    <m/>
    <s v="Colin van Noordt"/>
    <d v="2020-01-01T00:00:00"/>
    <d v="2021-06-15T00:00:00"/>
  </r>
  <r>
    <s v="AIWT6-8"/>
    <s v="AcPaas - Technical procurement documents comparison"/>
    <s v=" https://acpaas.digipolis.be/nl/home"/>
    <s v="Stijn Geuens  and Christophe Marrecau"/>
    <s v="The city of Antwerp has a platform called Antwerp City Platform as a Service (Acpaas) that uses NLP to compare a technical document of a procurement (or an offer/call?) and find the already existent IT components they have in house (API, applications, etc) that could possibly satisfy some of the requirements. To do this, they compare the text of the files of the offer to the ones of the metadata of the components. In the case of the API they do some preprocessing and extract the descriptive information from the metadata files. They also have launched an experimental service that compares technical diagrams with the metadata of the IT components. "/>
    <x v="3"/>
    <x v="2"/>
    <s v="BE21"/>
    <s v="Digipolis &amp; city of Antwerp"/>
    <x v="3"/>
    <x v="1"/>
    <s v="General public services n.e.c."/>
    <x v="1"/>
    <x v="0"/>
    <m/>
    <s v="Reasoning"/>
    <s v="Automated reasoning"/>
    <s v="Machine learning"/>
    <s v="documents comparison"/>
    <x v="0"/>
    <x v="1"/>
    <m/>
    <x v="0"/>
    <x v="0"/>
    <x v="1"/>
    <x v="0"/>
    <m/>
    <m/>
    <s v="AI-empowered Knowledge Management"/>
    <x v="1"/>
    <x v="5"/>
    <x v="0"/>
    <x v="0"/>
    <x v="0"/>
    <m/>
    <x v="0"/>
    <x v="1"/>
    <x v="1"/>
    <s v="Internal Management"/>
    <m/>
    <s v="3 - AI4IOP"/>
    <s v="Incremental / Technical Change"/>
    <s v="Improved Public Service"/>
    <m/>
    <m/>
    <s v="x"/>
    <s v="x"/>
    <m/>
    <b v="0"/>
    <b v="0"/>
    <m/>
    <m/>
    <m/>
    <m/>
    <m/>
    <m/>
    <m/>
    <b v="0"/>
    <m/>
    <m/>
    <m/>
    <s v="https://acpaas.digipolis.be/nl/product/NLP-engine/about"/>
    <s v="published"/>
    <x v="0"/>
    <m/>
    <s v="Colin van Noordt"/>
    <d v="2020-01-01T00:00:00"/>
    <d v="2021-06-14T00:00:00"/>
  </r>
  <r>
    <s v="AIWT6-9"/>
    <s v="Flemish Infoline - Automatic classification of incoming phone calls"/>
    <s v="https://www.innovatieveoverheidsopdrachten.be/en/projects/1700-supported-artificial-intelligence"/>
    <s v="Inge Lynen, T +32 475 49 97 13, inge.lynen@kb.vlaanderen.be"/>
    <s v="NLP is used to automatically classify incoming telephone questions at the 1700 (Flemish Infoline), to integrally transcribe and document the conversations, and to suggest answers. Informatie Vlaanderen use it to detect and categorise the incoming questions faster and more 'finely-meshed', and also integrate this 'finely-meshed' into the editorial management. In this way, the answers can be suggested more quickly, more adequately and also more 'automatically' to the answer provider, regardless of the chosen communication channel (oral or written). In essence, the project aims at two objectives: (1) the quicker and more efficient capturing and categorising of the question, and (2) the quicker and more efficient forwarding of the 'correctly captioned' question to the 'correct' answer provider with the 'correct' skills, whereby a valid and standardised answer (suggestion) is immediately sent along with it (so that the answer provider does not have to look up the intended answer script)."/>
    <x v="2"/>
    <x v="2"/>
    <s v="BE2"/>
    <s v="Information Flanders, Belgium"/>
    <x v="4"/>
    <x v="1"/>
    <s v="Executive and legislative organs, financial and fiscal affairs, external affairs."/>
    <x v="1"/>
    <x v="0"/>
    <m/>
    <s v="Communication"/>
    <s v="Natural language processing"/>
    <s v="Machine learning"/>
    <s v="speech recognition"/>
    <x v="0"/>
    <x v="1"/>
    <m/>
    <x v="0"/>
    <x v="0"/>
    <x v="1"/>
    <x v="0"/>
    <m/>
    <m/>
    <s v="Audio Processing"/>
    <x v="0"/>
    <x v="1"/>
    <x v="0"/>
    <x v="0"/>
    <x v="0"/>
    <m/>
    <x v="0"/>
    <x v="1"/>
    <x v="1"/>
    <s v="Public Services and engagement"/>
    <m/>
    <m/>
    <s v="Incremental / Technical Change"/>
    <s v="Improved Public Service"/>
    <m/>
    <m/>
    <s v="x"/>
    <s v="x"/>
    <m/>
    <b v="0"/>
    <b v="0"/>
    <m/>
    <m/>
    <m/>
    <m/>
    <m/>
    <m/>
    <m/>
    <b v="0"/>
    <m/>
    <m/>
    <m/>
    <s v="https://www.innovatieveoverheidsopdrachten.be/en/projects/1700-supported-artificial-intelligence"/>
    <s v="published"/>
    <x v="0"/>
    <m/>
    <s v="Colin van Noordt"/>
    <d v="2020-01-01T00:00:00"/>
    <d v="2021-06-14T00:00:00"/>
  </r>
  <r>
    <s v="AIWT6-10"/>
    <s v="ILVO - List of multiple AI projects in the agricultural domain"/>
    <s v="https://ilvo.vlaanderen.be/en/search-results?q=Artificial+intelligence&amp;id=home&amp;l=en"/>
    <m/>
    <s v="The Institute for Agricultural, Fisheries and Food Research (ILVO) evaluated the possibilities of Artificial Intelligence for agricultural applications. Most applications are still in an initial phase and often in collaboration with other knowledge centers. Some concrete projects are: o Processing of hyperspectral images for early detection of potato diseases o Automatic health monitoring in cattle (e.g. lameness detection) o Automatic health monitoring in fattening pigs o Image analysis for multiple specific applications (e.g. quality food products, sorting fish species, etc.) o Behavior of plants under the influence of external stimuli o Identification of problem insects (eg zip needles) via camera images o Site-specific detection of problem weeds"/>
    <x v="0"/>
    <x v="2"/>
    <s v="BE100"/>
    <s v="Instituut voor Landbouw-, Visserij- en Voedingsonderzoek"/>
    <x v="0"/>
    <x v="3"/>
    <s v="General economic, commercial and labour affair"/>
    <x v="3"/>
    <x v="2"/>
    <m/>
    <s v="Perception"/>
    <s v="Computer vision"/>
    <s v="Machine learning"/>
    <m/>
    <x v="0"/>
    <x v="1"/>
    <m/>
    <x v="0"/>
    <x v="0"/>
    <x v="1"/>
    <x v="2"/>
    <m/>
    <m/>
    <s v="Computer Vision and Identity Recognition"/>
    <x v="0"/>
    <x v="6"/>
    <x v="0"/>
    <x v="0"/>
    <x v="0"/>
    <m/>
    <x v="2"/>
    <x v="0"/>
    <x v="2"/>
    <s v="Regulatory research, analysis and monitoring"/>
    <m/>
    <m/>
    <s v="Organizational / Sustained Change"/>
    <s v="Improved Public Service"/>
    <m/>
    <m/>
    <m/>
    <s v="x"/>
    <m/>
    <b v="0"/>
    <b v="0"/>
    <m/>
    <m/>
    <m/>
    <m/>
    <m/>
    <m/>
    <m/>
    <b v="0"/>
    <m/>
    <m/>
    <m/>
    <s v="Flemish Parlement Letter: Applications involving Artficial Intelligence. , Pub. L. No. nr. 138 (2017-2018), 2017–2018 2 (2017). and https://www.ilvo.vlaanderen.be/language/en-US/EN/Press-and-Media/All-media/ArticleType/ArticleView/ArticleID/4920.aspx"/>
    <s v="published"/>
    <x v="0"/>
    <m/>
    <s v="Colin van Noordt"/>
    <d v="2020-01-01T00:00:00"/>
    <d v="2021-06-15T00:00:00"/>
  </r>
  <r>
    <s v="AIWT6-11"/>
    <s v="Belgium - Detection batch numbers vaccins"/>
    <s v="https://www.kindengezin.be/nl"/>
    <m/>
    <s v="Child and Family has a proof of concept regarding recognition and reading of lot numbers on vaccine packages via the camera of a smartphone. Lot numbers on vaccine packages are not standardized. The goal is to make it easier to store the lot number at the vaccination registration, so that it can always be found afterwards with what specific fate a child was vaccinated."/>
    <x v="0"/>
    <x v="2"/>
    <s v="BE"/>
    <s v="Kind en Gezin, Belgium"/>
    <x v="0"/>
    <x v="4"/>
    <s v="Medical products, appliances and equipment."/>
    <x v="3"/>
    <x v="1"/>
    <m/>
    <s v="Perception"/>
    <s v="Computer vision"/>
    <s v="Machine learning"/>
    <m/>
    <x v="0"/>
    <x v="1"/>
    <m/>
    <x v="0"/>
    <x v="2"/>
    <x v="2"/>
    <x v="2"/>
    <m/>
    <m/>
    <s v="Computer Vision and Identity Recognition"/>
    <x v="1"/>
    <x v="2"/>
    <x v="0"/>
    <x v="0"/>
    <x v="0"/>
    <m/>
    <x v="1"/>
    <x v="1"/>
    <x v="1"/>
    <s v="Public Services and engagement"/>
    <m/>
    <s v="3 - AI4IOP"/>
    <s v="Incremental / Technical Change"/>
    <b v="0"/>
    <m/>
    <m/>
    <m/>
    <m/>
    <m/>
    <s v="Improved Administration Efficency"/>
    <s v="Improved Administrative Efficiency"/>
    <s v="x"/>
    <m/>
    <m/>
    <s v="x"/>
    <m/>
    <m/>
    <m/>
    <b v="0"/>
    <m/>
    <m/>
    <m/>
    <s v="Flemish Parlement Letter: Applications involving Artficial Intelligence. , Pub. L. No. nr. 138 (2017-2018), 2017–2018 2 (2017)."/>
    <s v="validated"/>
    <x v="0"/>
    <m/>
    <s v="Colin van Noordt"/>
    <d v="2020-01-01T00:00:00"/>
    <d v="2021-06-15T00:00:00"/>
  </r>
  <r>
    <s v="AIWT6-12"/>
    <s v="Verontrustingen - Enabling accurate predictions to detect day-care services inspection"/>
    <m/>
    <s v="Koen De Bruyn, Project leader ICT Datawarehouse/Analytics,  Kind &amp; Gezin, koen.debruyn@kindengezin.be"/>
    <s v="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In facts, there is limited capacity available to conduct all the inspections. The use of data had been considered as way to enhance existing inspection practices and optimize the scarce amount of inspectors. The predictive system developed uses a supervised machine learning method (logistic regression and XGBoost) to analyse various internal and external data from the Health Care Inspection Unit. Combining the recommendations of the predictive system with existing staff experience and expertise enables more targeted and data-driven interventions. "/>
    <x v="0"/>
    <x v="2"/>
    <s v="BE"/>
    <s v="Kind en Gezin, Belgium"/>
    <x v="0"/>
    <x v="0"/>
    <s v="Family and children."/>
    <x v="1"/>
    <x v="3"/>
    <m/>
    <s v="Learning"/>
    <s v="Machine learning"/>
    <s v="Machine learning"/>
    <m/>
    <x v="0"/>
    <x v="1"/>
    <m/>
    <x v="0"/>
    <x v="2"/>
    <x v="2"/>
    <x v="0"/>
    <m/>
    <m/>
    <s v="Machine Learning, Deep Learning"/>
    <x v="3"/>
    <x v="7"/>
    <x v="0"/>
    <x v="0"/>
    <x v="0"/>
    <m/>
    <x v="0"/>
    <x v="0"/>
    <x v="0"/>
    <s v="Enforcement"/>
    <m/>
    <m/>
    <s v="Transformative / Disruptive"/>
    <s v="Improved Public Service"/>
    <m/>
    <m/>
    <s v="x"/>
    <m/>
    <m/>
    <s v="Open Government Capabilities"/>
    <b v="0"/>
    <m/>
    <m/>
    <m/>
    <m/>
    <m/>
    <m/>
    <m/>
    <s v="Open government capabilities"/>
    <s v="x"/>
    <m/>
    <m/>
    <s v="https://www.dialogic.nl/wp-content/uploads/2018/06/VTOM-Small-Kids-Big-Data-Frank-Bongers-mei-2018.pdf"/>
    <s v="published"/>
    <x v="0"/>
    <m/>
    <s v="Colin van Noordt"/>
    <d v="2020-01-01T00:00:00"/>
    <m/>
  </r>
  <r>
    <s v="AIWT6-13"/>
    <s v="Camera System - Mobile phone usage on vehicles"/>
    <s v=" https://baseline.vias.be/storage/minisites/methodological-guidelines-kpi-distraction.pdf"/>
    <s v="Stef Willems +32 473/85.59.44_x000a__x000a_stef.willems@vias.be"/>
    <s v="Traffic institute Vias is currently testing a new camera system that registers whether a motorist behind the wheel is on the phone with the phone in hand. Using Artificial Intelligence, the system filters the photos showing that the driver is using a smartphone. Other photos are deleted and faces are made unrecognizable. If the police establishes a violation based on that selection, they can issue a fine."/>
    <x v="3"/>
    <x v="2"/>
    <s v="BE"/>
    <s v="Traffic Institute Vias"/>
    <x v="4"/>
    <x v="5"/>
    <s v="Police Services"/>
    <x v="4"/>
    <x v="0"/>
    <m/>
    <s v="Perception"/>
    <s v="Computer vision"/>
    <s v="Machine learning"/>
    <m/>
    <x v="0"/>
    <x v="1"/>
    <m/>
    <x v="0"/>
    <x v="2"/>
    <x v="2"/>
    <x v="0"/>
    <m/>
    <m/>
    <s v="Computer Vision and Identity Recognition"/>
    <x v="3"/>
    <x v="8"/>
    <x v="0"/>
    <x v="0"/>
    <x v="0"/>
    <m/>
    <x v="1"/>
    <x v="1"/>
    <x v="1"/>
    <s v="Enforcement"/>
    <m/>
    <m/>
    <s v="Transformative / Disruptive"/>
    <b v="0"/>
    <m/>
    <m/>
    <m/>
    <m/>
    <m/>
    <s v="Improved Administration Efficency"/>
    <s v="Improved Administrative Efficiency"/>
    <m/>
    <s v="x"/>
    <m/>
    <s v="x"/>
    <m/>
    <m/>
    <m/>
    <b v="0"/>
    <m/>
    <m/>
    <m/>
    <s v="https://www.vias.be/nl/newsroom/succesvolle-test-met-camerasysteem-om-gsm-gebruik-achter-het-stuur-te-detecteren-/"/>
    <s v="published"/>
    <x v="0"/>
    <m/>
    <s v="Colin van Noordt"/>
    <d v="2020-01-01T00:00:00"/>
    <d v="2021-06-14T00:00:00"/>
  </r>
  <r>
    <s v="AIWT6-14"/>
    <s v="PaveAI 2.0 - Interprets the figures in Google Analytics via machine learning and custom reports"/>
    <s v="https://flemishmasters.com.ent.be/pfile?id=1356741_x000a_https://www.producthunt.com/posts/paveai-2-0"/>
    <s v="https://www.producthunt.com/@eric_ho"/>
    <s v="VISITFLANDERS has  there an experiment with PaveAI. This includes one tool that interprets the figures in Google Analytics via machine learning and custom reports. This will be applied to the website"/>
    <x v="2"/>
    <x v="2"/>
    <s v="BE"/>
    <s v="Visit Flanders"/>
    <x v="4"/>
    <x v="3"/>
    <s v="General economic, commercial and labour affair"/>
    <x v="4"/>
    <x v="1"/>
    <m/>
    <s v="Learning"/>
    <s v="Machine learning"/>
    <s v="Machine learning"/>
    <m/>
    <x v="0"/>
    <x v="1"/>
    <m/>
    <x v="0"/>
    <x v="0"/>
    <x v="1"/>
    <x v="0"/>
    <m/>
    <m/>
    <s v="Machine Learning, Deep Learning"/>
    <x v="2"/>
    <x v="9"/>
    <x v="0"/>
    <x v="0"/>
    <x v="0"/>
    <m/>
    <x v="1"/>
    <x v="1"/>
    <x v="3"/>
    <s v="Regulatory research, analysis and monitoring"/>
    <m/>
    <m/>
    <s v="Incremental / Technical Change"/>
    <b v="0"/>
    <m/>
    <m/>
    <m/>
    <m/>
    <m/>
    <s v="Improved Administration Efficency"/>
    <s v="Improved Administrative Efficiency"/>
    <m/>
    <m/>
    <m/>
    <s v="x"/>
    <s v="x"/>
    <m/>
    <m/>
    <s v="Open government capabilities"/>
    <s v="x"/>
    <m/>
    <m/>
    <s v="Flemish Parlement Letter: Applications involving Artficial Intelligence. , Pub. L. No. nr. 138 (2017-2018), 2017–2018 2 (2017)."/>
    <s v="validated"/>
    <x v="0"/>
    <m/>
    <s v="Colin van Noordt"/>
    <d v="2020-01-01T00:00:00"/>
    <d v="2021-06-15T00:00:00"/>
  </r>
  <r>
    <s v="AIWT6-15"/>
    <s v="Jobnet - Reskilling, upskilling and retraining of people"/>
    <m/>
    <s v="Guido Van Humbeeck"/>
    <s v="The Flemish Employment and Vocational Training Service (VDAB) is using AI since 2018 which assists in the reskilling, upskilling and retraining of people. The software is called Jobnet and is the combination of a variety of different AI-models into one big AI-model. With the AI, citizens can see which jobs are fitting to their skills, which relevant skills they still lack, starting from their own experience combined with job market data."/>
    <x v="2"/>
    <x v="2"/>
    <s v="BE"/>
    <s v="Vlaamse Dienst voor Arbeidsbemiddeling en Beroepsopleiding"/>
    <x v="4"/>
    <x v="0"/>
    <s v="Unemployment."/>
    <x v="1"/>
    <x v="1"/>
    <m/>
    <s v="Learning"/>
    <s v="Machine learning"/>
    <s v="Machine learning"/>
    <m/>
    <x v="0"/>
    <x v="1"/>
    <m/>
    <x v="0"/>
    <x v="0"/>
    <x v="1"/>
    <x v="0"/>
    <m/>
    <m/>
    <s v="Predictive Analytics, Simulation and Data Visualisation"/>
    <x v="0"/>
    <x v="0"/>
    <x v="0"/>
    <x v="0"/>
    <x v="0"/>
    <m/>
    <x v="0"/>
    <x v="1"/>
    <x v="3"/>
    <s v="Public Services and engagement"/>
    <m/>
    <m/>
    <s v="Incremental / Technical Change"/>
    <s v="Improved Public Service"/>
    <m/>
    <m/>
    <s v="x"/>
    <s v="x"/>
    <m/>
    <b v="0"/>
    <b v="0"/>
    <m/>
    <m/>
    <m/>
    <m/>
    <m/>
    <m/>
    <m/>
    <b v="0"/>
    <m/>
    <m/>
    <m/>
    <s v="https://www.agoria.be/nl/VDAB-gebruikt-AI-om-jobmatching-te-verrijken"/>
    <s v="published"/>
    <x v="0"/>
    <m/>
    <s v="Colin van Noordt"/>
    <d v="2020-01-01T00:00:00"/>
    <d v="2021-06-15T00:00:00"/>
  </r>
  <r>
    <s v="AIWT6-16"/>
    <s v="VDAB Chatbot for job seekers - Chatbots to better match jobseekers with the right vacancie"/>
    <s v="https://tracebrussel.be/nieuws/vdab-experimenteert-met-chatbots-en-tinderdienst"/>
    <s v="Guido Van Humbeeck"/>
    <s v="VDAB experiments with chatbots to better match jobseekers with the right vacancies. A chatbot is an automated conversation partner that participates in typed conversations. VDAB is also investigating how chatbots can guide job seekers in their search by automatically answering questions and addressing job seekers._x000a_http://chatbotvanvdab.be/"/>
    <x v="3"/>
    <x v="2"/>
    <s v="BE"/>
    <s v="Vlaamse Dienst voor Arbeidsbemiddeling en Beroepsopleiding"/>
    <x v="4"/>
    <x v="1"/>
    <s v="Executive and legislative organs, financial and fiscal affairs, external affairs."/>
    <x v="1"/>
    <x v="0"/>
    <m/>
    <s v="Communication"/>
    <s v="Natural language processing"/>
    <m/>
    <s v="chatbot"/>
    <x v="2"/>
    <x v="1"/>
    <m/>
    <x v="0"/>
    <x v="0"/>
    <x v="1"/>
    <x v="0"/>
    <m/>
    <m/>
    <s v="Chatbots, Intelligent Digital Assistants, Virtual Agents and Recommendation Systems"/>
    <x v="0"/>
    <x v="0"/>
    <x v="0"/>
    <x v="0"/>
    <x v="0"/>
    <m/>
    <x v="0"/>
    <x v="1"/>
    <x v="2"/>
    <s v="Public Services and engagement"/>
    <m/>
    <m/>
    <s v="Incremental / Technical Change"/>
    <s v="Improved Public Service"/>
    <s v="x"/>
    <m/>
    <s v="x"/>
    <s v="x"/>
    <m/>
    <b v="0"/>
    <b v="0"/>
    <m/>
    <m/>
    <m/>
    <m/>
    <m/>
    <m/>
    <m/>
    <b v="0"/>
    <m/>
    <m/>
    <m/>
    <s v="https://github.com/vercruyssetim/chatbot-vdab https://www.philippemuyters.be/nieuws/chatbots-en-artificiele-intelligentie-bij-de-vdab"/>
    <s v="published"/>
    <x v="0"/>
    <m/>
    <s v="Colin van Noordt"/>
    <d v="2020-01-01T00:00:00"/>
    <d v="2021-06-15T00:00:00"/>
  </r>
  <r>
    <s v="AIWT6-17"/>
    <s v="Robotic Process Automation"/>
    <m/>
    <m/>
    <s v="The WSE Department is currently also experimenting with non-cognitive Robotic Process Automation (RPA)"/>
    <x v="2"/>
    <x v="2"/>
    <s v="BE"/>
    <m/>
    <x v="1"/>
    <x v="1"/>
    <s v="Executive and legislative organs, financial and fiscal affairs, external affairs."/>
    <x v="2"/>
    <x v="4"/>
    <m/>
    <s v="Perception"/>
    <s v="Computer vision"/>
    <m/>
    <m/>
    <x v="1"/>
    <x v="1"/>
    <m/>
    <x v="0"/>
    <x v="0"/>
    <x v="3"/>
    <x v="0"/>
    <m/>
    <m/>
    <m/>
    <x v="4"/>
    <x v="3"/>
    <x v="0"/>
    <x v="0"/>
    <x v="0"/>
    <m/>
    <x v="1"/>
    <x v="1"/>
    <x v="4"/>
    <m/>
    <m/>
    <m/>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18"/>
    <s v="Hydrographic Surveys of waterzones"/>
    <m/>
    <m/>
    <s v="The Mobility and Public Works policy area is currently exploring the possibilities of Artificial Intelligence, namely: o when conducting hydrographic soundings of sea and river beds, in especially in shallow water zones;"/>
    <x v="2"/>
    <x v="2"/>
    <s v="BE"/>
    <m/>
    <x v="1"/>
    <x v="2"/>
    <s v="Waste management."/>
    <x v="2"/>
    <x v="4"/>
    <m/>
    <s v="Perception"/>
    <s v="Computer vision"/>
    <m/>
    <m/>
    <x v="1"/>
    <x v="1"/>
    <m/>
    <x v="0"/>
    <x v="0"/>
    <x v="3"/>
    <x v="0"/>
    <m/>
    <m/>
    <m/>
    <x v="4"/>
    <x v="3"/>
    <x v="0"/>
    <x v="0"/>
    <x v="0"/>
    <m/>
    <x v="1"/>
    <x v="1"/>
    <x v="2"/>
    <m/>
    <m/>
    <m/>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19"/>
    <s v="Removal of old explosives and munitions"/>
    <m/>
    <m/>
    <s v="The Mobility and Public Works policy area is currently exploring the possibilities of Artificial Intelligence: the disposal of munitions from the world wars on beaches and ammunition dumps at sea"/>
    <x v="2"/>
    <x v="2"/>
    <s v="BE"/>
    <m/>
    <x v="1"/>
    <x v="2"/>
    <s v="Waste management."/>
    <x v="2"/>
    <x v="4"/>
    <m/>
    <s v="Learning"/>
    <s v="Machine learning"/>
    <m/>
    <m/>
    <x v="1"/>
    <x v="1"/>
    <m/>
    <x v="0"/>
    <x v="0"/>
    <x v="3"/>
    <x v="0"/>
    <m/>
    <m/>
    <m/>
    <x v="4"/>
    <x v="3"/>
    <x v="0"/>
    <x v="0"/>
    <x v="0"/>
    <m/>
    <x v="1"/>
    <x v="0"/>
    <x v="2"/>
    <m/>
    <m/>
    <m/>
    <s v="Organizational / Sustained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20"/>
    <s v="Detection of cyberattacks"/>
    <m/>
    <m/>
    <s v="De Watergroep has recently started using Artificial Intelligence in the securing the computer network. Become machine learning techniques applied to quickly detect and prevent security attacks."/>
    <x v="0"/>
    <x v="2"/>
    <s v="BE"/>
    <s v="de Watergroep"/>
    <x v="1"/>
    <x v="6"/>
    <s v="Military defence."/>
    <x v="2"/>
    <x v="4"/>
    <m/>
    <s v="Learning"/>
    <s v="Machine learning"/>
    <m/>
    <m/>
    <x v="1"/>
    <x v="1"/>
    <m/>
    <x v="0"/>
    <x v="0"/>
    <x v="3"/>
    <x v="0"/>
    <m/>
    <m/>
    <s v="Security Analytics and Threat Intelligence"/>
    <x v="4"/>
    <x v="3"/>
    <x v="0"/>
    <x v="0"/>
    <x v="0"/>
    <m/>
    <x v="1"/>
    <x v="1"/>
    <x v="4"/>
    <s v="Internal Management"/>
    <m/>
    <m/>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s v="URL missing"/>
    <s v="Colin van Noordt"/>
    <d v="2020-01-01T00:00:00"/>
    <d v="2020-01-01T00:00:00"/>
  </r>
  <r>
    <s v="AIWT6-21"/>
    <s v="Quickscan Organisaties"/>
    <s v=" https://www.quickscanintegriteit.be/"/>
    <s v="Yanick Bos_x000a_T +32 2 553 42 42_x000a__x000a_An Schrijvers _x000a_T +32 2 553 39 72 "/>
    <s v="The Department of Culture, Youth and Media wants to use the project &quot;innovative government procurement &quot;, a tool&quot; Quickscan Organizations &quot;and associated develop underlying algorithm that makes it possible for the business automate the assessment and admissibility of grant applications, and the reduce time investment for the applicant and assessors"/>
    <x v="2"/>
    <x v="2"/>
    <s v="BE"/>
    <s v="Departement Cultuur, Jeugd en Media (CJM)"/>
    <x v="0"/>
    <x v="1"/>
    <s v="Executive and legislative organs, financial and fiscal affairs, external affairs."/>
    <x v="4"/>
    <x v="0"/>
    <m/>
    <s v="Reasoning"/>
    <s v="Automated reasoning"/>
    <m/>
    <s v="business assessment"/>
    <x v="2"/>
    <x v="2"/>
    <s v="5a-Services&amp;Benefits-eligibility_np"/>
    <x v="0"/>
    <x v="2"/>
    <x v="0"/>
    <x v="1"/>
    <m/>
    <m/>
    <s v="Expert and Rule based Systems, Algorithmic Decision Making"/>
    <x v="5"/>
    <x v="10"/>
    <x v="0"/>
    <x v="0"/>
    <x v="0"/>
    <m/>
    <x v="1"/>
    <x v="1"/>
    <x v="3"/>
    <s v="Adjudication"/>
    <m/>
    <m/>
    <s v="Incremental / Technical Change"/>
    <b v="0"/>
    <m/>
    <m/>
    <m/>
    <m/>
    <m/>
    <s v="Improved Administration Efficency"/>
    <s v="Improved Administrative Efficiency"/>
    <m/>
    <s v="x"/>
    <m/>
    <s v="x"/>
    <m/>
    <s v="x"/>
    <s v="x"/>
    <s v="Open government capabilities"/>
    <s v="x"/>
    <m/>
    <m/>
    <s v="https://innovatieveoverheidsopdrachten.be/projecten/quickscan-organisaties"/>
    <s v="validated"/>
    <x v="0"/>
    <m/>
    <s v="Colin van Noordt"/>
    <d v="2020-01-01T00:00:00"/>
    <m/>
  </r>
  <r>
    <s v="AIWT6-22"/>
    <s v="Project kabinetsmap"/>
    <m/>
    <m/>
    <s v="Within the &quot;Project cabinet folder&quot; it is the intention to observe certain trends can detect in press articles and news releases to be more proactive and enable better communication from the policy domain. It department uses sentiment analysis and a specific form of data maining, namely &quot;text mining&quot;."/>
    <x v="2"/>
    <x v="3"/>
    <s v="EE"/>
    <m/>
    <x v="1"/>
    <x v="1"/>
    <s v="Executive and legislative organs, financial and fiscal affairs, external affairs."/>
    <x v="2"/>
    <x v="4"/>
    <m/>
    <s v="Communication"/>
    <s v="Natural language processing"/>
    <m/>
    <m/>
    <x v="1"/>
    <x v="1"/>
    <m/>
    <x v="0"/>
    <x v="0"/>
    <x v="3"/>
    <x v="0"/>
    <m/>
    <m/>
    <s v="Natural Language Processing, Text Mining and Speech Analytics"/>
    <x v="4"/>
    <x v="3"/>
    <x v="0"/>
    <x v="0"/>
    <x v="0"/>
    <m/>
    <x v="1"/>
    <x v="0"/>
    <x v="0"/>
    <s v="Public Services and engagement"/>
    <m/>
    <m/>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s v="URL missing"/>
    <s v="Colin van Noordt"/>
    <d v="2020-01-01T00:00:00"/>
    <d v="2020-01-01T00:00:00"/>
  </r>
  <r>
    <s v="AIWT6-23"/>
    <s v="Controle of manure reports"/>
    <m/>
    <m/>
    <s v="To determine the correctness of the mandatory declaration for the fertilizer bank on a set way to cover the area, the Department of Agriculture and Fisheries use Artificial Intelligence, taking satellite photos automatically are interpreted. The department will continue this system in the future elaborate to control additional aspects and thus reduce the control pressure limit"/>
    <x v="2"/>
    <x v="3"/>
    <s v="EE"/>
    <m/>
    <x v="1"/>
    <x v="2"/>
    <s v="Waste management."/>
    <x v="2"/>
    <x v="4"/>
    <m/>
    <s v="Perception"/>
    <s v="Computer vision"/>
    <m/>
    <m/>
    <x v="1"/>
    <x v="1"/>
    <m/>
    <x v="0"/>
    <x v="0"/>
    <x v="3"/>
    <x v="0"/>
    <m/>
    <m/>
    <s v="Computer Vision and Identity Recognition"/>
    <x v="4"/>
    <x v="3"/>
    <x v="0"/>
    <x v="0"/>
    <x v="0"/>
    <m/>
    <x v="2"/>
    <x v="1"/>
    <x v="4"/>
    <s v="Enforcement"/>
    <m/>
    <m/>
    <s v="Incremental / Technical Change"/>
    <s v="Improved Public Service"/>
    <m/>
    <m/>
    <s v="x"/>
    <s v="x"/>
    <m/>
    <b v="0"/>
    <b v="0"/>
    <m/>
    <m/>
    <m/>
    <m/>
    <m/>
    <m/>
    <m/>
    <b v="0"/>
    <m/>
    <m/>
    <m/>
    <s v="Flemish Parlement Letter: Applications involving Artficial Intelligence. , Pub. L. No. nr. 138 (2017-2018), 2017–2018 2 (2017)."/>
    <s v="validated"/>
    <x v="1"/>
    <s v="URL missing"/>
    <s v="Colin van Noordt"/>
    <d v="2020-01-01T00:00:00"/>
    <d v="2020-01-01T00:00:00"/>
  </r>
  <r>
    <s v="AIWT6-24"/>
    <s v="Satellite detection of cooling towers"/>
    <m/>
    <m/>
    <s v="A tool was commissioned by the Agency for Care and Health developed those high resolution aerial photographs of Flanders (available at the Flanders Information Agency) scans for the presence of cooling towers. It is a self-learning program to detect cooling towers, useful for both prevention and inspection purposes"/>
    <x v="2"/>
    <x v="3"/>
    <s v="EE"/>
    <m/>
    <x v="1"/>
    <x v="2"/>
    <s v="Waste management."/>
    <x v="2"/>
    <x v="4"/>
    <m/>
    <s v="Perception"/>
    <s v="Computer vision"/>
    <m/>
    <m/>
    <x v="1"/>
    <x v="1"/>
    <m/>
    <x v="0"/>
    <x v="0"/>
    <x v="3"/>
    <x v="0"/>
    <m/>
    <m/>
    <s v="Computer Vision and Identity Recognition"/>
    <x v="4"/>
    <x v="3"/>
    <x v="0"/>
    <x v="0"/>
    <x v="0"/>
    <m/>
    <x v="2"/>
    <x v="1"/>
    <x v="2"/>
    <s v="Regulatory research, analysis and monitoring"/>
    <m/>
    <m/>
    <s v="Incremental / Technical Change"/>
    <s v="Improved Public Service"/>
    <m/>
    <m/>
    <s v="x"/>
    <s v="x"/>
    <m/>
    <b v="0"/>
    <b v="0"/>
    <m/>
    <m/>
    <m/>
    <m/>
    <m/>
    <m/>
    <m/>
    <b v="0"/>
    <m/>
    <m/>
    <m/>
    <s v="Flemish Parlement Letter: Applications involving Artficial Intelligence. , Pub. L. No. nr. 138 (2017-2018), 2017–2018 2 (2017)."/>
    <s v="validated"/>
    <x v="1"/>
    <s v="URL missing"/>
    <s v="Colin van Noordt"/>
    <d v="2020-01-01T00:00:00"/>
    <d v="2020-01-01T00:00:00"/>
  </r>
  <r>
    <s v="AIWT6-25"/>
    <s v="Plovdic - City Concierge Chatbot"/>
    <m/>
    <m/>
    <s v="City Concierge is an AI-powered city chatbot like a virtual Tourist Office in the mobile. It is there for the visitors 24/7 in Messenger and provides information about the city Point of Interests pf the city. It is possible for tourists and visitors to search information by category and location, or by keyword, or simply ask question about restaurants, entertainment, sightseeing, shopping, transportation and other"/>
    <x v="3"/>
    <x v="4"/>
    <s v="BG"/>
    <s v="UMNI"/>
    <x v="4"/>
    <x v="1"/>
    <s v="Executive and legislative organs, financial and fiscal affairs, external affairs."/>
    <x v="1"/>
    <x v="0"/>
    <m/>
    <s v="Communication"/>
    <s v="Natural language processing"/>
    <m/>
    <s v="chatbot"/>
    <x v="2"/>
    <x v="1"/>
    <m/>
    <x v="0"/>
    <x v="0"/>
    <x v="1"/>
    <x v="0"/>
    <m/>
    <m/>
    <s v="Chatbots, Intelligent Digital Assistants, Virtual Agents and Recommendation Systems"/>
    <x v="0"/>
    <x v="1"/>
    <x v="0"/>
    <x v="0"/>
    <x v="0"/>
    <m/>
    <x v="0"/>
    <x v="1"/>
    <x v="1"/>
    <s v="Public Services and engagement"/>
    <m/>
    <m/>
    <s v="Incremental / Technical Change"/>
    <s v="Improved Public Service"/>
    <m/>
    <s v="x"/>
    <m/>
    <s v="x"/>
    <m/>
    <s v="Open Government Capabilities"/>
    <b v="0"/>
    <m/>
    <m/>
    <m/>
    <m/>
    <m/>
    <m/>
    <m/>
    <s v="Open government capabilities"/>
    <s v="x"/>
    <m/>
    <m/>
    <s v="https://umni.bg/en/plovdiv-city-concierge-chatbot/"/>
    <s v="published"/>
    <x v="0"/>
    <m/>
    <s v="Colin van Noordt"/>
    <d v="2020-01-01T00:00:00"/>
    <m/>
  </r>
  <r>
    <s v="AIWT6-26"/>
    <s v="Collection of archive documents Sofia"/>
    <m/>
    <m/>
    <s v="Digitisation and Access to Archival Collections of the Sofia Municipal Government .The practical experiments have been performed on a collection of archival documents from the period of the organization of the Sofia Municipal Government (1878 – 1879). International encoding standards as well as Semantic web methods and technologies have been used. The main difference with other similar projects is in the exploration of the idea that the usage of proper general-purpose_x000a_and domain-specific ontologies can minimize the resources necessary for the development of tools for adequate, semantics oriented access to heterogeneous (including distributed) multilingual archival collections. "/>
    <x v="3"/>
    <x v="4"/>
    <s v="BG"/>
    <s v="Sofia_x000a_Municipal Government "/>
    <x v="1"/>
    <x v="7"/>
    <s v="Cultural services."/>
    <x v="2"/>
    <x v="4"/>
    <m/>
    <s v="Reasoning"/>
    <s v="Knowledge representation"/>
    <m/>
    <m/>
    <x v="1"/>
    <x v="1"/>
    <m/>
    <x v="0"/>
    <x v="0"/>
    <x v="3"/>
    <x v="0"/>
    <m/>
    <m/>
    <s v="AI-empowered Knowledge Management"/>
    <x v="4"/>
    <x v="3"/>
    <x v="0"/>
    <x v="0"/>
    <x v="0"/>
    <m/>
    <x v="0"/>
    <x v="0"/>
    <x v="0"/>
    <s v="Regulatory research, analysis and monitoring"/>
    <m/>
    <m/>
    <s v="Incremental / Technical Change"/>
    <s v="Improved Public Service"/>
    <m/>
    <m/>
    <s v="x"/>
    <s v="x"/>
    <m/>
    <b v="0"/>
    <b v="0"/>
    <m/>
    <m/>
    <m/>
    <m/>
    <m/>
    <m/>
    <m/>
    <b v="0"/>
    <m/>
    <m/>
    <m/>
    <s v="https://www.researchgate.net/publication/37676872_Digitisation_and_Access_to_Archival_Collections_A_Case_Study_of_the_Sofia_Municipal_Government_1878-1879"/>
    <s v="validated"/>
    <x v="1"/>
    <s v="Not AI, it's ontology/semantic matching."/>
    <s v="Colin van Noordt"/>
    <d v="2020-01-01T00:00:00"/>
    <d v="2021-06-15T00:00:00"/>
  </r>
  <r>
    <s v="AIWT6-27"/>
    <s v="BG-KR IT"/>
    <m/>
    <m/>
    <s v="Sofia University is the oldest university in Bulgaria and hosts the recently established BG-KR IT Cooperation Center (ITCC). Part of ITCC’s research focus includes semantic technology applications to Cultural Heritage, in particular semantic publishing of Bulgarian cultural heritage to Europeana. Ontotext established Bulgariana.eu as a Bulgarian aggregator for Europeana, a networking group for cultural heritage in Bulgaria, and organized two conferences.https://www.ontotext.com/company/customers/"/>
    <x v="3"/>
    <x v="3"/>
    <s v="EE004"/>
    <m/>
    <x v="1"/>
    <x v="7"/>
    <s v="Cultural services."/>
    <x v="2"/>
    <x v="4"/>
    <m/>
    <s v="Services"/>
    <s v="AI Services"/>
    <m/>
    <m/>
    <x v="1"/>
    <x v="1"/>
    <m/>
    <x v="0"/>
    <x v="0"/>
    <x v="3"/>
    <x v="0"/>
    <m/>
    <m/>
    <s v="AI-empowered Knowledge Management"/>
    <x v="4"/>
    <x v="3"/>
    <x v="0"/>
    <x v="0"/>
    <x v="0"/>
    <m/>
    <x v="3"/>
    <x v="2"/>
    <x v="5"/>
    <s v="Internal Management"/>
    <m/>
    <m/>
    <s v="Incremental / Technical Change"/>
    <s v="Improved Public Service"/>
    <m/>
    <m/>
    <s v="x"/>
    <s v="x"/>
    <m/>
    <b v="0"/>
    <b v="0"/>
    <m/>
    <m/>
    <m/>
    <m/>
    <m/>
    <m/>
    <m/>
    <b v="0"/>
    <m/>
    <m/>
    <m/>
    <m/>
    <s v="validated"/>
    <x v="1"/>
    <m/>
    <s v="Colin van Noordt"/>
    <d v="2020-01-01T00:00:00"/>
    <d v="2020-01-01T00:00:00"/>
  </r>
  <r>
    <s v="AIWT6-28"/>
    <s v="Andrija - Virtual assistant supporting advising suspected COVID-19 infections"/>
    <m/>
    <m/>
    <s v="Andrija is a virtual assistant powered by Artificial Intelligence and has been developed by Croatian IT companies in cooperation with epidemiologists to advise people on how to diagnose and manage suspected COVID-19 infections. The digital assistant is available at https://andrija.ai/ and can be activated on WhatsApp under the name Andrija. "/>
    <x v="0"/>
    <x v="5"/>
    <s v="HR"/>
    <s v="Ministry of Health"/>
    <x v="0"/>
    <x v="4"/>
    <s v="Public health services."/>
    <x v="1"/>
    <x v="0"/>
    <m/>
    <s v="Communication"/>
    <s v="Natural language processing"/>
    <s v="Machine learning"/>
    <s v="chatbot"/>
    <x v="0"/>
    <x v="1"/>
    <m/>
    <x v="0"/>
    <x v="0"/>
    <x v="1"/>
    <x v="0"/>
    <m/>
    <m/>
    <s v="Chatbots, Intelligent Digital Assistants, Virtual Agents and Recommendation Systems"/>
    <x v="3"/>
    <x v="11"/>
    <x v="0"/>
    <x v="0"/>
    <x v="0"/>
    <m/>
    <x v="0"/>
    <x v="1"/>
    <x v="2"/>
    <s v="Public Services and engagement"/>
    <m/>
    <m/>
    <s v="Incremental / Technical Change"/>
    <s v="Improved Public Service"/>
    <m/>
    <s v="x"/>
    <m/>
    <s v="x"/>
    <m/>
    <b v="0"/>
    <b v="0"/>
    <m/>
    <m/>
    <m/>
    <m/>
    <m/>
    <m/>
    <m/>
    <b v="0"/>
    <m/>
    <m/>
    <m/>
    <s v="https://andrija.ai/"/>
    <s v="published"/>
    <x v="0"/>
    <m/>
    <s v="Colin van Noordt"/>
    <d v="2020-01-01T00:00:00"/>
    <m/>
  </r>
  <r>
    <s v="AIWT6-29"/>
    <s v="Hope - Chatbot informing work of the Civil Protection Staff"/>
    <m/>
    <m/>
    <s v="The Chatbot Hope is used in the City of Vinkovci to inform citizens about the work of the Civil Protection Staff. The chatbot was created pro bono by the Slavonian company Hero Factory, which recently created a similar program for the Croatian Institute of Public Health. The Chatbot can answer questions related to coronavirus, the Civil Protection Staff, e-passes and check for symptons of the virus."/>
    <x v="3"/>
    <x v="5"/>
    <s v="HR"/>
    <s v="Vinkovci munipality"/>
    <x v="4"/>
    <x v="4"/>
    <s v="Public health services."/>
    <x v="1"/>
    <x v="0"/>
    <m/>
    <s v="Communication"/>
    <s v="Natural language processing"/>
    <m/>
    <s v="chatbot"/>
    <x v="2"/>
    <x v="1"/>
    <m/>
    <x v="0"/>
    <x v="0"/>
    <x v="1"/>
    <x v="0"/>
    <m/>
    <m/>
    <s v="Chatbots, Intelligent Digital Assistants, Virtual Agents and Recommendation Systems"/>
    <x v="3"/>
    <x v="11"/>
    <x v="0"/>
    <x v="0"/>
    <x v="0"/>
    <m/>
    <x v="0"/>
    <x v="1"/>
    <x v="2"/>
    <s v="Public Services and engagement"/>
    <m/>
    <m/>
    <s v="Organizational / Sustained Change"/>
    <s v="Improved Public Service"/>
    <m/>
    <s v="x"/>
    <m/>
    <s v="x"/>
    <s v="x"/>
    <b v="0"/>
    <b v="0"/>
    <m/>
    <m/>
    <m/>
    <m/>
    <m/>
    <m/>
    <m/>
    <b v="0"/>
    <m/>
    <m/>
    <m/>
    <s v="https://www.themayor.eu/en/a/view/coronavirus-chatbot-educates-the-citizens-of-vinkovci-4796"/>
    <s v="published"/>
    <x v="0"/>
    <m/>
    <s v="Colin van Noordt"/>
    <d v="2020-01-01T00:00:00"/>
    <m/>
  </r>
  <r>
    <s v="AIWT6-30"/>
    <s v="Assessment effectiveness social protection policy Cyprus"/>
    <m/>
    <s v="Nicos Ioannou nioannou@mcit.gov.cy"/>
    <s v="This AI service is the result of the development of an integrated framework of methodology and infrastructure for a systematic assessment of the effectiveness of social protection projects in Cyprus, using  micro-simulation tools and other quantitative tools."/>
    <x v="0"/>
    <x v="6"/>
    <s v="CY"/>
    <s v="Ministry of Labor, Welfare and Social Security"/>
    <x v="1"/>
    <x v="0"/>
    <s v="Social protection n.e.c."/>
    <x v="2"/>
    <x v="4"/>
    <m/>
    <s v="Learning"/>
    <s v="Machine learning"/>
    <m/>
    <m/>
    <x v="1"/>
    <x v="1"/>
    <m/>
    <x v="0"/>
    <x v="0"/>
    <x v="3"/>
    <x v="0"/>
    <m/>
    <m/>
    <s v="Machine Learning, Deep Learning"/>
    <x v="4"/>
    <x v="3"/>
    <x v="0"/>
    <x v="0"/>
    <x v="0"/>
    <m/>
    <x v="3"/>
    <x v="2"/>
    <x v="5"/>
    <s v="Regulatory research, analysis and monitoring"/>
    <m/>
    <m/>
    <s v="Incremental / Technical Change"/>
    <s v="Improved Public Service"/>
    <m/>
    <m/>
    <s v="x"/>
    <s v="x"/>
    <m/>
    <b v="0"/>
    <b v="0"/>
    <m/>
    <m/>
    <m/>
    <m/>
    <m/>
    <m/>
    <m/>
    <b v="0"/>
    <m/>
    <m/>
    <m/>
    <s v="Mail to AI Watch (25-5-2020), Updated with mail to AI Watch 3-2-2021"/>
    <s v="validated"/>
    <x v="1"/>
    <s v="URL missing"/>
    <s v="Colin van Noordt"/>
    <d v="2020-01-01T00:00:00"/>
    <d v="2021-06-14T00:00:00"/>
  </r>
  <r>
    <s v="AIWT6-31"/>
    <s v="WaterAnalytics - Water quality monitoring"/>
    <s v="https://www.wateranalytics.eu/"/>
    <s v="Nicos Ioannou nioannou@mcit.gov.cy"/>
    <s v="The Water Development Department in Cyprus is using AI algorithms for the analysis of water monitoring data (such as hydraulics and water quality)."/>
    <x v="0"/>
    <x v="6"/>
    <s v="CY"/>
    <s v="The Water Development Department, The Water Development Department, Cyprus"/>
    <x v="1"/>
    <x v="8"/>
    <s v="Water supply."/>
    <x v="4"/>
    <x v="1"/>
    <n v="2020"/>
    <s v="Learning"/>
    <s v="Machine learning"/>
    <s v="Machine learning"/>
    <m/>
    <x v="0"/>
    <x v="3"/>
    <s v="2-CritInfrastruct"/>
    <x v="0"/>
    <x v="0"/>
    <x v="0"/>
    <x v="1"/>
    <m/>
    <m/>
    <s v="Machine Learning, Deep Learning"/>
    <x v="2"/>
    <x v="4"/>
    <x v="0"/>
    <x v="0"/>
    <x v="0"/>
    <m/>
    <x v="1"/>
    <x v="0"/>
    <x v="2"/>
    <s v="Enforcement"/>
    <m/>
    <m/>
    <s v="Incremental / Technical Change"/>
    <b v="0"/>
    <m/>
    <m/>
    <m/>
    <m/>
    <m/>
    <s v="Improved Administration Efficency"/>
    <s v="Improved Administrative Efficiency"/>
    <s v="x"/>
    <m/>
    <m/>
    <s v="x"/>
    <m/>
    <m/>
    <m/>
    <b v="0"/>
    <m/>
    <m/>
    <m/>
    <s v="Mail to AI Watch (25-5-2020), Updated with mail to AI Watch 3-2-2021"/>
    <s v="published"/>
    <x v="0"/>
    <m/>
    <s v="Colin van Noordt"/>
    <d v="2020-01-01T00:00:00"/>
    <d v="2021-06-14T00:00:00"/>
  </r>
  <r>
    <s v="AIWT6-32"/>
    <s v="Foreign AI products testing, verification and validation"/>
    <m/>
    <s v="Pavel Poledna "/>
    <s v="This AI system is in the first phase and will deal with the testing of foreign AI products, mostly with image processing. This will enable the testing of AI for use in the hospitals"/>
    <x v="0"/>
    <x v="7"/>
    <s v="FI"/>
    <s v="Ministry of Health"/>
    <x v="1"/>
    <x v="1"/>
    <s v="Executive and legislative organs, financial and fiscal affairs, external affairs."/>
    <x v="2"/>
    <x v="4"/>
    <m/>
    <s v="Perception"/>
    <s v="Computer vision"/>
    <m/>
    <m/>
    <x v="0"/>
    <x v="1"/>
    <m/>
    <x v="1"/>
    <x v="0"/>
    <x v="0"/>
    <x v="3"/>
    <m/>
    <m/>
    <s v="Computer Vision and Identity Recognition"/>
    <x v="4"/>
    <x v="3"/>
    <x v="0"/>
    <x v="0"/>
    <x v="0"/>
    <m/>
    <x v="3"/>
    <x v="2"/>
    <x v="5"/>
    <s v="Internal Management"/>
    <m/>
    <m/>
    <s v="Incremental / Technical Change"/>
    <s v="Improved Public Service"/>
    <m/>
    <m/>
    <s v="x"/>
    <s v="x"/>
    <m/>
    <b v="0"/>
    <b v="0"/>
    <m/>
    <m/>
    <m/>
    <m/>
    <m/>
    <m/>
    <m/>
    <b v="0"/>
    <m/>
    <m/>
    <m/>
    <s v="Survey 1st Peer Learning Workshop"/>
    <s v="validated"/>
    <x v="1"/>
    <s v="URL missing"/>
    <s v="Colin van Noordt"/>
    <d v="2020-01-01T00:00:00"/>
    <d v="2020-01-01T00:00:00"/>
  </r>
  <r>
    <s v="AIWT6-33"/>
    <s v="AI in social service to improve long term stay"/>
    <s v="https://www.mpo.cz/assets/en/guidepost/for-the-media/press-releases/2019/5/NAIS_eng_web.pdf"/>
    <m/>
    <s v="AI in social services in order to facilitate citizens to stay in their natural environment for as long as possible"/>
    <x v="0"/>
    <x v="8"/>
    <s v="CZ"/>
    <m/>
    <x v="1"/>
    <x v="0"/>
    <s v="Old age."/>
    <x v="4"/>
    <x v="2"/>
    <m/>
    <s v="Learning"/>
    <s v="Machine learning"/>
    <s v="Machine learning"/>
    <m/>
    <x v="0"/>
    <x v="1"/>
    <m/>
    <x v="0"/>
    <x v="2"/>
    <x v="2"/>
    <x v="0"/>
    <m/>
    <m/>
    <s v="Predictive Analytics, Simulation and Data Visualisation"/>
    <x v="2"/>
    <x v="9"/>
    <x v="0"/>
    <x v="0"/>
    <x v="0"/>
    <m/>
    <x v="0"/>
    <x v="1"/>
    <x v="3"/>
    <s v="Regulatory research, analysis and monitoring"/>
    <m/>
    <m/>
    <s v="Incremental / Technical Change"/>
    <s v="Improved Public Service"/>
    <m/>
    <s v="x"/>
    <m/>
    <s v="x"/>
    <m/>
    <b v="0"/>
    <b v="0"/>
    <m/>
    <m/>
    <m/>
    <m/>
    <m/>
    <m/>
    <m/>
    <b v="0"/>
    <m/>
    <m/>
    <m/>
    <s v="Czech AI Strategy https://www.mpo.cz/assets/en/guidepost/for-the-media/press-releases/2019/5/NAIS_eng_web.pdf"/>
    <s v="validated"/>
    <x v="0"/>
    <m/>
    <s v="Colin van Noordt"/>
    <d v="2020-01-01T00:00:00"/>
    <m/>
  </r>
  <r>
    <s v="AIWT6-34"/>
    <s v="AI in healthcare services"/>
    <s v="https://www.mpo.cz/assets/en/guidepost/for-the-media/press-releases/2019/5/NAIS_eng_web.pdf"/>
    <m/>
    <s v="There are plans to use AI in a variety of healthcare services such as healthcare, administration of medical products and devices, reimbursement processes, reporting of interventions, predications of costs, the processing of data and more as part of the National eHealth Strategy."/>
    <x v="0"/>
    <x v="8"/>
    <s v="CZ"/>
    <m/>
    <x v="5"/>
    <x v="4"/>
    <s v="Public health services."/>
    <x v="2"/>
    <x v="4"/>
    <m/>
    <s v="Learning"/>
    <s v="Machine learning"/>
    <m/>
    <m/>
    <x v="1"/>
    <x v="1"/>
    <m/>
    <x v="0"/>
    <x v="0"/>
    <x v="3"/>
    <x v="0"/>
    <m/>
    <m/>
    <s v="Predictive Analytics, Simulation and Data Visualisation"/>
    <x v="4"/>
    <x v="3"/>
    <x v="0"/>
    <x v="0"/>
    <x v="0"/>
    <m/>
    <x v="3"/>
    <x v="2"/>
    <x v="5"/>
    <s v="Internal Management"/>
    <m/>
    <m/>
    <s v="Incremental / Technical Change"/>
    <s v="Improved Public Service"/>
    <m/>
    <m/>
    <s v="x"/>
    <s v="x"/>
    <m/>
    <b v="0"/>
    <b v="0"/>
    <m/>
    <m/>
    <m/>
    <m/>
    <m/>
    <m/>
    <m/>
    <b v="0"/>
    <m/>
    <m/>
    <m/>
    <s v="Czech AI Strategy https://www.mpo.cz/assets/en/guidepost/for-the-media/press-releases/2019/5/NAIS_eng_web.pdf"/>
    <s v="created"/>
    <x v="1"/>
    <m/>
    <s v="Colin van Noordt"/>
    <d v="2020-01-01T00:00:00"/>
    <m/>
  </r>
  <r>
    <s v="AIWT6-35"/>
    <s v="Corti's AI - Emergency medical services real-time speech analysis for cardiac predictions"/>
    <m/>
    <m/>
    <s v="Corti’s system is an Artificial Intelligence-based speech analysis of real-time, live emergency medical services calls that makes instant predictions to detect out-of-hospital cardiac arrests with up to 95% accuracy. Used in conjunction with human call-takers and dispatchers, it can significantly reduce error rates and make critical diagnoses faster._x000a_The system is already up and running in Copenhagen with impressive results – which is why The European Emergency Number Association (EENA) is getting involved to extend the project. This project is a year-long joint initiative between Corti and EENA to pilot AI support to improve emergency medical service operations."/>
    <x v="0"/>
    <x v="9"/>
    <s v="DK"/>
    <s v="Corti"/>
    <x v="3"/>
    <x v="4"/>
    <s v="Public health services."/>
    <x v="1"/>
    <x v="2"/>
    <m/>
    <s v="Perception"/>
    <s v="Audio processing"/>
    <s v="Machine learning"/>
    <m/>
    <x v="0"/>
    <x v="1"/>
    <m/>
    <x v="1"/>
    <x v="0"/>
    <x v="0"/>
    <x v="0"/>
    <s v="A11-Medical devices, Reg. (EU) 2017/745"/>
    <m/>
    <s v="Audio Processing"/>
    <x v="2"/>
    <x v="12"/>
    <x v="0"/>
    <x v="0"/>
    <x v="0"/>
    <m/>
    <x v="1"/>
    <x v="1"/>
    <x v="1"/>
    <s v="Enforcement"/>
    <m/>
    <m/>
    <s v="Organizational / Sustained Change"/>
    <b v="0"/>
    <m/>
    <m/>
    <m/>
    <m/>
    <m/>
    <s v="Improved Administration Efficency"/>
    <s v="Improved Administrative Efficiency"/>
    <s v="x"/>
    <m/>
    <s v="x"/>
    <m/>
    <m/>
    <m/>
    <m/>
    <b v="0"/>
    <m/>
    <m/>
    <m/>
    <s v="https://www.weforum.org/agenda/2018/06/this-ai-detects-cardiac-arrests-during-emergency-calls/"/>
    <s v="published"/>
    <x v="0"/>
    <m/>
    <s v="Colin van Noordt"/>
    <d v="2020-01-01T00:00:00"/>
    <d v="2021-06-14T00:00:00"/>
  </r>
  <r>
    <s v="AIWT6-36"/>
    <s v="Erhvervsstyrelsen - Detection of errors in business statements"/>
    <s v="https://datacvr.virk.dk/data/offentliggorelse?dl_ref=ZG9rdW1lbnRsYWdlcjovLzAzLzdkLzJlL2U3LzM4LzFkZWUtNGVlYy04YThmLTUzODk3OTlmNjAwMw"/>
    <m/>
    <s v="A project by the Danish Business Authority (Erhvervsstyrelsen) to use ML to identify fraud and highlight material errors in financial statements."/>
    <x v="0"/>
    <x v="9"/>
    <s v="DK"/>
    <s v="Danish Business Authority"/>
    <x v="0"/>
    <x v="3"/>
    <s v="General economic, commercial and labour affair"/>
    <x v="1"/>
    <x v="5"/>
    <m/>
    <s v="Learning"/>
    <s v="Machine learning"/>
    <s v="Machine learning"/>
    <m/>
    <x v="0"/>
    <x v="1"/>
    <m/>
    <x v="0"/>
    <x v="2"/>
    <x v="2"/>
    <x v="0"/>
    <m/>
    <m/>
    <s v="Security Analytics and Threat Intelligence"/>
    <x v="3"/>
    <x v="13"/>
    <x v="0"/>
    <x v="0"/>
    <x v="0"/>
    <m/>
    <x v="2"/>
    <x v="1"/>
    <x v="3"/>
    <s v="Enforcement"/>
    <m/>
    <m/>
    <s v="Incremental / Technical Change"/>
    <s v="Improved Public Service"/>
    <m/>
    <s v="x"/>
    <m/>
    <s v="x"/>
    <m/>
    <b v="0"/>
    <b v="0"/>
    <m/>
    <m/>
    <m/>
    <m/>
    <m/>
    <m/>
    <m/>
    <b v="0"/>
    <m/>
    <m/>
    <m/>
    <s v="https://joinup.ec.europa.eu/sites/default/files/custom-page/attachment/2020-07/Study%20on%20public%20sector%20data%20strategies%2C%20policies%20and%20governance%20%E2%80%93%20ANNEX%20Case%20studies.pdf"/>
    <s v="published"/>
    <x v="0"/>
    <m/>
    <s v="Colin van Noordt"/>
    <d v="2020-01-01T00:00:00"/>
    <m/>
  </r>
  <r>
    <s v="AIWT6-37"/>
    <s v="Denmark - Chatbot, Ministry of Education (planned)"/>
    <m/>
    <m/>
    <s v="The Danish Ministry of Education is an example of a public authority that receives many inquiries from both institutions and citizens. Therefore, a pilot project will be launched as part of the National Strategy for Artificial Intelligence on use of chatbots by the Ministry of Education. A chatbot could be used in direct contact with citizens, but it could also serve as a support tool for employees who engage in dialogue with citizens."/>
    <x v="0"/>
    <x v="9"/>
    <s v="DK"/>
    <s v="Danish Ministry of Education"/>
    <x v="1"/>
    <x v="1"/>
    <s v="General services."/>
    <x v="2"/>
    <x v="4"/>
    <m/>
    <s v="Communication"/>
    <s v="Natural language processing"/>
    <m/>
    <m/>
    <x v="0"/>
    <x v="4"/>
    <m/>
    <x v="0"/>
    <x v="0"/>
    <x v="0"/>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s v="https://eng.em.dk/media/13081/305755-gb-version_4k.pdf"/>
    <s v="validated"/>
    <x v="1"/>
    <s v="It's planned, nothing exists on the web"/>
    <s v="Colin van Noordt"/>
    <d v="2020-01-01T00:00:00"/>
    <d v="2021-06-14T00:00:00"/>
  </r>
  <r>
    <s v="AIWT6-38"/>
    <s v="Kiri - chatbot for citizens' enquiries"/>
    <m/>
    <m/>
    <s v="The municipality of Frederiksberg launched an AI-based chatbot (&quot;Kiri&quot;) to answer citizen queries about local services. The Frederiksberg Municipality's website is able to give help from the chatbot Kiri. It is a digital assistant to whom citizens can ask general questions and answer immediately._x000a_The offer is a trial conducted by Gentofte, Gladsaxe, Lyngby-Taarbæk, Rudersdal, Roskilde and Frederiksberg municipalities, and which is inspired by similar trials with good results in Norway. _x000a_Kiri is a pilot, and initially it will only be able to answer questions in the field of citizen services, such as passports and driver's licenses. Kiri is unable to answer specific cases, but will be able to answer the most typical and general questions."/>
    <x v="3"/>
    <x v="9"/>
    <s v="DK"/>
    <s v="Frederiksberg Municipality"/>
    <x v="4"/>
    <x v="1"/>
    <s v="General public services n.e.c."/>
    <x v="0"/>
    <x v="1"/>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m/>
    <s v="x"/>
    <s v="x"/>
    <s v="x"/>
    <b v="0"/>
    <b v="0"/>
    <m/>
    <m/>
    <m/>
    <m/>
    <m/>
    <m/>
    <m/>
    <b v="0"/>
    <m/>
    <m/>
    <m/>
    <s v="https://www.frederiksberg.dk/nyheder/frederiksberg-kommune-deltager-i-forsog-med-chatbot"/>
    <s v="published"/>
    <x v="0"/>
    <m/>
    <s v="Colin van Noordt"/>
    <d v="2020-01-01T00:00:00"/>
    <d v="2021-06-14T00:00:00"/>
  </r>
  <r>
    <s v="AIWT6-39"/>
    <s v="Preventive risk assessment - child at risk"/>
    <s v="https://norden.diva-portal.org/smash/get/diva2:1375500/FULLTEXT01.pdf"/>
    <m/>
    <s v="Within the municipality of Gladsaxe, an AI system has been developed in 2018 in order to tackling ‘parallel societies’ within some of Denmark less developed and vulnerable areas. This system was created to be part of a preventive risk assessment programme to support the automatic detection of children with special needs before they end up in a disadvantaged condition. The system used over 200 different risk indicators from various data sources such as health, social, employment and education data to score families on their risk on social vulnerability. Families would be given or deducted points depending on various activities or data found in the system. Identified children at risk of abuse could then be targeted for an early intervention, possibly resulting in forced removals. _x000a_This system builds on top of the existing systems and practices already in place in the Danish public administration system. The central agency (Udbetaling Danmark) in charge of the social benefits and entitlements has been managing vast amounts of personal data already. Control units operated by municipalities have been used to working with reports of the agency to identify and tackle possible welfare fraud. The AI used by Gladsaxe had been regarded as an example by the Danish government to be used for the whole country in order to improve living standards in Denmark. _x000a_However, the system has been under significant public criticism by academic, public and politicians. In particular, the system was seen as a mass surveillance tool and that the system has been gathering way more data than needed for the purpose of the system in violation of the GDPR. Academics argued that using algorithms such as the Gladsaxe system could lead towards creating an Algocracy, not in line with liberal democratic values. Citizens which are being scrutinized by the machine are not asked to give any  consent about their data being processed, are not made aware when or how they are analysed and no methods for challenging the system were provided. As a consequence to the critics, the implementation of the AI system has been halted, although some politicians are vouching for the system to be reinstated – although in adjusted form – in the future. "/>
    <x v="3"/>
    <x v="9"/>
    <s v="DK"/>
    <s v="Gladsaxe Municipality"/>
    <x v="1"/>
    <x v="0"/>
    <s v="Family and children."/>
    <x v="0"/>
    <x v="4"/>
    <m/>
    <s v="Learning"/>
    <s v="Machine learning"/>
    <m/>
    <m/>
    <x v="0"/>
    <x v="4"/>
    <m/>
    <x v="0"/>
    <x v="0"/>
    <x v="0"/>
    <x v="0"/>
    <m/>
    <m/>
    <s v="Machine Learning, Deep Learning"/>
    <x v="4"/>
    <x v="3"/>
    <x v="0"/>
    <x v="0"/>
    <x v="0"/>
    <m/>
    <x v="3"/>
    <x v="2"/>
    <x v="5"/>
    <s v="Enforcement"/>
    <m/>
    <m/>
    <s v="Transformative / Disruptive"/>
    <s v="Improved Public Service"/>
    <m/>
    <s v="x"/>
    <m/>
    <s v="x"/>
    <m/>
    <b v="0"/>
    <b v="0"/>
    <m/>
    <m/>
    <m/>
    <m/>
    <m/>
    <m/>
    <m/>
    <b v="0"/>
    <m/>
    <m/>
    <m/>
    <s v="https://algorithmwatch.org/en/automating-society-denmark/ and https://norden.diva-portal.org/smash/get/diva2:1375500/FULLTEXT01.pdf"/>
    <s v="validated"/>
    <x v="1"/>
    <m/>
    <s v="Colin van Noordt"/>
    <d v="2020-01-01T00:00:00"/>
    <d v="2021-06-14T00:00:00"/>
  </r>
  <r>
    <s v="AIWT6-40"/>
    <s v="Desert - Decision making system used to optimise detection of acute patient"/>
    <m/>
    <s v="Lucia Velasco"/>
    <s v="An AI decision making system used to optimise detection of acute patients. Within an hour the AI is combining analysing blood and urine test data with the patient history. This should reduce mortality, readmissions and hospitalized bedtime. It is a decision support tool used in combination with the doctor's expertise. "/>
    <x v="0"/>
    <x v="10"/>
    <s v="UK"/>
    <m/>
    <x v="1"/>
    <x v="4"/>
    <s v="Public health services."/>
    <x v="2"/>
    <x v="4"/>
    <m/>
    <s v="Reasoning"/>
    <s v="Automated reasoning"/>
    <m/>
    <m/>
    <x v="1"/>
    <x v="1"/>
    <m/>
    <x v="0"/>
    <x v="0"/>
    <x v="3"/>
    <x v="0"/>
    <m/>
    <m/>
    <s v="Expert and Rule based Systems, Algorithmic Decision Making"/>
    <x v="4"/>
    <x v="3"/>
    <x v="0"/>
    <x v="0"/>
    <x v="0"/>
    <m/>
    <x v="3"/>
    <x v="2"/>
    <x v="5"/>
    <s v="Public Services and engagement"/>
    <m/>
    <m/>
    <s v="Organizational / Sustained Change"/>
    <s v="Improved Public Service"/>
    <m/>
    <m/>
    <s v="x"/>
    <s v="x"/>
    <m/>
    <b v="0"/>
    <b v="0"/>
    <m/>
    <m/>
    <m/>
    <m/>
    <m/>
    <m/>
    <m/>
    <b v="0"/>
    <m/>
    <m/>
    <m/>
    <s v="1st Peer Learning Workshop AI Watch"/>
    <s v="validated"/>
    <x v="1"/>
    <s v="No information available, no further description, not clear if and how the case has been implemented or not."/>
    <s v="Colin van Noordt"/>
    <d v="2020-01-01T00:00:00"/>
    <d v="2020-01-01T00:00:00"/>
  </r>
  <r>
    <s v="AIWT6-41"/>
    <s v="Electricity consumption - demand prediction"/>
    <m/>
    <m/>
    <s v="Danish electricity consumption fluctuates depending on time of year and time of day. By analysing consumption patterns, utility companies can adjust production according to demand, thereby saving resources. In the UK, the UK National Grid and DeepMind have developed a solution which can reduce energy consumption by up to 10%"/>
    <x v="2"/>
    <x v="9"/>
    <s v="DK"/>
    <m/>
    <x v="1"/>
    <x v="8"/>
    <s v="Housing and community amenities n.e.c."/>
    <x v="2"/>
    <x v="4"/>
    <m/>
    <s v="Learning"/>
    <s v="Machine learning"/>
    <m/>
    <m/>
    <x v="1"/>
    <x v="1"/>
    <m/>
    <x v="0"/>
    <x v="0"/>
    <x v="3"/>
    <x v="0"/>
    <m/>
    <m/>
    <s v="Predictive Analytics, Simulation and Data Visualisation"/>
    <x v="4"/>
    <x v="3"/>
    <x v="0"/>
    <x v="0"/>
    <x v="0"/>
    <m/>
    <x v="3"/>
    <x v="2"/>
    <x v="5"/>
    <s v="Internal Management"/>
    <m/>
    <m/>
    <s v="Incremental / Technical Change"/>
    <s v="Improved Public Service"/>
    <m/>
    <m/>
    <s v="x"/>
    <s v="x"/>
    <m/>
    <b v="0"/>
    <b v="0"/>
    <m/>
    <m/>
    <m/>
    <m/>
    <m/>
    <m/>
    <m/>
    <b v="0"/>
    <m/>
    <m/>
    <m/>
    <s v="https://eng.em.dk/media/13081/305755-gb-version_4k.pdf"/>
    <s v="validated"/>
    <x v="1"/>
    <s v="Not enough information"/>
    <s v="Colin van Noordt"/>
    <d v="2020-01-01T00:00:00"/>
    <d v="2021-06-14T00:00:00"/>
  </r>
  <r>
    <s v="AIWT6-42"/>
    <s v="CHAIN - Smart Water optimising energy consumption "/>
    <m/>
    <m/>
    <s v="Sensors analyse the water consumption in order to optimise energy consumption in Aarhus municipality. AI will be used to analyze the big amounts of data from sensors about water consumption and to monitor its quality. "/>
    <x v="3"/>
    <x v="9"/>
    <s v="DK"/>
    <s v="Aarhus Municipality"/>
    <x v="4"/>
    <x v="8"/>
    <s v="Water supply."/>
    <x v="4"/>
    <x v="6"/>
    <m/>
    <s v="Learning"/>
    <s v="Machine learning"/>
    <s v="Machine learning"/>
    <m/>
    <x v="0"/>
    <x v="1"/>
    <m/>
    <x v="0"/>
    <x v="0"/>
    <x v="1"/>
    <x v="0"/>
    <m/>
    <m/>
    <s v="Predictive Analytics, Simulation and Data Visualisation"/>
    <x v="3"/>
    <x v="13"/>
    <x v="0"/>
    <x v="0"/>
    <x v="0"/>
    <m/>
    <x v="0"/>
    <x v="1"/>
    <x v="2"/>
    <s v="Internal Management"/>
    <m/>
    <m/>
    <s v="Incremental / Technical Change"/>
    <s v="Improved Public Service"/>
    <m/>
    <m/>
    <s v="x"/>
    <s v="x"/>
    <m/>
    <b v="0"/>
    <b v="0"/>
    <m/>
    <m/>
    <m/>
    <m/>
    <m/>
    <m/>
    <m/>
    <b v="0"/>
    <m/>
    <m/>
    <m/>
    <s v="https://www.aquatechtrade.com/news/article/video-story-digital-denmark/"/>
    <s v="published"/>
    <x v="0"/>
    <m/>
    <s v="Colin van Noordt"/>
    <d v="2020-01-01T00:00:00"/>
    <m/>
  </r>
  <r>
    <s v="AIWT6-43"/>
    <s v="AI to assist general practitioners in decision support or diagnostics."/>
    <m/>
    <m/>
    <s v="The project uses AI in general practices as a tool to develop and further the use of data driven development in the sector. The algorithms will assist in automatic processing of test results and alleviate the GP in information processing. Development of a decision-making tool for early diagnosis of difficult or rare diagnoses"/>
    <x v="3"/>
    <x v="11"/>
    <s v="FR"/>
    <m/>
    <x v="1"/>
    <x v="4"/>
    <s v="Hospital services."/>
    <x v="2"/>
    <x v="4"/>
    <m/>
    <s v="Learning"/>
    <s v="Machine learning"/>
    <m/>
    <m/>
    <x v="1"/>
    <x v="1"/>
    <m/>
    <x v="0"/>
    <x v="0"/>
    <x v="3"/>
    <x v="0"/>
    <m/>
    <m/>
    <s v="Machine Learning, Deep Learning"/>
    <x v="4"/>
    <x v="3"/>
    <x v="0"/>
    <x v="0"/>
    <x v="0"/>
    <m/>
    <x v="3"/>
    <x v="2"/>
    <x v="5"/>
    <m/>
    <m/>
    <m/>
    <s v="Incremental / Technical Change"/>
    <s v="Improved Public Service"/>
    <m/>
    <m/>
    <s v="x"/>
    <s v="x"/>
    <m/>
    <b v="0"/>
    <b v="0"/>
    <m/>
    <m/>
    <m/>
    <m/>
    <m/>
    <m/>
    <m/>
    <b v="0"/>
    <m/>
    <m/>
    <m/>
    <s v="1st Peer Learning Workshop AI Watch"/>
    <s v="retired"/>
    <x v="1"/>
    <s v="URL missing"/>
    <s v="Colin van Noordt"/>
    <d v="2020-01-01T00:00:00"/>
    <d v="2020-01-01T00:00:00"/>
  </r>
  <r>
    <s v="AIWT6-44"/>
    <s v="Fuel efficient routes"/>
    <s v="https://eng.em.dk/media/13081/305755-gb-version_4k.pdf"/>
    <m/>
    <s v="Independent Research Fund Denmark is supporting a research project on the use of Artificial Intelligence that can guide transport operators to choose the quickest and most fuel-efficient route using big data on how traffic is moving at different times during the day. In collaboration with researchers from the US and Australia, researchers from Aalborg University will develop algorithms that can manage systems associated with great uncertainty. Independent Research Fund Denmark has granted DKK 5.8 million (EUR 800,000) to the project."/>
    <x v="2"/>
    <x v="9"/>
    <s v="DK"/>
    <m/>
    <x v="1"/>
    <x v="3"/>
    <s v="Transport"/>
    <x v="2"/>
    <x v="4"/>
    <m/>
    <s v="Planning"/>
    <s v="Automated reasoning"/>
    <m/>
    <m/>
    <x v="1"/>
    <x v="1"/>
    <m/>
    <x v="0"/>
    <x v="0"/>
    <x v="3"/>
    <x v="0"/>
    <m/>
    <m/>
    <m/>
    <x v="4"/>
    <x v="3"/>
    <x v="0"/>
    <x v="0"/>
    <x v="0"/>
    <m/>
    <x v="3"/>
    <x v="0"/>
    <x v="2"/>
    <m/>
    <m/>
    <m/>
    <s v="Incremental / Technical Change"/>
    <s v="Improved Public Service"/>
    <m/>
    <m/>
    <s v="x"/>
    <s v="x"/>
    <m/>
    <b v="0"/>
    <b v="0"/>
    <m/>
    <m/>
    <m/>
    <m/>
    <m/>
    <m/>
    <m/>
    <b v="0"/>
    <m/>
    <m/>
    <m/>
    <s v="Danish AI strategy https://eng.em.dk/media/13081/305755-gb-version_4k.pdf"/>
    <s v="retired"/>
    <x v="1"/>
    <m/>
    <s v="Colin van Noordt"/>
    <d v="2020-01-01T00:00:00"/>
    <m/>
  </r>
  <r>
    <s v="AIWT6-45"/>
    <s v="AI for Welfare Payments"/>
    <m/>
    <s v="Annika M. Jacobsen"/>
    <s v="Denmark is planning to use machine learning and Artificial Intelligence to decide which citizens and businesses get support or assistance from the government. There are a variety of anti fraud projects being implemented in the Danish Den Fælles Dataenhed (Data unit). "/>
    <x v="0"/>
    <x v="9"/>
    <s v="DK"/>
    <s v="Danish Den Fælles Dataenhed"/>
    <x v="1"/>
    <x v="1"/>
    <s v="Executive and legislative organs, financial and fiscal affairs, external affairs."/>
    <x v="2"/>
    <x v="4"/>
    <m/>
    <s v="Planning"/>
    <s v="Searching"/>
    <m/>
    <m/>
    <x v="1"/>
    <x v="1"/>
    <m/>
    <x v="0"/>
    <x v="0"/>
    <x v="3"/>
    <x v="0"/>
    <m/>
    <m/>
    <s v="Expert and Rule based Systems, Algorithmic Decision Making"/>
    <x v="4"/>
    <x v="3"/>
    <x v="0"/>
    <x v="0"/>
    <x v="0"/>
    <m/>
    <x v="3"/>
    <x v="2"/>
    <x v="5"/>
    <s v="Adjudication"/>
    <m/>
    <m/>
    <s v="Transformative / Disruptive"/>
    <s v="Improved Public Service"/>
    <m/>
    <m/>
    <s v="x"/>
    <s v="x"/>
    <m/>
    <b v="0"/>
    <b v="0"/>
    <m/>
    <m/>
    <m/>
    <m/>
    <m/>
    <m/>
    <m/>
    <b v="0"/>
    <m/>
    <m/>
    <m/>
    <s v="https://lisboncouncil.net/wp-content/uploads/2020/10/Annika-Jacobsen.pdf "/>
    <s v="created"/>
    <x v="1"/>
    <m/>
    <s v="Colin van Noordt"/>
    <d v="2020-01-01T00:00:00"/>
    <m/>
  </r>
  <r>
    <s v="AIWT6-46"/>
    <s v="X-Ray Inspections to detect food quality by Innovation Fund Denmark"/>
    <m/>
    <s v="Professor Brian Vinter, University of Copenhagen, Phone: 28 75 14 21 Email: vinter@nbi.ku.dk"/>
    <s v=" Innovation Fund Denmark and a total budget of 17 million kroner, researchers from the Niels Bohr Institute at the University of Copenhagen, together with three companies, will develop equipment and software in a four-year project o find defects and deficiencies in a variety of products. The project has a special focus on food and could reduce the need for recalling products."/>
    <x v="0"/>
    <x v="9"/>
    <s v="DK"/>
    <s v="Niels Bohr Institute"/>
    <x v="1"/>
    <x v="3"/>
    <s v="Agriculture, forestry, fishing and hunting"/>
    <x v="2"/>
    <x v="4"/>
    <m/>
    <s v="Perception"/>
    <s v="Computer vision"/>
    <m/>
    <m/>
    <x v="1"/>
    <x v="1"/>
    <m/>
    <x v="0"/>
    <x v="0"/>
    <x v="3"/>
    <x v="0"/>
    <m/>
    <m/>
    <s v="Computer Vision and Identity Recognition"/>
    <x v="4"/>
    <x v="3"/>
    <x v="0"/>
    <x v="0"/>
    <x v="0"/>
    <m/>
    <x v="3"/>
    <x v="2"/>
    <x v="5"/>
    <s v="Enforcement"/>
    <m/>
    <m/>
    <s v="Incremental / Technical Change"/>
    <s v="Improved Public Service"/>
    <m/>
    <m/>
    <s v="x"/>
    <s v="x"/>
    <m/>
    <b v="0"/>
    <b v="0"/>
    <m/>
    <m/>
    <m/>
    <m/>
    <m/>
    <m/>
    <m/>
    <b v="0"/>
    <m/>
    <m/>
    <m/>
    <s v="https://www.nbi.ku.dk/english/news/news18/research-project-to-develop-better-x-ray-scanners-to-ensure-the-quality-of-everything-from-cold-cuts-to-avocadoes/"/>
    <s v="created"/>
    <x v="1"/>
    <m/>
    <s v="Colin van Noordt"/>
    <d v="2020-01-01T00:00:00"/>
    <m/>
  </r>
  <r>
    <s v="AIWT6-47"/>
    <s v="AI to improve quality of citizen service centres, automate inquiries and prepare inquiries for processing such as the application for a building project."/>
    <s v="https://eng.em.dk/media/13081/305755-gb-version_4k.pdf"/>
    <m/>
    <s v="Artificial Intelligence for better and quicker case processing in building projects Artificial Intelligence is likely to be used to reduce processing times when citizens or businesses need to get a building project processed. For example, in connection with screening applications, comparison with similar projects, categorisation of projects and decision support in case processing."/>
    <x v="3"/>
    <x v="9"/>
    <s v="DK"/>
    <m/>
    <x v="1"/>
    <x v="1"/>
    <s v="General services."/>
    <x v="2"/>
    <x v="4"/>
    <m/>
    <s v="Reasoning"/>
    <s v="Automated reasoning"/>
    <m/>
    <m/>
    <x v="1"/>
    <x v="1"/>
    <m/>
    <x v="0"/>
    <x v="0"/>
    <x v="3"/>
    <x v="0"/>
    <m/>
    <m/>
    <s v="Expert and Rule based Systems, Algorithmic Decision Making"/>
    <x v="4"/>
    <x v="3"/>
    <x v="0"/>
    <x v="0"/>
    <x v="0"/>
    <m/>
    <x v="3"/>
    <x v="2"/>
    <x v="5"/>
    <s v="Adjudication"/>
    <m/>
    <m/>
    <s v="Incremental / Technical Change"/>
    <s v="Improved Public Service"/>
    <m/>
    <m/>
    <s v="x"/>
    <s v="x"/>
    <m/>
    <b v="0"/>
    <b v="0"/>
    <m/>
    <m/>
    <m/>
    <m/>
    <m/>
    <m/>
    <m/>
    <b v="0"/>
    <m/>
    <m/>
    <m/>
    <s v="Danish AI strategy https://eng.em.dk/media/13081/305755-gb-version_4k.pdf"/>
    <s v="created"/>
    <x v="1"/>
    <m/>
    <s v="Colin van Noordt"/>
    <d v="2020-01-01T00:00:00"/>
    <m/>
  </r>
  <r>
    <s v="AIWT6-48"/>
    <s v="Agrointelli"/>
    <s v="https://eng.em.dk/media/13081/305755-gb-version_4k.pdf"/>
    <m/>
    <s v="This year, the Danish company Agrointelli launched their self-driving Robotti robot. The robot can be used for seedbed preparation, sowing, mechanical cleaning or to add nutrients. It navigates via GPS and optimises its own route in the field using Artificial Intelligence"/>
    <x v="3"/>
    <x v="9"/>
    <s v="DK"/>
    <m/>
    <x v="1"/>
    <x v="3"/>
    <s v="Agriculture, forestry, fishing and hunting"/>
    <x v="2"/>
    <x v="4"/>
    <m/>
    <s v="Integration and Interaction"/>
    <s v="Robotics and Automation"/>
    <m/>
    <m/>
    <x v="1"/>
    <x v="1"/>
    <m/>
    <x v="0"/>
    <x v="0"/>
    <x v="3"/>
    <x v="0"/>
    <m/>
    <m/>
    <s v="Cognitive Robotics and Process Automation, Connected and Automated Vehicles"/>
    <x v="4"/>
    <x v="3"/>
    <x v="0"/>
    <x v="0"/>
    <x v="0"/>
    <m/>
    <x v="3"/>
    <x v="0"/>
    <x v="2"/>
    <s v="Public Services and engagement"/>
    <m/>
    <m/>
    <s v="Organizational / Sustained Change"/>
    <s v="Improved Public Service"/>
    <m/>
    <s v="x"/>
    <m/>
    <s v="x"/>
    <m/>
    <b v="0"/>
    <b v="0"/>
    <m/>
    <m/>
    <m/>
    <m/>
    <m/>
    <m/>
    <m/>
    <b v="0"/>
    <m/>
    <m/>
    <m/>
    <s v="Danish AI strategy https://eng.em.dk/media/13081/305755-gb-version_4k.pdf"/>
    <s v="created"/>
    <x v="1"/>
    <m/>
    <s v="Colin van Noordt"/>
    <d v="2020-01-01T00:00:00"/>
    <m/>
  </r>
  <r>
    <s v="AIWT6-49"/>
    <s v="the Swiss Ecorobotix"/>
    <s v="https://eng.em.dk/media/13081/305755-gb-version_4k.pdf"/>
    <m/>
    <s v="Ecorobotix makes autonomous weeding solutions by combining robots and Artificial Intelligence. The solution can reduce pesticides use by up to 90%."/>
    <x v="3"/>
    <x v="9"/>
    <s v="DK"/>
    <m/>
    <x v="1"/>
    <x v="3"/>
    <s v="Agriculture, forestry, fishing and hunting"/>
    <x v="2"/>
    <x v="4"/>
    <m/>
    <s v="Integration and Interaction"/>
    <s v="Robotics and Automation"/>
    <m/>
    <m/>
    <x v="1"/>
    <x v="1"/>
    <m/>
    <x v="0"/>
    <x v="0"/>
    <x v="3"/>
    <x v="0"/>
    <m/>
    <m/>
    <s v="Cognitive Robotics and Process Automation, Connected and Automated Vehicles"/>
    <x v="4"/>
    <x v="3"/>
    <x v="0"/>
    <x v="0"/>
    <x v="0"/>
    <m/>
    <x v="3"/>
    <x v="1"/>
    <x v="2"/>
    <s v="Public Services and engagement"/>
    <m/>
    <m/>
    <s v="Organizational / Sustained Change"/>
    <s v="Improved Public Service"/>
    <m/>
    <m/>
    <s v="x"/>
    <s v="x"/>
    <m/>
    <b v="0"/>
    <b v="0"/>
    <m/>
    <m/>
    <m/>
    <m/>
    <m/>
    <m/>
    <m/>
    <b v="0"/>
    <m/>
    <m/>
    <m/>
    <s v="Danish AI strategy https://eng.em.dk/media/13081/305755-gb-version_4k.pdf"/>
    <s v="created"/>
    <x v="1"/>
    <m/>
    <s v="Colin van Noordt"/>
    <d v="2020-01-01T00:00:00"/>
    <m/>
  </r>
  <r>
    <s v="AIWT6-50"/>
    <s v="Herd Navigator"/>
    <s v="https://eng.em.dk/media/13081/305755-gb-version_4k.pdf"/>
    <m/>
    <s v="Herd Navigator is a fully automatic solution developed in Denmark to monitor the reproduction and health of cows. The solution conducts online analysis of data from sensors and cows and this provides farmers with information about animal health, reproduction and nutrition, etc."/>
    <x v="3"/>
    <x v="9"/>
    <s v="DK"/>
    <m/>
    <x v="1"/>
    <x v="3"/>
    <s v="Agriculture, forestry, fishing and hunting"/>
    <x v="2"/>
    <x v="4"/>
    <m/>
    <s v="Reasoning"/>
    <s v="Automated reasoning"/>
    <m/>
    <m/>
    <x v="1"/>
    <x v="1"/>
    <m/>
    <x v="0"/>
    <x v="0"/>
    <x v="3"/>
    <x v="0"/>
    <m/>
    <m/>
    <s v="Cognitive Robotics and Process Automation, Connected and Automated Vehicles"/>
    <x v="4"/>
    <x v="3"/>
    <x v="0"/>
    <x v="0"/>
    <x v="0"/>
    <m/>
    <x v="3"/>
    <x v="2"/>
    <x v="5"/>
    <s v="Regulatory research, analysis and monitoring"/>
    <m/>
    <m/>
    <s v="Organizational / Sustained Change"/>
    <s v="Improved Public Service"/>
    <m/>
    <m/>
    <s v="x"/>
    <s v="x"/>
    <m/>
    <b v="0"/>
    <b v="0"/>
    <m/>
    <m/>
    <m/>
    <m/>
    <m/>
    <m/>
    <m/>
    <b v="0"/>
    <m/>
    <m/>
    <m/>
    <s v="Danish AI strategy https://eng.em.dk/media/13081/305755-gb-version_4k.pdf"/>
    <s v="created"/>
    <x v="1"/>
    <m/>
    <s v="Colin van Noordt"/>
    <d v="2020-01-01T00:00:00"/>
    <m/>
  </r>
  <r>
    <s v="AIWT6-51"/>
    <s v="AI for quality development in healthcare"/>
    <m/>
    <m/>
    <s v="In primary healthcare, the technology can be used to support the work of general practitioners. With help from the technology, physicians will be able to notify the normal test results and identify abnormal test results more quickly. Artificial Intelligence can also serve as decision support and, for example by assisting physicians in common tasks and diagnosing rare diseases."/>
    <x v="3"/>
    <x v="12"/>
    <s v="IT"/>
    <m/>
    <x v="1"/>
    <x v="4"/>
    <s v="Hospital services."/>
    <x v="2"/>
    <x v="4"/>
    <m/>
    <s v="Reasoning"/>
    <s v="Automated reasoning"/>
    <m/>
    <m/>
    <x v="1"/>
    <x v="1"/>
    <m/>
    <x v="0"/>
    <x v="0"/>
    <x v="3"/>
    <x v="0"/>
    <m/>
    <m/>
    <s v="Computer Vision and Identity Recognition"/>
    <x v="4"/>
    <x v="3"/>
    <x v="0"/>
    <x v="0"/>
    <x v="0"/>
    <m/>
    <x v="3"/>
    <x v="2"/>
    <x v="5"/>
    <s v="Public Services and engagement"/>
    <m/>
    <m/>
    <s v="Incremental / Technical Change"/>
    <s v="Improved Public Service"/>
    <m/>
    <m/>
    <s v="x"/>
    <s v="x"/>
    <m/>
    <b v="0"/>
    <b v="0"/>
    <m/>
    <m/>
    <m/>
    <m/>
    <m/>
    <m/>
    <m/>
    <b v="0"/>
    <m/>
    <m/>
    <m/>
    <s v="Danish AI strategy https://eng.em.dk/media/13081/305755-gb-version_4k.pdf"/>
    <s v="created"/>
    <x v="1"/>
    <m/>
    <s v="Colin van Noordt"/>
    <d v="2020-01-01T00:00:00"/>
    <m/>
  </r>
  <r>
    <s v="AIWT6-52"/>
    <s v="AI for better maintenance of electricity stations"/>
    <m/>
    <m/>
    <s v="Energinet has installed a number of sensors at selected electricity stations throughout Denmark. Artificial Intelligence can be used to develop solutions that can recognise patterns, for example in sounds, vibrations or temperatures at the installation. The data collected can then predict when something at the station deviates from the norm and should be maintained or replaced. This releases resources and provides better and more effective monitoring for electricity stations"/>
    <x v="2"/>
    <x v="12"/>
    <s v="ITF31"/>
    <m/>
    <x v="1"/>
    <x v="8"/>
    <s v="Housing and community amenities n.e.c."/>
    <x v="2"/>
    <x v="4"/>
    <m/>
    <s v="Planning"/>
    <s v="Searching"/>
    <m/>
    <m/>
    <x v="1"/>
    <x v="1"/>
    <m/>
    <x v="0"/>
    <x v="0"/>
    <x v="3"/>
    <x v="0"/>
    <m/>
    <m/>
    <s v="Predictive Analytics, Simulation and Data Visualisation"/>
    <x v="4"/>
    <x v="3"/>
    <x v="0"/>
    <x v="0"/>
    <x v="0"/>
    <m/>
    <x v="3"/>
    <x v="1"/>
    <x v="2"/>
    <s v="Regulatory research, analysis and monitoring"/>
    <m/>
    <m/>
    <s v="Incremental / Technical Change"/>
    <s v="Improved Public Service"/>
    <m/>
    <m/>
    <s v="x"/>
    <s v="x"/>
    <m/>
    <b v="0"/>
    <b v="0"/>
    <m/>
    <m/>
    <m/>
    <m/>
    <m/>
    <m/>
    <m/>
    <b v="0"/>
    <m/>
    <m/>
    <m/>
    <s v="Danish AI strategy https://eng.em.dk/media/13081/305755-gb-version_4k.pdf"/>
    <s v="created"/>
    <x v="1"/>
    <m/>
    <s v="Colin van Noordt"/>
    <d v="2020-01-01T00:00:00"/>
    <m/>
  </r>
  <r>
    <s v="AIWT6-53"/>
    <s v="AI to shorten unemployment periods by making it easier for case officers to target employment efforts to individual citizens"/>
    <m/>
    <m/>
    <s v="Artificial Intelligence can be used in the employment area to better match citizens and businesses on the basis of job ads and applications. Artificial Intelligence can potentially customise an optimal course for the individual citizen to get a job quickly, and better target programmes for citizens. Moreover, Artificial Intelligence can screen for possible long-term unemployed individuals in order to offer preventive measures."/>
    <x v="0"/>
    <x v="12"/>
    <s v="IT"/>
    <m/>
    <x v="1"/>
    <x v="0"/>
    <s v="Unemployment."/>
    <x v="2"/>
    <x v="4"/>
    <m/>
    <s v="Reasoning"/>
    <s v="Automated reasoning"/>
    <m/>
    <m/>
    <x v="2"/>
    <x v="0"/>
    <m/>
    <x v="0"/>
    <x v="2"/>
    <x v="2"/>
    <x v="0"/>
    <m/>
    <m/>
    <s v="Expert and Rule based Systems, Algorithmic Decision Making"/>
    <x v="4"/>
    <x v="3"/>
    <x v="0"/>
    <x v="0"/>
    <x v="0"/>
    <m/>
    <x v="3"/>
    <x v="2"/>
    <x v="5"/>
    <s v="Adjudication"/>
    <m/>
    <m/>
    <s v="Organizational / Sustained Change"/>
    <s v="Improved Public Service"/>
    <m/>
    <m/>
    <s v="x"/>
    <s v="x"/>
    <m/>
    <b v="0"/>
    <b v="0"/>
    <m/>
    <m/>
    <m/>
    <m/>
    <m/>
    <m/>
    <m/>
    <b v="0"/>
    <m/>
    <m/>
    <m/>
    <s v="https://eng.em.dk/media/13081/305755-gb-version_4k.pdf"/>
    <s v="created"/>
    <x v="1"/>
    <m/>
    <s v="Colin van Noordt"/>
    <d v="2020-01-01T00:00:00"/>
    <m/>
  </r>
  <r>
    <s v="AIWT6-54"/>
    <s v="Early diagnosis of cancer at Odense University Hospital"/>
    <m/>
    <m/>
    <s v="To improve diagnostic accuracy and acceptability of colorectal cancer screening by developing and using a new generation of wireless capsule endoscopy featuring onboard intelligence (AI)"/>
    <x v="3"/>
    <x v="12"/>
    <s v="ITH3"/>
    <m/>
    <x v="1"/>
    <x v="4"/>
    <s v="Hospital services."/>
    <x v="2"/>
    <x v="4"/>
    <m/>
    <s v="Perception"/>
    <s v="Computer vision"/>
    <m/>
    <m/>
    <x v="1"/>
    <x v="1"/>
    <m/>
    <x v="0"/>
    <x v="0"/>
    <x v="3"/>
    <x v="0"/>
    <m/>
    <m/>
    <s v="Expert and Rule based Systems, Algorithmic Decision Making"/>
    <x v="4"/>
    <x v="3"/>
    <x v="0"/>
    <x v="0"/>
    <x v="0"/>
    <m/>
    <x v="3"/>
    <x v="2"/>
    <x v="5"/>
    <s v="Public Services and engagement"/>
    <m/>
    <m/>
    <s v="Incremental / Technical Change"/>
    <s v="Improved Public Service"/>
    <m/>
    <m/>
    <s v="x"/>
    <s v="x"/>
    <m/>
    <b v="0"/>
    <b v="0"/>
    <m/>
    <m/>
    <m/>
    <m/>
    <m/>
    <m/>
    <m/>
    <b v="0"/>
    <m/>
    <m/>
    <m/>
    <s v="https://www.sdu.dk/en/forskning/sdu_applied_ai_and_data_science/projects_and_collaborators/medical+ai"/>
    <s v="validated"/>
    <x v="1"/>
    <s v="URL missing"/>
    <s v="Colin van Noordt"/>
    <d v="2020-01-01T00:00:00"/>
    <d v="2020-01-01T00:00:00"/>
  </r>
  <r>
    <s v="AIWT6-55"/>
    <s v="SATIKAS -  Detecting the agricultural grasslands changes"/>
    <s v=" https://kosmos.ut.ee/en/news/information-system-satikas-helps-detect-mowing-using-satellite-data"/>
    <s v="Kaupo Voormansik"/>
    <s v="In the Estonian Agricultural Registers and Information Board (ARIB), AI is used in order to detect whether the agricultural grasslands have been mowed or not using image recognition. This system, called SATIKAS , uses deep learning methods and convolutional neural network approaches to analyse the satellite data coming from the European COPERNICUS programme to automatically detect whether mowing has taken place on the Estonian grasslands. The optical satellite images from Sentinel 1 and 2 are analysed together with reference data of farmer fields, historical inspection logs and meteorological data from the Estonian Weather Service. This AI system is now regarded as one of the first AI applications used by the government in Estonia. The SATIKAS system is still under development and will expand its features and capabilities in the near future."/>
    <x v="0"/>
    <x v="3"/>
    <s v="EE"/>
    <s v="Estonian Agricultural Registers and Information Board (ARIB)"/>
    <x v="0"/>
    <x v="3"/>
    <s v="Agriculture, forestry, fishing and hunting"/>
    <x v="1"/>
    <x v="1"/>
    <m/>
    <s v="Learning"/>
    <s v="Machine learning"/>
    <s v="Machine learning"/>
    <m/>
    <x v="0"/>
    <x v="1"/>
    <m/>
    <x v="0"/>
    <x v="0"/>
    <x v="1"/>
    <x v="0"/>
    <m/>
    <m/>
    <s v="Computer Vision and Identity Recognition"/>
    <x v="3"/>
    <x v="8"/>
    <x v="0"/>
    <x v="0"/>
    <x v="0"/>
    <m/>
    <x v="0"/>
    <x v="1"/>
    <x v="2"/>
    <s v="Enforcement"/>
    <m/>
    <m/>
    <s v="Transformative / Disruptive"/>
    <s v="Improved Public Service"/>
    <m/>
    <m/>
    <s v="x"/>
    <s v="x"/>
    <m/>
    <b v="0"/>
    <b v="0"/>
    <m/>
    <m/>
    <m/>
    <m/>
    <m/>
    <m/>
    <m/>
    <b v="0"/>
    <m/>
    <m/>
    <m/>
    <s v="https://kosmos.ut.ee/en/news/information-system-satikas-helps-detect-mowing-using-satellite-data"/>
    <s v="published"/>
    <x v="0"/>
    <m/>
    <s v="Colin van Noordt"/>
    <d v="2020-01-01T00:00:00"/>
    <m/>
  </r>
  <r>
    <s v="AIWT6-56"/>
    <s v="e-Residency - Chatbot for customer assistance"/>
    <s v="https://chatbotsmagazine.com/how-e-residency-of-estonia-uses-ai-to-help-users-get-answers-instantly-and-increase-customer-e07e052beb4f"/>
    <s v="Juhan Kaarma"/>
    <s v="Artificial Intelligence (AI) customer service assistant for the Republic of Estonia’s e-Residency organisation. Together, the organisation decided to tackle the challenge of increasing customer support response time without hiring additional people. The solution is simple , i.e.  an Artificial Intelligence chatbot with a live-chat interface."/>
    <x v="0"/>
    <x v="3"/>
    <s v="EE"/>
    <s v="e-Residency organization"/>
    <x v="0"/>
    <x v="1"/>
    <s v="General services."/>
    <x v="1"/>
    <x v="1"/>
    <m/>
    <s v="Communication"/>
    <s v="Natural language processing"/>
    <m/>
    <s v="chatbot"/>
    <x v="2"/>
    <x v="1"/>
    <m/>
    <x v="0"/>
    <x v="0"/>
    <x v="1"/>
    <x v="0"/>
    <m/>
    <m/>
    <s v="Audio Processing"/>
    <x v="0"/>
    <x v="1"/>
    <x v="0"/>
    <x v="0"/>
    <x v="0"/>
    <m/>
    <x v="2"/>
    <x v="1"/>
    <x v="3"/>
    <s v="Public Services and engagement"/>
    <m/>
    <m/>
    <s v="Incremental / Technical Change"/>
    <s v="Improved Public Service"/>
    <m/>
    <m/>
    <s v="x"/>
    <s v="x"/>
    <s v="x"/>
    <b v="0"/>
    <b v="0"/>
    <m/>
    <m/>
    <m/>
    <m/>
    <m/>
    <m/>
    <m/>
    <b v="0"/>
    <m/>
    <m/>
    <m/>
    <s v="https://medium.com/e-residency-blog/how-we-use-ai-to-help-users-get-answers-instantly-and-increase-customer-satisfaction-95d1a06caad"/>
    <s v="published"/>
    <x v="0"/>
    <m/>
    <s v="Colin van Noordt"/>
    <d v="2020-01-01T00:00:00"/>
    <d v="2021-06-16T00:00:00"/>
  </r>
  <r>
    <s v="AIWT6-57"/>
    <s v="Enhanced Care Management - Prediction model for hospitalisation/assistance"/>
    <s v="https://www.haigekassa.ee/sites/default/files/uuringud_aruanded/1.7.%20Report%20pf%20ECM%20Pilot%20Evaluation.pdf"/>
    <m/>
    <s v="In 2015, the Estonian Health Insurance Fund started cooperating with the World Bank to develop and pilot a risk-based management model that would help increase the integration of health services. With risk-based management, GPs can identify patients with multiple chronic diseases on their list for whom additional prevention, counseling and monitoring would be most beneficial to their health and quality of life. If these patients are neglected by the GP teams, this can lead to serious problems, including unnecessary deterioration in health, which not only causes health damage but also unnecessary costs to the healthcare system (avoidable hospitalizations, duplication of examinations, etc.).The created solution finds the best algorithm for predicting which patients with selected diagnoses are likely to be hospitalized. In the solution, the EHIF database of medical bills first finds certain conditions / diagnoses to be included in the algorithm. "/>
    <x v="0"/>
    <x v="3"/>
    <s v="EE"/>
    <s v="Estonian Health Insurance Fund"/>
    <x v="0"/>
    <x v="4"/>
    <s v="Public health services."/>
    <x v="1"/>
    <x v="6"/>
    <m/>
    <s v="Learning"/>
    <s v="Machine learning"/>
    <s v="Machine learning"/>
    <m/>
    <x v="0"/>
    <x v="1"/>
    <m/>
    <x v="1"/>
    <x v="0"/>
    <x v="0"/>
    <x v="1"/>
    <s v="A11-Medical devices, Reg. (EU) 2017/745"/>
    <m/>
    <s v="Predictive Analytics, Simulation and Data Visualisation"/>
    <x v="2"/>
    <x v="12"/>
    <x v="0"/>
    <x v="0"/>
    <x v="0"/>
    <m/>
    <x v="1"/>
    <x v="0"/>
    <x v="0"/>
    <s v="Regulatory research, analysis and monitoring"/>
    <m/>
    <m/>
    <s v="Organizational / Sustained Change"/>
    <b v="0"/>
    <m/>
    <m/>
    <m/>
    <m/>
    <m/>
    <s v="Improved Administration Efficency"/>
    <s v="Improved Administrative Efficiency"/>
    <s v="x"/>
    <m/>
    <s v="x"/>
    <s v="x"/>
    <m/>
    <m/>
    <m/>
    <b v="0"/>
    <m/>
    <m/>
    <m/>
    <s v="https://www.kratid.ee/haigekassa-kasutuslugu , https://e-estonia.com/proactive-services-estonia/"/>
    <s v="published"/>
    <x v="0"/>
    <m/>
    <s v="Colin van Noordt"/>
    <d v="2020-01-01T00:00:00"/>
    <d v="2021-06-14T00:00:00"/>
  </r>
  <r>
    <s v="AIWT6-58"/>
    <s v="EE Parliament- A system for preparing of verbatim reports"/>
    <s v=" https://www.riigikogu.ee/en/press-releases/others/the-riigikogu-has-a-new-system-for-making-verbatim-reports/"/>
    <s v="Ahto Saks "/>
    <s v="The speech recognition system helps transcribe the speeches given at the rostrum of the Estonian Parliament (Riigikogu). The Chancellery of the Riigikogu is currently required to publish a verbatim report within one hour from the end of the sitting. It takes a lot of human effort to do that, and the burden falls on stenographers. By deploying speech recognition, it will increase the efficiency and accuracy in transcripts of the sessions. Also, the plan is to start providing verbatim recordings as machine-readable open data, so other systems can use that data freely as well."/>
    <x v="0"/>
    <x v="3"/>
    <s v="EE"/>
    <s v="Estonian Parliament (Riigikogu)"/>
    <x v="0"/>
    <x v="1"/>
    <s v="Executive and legislative organs, financial and fiscal affairs, external affairs."/>
    <x v="1"/>
    <x v="0"/>
    <m/>
    <s v="Perception"/>
    <s v="Audio processing"/>
    <s v="Machine learning"/>
    <s v="speech recognition"/>
    <x v="0"/>
    <x v="1"/>
    <m/>
    <x v="0"/>
    <x v="2"/>
    <x v="2"/>
    <x v="2"/>
    <m/>
    <m/>
    <s v="Audio Processing"/>
    <x v="1"/>
    <x v="2"/>
    <x v="0"/>
    <x v="0"/>
    <x v="0"/>
    <m/>
    <x v="1"/>
    <x v="1"/>
    <x v="1"/>
    <s v="Internal Management"/>
    <s v="Yes"/>
    <s v="3 - AI4IOP"/>
    <s v="Incremental / Technical Change"/>
    <b v="0"/>
    <m/>
    <m/>
    <m/>
    <m/>
    <m/>
    <s v="Improved Administration Efficency"/>
    <s v="Improved Administrative Efficiency"/>
    <s v="x"/>
    <m/>
    <m/>
    <s v="x"/>
    <s v="x"/>
    <m/>
    <m/>
    <s v="Open government capabilities"/>
    <s v="x"/>
    <s v="x"/>
    <m/>
    <s v="https://m.riigikogu.ee/en/press-releases/others/the-riigikogu-has-a-new-system-for-making-verbatim-reports/"/>
    <s v="published"/>
    <x v="0"/>
    <m/>
    <s v="Colin van Noordt"/>
    <d v="2020-01-01T00:00:00"/>
    <d v="2021-06-16T00:00:00"/>
  </r>
  <r>
    <s v="AIWT6-59"/>
    <s v="ITI - Chatbot for Statistics Estonia"/>
    <s v="https://www.stat.ee/en/uudised/news-release-2019-042_x000a_https://www.stat.ee/en"/>
    <s v="Maarja Jamsa linkedin.com/in/maarja-jämsa-128958131"/>
    <s v="The virtual assistant called ITI, created in collaboration with the Estonian start-up AlphaBlues, knows the population of Estonia, the size of the pay gap, average wages and consumer price changes, and many other things. Iti also assists the data provider, whose typical questions are related to activities in the electronic data submission portal and filling in questionnaires. If Iti does not know the answer, it will redirect the query based on its content to either the customer support specialist of the data provider or the user of the statistics. Iti has obtained its knowledge from the questions sent through online chats over one year and gets wiser with every query.  ITI helps to find information faster thus allowing the customer support of Statistics Estonia to focus on answering more complicated and detailed queries."/>
    <x v="0"/>
    <x v="3"/>
    <s v="EE"/>
    <s v="Estonian Statistical Office"/>
    <x v="0"/>
    <x v="1"/>
    <s v="General services."/>
    <x v="1"/>
    <x v="0"/>
    <m/>
    <s v="Communication"/>
    <s v="Natural language processing"/>
    <s v="Machine learning"/>
    <s v="chatbot"/>
    <x v="0"/>
    <x v="1"/>
    <m/>
    <x v="0"/>
    <x v="0"/>
    <x v="1"/>
    <x v="0"/>
    <m/>
    <m/>
    <s v="Chatbots, Intelligent Digital Assistants, Virtual Agents and Recommendation Systems"/>
    <x v="0"/>
    <x v="6"/>
    <x v="0"/>
    <x v="0"/>
    <x v="0"/>
    <m/>
    <x v="0"/>
    <x v="0"/>
    <x v="1"/>
    <s v="Public Services and engagement"/>
    <m/>
    <m/>
    <s v="Incremental / Technical Change"/>
    <s v="Improved Public Service"/>
    <m/>
    <m/>
    <s v="x"/>
    <s v="x"/>
    <s v="x"/>
    <b v="0"/>
    <b v="0"/>
    <m/>
    <m/>
    <m/>
    <m/>
    <m/>
    <m/>
    <m/>
    <b v="0"/>
    <m/>
    <m/>
    <m/>
    <s v="https://www.kratid.ee/statistikaameti-kasutuslugu"/>
    <s v="published"/>
    <x v="0"/>
    <m/>
    <s v="Colin van Noordt"/>
    <d v="2020-01-01T00:00:00"/>
    <d v="2021-06-14T00:00:00"/>
  </r>
  <r>
    <s v="AIWT6-60"/>
    <s v="OTT - Predicting employment pathways"/>
    <s v=" https://nortal.com/blog/ott-an-ai-powered-success-story-in-the-public-sector/"/>
    <s v="mari.vali@tootukassa.ee, vitali.korniltsev@nortal.com"/>
    <s v="The Estonian Unemployment Insurance Fund uses profiling to identify the position that suits a job seeker the most. Based on machine-learning software, the solution assists people by suggesting job positions according to their qualifications. The application (OTT) provides job seekers with better and more accurate suggestions on where they could work and offers customized recommendations on re-education and reskilling. OTT is a tool used by civil servants to improve the understanding of the clients’ needs. It is an AI system that employs more than 100 000 client records to estimate the probabilities of different employment pathways, systematizes clients to provide support where it is most needed, and distributes the workload between civil servants. Now, the system finds the probability of finding a new job and is regarded as much more useful. The AI has been created in collaboration with Citis, Nortal and Resta. "/>
    <x v="0"/>
    <x v="3"/>
    <s v="EE"/>
    <s v="Estoninan Unemployment Insurance Fund"/>
    <x v="0"/>
    <x v="0"/>
    <s v="Unemployment."/>
    <x v="1"/>
    <x v="0"/>
    <m/>
    <s v="Reasoning"/>
    <s v="Automated reasoning"/>
    <s v="Machine learning"/>
    <m/>
    <x v="0"/>
    <x v="0"/>
    <m/>
    <x v="0"/>
    <x v="2"/>
    <x v="2"/>
    <x v="0"/>
    <m/>
    <m/>
    <s v="Chatbots, Intelligent Digital Assistants, Virtual Agents and Recommendation Systems"/>
    <x v="0"/>
    <x v="0"/>
    <x v="0"/>
    <x v="0"/>
    <x v="0"/>
    <m/>
    <x v="0"/>
    <x v="0"/>
    <x v="0"/>
    <s v="Public Services and engagement"/>
    <m/>
    <m/>
    <s v="Organizational / Sustained Change"/>
    <s v="Improved Public Service"/>
    <m/>
    <m/>
    <s v="x"/>
    <s v="x"/>
    <m/>
    <b v="0"/>
    <b v="0"/>
    <m/>
    <m/>
    <m/>
    <m/>
    <m/>
    <m/>
    <m/>
    <b v="0"/>
    <m/>
    <m/>
    <m/>
    <s v="https://techmonitor.ai/ai/how-estonia-using-ai-tackle-unemployment"/>
    <s v="published"/>
    <x v="0"/>
    <m/>
    <s v="Colin van Noordt"/>
    <d v="2020-01-01T00:00:00"/>
    <m/>
  </r>
  <r>
    <s v="AIWT6-61"/>
    <s v="Texta Toolkit - Identifying documents published without authorisation"/>
    <s v="https://www.keeletehnoloogia.ee/en"/>
    <s v=" Silver Traat / straat@texta.ee +372 53587787"/>
    <s v="The Ministry of Education and Research performed a document management audit using the Texta Toolkit, which was aimed at identifying the documents that had been published without authorisation (e.g. internal documents, personal data, etc.). During the audit, more than 1,200,000 documents were analysed, converted into machine-readable form and had the personal data removed. In collaboration with the Centre of Registers and Information Systems, the Ministry of Justice removed, using Texta, personal data from nearly 80,000 court decisions involving information about punishments deleted from the Criminal Records Database and republished the decisions in the Court Information System. Texta Toolkit grew out of industrial research in the Software Technology and Applications Competence Center (STACC) and its development has been supported from the Estonian Language Technology programme."/>
    <x v="0"/>
    <x v="3"/>
    <s v="EE"/>
    <s v="Ministry of Education and Research"/>
    <x v="0"/>
    <x v="1"/>
    <s v="General services."/>
    <x v="1"/>
    <x v="0"/>
    <m/>
    <s v="Communication"/>
    <s v="Natural language processing"/>
    <s v="Machine learning"/>
    <s v="text analysis"/>
    <x v="0"/>
    <x v="5"/>
    <m/>
    <x v="0"/>
    <x v="2"/>
    <x v="2"/>
    <x v="0"/>
    <m/>
    <m/>
    <s v="Natural Language Processing, Text Mining and Speech Analytics"/>
    <x v="3"/>
    <x v="7"/>
    <x v="0"/>
    <x v="0"/>
    <x v="0"/>
    <m/>
    <x v="1"/>
    <x v="1"/>
    <x v="3"/>
    <s v="Internal Management"/>
    <m/>
    <m/>
    <s v="Organizational / Sustained Change"/>
    <b v="0"/>
    <m/>
    <m/>
    <m/>
    <m/>
    <m/>
    <s v="Improved Administration Efficency"/>
    <s v="Improved Administrative Efficiency"/>
    <m/>
    <s v="x"/>
    <m/>
    <s v="x"/>
    <m/>
    <m/>
    <m/>
    <b v="0"/>
    <m/>
    <m/>
    <m/>
    <s v="https://www.texta.ee/home"/>
    <s v="published"/>
    <x v="0"/>
    <m/>
    <s v="Colin van Noordt"/>
    <d v="2020-01-01T00:00:00"/>
    <d v="2021-06-14T00:00:00"/>
  </r>
  <r>
    <s v="AIWT6-62"/>
    <s v="Datel - Speed cameras for detecting speeding violations"/>
    <s v="https://www.datel.eu/en/solutions/e-government-solutions/item/417"/>
    <m/>
    <s v="Probably one of the most “visible” types of AI applications in Estonia are the speed cameras developed by an Estonian company Datel, which identify the license plate number on the photos of speeding cars using a machine learning algorithm. Based on the license plate number identified, the system finds the data required to conduct procedural acts, assesses the causality of speeding and imposes a penalty if necessary. Then the Police and Border Guard Board official conducting the proceedings verifies the data and signs the operation."/>
    <x v="0"/>
    <x v="3"/>
    <s v="EE"/>
    <s v="Police and Border Guard"/>
    <x v="0"/>
    <x v="5"/>
    <s v="Police Services"/>
    <x v="1"/>
    <x v="2"/>
    <m/>
    <s v="Perception"/>
    <s v="Computer vision"/>
    <s v="Machine learning"/>
    <m/>
    <x v="0"/>
    <x v="1"/>
    <m/>
    <x v="0"/>
    <x v="2"/>
    <x v="2"/>
    <x v="0"/>
    <m/>
    <m/>
    <s v="Computer Vision and Identity Recognition"/>
    <x v="3"/>
    <x v="8"/>
    <x v="0"/>
    <x v="0"/>
    <x v="0"/>
    <m/>
    <x v="1"/>
    <x v="1"/>
    <x v="2"/>
    <s v="Enforcement"/>
    <m/>
    <m/>
    <s v="Incremental / Technical Change"/>
    <b v="0"/>
    <m/>
    <m/>
    <m/>
    <m/>
    <m/>
    <s v="Improved Administration Efficency"/>
    <s v="Improved Administrative Efficiency"/>
    <m/>
    <s v="x"/>
    <s v="x"/>
    <m/>
    <m/>
    <s v="x"/>
    <s v="x"/>
    <b v="0"/>
    <m/>
    <m/>
    <m/>
    <s v="Survey 1st Peer Learning Workshop AI Watch"/>
    <s v="published"/>
    <x v="0"/>
    <m/>
    <s v="Colin van Noordt"/>
    <d v="2020-01-01T00:00:00"/>
    <d v="2021-06-16T00:00:00"/>
  </r>
  <r>
    <s v="AIWT6-63"/>
    <s v="Traffic load - Machine vision for collecting information on traffic load"/>
    <m/>
    <m/>
    <s v="The Tallinn transport Dep. started developing a machine vision application in autumn 2018 in collaboration with Sifr OU. The main objective of this application is to identify the traffic load within Tallinn, i.e. how many cars drive in and out of the city in a day in order to make city transport planning related decisions based on such data (e.g. parking issues, road construction, etc.). Three cameras were selected on intersections in Tallinn to train the application to count the vehicles passing by the cameras. The training of the application was a crucial process in developing the solution since there was no ready-made solution available that suited the circumstances of Tallinn. The result is an application that uses machine vision to count buses, cars, lorries and motorcycles and in the future hopefully also pedestrians, cyclists and like with a 70% accuracy on the traffic load in a certain area when previously there no such information available at all. "/>
    <x v="3"/>
    <x v="3"/>
    <s v="EE"/>
    <s v="Public Transport and Traffic Management Transport Board in Tallinn"/>
    <x v="4"/>
    <x v="3"/>
    <s v="Transport"/>
    <x v="1"/>
    <x v="1"/>
    <m/>
    <s v="Perception"/>
    <s v="Computer vision"/>
    <s v="Machine learning"/>
    <m/>
    <x v="0"/>
    <x v="1"/>
    <m/>
    <x v="2"/>
    <x v="1"/>
    <x v="2"/>
    <x v="0"/>
    <m/>
    <m/>
    <s v="Computer Vision and Identity Recognition"/>
    <x v="3"/>
    <x v="8"/>
    <x v="0"/>
    <x v="0"/>
    <x v="0"/>
    <m/>
    <x v="1"/>
    <x v="1"/>
    <x v="2"/>
    <s v="Regulatory research, analysis and monitoring"/>
    <m/>
    <m/>
    <s v="Incremental / Technical Change"/>
    <b v="0"/>
    <m/>
    <m/>
    <m/>
    <m/>
    <m/>
    <s v="Improved Administration Efficency"/>
    <s v="Improved Administrative Efficiency"/>
    <m/>
    <s v="x"/>
    <m/>
    <s v="x"/>
    <m/>
    <m/>
    <m/>
    <b v="0"/>
    <m/>
    <m/>
    <m/>
    <s v="https://www.kratid.ee/tlt-kasutuslugu"/>
    <s v="published"/>
    <x v="0"/>
    <m/>
    <s v="Colin van Noordt"/>
    <d v="2020-01-01T00:00:00"/>
    <d v="2021-06-16T00:00:00"/>
  </r>
  <r>
    <s v="AIWT6-64"/>
    <s v="X-Road AI - Detect anomalies and incidents in Data Exchange Layer"/>
    <s v=" https://e-estonia.com/wp-content/uploads/2020-april-facts-ai-strategy.pdf"/>
    <m/>
    <s v="The Information System Authority (RIA) uses an AI application to detect anomalies and incidents in Data Exchange Layer (X-road) monitoring. Essentially, previous data exchange periods are compared with the current one and differences are sought. If the system is unable to identify whether a situation is erroneous or permitted, the system user currently has to decide. Based on the feedback, the system learns how to make better decisions and will be able to detect anomalies and incidents more accurately in the future."/>
    <x v="0"/>
    <x v="3"/>
    <s v="EE"/>
    <s v="State Information Systems Board RIA"/>
    <x v="0"/>
    <x v="1"/>
    <s v="General public services n.e.c."/>
    <x v="1"/>
    <x v="0"/>
    <m/>
    <s v="Learning"/>
    <s v="Machine learning"/>
    <s v="Machine learning"/>
    <s v="data anomalies detection"/>
    <x v="0"/>
    <x v="1"/>
    <m/>
    <x v="0"/>
    <x v="0"/>
    <x v="1"/>
    <x v="0"/>
    <m/>
    <m/>
    <s v="Security Analytics and Threat Intelligence"/>
    <x v="2"/>
    <x v="9"/>
    <x v="0"/>
    <x v="0"/>
    <x v="0"/>
    <m/>
    <x v="0"/>
    <x v="1"/>
    <x v="2"/>
    <s v="Internal Management"/>
    <m/>
    <m/>
    <s v="Organizational / Sustained Change"/>
    <s v="Improved Public Service"/>
    <m/>
    <m/>
    <s v="x"/>
    <s v="x"/>
    <m/>
    <b v="0"/>
    <b v="0"/>
    <m/>
    <m/>
    <m/>
    <m/>
    <m/>
    <m/>
    <m/>
    <b v="0"/>
    <m/>
    <m/>
    <m/>
    <s v="https://www.kratid.ee/ria-kasutuslugu"/>
    <s v="published"/>
    <x v="0"/>
    <m/>
    <s v="Colin van Noordt"/>
    <d v="2020-01-01T00:00:00"/>
    <d v="2021-06-14T00:00:00"/>
  </r>
  <r>
    <s v="AIWT6-65"/>
    <s v="SUVE - Chatbot for questions about emergency situations"/>
    <s v="https://investinestonia.com/estonia-created-suve-an-automated-chatbot-to-provide-trustworthy-information-during-the-covid-19-situation/"/>
    <s v="Estonian Investment Agency (EIA), 11415 Tallinn, Estonia_x000a_+372 627 9700"/>
    <s v="The websites of several Estonian government agencies use Suve, an automated chatbot which provides answers to frequently asked questions about the emergency situation and the coronavirus. The chatbot provides answers to questions in Estonian and English and uses information from the official sources of government agencies. The development of the Chatbot is the result of a hackathon which was organized in the early weeks of the COVID-19 outbreaks in Europe. Together with the Estonian start-up community, Suve was developed in rapid fashion. By using official information from government agencies, the role of Chatbot is to provide trustworthy information regarding the coronavirus and emergency situation in Estonia and to tackle misinformation. _x000a_ https://www.valitsus.ee/en/news/chatbot-will-help-you-find-answers-your-questions-about-crisis"/>
    <x v="0"/>
    <x v="3"/>
    <s v="EE"/>
    <s v="Estonian Investment Agency (EIA)"/>
    <x v="0"/>
    <x v="4"/>
    <s v="Public health services."/>
    <x v="1"/>
    <x v="0"/>
    <m/>
    <s v="Communication"/>
    <s v="Natural language processing"/>
    <m/>
    <s v="chatbot"/>
    <x v="2"/>
    <x v="1"/>
    <m/>
    <x v="0"/>
    <x v="0"/>
    <x v="1"/>
    <x v="0"/>
    <m/>
    <m/>
    <s v="Chatbots, Intelligent Digital Assistants, Virtual Agents and Recommendation Systems"/>
    <x v="0"/>
    <x v="6"/>
    <x v="0"/>
    <x v="0"/>
    <x v="0"/>
    <m/>
    <x v="0"/>
    <x v="1"/>
    <x v="1"/>
    <s v="Public Services and engagement"/>
    <m/>
    <m/>
    <s v="Incremental / Technical Change"/>
    <s v="Improved Public Service"/>
    <m/>
    <s v="x"/>
    <m/>
    <s v="x"/>
    <m/>
    <b v="0"/>
    <b v="0"/>
    <m/>
    <m/>
    <m/>
    <m/>
    <m/>
    <m/>
    <m/>
    <b v="0"/>
    <m/>
    <m/>
    <m/>
    <s v="https://eebot.ee/"/>
    <s v="published"/>
    <x v="0"/>
    <m/>
    <s v="Colin van Noordt"/>
    <d v="2020-01-01T00:00:00"/>
    <d v="2021-06-14T00:00:00"/>
  </r>
  <r>
    <s v="AIWT6-66"/>
    <s v="Riigikogu - Language speech recognition for the Estonian Parliament"/>
    <s v="https://www.err.ee/1134953/eesti-viimaste-stenografistide-too-vottis-ule-robot"/>
    <m/>
    <s v="The speech synthesis environment incorporates variations, applications and interfaces of Estonian text to speech synthesis and other materials for synthesis purposes. Speech synthesis is a crucial part of assistive devices for individuals with vision, hearing and speech impairments and in the communication between humans and machines."/>
    <x v="0"/>
    <x v="3"/>
    <s v="EE"/>
    <s v="Estonian Parliament (Riigikogu)"/>
    <x v="1"/>
    <x v="1"/>
    <s v="General services."/>
    <x v="5"/>
    <x v="0"/>
    <m/>
    <s v="Communication"/>
    <s v="Natural language processing"/>
    <m/>
    <m/>
    <x v="1"/>
    <x v="1"/>
    <m/>
    <x v="0"/>
    <x v="0"/>
    <x v="3"/>
    <x v="0"/>
    <m/>
    <m/>
    <s v="Chatbots, Intelligent Digital Assistants, Virtual Agents and Recommendation Systems"/>
    <x v="0"/>
    <x v="14"/>
    <x v="0"/>
    <x v="0"/>
    <x v="0"/>
    <m/>
    <x v="3"/>
    <x v="2"/>
    <x v="5"/>
    <s v="Public Services and engagement"/>
    <m/>
    <m/>
    <s v="Organizational / Sustained Change"/>
    <b v="0"/>
    <m/>
    <m/>
    <m/>
    <m/>
    <m/>
    <b v="0"/>
    <b v="0"/>
    <m/>
    <m/>
    <m/>
    <m/>
    <m/>
    <m/>
    <m/>
    <b v="0"/>
    <m/>
    <m/>
    <m/>
    <s v="https://vm.ee/en/newsletter/e-estonia-council-recognised-work-implemented-under-national-programme-estonian-language"/>
    <s v="published"/>
    <x v="1"/>
    <m/>
    <s v="Colin van Noordt"/>
    <d v="2020-01-01T00:00:00"/>
    <m/>
  </r>
  <r>
    <s v="AIWT6-67"/>
    <s v="Automation of the formalization of work leave"/>
    <m/>
    <m/>
    <m/>
    <x v="0"/>
    <x v="13"/>
    <s v="NL32"/>
    <m/>
    <x v="5"/>
    <x v="3"/>
    <s v="General economic, commercial and labour affair"/>
    <x v="2"/>
    <x v="4"/>
    <m/>
    <s v="Integration and Interaction"/>
    <s v="Planning and Scheduling"/>
    <m/>
    <m/>
    <x v="1"/>
    <x v="1"/>
    <m/>
    <x v="0"/>
    <x v="0"/>
    <x v="3"/>
    <x v="0"/>
    <m/>
    <m/>
    <m/>
    <x v="4"/>
    <x v="3"/>
    <x v="0"/>
    <x v="0"/>
    <x v="0"/>
    <m/>
    <x v="3"/>
    <x v="2"/>
    <x v="5"/>
    <m/>
    <m/>
    <m/>
    <s v="Incremental / Technical Change"/>
    <s v="Improved Public Service"/>
    <m/>
    <m/>
    <s v="x"/>
    <s v="x"/>
    <m/>
    <b v="0"/>
    <b v="0"/>
    <m/>
    <m/>
    <m/>
    <m/>
    <m/>
    <m/>
    <m/>
    <b v="0"/>
    <m/>
    <m/>
    <m/>
    <m/>
    <s v="retired"/>
    <x v="1"/>
    <m/>
    <s v="Colin van Noordt"/>
    <d v="2020-01-01T00:00:00"/>
    <d v="2020-01-01T00:00:00"/>
  </r>
  <r>
    <s v="AIWT6-68"/>
    <s v="Evaluation of insolvency of companies"/>
    <m/>
    <m/>
    <m/>
    <x v="0"/>
    <x v="13"/>
    <s v="NL329"/>
    <m/>
    <x v="5"/>
    <x v="3"/>
    <s v="General economic, commercial and labour affair"/>
    <x v="2"/>
    <x v="4"/>
    <m/>
    <s v="Learning"/>
    <s v="Machine learning"/>
    <m/>
    <m/>
    <x v="1"/>
    <x v="1"/>
    <m/>
    <x v="0"/>
    <x v="0"/>
    <x v="3"/>
    <x v="0"/>
    <m/>
    <m/>
    <s v="Predictive Analytics, Simulation and Data Visualisation"/>
    <x v="4"/>
    <x v="3"/>
    <x v="0"/>
    <x v="0"/>
    <x v="0"/>
    <m/>
    <x v="3"/>
    <x v="2"/>
    <x v="5"/>
    <s v="Regulatory research, analysis and monitoring"/>
    <m/>
    <m/>
    <s v="Incremental / Technical Change"/>
    <s v="Improved Public Service"/>
    <m/>
    <s v="x"/>
    <m/>
    <s v="x"/>
    <m/>
    <b v="0"/>
    <b v="0"/>
    <m/>
    <m/>
    <m/>
    <m/>
    <m/>
    <m/>
    <m/>
    <b v="0"/>
    <m/>
    <m/>
    <m/>
    <m/>
    <s v="validated"/>
    <x v="1"/>
    <m/>
    <s v="Colin van Noordt"/>
    <d v="2020-01-01T00:00:00"/>
    <d v="2020-01-01T00:00:00"/>
  </r>
  <r>
    <s v="AIWT6-69"/>
    <s v="Espoo - Identifying individuals in need of social support"/>
    <s v=" "/>
    <s v="_x0009_Lehtinen Tomas &lt;tomas.lehtinen@espoo.fi&gt;"/>
    <s v="In 2015, the municipality of Espoo started an Artificial Intelligence experiment on the social and health data from all the Espoo residents. The project had three main aims: to be able to combine different information systems in Espoo for the usage of Artificial Intelligence, to carry out a data-based segmentation to divide different citizens in groups or segments and to predict the service paths of individuals. This could lead to groundwork for a new level of public service provision towards to citizens of Espoo by analysing large volumes of social and health data from all the citizens of Espoo. This data was complemented with data on childhood education of the citizens from 2002 to 2016. _x000a_By analysing all the different large data sets by the use of Artificial Intelligence, the project aimed to find new ways to provide social services to individuals. These new social services would be based on the current service pathways of the different citizens discovered by the AI to provide better, more personalized and needed services, therefore inviting earlier predictive measures to prevent their situation from worsening. In addition, some earlier results show that the different customer paths could also be reviewed based on the service patterns by the whole family rather than just the patterns from individuals. _x000a_The project gained funding from the Six City Strategy which aims to improve public sector services. For the usage of the experiment, more than 37 million contact data points of approximately 520000 people have been used in the experiment from these databases. The data was collected by searching the different databases with queries and programming languages. To ensure data protection, the data was collected for only a defined period of time. An important element of the combination of the data is that the data would be pseudonymized so that individual citizens could not be identified by the experiment._x000a_Whilst the experiment was considered to be successful, there has not been any further implementation of the results so far as the data has been removed. Before any follow-ups could take place or new services could be developed, the City of Espoo first wants to explore the ethical considerations of using Artificial Intelligence. Which ethical issues are being considered with regards to this project is unknown, however, Espoo is working together with research centres on AI to secure the ethicality of AI. Concerns such as trust by citizens, data security, which datasets could be combined ethically, which role the public sector should take in development and usage of Artificial Intelligence are currently being discussed. _x000a_After all, the main aim of the experiment was to see if it was possible that the large scale data could be analysed with Artificial Intelligence; the next step would be to actually implement it. In addition, the results from the analysis are considered to be preliminary and could not be considered for making decisions. For the future, there are plans to include the data of private health care services and the Kela database, which holds data on social protection in Finland, to further amplify and specify the results. _x000a_"/>
    <x v="3"/>
    <x v="7"/>
    <s v="FI"/>
    <s v="Espoo Municipality"/>
    <x v="1"/>
    <x v="0"/>
    <s v="Social exclusion n.e.c."/>
    <x v="0"/>
    <x v="4"/>
    <m/>
    <s v="Reasoning"/>
    <s v="Automated reasoning"/>
    <m/>
    <m/>
    <x v="1"/>
    <x v="1"/>
    <m/>
    <x v="0"/>
    <x v="0"/>
    <x v="3"/>
    <x v="0"/>
    <m/>
    <m/>
    <s v="Predictive Analytics, Simulation and Data Visualisation"/>
    <x v="4"/>
    <x v="3"/>
    <x v="0"/>
    <x v="0"/>
    <x v="0"/>
    <m/>
    <x v="3"/>
    <x v="2"/>
    <x v="5"/>
    <s v="Public Services and engagement"/>
    <m/>
    <m/>
    <s v="Transformative / Disruptive"/>
    <s v="Improved Public Service"/>
    <m/>
    <m/>
    <s v="x"/>
    <s v="x"/>
    <m/>
    <b v="0"/>
    <b v="0"/>
    <m/>
    <m/>
    <m/>
    <m/>
    <m/>
    <m/>
    <m/>
    <b v="0"/>
    <m/>
    <m/>
    <m/>
    <s v="https://www.tietoevry.com/en/success-stories/2018/the-city-of-espoo-a-unique-experiment/"/>
    <s v="validated"/>
    <x v="1"/>
    <s v="not publishable because it doesn't exist anymore."/>
    <s v="Colin van Noordt"/>
    <d v="2020-01-01T00:00:00"/>
    <m/>
  </r>
  <r>
    <s v="AIWT6-70"/>
    <s v="Value from public health with cognitive computing"/>
    <s v=" "/>
    <s v="Dean Pekka Neittaanmäki, Faculty of Information Technology, University of Jyväskylä, pekka.neittaanmaki@jyu.fi"/>
    <s v="Artificial Intelligence-based systems help achieve better services and cost savings The project clarified what added value Artificial Intelligence-based systems for analytics, prediction and operations management could offer for the Finnish social and health care.  The project was completed in January–October 2017 and included the following ten sections: 1) National health data and its use 2) The overall IT architecture and IT system of the social and health service 3) Controlling the cost development of the service entity 4) Possibilities to improve the quality of different social and health services with Artificial Intelligence and the cost savings of new operating models 5) The benefits of Artificial Intelligence technology for health care on the basis of solutions implemented around the world 6) Artificial Intelligence technologies in health data analysis and prediction 7) Implementing a well-being plan supported by Artificial Intelligence 8) Digital hospital supported by Artificial Intelligence 9) Artificial Intelligence-enhanced services in different phases of life 10) Information security and personal data security in digital health systems in the social and health sector"/>
    <x v="3"/>
    <x v="7"/>
    <s v="FI"/>
    <s v="Faculty of Information Technology at the University of Jyväskylä"/>
    <x v="1"/>
    <x v="4"/>
    <s v="Medical products, appliances and equipment."/>
    <x v="2"/>
    <x v="4"/>
    <m/>
    <s v="Reasoning"/>
    <s v="Automated reasoning"/>
    <m/>
    <m/>
    <x v="1"/>
    <x v="1"/>
    <m/>
    <x v="0"/>
    <x v="0"/>
    <x v="3"/>
    <x v="0"/>
    <m/>
    <m/>
    <m/>
    <x v="4"/>
    <x v="3"/>
    <x v="0"/>
    <x v="0"/>
    <x v="0"/>
    <m/>
    <x v="3"/>
    <x v="2"/>
    <x v="5"/>
    <m/>
    <m/>
    <m/>
    <s v="Incremental / Technical Change"/>
    <s v="Improved Public Service"/>
    <m/>
    <m/>
    <s v="x"/>
    <s v="x"/>
    <m/>
    <b v="0"/>
    <b v="0"/>
    <m/>
    <m/>
    <m/>
    <m/>
    <m/>
    <m/>
    <m/>
    <b v="0"/>
    <m/>
    <m/>
    <m/>
    <s v="https://www.sitra.fi/en/news/artificial-intelligence-based-systems-help-achieve-better-services-cost-savings-social-health-sector/"/>
    <s v="retired"/>
    <x v="1"/>
    <m/>
    <s v="Colin van Noordt"/>
    <d v="2020-01-01T00:00:00"/>
    <m/>
  </r>
  <r>
    <s v="AIWT6-71"/>
    <s v="Kamu - Chatbot about immigration processes "/>
    <s v=" https://migri.fi/en/chat1"/>
    <s v="Monica Niedbalksa (Boost.AI)"/>
    <s v="Kamu is a chatbot used by the Finnish Immigration Service that gives general advice to citizens about immigration processes or about the process of the application. "/>
    <x v="0"/>
    <x v="7"/>
    <s v="FI"/>
    <s v="Finnish Immigration Service"/>
    <x v="0"/>
    <x v="1"/>
    <s v="General public services n.e.c."/>
    <x v="1"/>
    <x v="0"/>
    <m/>
    <s v="Communication"/>
    <s v="Natural language processing"/>
    <m/>
    <s v="chatbot"/>
    <x v="2"/>
    <x v="6"/>
    <s v="7b-Migration-assess_risk"/>
    <x v="0"/>
    <x v="2"/>
    <x v="2"/>
    <x v="2"/>
    <m/>
    <m/>
    <s v="Chatbots, Intelligent Digital Assistants, Virtual Agents and Recommendation Systems"/>
    <x v="0"/>
    <x v="0"/>
    <x v="0"/>
    <x v="0"/>
    <x v="0"/>
    <m/>
    <x v="0"/>
    <x v="1"/>
    <x v="1"/>
    <s v="Public Services and engagement"/>
    <m/>
    <m/>
    <s v="Incremental / Technical Change"/>
    <s v="Improved Public Service"/>
    <m/>
    <m/>
    <s v="x"/>
    <s v="x"/>
    <s v="x"/>
    <b v="0"/>
    <b v="0"/>
    <m/>
    <m/>
    <m/>
    <m/>
    <m/>
    <m/>
    <m/>
    <b v="0"/>
    <m/>
    <m/>
    <m/>
    <s v="https://migri.fi/en/chat1"/>
    <s v="published"/>
    <x v="0"/>
    <m/>
    <s v="Colin van Noordt"/>
    <d v="2020-01-01T00:00:00"/>
    <m/>
  </r>
  <r>
    <s v="AIWT6-72"/>
    <s v="PatRek - Chatbot for business"/>
    <s v="http://www.startingupsmoothly.fi/"/>
    <s v="Monica Niedbalksa (Boost.AI)"/>
    <s v="Chatbot to answer questions with regard to setting up a company in Finland based on the Finnish Chatbot Platform"/>
    <x v="0"/>
    <x v="7"/>
    <s v="FI"/>
    <s v="Finnish Patent and Registration Office"/>
    <x v="0"/>
    <x v="3"/>
    <s v="General economic, commercial and labour affair"/>
    <x v="1"/>
    <x v="0"/>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s v="x"/>
    <m/>
    <m/>
    <m/>
    <s v="Open Government Capabilities"/>
    <b v="0"/>
    <m/>
    <m/>
    <m/>
    <m/>
    <m/>
    <m/>
    <m/>
    <s v="Open government capabilities"/>
    <s v="x"/>
    <m/>
    <m/>
    <s v="http://www.startingupsmoothly.fi/ and https://medium.com/inland/valtionhallinnon-chatbot-verkosto-neuvoo-ulkomaalaisia-yrityksen-perustamisessa-44eb1e0c4443"/>
    <s v="published"/>
    <x v="0"/>
    <m/>
    <s v="Colin van Noordt"/>
    <d v="2020-01-01T00:00:00"/>
    <d v="2021-06-17T00:00:00"/>
  </r>
  <r>
    <s v="AIWT6-73"/>
    <s v="Helsinki HUH - Intensive care for premature baby"/>
    <s v="https://www.helsinki.fi/en/news/healthier-world/artificial-intelligence-evaluate-brain-maturity-preterm-infants"/>
    <s v="Visa Honkanen Visa.Honkamen@hus.fi "/>
    <s v="AI system to follow the intensive care of premature baby and equipment. The AI is more accurate to notice some signals better than the doctors, based on IBM Watson.  The system works 24/7 without any breaks. This should ensure a better care system for the premature baby, living rate, suport for personal and improved trust in healthcare."/>
    <x v="3"/>
    <x v="7"/>
    <s v="FI"/>
    <s v="Helsinki University Hospital"/>
    <x v="4"/>
    <x v="4"/>
    <s v="Hospital services."/>
    <x v="1"/>
    <x v="5"/>
    <m/>
    <s v="Learning"/>
    <s v="Machine learning"/>
    <s v="Machine learning"/>
    <m/>
    <x v="0"/>
    <x v="1"/>
    <m/>
    <x v="1"/>
    <x v="0"/>
    <x v="0"/>
    <x v="0"/>
    <s v="A11-Medical devices, Reg. (EU) 2017/745"/>
    <m/>
    <s v="Machine Learning, Deep Learning"/>
    <x v="2"/>
    <x v="12"/>
    <x v="0"/>
    <x v="0"/>
    <x v="0"/>
    <m/>
    <x v="1"/>
    <x v="1"/>
    <x v="1"/>
    <s v="Enforcement"/>
    <m/>
    <m/>
    <s v="Organizational / Sustained Change"/>
    <b v="0"/>
    <m/>
    <m/>
    <m/>
    <m/>
    <m/>
    <s v="Improved Administration Efficency"/>
    <s v="Improved Administrative Efficiency"/>
    <s v="x"/>
    <m/>
    <s v="x"/>
    <s v="x"/>
    <m/>
    <m/>
    <m/>
    <b v="0"/>
    <m/>
    <m/>
    <m/>
    <s v="1st Peer Learning Workshop AI Watch"/>
    <s v="published"/>
    <x v="0"/>
    <m/>
    <s v="Colin van Noordt"/>
    <d v="2020-01-01T00:00:00"/>
    <d v="2020-01-01T00:00:00"/>
  </r>
  <r>
    <s v="AIWT6-74"/>
    <s v="OuluBot - Virtual assistant for business"/>
    <s v=" https://www.ouka.fi/oulu/oulubot/english"/>
    <s v="Veli-Matti Keloneva tel. +358 44 703 1261 email: veli-matti.keloneva@ouka.fi_x000a_email: Oulubot@ouka.fi_x000a_ _x000a_"/>
    <s v="The City of Oulu has started a project co-financed by Business Finland, which aims to build a chatbot service, OuluBot. The goal for OuluBot is to become a virtual assistant in all everyday issues, whether they concern tourism, companies or city services. The answer or guidance to an electronic service should be provided regardless of time, place, medium and language. Technically, chatbot retrieves information e.g. relevant City of Oulu websites, chat history, guidance information, databases, and other information sources. OuluBot is available 24/7 service. independent of working hours. If the user is looking for information that OuluBot would not be able to answer, then during office hours the discussion could be directed to the City of Oulu chat service (Oulu10 general counseling customer service)."/>
    <x v="3"/>
    <x v="7"/>
    <s v="FI"/>
    <s v="Municipality of Oulu"/>
    <x v="4"/>
    <x v="1"/>
    <s v="Executive and legislative organs, financial and fiscal affairs, external affairs."/>
    <x v="1"/>
    <x v="0"/>
    <m/>
    <s v="Communication"/>
    <s v="Natural language processing"/>
    <m/>
    <s v="chatbot"/>
    <x v="2"/>
    <x v="1"/>
    <m/>
    <x v="0"/>
    <x v="0"/>
    <x v="1"/>
    <x v="0"/>
    <m/>
    <m/>
    <s v="Chatbots, Intelligent Digital Assistants, Virtual Agents and Recommendation Systems"/>
    <x v="0"/>
    <x v="0"/>
    <x v="0"/>
    <x v="0"/>
    <x v="0"/>
    <m/>
    <x v="0"/>
    <x v="1"/>
    <x v="1"/>
    <s v="Public Services and engagement"/>
    <m/>
    <m/>
    <s v="Organizational / Sustained Change"/>
    <s v="Improved Public Service"/>
    <m/>
    <m/>
    <s v="x"/>
    <s v="x"/>
    <s v="x"/>
    <b v="0"/>
    <b v="0"/>
    <m/>
    <m/>
    <m/>
    <m/>
    <m/>
    <m/>
    <m/>
    <b v="0"/>
    <m/>
    <m/>
    <m/>
    <s v="https://www.ouka.fi/oulu/oulubot/"/>
    <s v="published"/>
    <x v="0"/>
    <m/>
    <s v="Colin van Noordt"/>
    <d v="2020-01-01T00:00:00"/>
    <m/>
  </r>
  <r>
    <s v="AIWT6-75"/>
    <s v="AuroraAI  - Programme with many AI examples."/>
    <s v="https://vm.fi/documents/10623/13292513/AuroraAI+development+and+implementation+plan+2019%E2%80%932023.pdf/7c96ee87-2b0e-dadd-07cd-0235352fc6f9/AuroraAI+development+and+implementation+plan+2019%E2%80%932023.pdf"/>
    <s v="Pirkka-Matti Alanne _x000a_Project Manager, Knowledge Management _x000a_pirkka-matti.alanne@digifinland.fi _x000a_+358 50 409 1132 _x000a__x000a_"/>
    <s v="One of the experimental applications that has been run during the AuroraAI programme focused on the “moving to a place of study” life-event. Two cities involved (Tampere and Turku) carried out well-being surveys among its student populations, and - based on its results - clustered the students into the groups in need of different support. The study has discovered that factors such as reliability of the public transportation, and quality of the natural environment plays an important role in students’ well-being. Data retrieved from the study helped create a new cross-cutting public offering - a bot that would supply information about the topics that students found important. The uptake of the new service has been lackluster, leading the authorities to believe that only proactive marketing could change customers’ behaviour. Also it has been concluded that in order to pursue such projects further, municipalities need to develop user experience awareness and data analytics skills. "/>
    <x v="0"/>
    <x v="7"/>
    <s v="FI"/>
    <s v="Munipality of Tampere and Turku"/>
    <x v="4"/>
    <x v="4"/>
    <s v="Health n.e.c."/>
    <x v="1"/>
    <x v="7"/>
    <m/>
    <s v="Learning"/>
    <s v="Machine learning"/>
    <s v="Machine learning"/>
    <m/>
    <x v="0"/>
    <x v="1"/>
    <m/>
    <x v="3"/>
    <x v="3"/>
    <x v="0"/>
    <x v="1"/>
    <m/>
    <m/>
    <s v="Chatbots, Intelligent Digital Assistants, Virtual Agents and Recommendation Systems"/>
    <x v="0"/>
    <x v="0"/>
    <x v="0"/>
    <x v="0"/>
    <x v="0"/>
    <m/>
    <x v="0"/>
    <x v="1"/>
    <x v="2"/>
    <s v="Public Services and engagement"/>
    <s v="Yes"/>
    <m/>
    <s v="Transformative / Disruptive"/>
    <s v="Improved Public Service"/>
    <s v="x"/>
    <s v="x"/>
    <m/>
    <s v="x"/>
    <m/>
    <b v="0"/>
    <b v="0"/>
    <m/>
    <m/>
    <m/>
    <m/>
    <m/>
    <m/>
    <m/>
    <b v="0"/>
    <m/>
    <m/>
    <m/>
    <s v="https://www.sciencedirect.com/science/article/pii/S0308596120300689"/>
    <s v="published"/>
    <x v="0"/>
    <m/>
    <s v="Colin van Noordt"/>
    <d v="2020-01-01T00:00:00"/>
    <m/>
  </r>
  <r>
    <s v="AIWT6-76"/>
    <s v="VeroBot - Chatbot for citizens about tax management "/>
    <s v="https://www.vero.fi/en/e-file/mytax/"/>
    <s v="Monica Niedbalksa (Boost.AI)"/>
    <s v="The Finnish Tax Administration has published a joint chatbot service together with the Immigration Service and the Patent and Registration Office. The service includes three different chatbots. They utilise Artificial Intelligence to answer customers' questions. The bots know about work related taxation, immigration and business registration in Finland. At the moment the target group is entrepreneurs from outside Finland._x000a_The chatbot service is currently in the trial stage and available only in English. The service is open until the end of June 2019. You can test the chatbot yourself on the tax.fi page. More information at:  https://www.vero.fi/en/About-us/contact-us/chat_with_the_tax_authoritie/"/>
    <x v="0"/>
    <x v="7"/>
    <s v="FI"/>
    <s v="Finnish Tax Administration"/>
    <x v="0"/>
    <x v="3"/>
    <s v="General economic, commercial and labour affair"/>
    <x v="0"/>
    <x v="2"/>
    <m/>
    <s v="Communication"/>
    <s v="Natural language processing"/>
    <m/>
    <s v="chatbot"/>
    <x v="2"/>
    <x v="1"/>
    <m/>
    <x v="0"/>
    <x v="0"/>
    <x v="1"/>
    <x v="0"/>
    <m/>
    <m/>
    <s v="Chatbots, Intelligent Digital Assistants, Virtual Agents and Recommendation Systems"/>
    <x v="0"/>
    <x v="0"/>
    <x v="0"/>
    <x v="0"/>
    <x v="0"/>
    <m/>
    <x v="0"/>
    <x v="1"/>
    <x v="1"/>
    <s v="Public Services and engagement"/>
    <m/>
    <m/>
    <s v="Incremental / Technical Change"/>
    <s v="Improved Public Service"/>
    <m/>
    <m/>
    <s v="x"/>
    <s v="x"/>
    <s v="x"/>
    <b v="0"/>
    <b v="0"/>
    <m/>
    <m/>
    <m/>
    <m/>
    <m/>
    <m/>
    <m/>
    <b v="0"/>
    <m/>
    <m/>
    <m/>
    <s v="https://www.vero.fi/en/About-us/contact-us/chat_with_the_tax_authoritie/"/>
    <s v="published"/>
    <x v="0"/>
    <m/>
    <s v="Colin van Noordt"/>
    <d v="2020-01-01T00:00:00"/>
    <d v="2021-06-17T00:00:00"/>
  </r>
  <r>
    <s v="AIWT6-77"/>
    <s v="French Fraud - Fraud detection value declarations"/>
    <s v="https://www.aiforhumanity.fr/pdfs/MissionVillani_Report_ENG-VF.pdf"/>
    <m/>
    <s v="A supervised deep mining algorithm is used by French customs in order to detect fraud with value declarations and to analyze cases of identiy fraud or import trafficiking."/>
    <x v="0"/>
    <x v="11"/>
    <s v="FR"/>
    <s v="French Customs"/>
    <x v="0"/>
    <x v="5"/>
    <s v="Police Services"/>
    <x v="1"/>
    <x v="1"/>
    <m/>
    <s v="Learning"/>
    <s v="Machine learning"/>
    <s v="Machine learning"/>
    <m/>
    <x v="0"/>
    <x v="1"/>
    <m/>
    <x v="0"/>
    <x v="2"/>
    <x v="2"/>
    <x v="0"/>
    <m/>
    <m/>
    <s v="Security Analytics and Threat Intelligence"/>
    <x v="3"/>
    <x v="13"/>
    <x v="0"/>
    <x v="0"/>
    <x v="0"/>
    <m/>
    <x v="1"/>
    <x v="0"/>
    <x v="0"/>
    <s v="Enforcement"/>
    <m/>
    <m/>
    <s v="Organizational / Sustained Change"/>
    <b v="0"/>
    <m/>
    <m/>
    <m/>
    <m/>
    <m/>
    <s v="Improved Administration Efficency"/>
    <s v="Improved Administrative Efficiency"/>
    <m/>
    <s v="x"/>
    <m/>
    <s v="x"/>
    <m/>
    <m/>
    <s v="x"/>
    <b v="0"/>
    <m/>
    <m/>
    <m/>
    <s v="French AI Strategy - https://www.aiforhumanity.fr/pdfs/MissionVillani_Report_ENG-VF.pdf"/>
    <s v="published"/>
    <x v="0"/>
    <m/>
    <s v="Colin van Noordt"/>
    <d v="2020-01-01T00:00:00"/>
    <m/>
  </r>
  <r>
    <s v="AIWT6-78"/>
    <s v="RenoiRH - Chatbot in HR management rules to facilitate access"/>
    <s v="https://www.youtube.com/watch?v=J0cFEJh8f70"/>
    <s v="Gaétan Kervern"/>
    <s v="Interministerial Center for IT Services Relating to Human Resources (CISIRH) has developed a chatbot specialized in HR management rules to facilitate access to information. The public service includes a large number of standards, nomenclatures and written rules such as those relating to the mobility of agents and their career development."/>
    <x v="0"/>
    <x v="11"/>
    <s v="FR"/>
    <s v="Interministerial Center for IT Services Relating to Human Resources"/>
    <x v="0"/>
    <x v="1"/>
    <s v="Executive and legislative organs, financial and fiscal affairs, external affairs."/>
    <x v="4"/>
    <x v="1"/>
    <m/>
    <s v="Communication"/>
    <s v="Natural language processing"/>
    <m/>
    <s v="chatbot"/>
    <x v="2"/>
    <x v="0"/>
    <m/>
    <x v="0"/>
    <x v="0"/>
    <x v="2"/>
    <x v="0"/>
    <m/>
    <m/>
    <s v="Chatbots, Intelligent Digital Assistants, Virtual Agents and Recommendation Systems"/>
    <x v="1"/>
    <x v="5"/>
    <x v="0"/>
    <x v="0"/>
    <x v="0"/>
    <m/>
    <x v="0"/>
    <x v="1"/>
    <x v="1"/>
    <s v="Internal Management"/>
    <m/>
    <s v="3 - AI4IOP"/>
    <s v="Organizational / Sustained Change"/>
    <s v="Improved Public Service"/>
    <m/>
    <m/>
    <s v="x"/>
    <s v="x"/>
    <s v="x"/>
    <b v="0"/>
    <b v="0"/>
    <m/>
    <m/>
    <m/>
    <m/>
    <m/>
    <m/>
    <m/>
    <b v="0"/>
    <m/>
    <m/>
    <m/>
    <s v="https://www.soprahr.com/docs/librariesprovider45/Documents/customer-testimonials---temoignage-clients/t%C3%A9moignage_le-cisirh-innove-avec-son-chatbot-rh-docx.pdf?sfvrsn=7eb4345b_2"/>
    <s v="published"/>
    <x v="0"/>
    <m/>
    <s v="Colin van Noordt"/>
    <d v="2020-01-01T00:00:00"/>
    <m/>
  </r>
  <r>
    <s v="AIWT6-79"/>
    <s v="SignauxFaibles - Predictive analysis of business difficulties"/>
    <m/>
    <s v="contact@signaux-faibles.beta.gouv.fr"/>
    <s v="The detection of weak signals, which indicate a deterioration in the company's situation, makes it possible to identify more early the companies on which support actions can be offered to the company manager. The innovations relate to: (1) The development of a detection algorithm that uses relevant data and variables and effectively detects companies in difficulty (URSSAF, DIRECCTE, Banque de France data, etc.); (2) The development of a data loading computer system capable of regularly and automatically refreshing data from operational databases. The objective is to dynamically detect 2 to 5 new SMEs per month on the scale of Bourgogne Franche-Comté._x000a_Expected impacts in terms of digital transformation: an even more effective decentralized State action to support weakened companies. Ultimately, it is a real “secure social network” centered on the company which will become the daily tool of public actors mobilized around companies in difficulty."/>
    <x v="0"/>
    <x v="11"/>
    <s v="FR"/>
    <s v="Ministry of the Economy, Finance and Recovery - General Directorate of Enterprises (DGE) / Ministry of Labor (DGEFP)"/>
    <x v="0"/>
    <x v="3"/>
    <s v="General economic, commercial and labour affair"/>
    <x v="1"/>
    <x v="3"/>
    <n v="2019"/>
    <s v="Learning"/>
    <s v="Machine learning"/>
    <s v="Machine learning"/>
    <m/>
    <x v="0"/>
    <x v="1"/>
    <m/>
    <x v="0"/>
    <x v="0"/>
    <x v="1"/>
    <x v="0"/>
    <m/>
    <m/>
    <s v="Predictive Analytics, Simulation and Data Visualisation"/>
    <x v="2"/>
    <x v="12"/>
    <x v="0"/>
    <x v="0"/>
    <x v="0"/>
    <m/>
    <x v="2"/>
    <x v="0"/>
    <x v="0"/>
    <s v="Regulatory research, analysis and monitoring"/>
    <m/>
    <m/>
    <s v="Incremental / Technical Change"/>
    <s v="Improved Public Service"/>
    <m/>
    <m/>
    <s v="x"/>
    <s v="x"/>
    <m/>
    <b v="0"/>
    <b v="0"/>
    <m/>
    <m/>
    <m/>
    <m/>
    <m/>
    <m/>
    <m/>
    <b v="0"/>
    <m/>
    <m/>
    <m/>
    <s v="https://beta.gouv.fr/startups/signaux-faibles.html"/>
    <s v="published"/>
    <x v="0"/>
    <m/>
    <s v="Colin van Noordt"/>
    <d v="2020-01-01T00:00:00"/>
    <d v="2021-06-14T00:00:00"/>
  </r>
  <r>
    <s v="AIWT6-80"/>
    <s v="Aria - Chatbot answering retired people"/>
    <s v="https://www.lassuranceretraite.fr/portail-info/sites/pub/hors-menu/actualites-nationales/retraite/2018/page-9.html "/>
    <m/>
    <s v="National Old Age Insurance Fund (Cnav) is working  with &quot;Aria&quot;, a chatbot for aswering requests made by retirees, . This chatbot can tell you the amount of income you have declared to the tax authorities, the calendar of next payments, what the direct debit will consist of, etc. , &quot;Aria will be able to speak, will respond to non-retirees and will be able to tackle a larger number of subjects&quot;."/>
    <x v="0"/>
    <x v="11"/>
    <s v="FR"/>
    <s v="National Old Age Insurance Fund (Cnav)"/>
    <x v="0"/>
    <x v="1"/>
    <s v="Executive and legislative organs, financial and fiscal affairs, external affairs."/>
    <x v="1"/>
    <x v="1"/>
    <m/>
    <s v="Communication"/>
    <s v="Natural language processing"/>
    <m/>
    <s v="chatbot"/>
    <x v="2"/>
    <x v="1"/>
    <m/>
    <x v="0"/>
    <x v="0"/>
    <x v="1"/>
    <x v="0"/>
    <m/>
    <m/>
    <s v="Chatbots, Intelligent Digital Assistants, Virtual Agents and Recommendation Systems"/>
    <x v="0"/>
    <x v="6"/>
    <x v="0"/>
    <x v="0"/>
    <x v="0"/>
    <m/>
    <x v="0"/>
    <x v="1"/>
    <x v="1"/>
    <s v="Public Services and engagement"/>
    <m/>
    <m/>
    <s v="Incremental / Technical Change"/>
    <s v="Improved Public Service"/>
    <m/>
    <s v="x"/>
    <m/>
    <m/>
    <m/>
    <s v="Open Government Capabilities"/>
    <b v="0"/>
    <m/>
    <m/>
    <m/>
    <m/>
    <m/>
    <m/>
    <m/>
    <s v="Open government capabilities"/>
    <s v="x"/>
    <m/>
    <m/>
    <s v="https://www.lasecurecrute.fr/actualites/innovation-l-assurance-retraite-presente-son-chatbot"/>
    <s v="published"/>
    <x v="0"/>
    <m/>
    <s v="Colin van Noordt"/>
    <d v="2020-01-01T00:00:00"/>
    <d v="2021-06-17T00:00:00"/>
  </r>
  <r>
    <s v="AIWT6-81"/>
    <s v="Datakalab - Covid-19 Mask wearing  detection In some French cities"/>
    <s v="https://www.bfmtv.com/tech/trop-intrusives-les-cameras-de-detection-de-masques-desactivees-a-paris-et-a-cannes_AN-202006220163.html "/>
    <m/>
    <s v="France has authorised the use of surveillance cameras to monitor whether passengers on public transport are abiding by the requirement to wear masks. However, France’s data protection watchdog CNIL called out the practice, saying it was not governed by any legal framework and was therefore illegal. The authority began a three-month test of its software from French tech company Datakalab this week at the Chatelet-Les-Halles station in the heart of Paris, normally used by about 33 million passengers per year. Monitors will have access to a dashboard with the proportion of riders believed to be wearing masks. The plan was mask wearing mandatory in public transport from May 2019. The AI was regarded to be able to supplement enforcement agents in stations. Still, CNIL, the government body in charge of privacy, raised concerns that this type of technology carries a risk that the identity of the people being analyzed could be reconstructed."/>
    <x v="0"/>
    <x v="11"/>
    <s v="FR"/>
    <s v="Public transport"/>
    <x v="0"/>
    <x v="4"/>
    <s v="Health n.e.c."/>
    <x v="0"/>
    <x v="0"/>
    <m/>
    <s v="Perception"/>
    <s v="Computer vision"/>
    <s v="Machine learning"/>
    <m/>
    <x v="0"/>
    <x v="1"/>
    <m/>
    <x v="4"/>
    <x v="0"/>
    <x v="0"/>
    <x v="1"/>
    <m/>
    <s v="yes"/>
    <s v="Computer Vision and Identity Recognition"/>
    <x v="3"/>
    <x v="13"/>
    <x v="0"/>
    <x v="0"/>
    <x v="0"/>
    <m/>
    <x v="0"/>
    <x v="1"/>
    <x v="1"/>
    <s v="Enforcement"/>
    <m/>
    <m/>
    <s v="Transformative / Disruptive"/>
    <s v="Improved Public Service"/>
    <m/>
    <m/>
    <s v="x"/>
    <s v="x"/>
    <m/>
    <b v="0"/>
    <b v="0"/>
    <m/>
    <m/>
    <m/>
    <m/>
    <m/>
    <m/>
    <m/>
    <b v="0"/>
    <m/>
    <m/>
    <m/>
    <s v="https://www.bbc.com/news/world-europe-52529981"/>
    <s v="published"/>
    <x v="0"/>
    <m/>
    <s v="Colin van Noordt"/>
    <d v="2020-01-01T00:00:00"/>
    <d v="2021-06-17T00:00:00"/>
  </r>
  <r>
    <s v="AIWT6-82"/>
    <s v="LaBonneBoîte - Identification of companies with a high probability of hiring"/>
    <s v="https://ec.europa.eu/social/BlobServlet?docId=20605&amp;langId=en"/>
    <s v="Eric Barthélémy eric.barthelemy@pole-emploi.fr "/>
    <s v="La Bonne Boite is an online tool that identifies companies with a high probability of hiring within the next six months in the sector and area selected by the seeker. The objective of La Bonne Boite is to help jobseekers find job opportunities that are not published by employers (i.e. &quot;hidden vacancies&quot;) and to predict which companies are most likely to hire in the near  future. La Bonne Boite is one of the most used job searching services in France and it is about to be further developed in order to target more specific types of jobseekers, like students, that are looking for part-time jobs. This search engine improves a jobseeker's chance of securing a job interview on the basis of spontaneous job applications. La Bonne Boite's computer code can be copied and used by others. There is also an Application Programming Interface (API) which enables the duplication of La Bonne Boite on other websites. "/>
    <x v="0"/>
    <x v="11"/>
    <s v="FR"/>
    <s v="Pôle emploi"/>
    <x v="0"/>
    <x v="0"/>
    <s v="Unemployment."/>
    <x v="3"/>
    <x v="6"/>
    <m/>
    <s v="Planning"/>
    <s v="Automated reasoning"/>
    <m/>
    <m/>
    <x v="2"/>
    <x v="1"/>
    <m/>
    <x v="0"/>
    <x v="0"/>
    <x v="1"/>
    <x v="2"/>
    <m/>
    <m/>
    <s v="Predictive Analytics, Simulation and Data Visualisation"/>
    <x v="0"/>
    <x v="6"/>
    <x v="0"/>
    <x v="0"/>
    <x v="0"/>
    <m/>
    <x v="1"/>
    <x v="0"/>
    <x v="2"/>
    <s v="Public Services and engagement"/>
    <m/>
    <m/>
    <s v="Incremental / Technical Change"/>
    <b v="0"/>
    <m/>
    <m/>
    <m/>
    <m/>
    <m/>
    <s v="Improved Administration Efficency"/>
    <s v="Improved Administrative Efficiency"/>
    <m/>
    <s v="x"/>
    <m/>
    <s v="x"/>
    <m/>
    <m/>
    <s v="x"/>
    <b v="0"/>
    <m/>
    <m/>
    <m/>
    <s v="https://ec.europa.eu/social/BlobServlet?docId=20605&amp;langId=en"/>
    <s v="published"/>
    <x v="0"/>
    <m/>
    <s v="Colin van Noordt"/>
    <d v="2020-01-01T00:00:00"/>
    <m/>
  </r>
  <r>
    <s v="AIWT6-83"/>
    <s v="ClaudIA - Chatbot for the invoicing portal for purchases by public authorities"/>
    <s v=" "/>
    <m/>
    <s v="Chatbot Claudia has been setup by the AIFE (State Financial IT Agency) for users of the information system Chorus of SME's and microbusinesses. This chatbot, is based on IBM's Watson Artificial Intelligence technology. The AIFE indicates that the number of support contacts &quot;has not stopped increasing, going from 20,000 per month to more than 40,000 (with a peak at 55,000 in January) all channels combined (phone calls, files, live chat , emails, avatar, chatbot). The requests handled manually by level 1 support operators now represent a volume of more than 15,000 per month (18,000 in January!). The AIFE anticipates a doubling of support requests each year. Before Claudia, only half of the requests were processed automatically. Today, the rate has risen to 65%. “In two months, ClaudIA handled more than 10,000 conversations, with an average of 3.5 interactions per conversation,” says AIFE. Claudia takes the user context into account and knows how to detect inappropriate interactions."/>
    <x v="0"/>
    <x v="11"/>
    <s v="FR"/>
    <s v="State Financial IT Agency"/>
    <x v="0"/>
    <x v="1"/>
    <s v="Executive and legislative organs, financial and fiscal affairs, external affairs."/>
    <x v="1"/>
    <x v="1"/>
    <m/>
    <s v="Communication"/>
    <s v="Natural language processing"/>
    <m/>
    <s v="chatbot"/>
    <x v="2"/>
    <x v="1"/>
    <m/>
    <x v="0"/>
    <x v="0"/>
    <x v="1"/>
    <x v="0"/>
    <m/>
    <m/>
    <s v="Chatbots, Intelligent Digital Assistants, Virtual Agents and Recommendation Systems"/>
    <x v="1"/>
    <x v="5"/>
    <x v="0"/>
    <x v="0"/>
    <x v="0"/>
    <m/>
    <x v="0"/>
    <x v="1"/>
    <x v="1"/>
    <s v="Public Services and engagement"/>
    <m/>
    <m/>
    <s v="Organizational / Sustained Change"/>
    <s v="Improved Public Service"/>
    <m/>
    <s v="x"/>
    <m/>
    <m/>
    <m/>
    <s v="Open Government Capabilities"/>
    <b v="0"/>
    <m/>
    <m/>
    <m/>
    <m/>
    <m/>
    <m/>
    <m/>
    <s v="Open government capabilities"/>
    <s v="x"/>
    <m/>
    <m/>
    <s v="https://www.cio-online.com/actualites/lire-chorus-pro-aussi-aide-ses-utilisateurs-avec-un-chatbot-10199.html"/>
    <s v="published"/>
    <x v="0"/>
    <m/>
    <s v="Colin van Noordt"/>
    <d v="2020-01-01T00:00:00"/>
    <d v="2021-06-14T00:00:00"/>
  </r>
  <r>
    <s v="AIWT6-84"/>
    <s v="IAlim - Targeting restaurant health inspections"/>
    <s v="https://agriculture.gouv.fr/telecharger/116478?token=34e41e9143e50e1be2324f7d9bf7f7fceffe7183e5e97acb34d333c90a70b5a6"/>
    <m/>
    <s v="Since November 2019, Ministry of Agriculture inspectors have been able to use “Food AI” (IAlim) to assist them in targeting their restaurant health inspections more effectively. Refine the targeting of establishments to be inspected in the direct-to-consumer delivery sector (restaurants, food service businesses, distributors) through consumer feedback on online notification sites. "/>
    <x v="0"/>
    <x v="11"/>
    <s v="FR"/>
    <s v="The General Food Directorate (DGAL) of the Ministry of Agriculture and Food "/>
    <x v="0"/>
    <x v="4"/>
    <s v="Public health services."/>
    <x v="1"/>
    <x v="5"/>
    <n v="2019"/>
    <s v="Planning"/>
    <s v="Searching"/>
    <s v="Machine learning"/>
    <m/>
    <x v="0"/>
    <x v="1"/>
    <m/>
    <x v="0"/>
    <x v="3"/>
    <x v="2"/>
    <x v="0"/>
    <m/>
    <m/>
    <s v="Natural Language Processing, Text Mining and Speech Analytics"/>
    <x v="3"/>
    <x v="13"/>
    <x v="0"/>
    <x v="0"/>
    <x v="0"/>
    <m/>
    <x v="1"/>
    <x v="0"/>
    <x v="0"/>
    <s v="Enforcement"/>
    <m/>
    <m/>
    <s v="Organizational / Sustained Change"/>
    <b v="0"/>
    <m/>
    <m/>
    <m/>
    <m/>
    <m/>
    <s v="Improved Administration Efficency"/>
    <s v="Improved Administrative Efficiency"/>
    <s v="x"/>
    <s v="x"/>
    <m/>
    <s v="x"/>
    <m/>
    <m/>
    <m/>
    <b v="0"/>
    <m/>
    <m/>
    <m/>
    <s v="https://www.etalab.gouv.fr/intelligence-artificielle-decouvrez-les-6-projets-laureats-de-lappel-a-manifestation-dinteret-ia"/>
    <s v="published"/>
    <x v="0"/>
    <m/>
    <s v="Colin van Noordt"/>
    <d v="2020-01-01T00:00:00"/>
    <d v="2021-06-17T00:00:00"/>
  </r>
  <r>
    <s v="AIWT6-85"/>
    <s v="Garbage declarations - Search for irregular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x v="3"/>
    <x v="11"/>
    <s v="FR"/>
    <s v="City of Swidnik"/>
    <x v="1"/>
    <x v="2"/>
    <s v="Waste management."/>
    <x v="2"/>
    <x v="4"/>
    <m/>
    <s v="Planning"/>
    <s v="Searching"/>
    <m/>
    <m/>
    <x v="1"/>
    <x v="1"/>
    <m/>
    <x v="0"/>
    <x v="0"/>
    <x v="3"/>
    <x v="0"/>
    <m/>
    <m/>
    <s v="Predictive Analytics, Simulation and Data Visualisation"/>
    <x v="4"/>
    <x v="3"/>
    <x v="0"/>
    <x v="0"/>
    <x v="0"/>
    <m/>
    <x v="3"/>
    <x v="2"/>
    <x v="5"/>
    <s v="Public Services and engagement"/>
    <m/>
    <m/>
    <m/>
    <s v="Improved Public Service"/>
    <m/>
    <m/>
    <s v="x"/>
    <s v="x"/>
    <m/>
    <b v="0"/>
    <b v="0"/>
    <m/>
    <m/>
    <m/>
    <m/>
    <m/>
    <m/>
    <m/>
    <b v="0"/>
    <m/>
    <m/>
    <m/>
    <s v="alGOVrithms 2.0 report  https://opendatakosovo.org/wp-content/uploads/2021/03/ODK_alGOVrithms-2-0_report-2021_1.pdf?x54372"/>
    <s v="validated"/>
    <x v="1"/>
    <s v="URL missing"/>
    <s v="Colin van Noordt"/>
    <d v="2021-03-20T00:00:00"/>
    <d v="2021-06-14T00:00:00"/>
  </r>
  <r>
    <s v="AIWT6-86"/>
    <s v="OpenJustice - Open case law, pseudonymization and enrichment of court decisions"/>
    <s v=" "/>
    <m/>
    <s v="The Court of Cassation , in conjunction with the Ministry of Justice, wishes to develop automatic learning techniques in order to identify the data to be pseudonymized in court decisions before making them accessible and reusable. The results of this work will profoundly transform the dissemination of case law, strengthen the consistency of decisions rendered and citizens' confidence in the judiciary; they can be widely applied to other types of data.This machine learning model to automatically pseudonymize case law data and foster open data of case law. . Aims to foster open data and the development of legal tech start ups"/>
    <x v="0"/>
    <x v="11"/>
    <s v="FR"/>
    <m/>
    <x v="0"/>
    <x v="5"/>
    <s v="Law courts"/>
    <x v="3"/>
    <x v="2"/>
    <m/>
    <s v="Learning"/>
    <s v="Machine learning"/>
    <s v="Machine learning"/>
    <m/>
    <x v="0"/>
    <x v="7"/>
    <s v="8-Justice"/>
    <x v="0"/>
    <x v="2"/>
    <x v="0"/>
    <x v="0"/>
    <m/>
    <m/>
    <s v="Natural Language Processing, Text Mining and Speech Analytics"/>
    <x v="0"/>
    <x v="15"/>
    <x v="0"/>
    <x v="0"/>
    <x v="0"/>
    <m/>
    <x v="2"/>
    <x v="1"/>
    <x v="3"/>
    <s v="Internal Management"/>
    <m/>
    <s v="3 - AI4IOP"/>
    <s v="Transformative / Disruptive"/>
    <s v="Improved Public Service"/>
    <m/>
    <m/>
    <s v="x"/>
    <s v="x"/>
    <m/>
    <s v="Open Government Capabilities"/>
    <b v="0"/>
    <m/>
    <m/>
    <m/>
    <m/>
    <m/>
    <m/>
    <m/>
    <s v="Open government capabilities"/>
    <s v="x"/>
    <m/>
    <m/>
    <s v="https://entrepreneur-interet-general.etalab.gouv.fr/defis/2019/openjustice.html"/>
    <s v="published"/>
    <x v="0"/>
    <m/>
    <s v="Colin van Noordt"/>
    <d v="2020-01-01T00:00:00"/>
    <m/>
  </r>
  <r>
    <s v="AIWT6-87"/>
    <s v="3rdhandrobot.eu"/>
    <s v=" "/>
    <m/>
    <s v="This project aims at developing a semi-autonomous robot assistant that acts as a third hand for a human worker"/>
    <x v="1"/>
    <x v="11"/>
    <s v="FR"/>
    <m/>
    <x v="1"/>
    <x v="3"/>
    <s v="Medical products, appliances and equipment."/>
    <x v="2"/>
    <x v="8"/>
    <m/>
    <s v="Integration and Interaction"/>
    <s v="Robotics and Automation"/>
    <m/>
    <m/>
    <x v="1"/>
    <x v="1"/>
    <m/>
    <x v="0"/>
    <x v="0"/>
    <x v="3"/>
    <x v="0"/>
    <m/>
    <m/>
    <s v="Cognitive Robotics and Process Automation, Connected and Automated Vehicles"/>
    <x v="4"/>
    <x v="3"/>
    <x v="0"/>
    <x v="0"/>
    <x v="0"/>
    <m/>
    <x v="3"/>
    <x v="2"/>
    <x v="2"/>
    <s v="Public Services and engagement"/>
    <m/>
    <m/>
    <s v="Transformative / Disruptive"/>
    <s v="Improved Public Service"/>
    <m/>
    <m/>
    <s v="x"/>
    <s v="x"/>
    <m/>
    <b v="0"/>
    <b v="0"/>
    <m/>
    <m/>
    <m/>
    <m/>
    <m/>
    <m/>
    <m/>
    <b v="0"/>
    <m/>
    <m/>
    <m/>
    <s v="https://cordis.europa.eu/project/id/610878"/>
    <s v="retired"/>
    <x v="1"/>
    <m/>
    <s v="Colin van Noordt"/>
    <d v="2020-01-01T00:00:00"/>
    <m/>
  </r>
  <r>
    <s v="AIWT6-88"/>
    <s v="Rubbish collection in Świdnik and other c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x v="3"/>
    <x v="14"/>
    <s v="PL"/>
    <s v="City of Swidnik"/>
    <x v="1"/>
    <x v="2"/>
    <s v="Waste management."/>
    <x v="2"/>
    <x v="4"/>
    <m/>
    <s v="Planning"/>
    <s v="Searching"/>
    <m/>
    <m/>
    <x v="1"/>
    <x v="1"/>
    <m/>
    <x v="0"/>
    <x v="0"/>
    <x v="3"/>
    <x v="0"/>
    <m/>
    <m/>
    <s v="Predictive Analytics, Simulation and Data Visualisation"/>
    <x v="4"/>
    <x v="3"/>
    <x v="0"/>
    <x v="0"/>
    <x v="0"/>
    <m/>
    <x v="3"/>
    <x v="2"/>
    <x v="5"/>
    <s v="Public Services and engagement"/>
    <m/>
    <m/>
    <m/>
    <s v="Improved Public Service"/>
    <m/>
    <m/>
    <s v="x"/>
    <s v="x"/>
    <m/>
    <b v="0"/>
    <b v="0"/>
    <m/>
    <m/>
    <m/>
    <m/>
    <m/>
    <m/>
    <m/>
    <b v="0"/>
    <m/>
    <m/>
    <m/>
    <s v="alGOVrithms 2.0 report  https://opendatakosovo.org/wp-content/uploads/2021/03/ODK_alGOVrithms-2-0_report-2021_1.pdf?x54372"/>
    <s v="validated"/>
    <x v="1"/>
    <s v="Not enough information available regarding technology. Most likely there's no AI used at all."/>
    <s v="Colin van Noordt"/>
    <d v="2021-03-20T00:00:00"/>
    <d v="2021-06-15T00:00:00"/>
  </r>
  <r>
    <s v="AIWT6-89"/>
    <s v="Admission Post-Bac"/>
    <s v=" "/>
    <m/>
    <s v="This software allocates higher education places to high school graduates. The key interest in using an algorithm in this instance is the gain in productivity brought about by delegating to a machine a task that would take_x000a_up a great deal of time and resources to a human.  Another interest is to guarantee the uniform and impartial application of rules defined beforehand for the allocation of available university places. Indeed, the implementation of these rules by a complex administrative chain of command is much more likely to give rise to forms of arbitrary decision-making or even simply different interpretations depending on the staff applying them. However, the lack of transparency in the algorithm has created an atmosphere of distrust towards higher education in France"/>
    <x v="0"/>
    <x v="11"/>
    <s v="FR"/>
    <s v="Ministry of Education"/>
    <x v="1"/>
    <x v="9"/>
    <s v="Pre-primary and primary education."/>
    <x v="2"/>
    <x v="4"/>
    <m/>
    <s v="Planning"/>
    <s v="Automated reasoning"/>
    <m/>
    <m/>
    <x v="1"/>
    <x v="1"/>
    <m/>
    <x v="0"/>
    <x v="0"/>
    <x v="3"/>
    <x v="0"/>
    <m/>
    <m/>
    <s v="Expert and Rule based Systems, Algorithmic Decision Making"/>
    <x v="4"/>
    <x v="3"/>
    <x v="0"/>
    <x v="0"/>
    <x v="0"/>
    <m/>
    <x v="3"/>
    <x v="2"/>
    <x v="5"/>
    <s v="Adjudication"/>
    <m/>
    <m/>
    <s v="Incremental / Technical Change"/>
    <s v="Improved Public Service"/>
    <m/>
    <m/>
    <s v="x"/>
    <s v="x"/>
    <m/>
    <b v="0"/>
    <b v="0"/>
    <m/>
    <m/>
    <m/>
    <m/>
    <m/>
    <m/>
    <m/>
    <b v="0"/>
    <m/>
    <m/>
    <m/>
    <s v="https://www.legifrance.gouv.fr/cnil/id/CNILTEXT000035647959/"/>
    <s v="created"/>
    <x v="1"/>
    <m/>
    <s v="Colin van Noordt"/>
    <d v="2020-01-01T00:00:00"/>
    <m/>
  </r>
  <r>
    <s v="AIWT6-90"/>
    <s v="Poland - Fraud Detection COVID-19 support"/>
    <s v="https://www.experian.com.pl/en/business/identity-and-fraud/fraud-prevention-responses"/>
    <m/>
    <s v="AI system supporting fraud prevention. It consists in automatic verification of statements submitted in applications, mainly financial data from National Tax Administration and The Social Insurance Institution databases. Additionally, some irregularities are analyzed, e.g. too high amounts in relation to the number of employees. Among other things the system analyzes the criterion of a decline in turnover. It must be directly related to the pandemic and not, for example, to a failed business plan or a failed investment. The system will also examine what the subsidy money was spent on. - The rule is that financial subsidy money can only be used to pay for business expenses. The above mentioned information are the only available sources describing the system and were shared with the press by the Polish Development Fund which is responsible for granting subsidies."/>
    <x v="0"/>
    <x v="14"/>
    <s v="PL"/>
    <m/>
    <x v="0"/>
    <x v="1"/>
    <s v="Executive and legislative organs, financial and fiscal affairs, external affairs."/>
    <x v="1"/>
    <x v="2"/>
    <m/>
    <s v="Learning"/>
    <s v="Machine learning"/>
    <s v="Machine learning"/>
    <s v="fraud detection"/>
    <x v="0"/>
    <x v="5"/>
    <s v="6a-LawEnforcement-riskassess_np"/>
    <x v="0"/>
    <x v="0"/>
    <x v="0"/>
    <x v="0"/>
    <m/>
    <m/>
    <s v="Machine Learning, Deep Learning"/>
    <x v="5"/>
    <x v="10"/>
    <x v="0"/>
    <x v="0"/>
    <x v="0"/>
    <m/>
    <x v="1"/>
    <x v="0"/>
    <x v="0"/>
    <s v="Internal Management"/>
    <m/>
    <m/>
    <s v="Organizational / Sustained Change"/>
    <b v="0"/>
    <m/>
    <m/>
    <m/>
    <m/>
    <m/>
    <s v="Improved Administration Efficency"/>
    <s v="Improved Administrative Efficiency"/>
    <m/>
    <s v="x"/>
    <m/>
    <s v="x"/>
    <m/>
    <m/>
    <m/>
    <b v="0"/>
    <m/>
    <m/>
    <m/>
    <s v="alGOVrithms 2.0 report  https://opendatakosovo.org/wp-content/uploads/2021/03/ODK_alGOVrithms-2-0_report-2021_1.pdf?x54370"/>
    <s v="published"/>
    <x v="0"/>
    <m/>
    <s v="Colin van Noordt"/>
    <d v="2021-03-20T00:00:00"/>
    <d v="2021-03-18T00:00:00"/>
  </r>
  <r>
    <s v="AIWT6-91"/>
    <s v="SIRANO anti money laundering"/>
    <s v="https://www.aiforhumanity.fr/pdfs/MissionVillani_Report_ENG-VF.pdf"/>
    <m/>
    <s v="Artificial Intelligence modules have been developed within the SIRANO programme to fight against financial trafficking as part of TRACFIN, the unit fighting against money laundering and financing of terrorism"/>
    <x v="0"/>
    <x v="11"/>
    <s v="FR"/>
    <m/>
    <x v="1"/>
    <x v="5"/>
    <s v="Police Services"/>
    <x v="2"/>
    <x v="4"/>
    <m/>
    <s v="Learning"/>
    <s v="Machine learning"/>
    <m/>
    <m/>
    <x v="1"/>
    <x v="1"/>
    <m/>
    <x v="0"/>
    <x v="0"/>
    <x v="3"/>
    <x v="0"/>
    <m/>
    <m/>
    <s v="Security Analytics and Threat Intelligence"/>
    <x v="4"/>
    <x v="3"/>
    <x v="0"/>
    <x v="0"/>
    <x v="0"/>
    <m/>
    <x v="3"/>
    <x v="2"/>
    <x v="5"/>
    <s v="Regulatory research, analysis and monitoring"/>
    <m/>
    <m/>
    <s v="Incremental / Technical Change"/>
    <s v="Improved Public Service"/>
    <m/>
    <s v="x"/>
    <m/>
    <s v="x"/>
    <m/>
    <b v="0"/>
    <b v="0"/>
    <m/>
    <m/>
    <m/>
    <m/>
    <m/>
    <m/>
    <m/>
    <b v="0"/>
    <m/>
    <m/>
    <m/>
    <s v="French AI Strategy - https://www.aiforhumanity.fr/pdfs/MissionVillani_Report_ENG-VF.pdf"/>
    <s v="created"/>
    <x v="1"/>
    <m/>
    <s v="Colin van Noordt"/>
    <d v="2020-01-01T00:00:00"/>
    <m/>
  </r>
  <r>
    <s v="AIWT6-92"/>
    <s v="Germany's Federal Office for Migrants and Refugees - Refugee Language Detection"/>
    <s v="https://www.dw.com/en/automatic-speech-analysis-software-used-to-verify-refugees-dialects/a-37980819"/>
    <m/>
    <s v="Germany's Federal Office for Migrants and Refugees uses a voice recognition software that seeks to identify which country migrants without documentation are from. The Federal Office for Migrants and Refugees said the automated new system would begin within two weeks. The aim is to detect Arabic-speaking migrants claiming to be Syrian to increase their chances of asylum. The new software will run alongside techniques already in use to establish a person's identity. A variety of data will be examined, including the asylum-seeker's documentation, before a final decision is made. If necessary, officials will also seek expert opinion. Linguists argue it would, however, be challenging for an automatic machine to be completely accurate, as language and vocabulary are ever-changing, reducing the effectiveness and accuracy. "/>
    <x v="0"/>
    <x v="1"/>
    <s v="DE"/>
    <s v="Federal Office for Migration and Refugees (BAMF)"/>
    <x v="0"/>
    <x v="5"/>
    <s v="Public order and safety n.e.c."/>
    <x v="4"/>
    <x v="5"/>
    <m/>
    <s v="Perception"/>
    <s v="Audio processing"/>
    <s v="Machine learning"/>
    <m/>
    <x v="0"/>
    <x v="6"/>
    <s v="7b-Migration-assess_risk"/>
    <x v="0"/>
    <x v="0"/>
    <x v="0"/>
    <x v="0"/>
    <m/>
    <m/>
    <s v="Audio Processing"/>
    <x v="5"/>
    <x v="10"/>
    <x v="0"/>
    <x v="0"/>
    <x v="0"/>
    <m/>
    <x v="1"/>
    <x v="1"/>
    <x v="3"/>
    <s v="Adjudication"/>
    <m/>
    <m/>
    <s v="Transformative / Disruptive"/>
    <b v="0"/>
    <m/>
    <m/>
    <m/>
    <m/>
    <m/>
    <s v="Improved Administration Efficency"/>
    <s v="Improved Administrative Efficiency"/>
    <m/>
    <s v="x"/>
    <m/>
    <s v="x"/>
    <m/>
    <s v="x"/>
    <m/>
    <s v="Open government capabilities"/>
    <s v="x"/>
    <m/>
    <m/>
    <s v="https://www.dw.com/en/automatic-speech-analysis-software-used-to-verify-refugees-dialects/a-37980819"/>
    <s v="published"/>
    <x v="0"/>
    <m/>
    <s v="Colin van Noordt"/>
    <d v="2020-01-01T00:00:00"/>
    <m/>
  </r>
  <r>
    <s v="AIWT6-93"/>
    <s v="Govbot -  Administrative search engine for citizens' enquiries "/>
    <s v=" "/>
    <s v="Primary contacts from the website https://www.d-nrw.de/projekte/informationsmanagement-nrw.html :_x000a__x000a_Contact person: Gaby Vondran_x000a_E-Mail: landesredaktion (at) d-nrw.de_x000a_Telephone: 0231/222 438-2 _x000a__x000a_Contact person: Fabio De Luca_x000a_Email: landesredaktion (at) d-nrw.de_x000a_Telephone: 0231/222 438-31 _x000a__x000a_Contact person: Anna-Maria Tietze_x000a_Email: landesredaktion (at) d-nrw.de_x000a_Telephone: 0231/222 438-54_x000a__x000a_Contacts of the NRW Bot:_x000a__x000a_NRWbot:_x000a_Mr. Jürgen Platte, 0231/222 438-28, platte (at) d-nrw.de_x000a_Mr. Tobias Hindemitt, 0231/222 438-41, hindemitt (at) d-nrw.de _x000a_"/>
    <s v="GovBot which is in use with the administrative search engine of the administration of the German State North Rhine-Westphalia. The search engine for administrative matters guarantees citizens easy and clear access to information. It indexes all websites of the state of North Rhine-Westphalia, the regional associations, many chambers, all districts and municipalities of the state of North Rhine-Westphalia and thus accesses over 12 million individual websites in a search index. Using their own search interface, users can search for administrative terms and problems, are pointed out to correct administrative terms with search word recommendations and, if necessary, are given specific responsibilities for a problem. The full text search result - broken down by administrative level - completes the offer, with a map section showing the specific location of the relevant authority. https://www.verwaltungssuchmaschine.nrw/"/>
    <x v="2"/>
    <x v="1"/>
    <s v="DE"/>
    <s v="Ministerium für Inneres und Kommunales des Landes Nordrhein-Westfalen"/>
    <x v="0"/>
    <x v="1"/>
    <s v="Executive and legislative organs, financial and fiscal affairs, external affairs."/>
    <x v="1"/>
    <x v="5"/>
    <m/>
    <s v="Communication"/>
    <s v="Natural language processing"/>
    <m/>
    <s v="chatbot"/>
    <x v="2"/>
    <x v="1"/>
    <m/>
    <x v="0"/>
    <x v="0"/>
    <x v="1"/>
    <x v="0"/>
    <m/>
    <m/>
    <s v="Chatbots, Intelligent Digital Assistants, Virtual Agents and Recommendation Systems"/>
    <x v="1"/>
    <x v="5"/>
    <x v="0"/>
    <x v="0"/>
    <x v="0"/>
    <m/>
    <x v="0"/>
    <x v="1"/>
    <x v="1"/>
    <s v="Internal Management"/>
    <m/>
    <m/>
    <s v="Incremental / Technical Change"/>
    <s v="Improved Public Service"/>
    <m/>
    <m/>
    <s v="x"/>
    <s v="x"/>
    <s v="x"/>
    <b v="0"/>
    <b v="0"/>
    <m/>
    <m/>
    <m/>
    <m/>
    <m/>
    <m/>
    <m/>
    <b v="0"/>
    <m/>
    <m/>
    <m/>
    <s v="https://publicplan.de/projekt/verwaltungssuchmaschine-nrw"/>
    <s v="published"/>
    <x v="0"/>
    <m/>
    <s v="Colin van Noordt"/>
    <d v="2020-01-01T00:00:00"/>
    <d v="2021-06-14T00:00:00"/>
  </r>
  <r>
    <s v="AIWT6-94"/>
    <s v="Buddy Krefeld - Chatbot to which citizens can ask various questions"/>
    <s v=" "/>
    <s v="Theo Steinhardt and Michael Tjupalow "/>
    <s v="Buddy Krefield is a Chatbot to which citizens can ask various questions related to the administrative processes in municipal administrations, for example on which form to fill in for what service. It is expected to save time as it does no longer require a civil servant to answer the questions and it offers citizens immediate responses to their queries. The chatbot is the result of a hackathon organized by the open data portal of the German region North Rhine-Westphalia. "/>
    <x v="3"/>
    <x v="1"/>
    <s v="DE"/>
    <m/>
    <x v="1"/>
    <x v="1"/>
    <s v="Executive and legislative organs, financial and fiscal affairs, external affairs."/>
    <x v="0"/>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s v="https://open.nrw/de/content/kumpel-krefeld-gewinnt-nrw-hackathon"/>
    <s v="published"/>
    <x v="1"/>
    <m/>
    <s v="Colin van Noordt"/>
    <d v="2020-01-01T00:00:00"/>
    <m/>
  </r>
  <r>
    <s v="AIWT6-95"/>
    <s v="MONICA"/>
    <s v=" "/>
    <s v="Markus Eisenhauer +49 2241 14 28 59 (office)_x000a_+49 2241 14-2080 (fax)_x000a_Email: markus.eisenhauer@fit.fraunhofer.de_x000a_http://www.fit.fraunhofer.de/"/>
    <s v="The MONICA project is a large-scale demonstration of new and existing IoT applications for a smarter living. The demonstration involves six major cities in Europe: Lyon, Bonn, Leeds, Turin, Copenhagen and Hamburg. Focus is on one of the key aspects of European society: the cultural performances in open-air settings which create challenges in terms of crowd safety, security and noise pollution.The MONICA project demonstrated how cities can use IoT technologies to support the management of security and (un)wanted sound at large, open-air cultural and sporting events which attract and affect many people."/>
    <x v="1"/>
    <x v="1"/>
    <s v="DE"/>
    <s v="Fraunhofer Institute for Applied Information Technology FIT"/>
    <x v="1"/>
    <x v="5"/>
    <s v="Police Services"/>
    <x v="2"/>
    <x v="8"/>
    <m/>
    <s v="Integration and Interaction"/>
    <s v="Multi-agent systems"/>
    <m/>
    <m/>
    <x v="1"/>
    <x v="1"/>
    <m/>
    <x v="0"/>
    <x v="0"/>
    <x v="3"/>
    <x v="0"/>
    <m/>
    <m/>
    <m/>
    <x v="4"/>
    <x v="3"/>
    <x v="0"/>
    <x v="0"/>
    <x v="0"/>
    <m/>
    <x v="3"/>
    <x v="2"/>
    <x v="5"/>
    <m/>
    <m/>
    <m/>
    <s v="Incremental / Technical Change"/>
    <s v="Improved Public Service"/>
    <m/>
    <m/>
    <s v="x"/>
    <s v="x"/>
    <m/>
    <b v="0"/>
    <b v="0"/>
    <m/>
    <m/>
    <m/>
    <m/>
    <m/>
    <m/>
    <m/>
    <b v="0"/>
    <m/>
    <m/>
    <m/>
    <s v="https://www.monica-project.eu/"/>
    <s v="retired"/>
    <x v="1"/>
    <m/>
    <s v="Colin van Noordt"/>
    <d v="2020-01-01T00:00:00"/>
    <m/>
  </r>
  <r>
    <s v="AIWT6-96"/>
    <s v="Skala -Predictive policing"/>
    <s v=" "/>
    <s v="Herausgeber_x000a_Landeskriminalamt Nordrhein-Westfalen_x000a_Abteilung 3_x000a_Völklinger Straße 49_x000a_40221 Düsseldorf_x000a_SKALA@polizei.nrw.de _x000a_poststelle.lka@polizei.nrw.de_x000a_www.lka.polizei.nrw"/>
    <s v="The State Criminal Police Office (LKA) of North Rhine-Westphalia, for example, has been using the “Skala” software since 2015, a system for evaluating crime and anticipating situations. Skala uses past experiences, such as the near-repeat theory. Once a week, Skala spits out forecasts of residential burglaries for police authorities in Bonn, Duisburg, Dusseldorf, Essen, Gelsenkirchen, and Cologne – maps showing residential districts with a high probability of burglary. The police use the forecasts to decide, for example, where to send more patrol cars and whether to personally advise the population in vulnerable areas on burglary protection. At the beginning of May 2018, NRW Minister of the Interior Herbert Reul announced that it would extend its deployment to the whole of North Rhine-Westphalia, initially to all main crime departments."/>
    <x v="2"/>
    <x v="1"/>
    <s v="DE"/>
    <s v="State Criminal Police Office (LKA) of North Rhine-Westphalia"/>
    <x v="4"/>
    <x v="5"/>
    <s v="Police Services"/>
    <x v="1"/>
    <x v="6"/>
    <m/>
    <s v="Learning"/>
    <s v="Machine learning"/>
    <s v="Machine learning"/>
    <m/>
    <x v="0"/>
    <x v="5"/>
    <s v="6e-LawEnforcement-predictcrime"/>
    <x v="0"/>
    <x v="0"/>
    <x v="0"/>
    <x v="0"/>
    <m/>
    <m/>
    <s v="Expert and Rule based Systems, Algorithmic Decision Making"/>
    <x v="3"/>
    <x v="7"/>
    <x v="0"/>
    <x v="0"/>
    <x v="0"/>
    <m/>
    <x v="1"/>
    <x v="0"/>
    <x v="0"/>
    <s v="Enforcement"/>
    <m/>
    <m/>
    <s v="Organizational / Sustained Change"/>
    <b v="0"/>
    <m/>
    <m/>
    <m/>
    <m/>
    <m/>
    <s v="Improved Administration Efficency"/>
    <s v="Improved Administrative Efficiency"/>
    <m/>
    <s v="x"/>
    <m/>
    <s v="x"/>
    <m/>
    <m/>
    <m/>
    <b v="0"/>
    <m/>
    <m/>
    <m/>
    <s v="https://lafp.polizei.nrw/sites/default/files/2018-07/180628_Abschlussbericht_SKALA.PDF"/>
    <s v="validated"/>
    <x v="0"/>
    <m/>
    <s v="Colin van Noordt"/>
    <d v="2020-01-01T00:00:00"/>
    <m/>
  </r>
  <r>
    <s v="AIWT6-97"/>
    <s v="PEAT – Plantix Machine Vision for Diagnosing Pests / Soil Defects"/>
    <s v=" "/>
    <m/>
    <s v="PEAT – Machine Vision for Diagnosing Pests / Soil Defects_x000a_Deforestation and degradation of soil quality remain significant threats to food security and have a negative impact on the economy. _x000a_Domestically, the USDA has estimated that the annual cost of soil erosion is approximately $44 billion dollars._x000a_Berlin-based agricultural tech startup PEAT, has developed a deep learning application called Plantix that reportedly identifies potential defects and nutrient deficiencies in soil. Analysis is conducted by software algorithms which correlate particular foliage patterns with certain soil defects, plant pests and diseases."/>
    <x v="0"/>
    <x v="15"/>
    <s v="RO321"/>
    <m/>
    <x v="1"/>
    <x v="3"/>
    <s v="Protection of biodiversity and landscape."/>
    <x v="2"/>
    <x v="4"/>
    <m/>
    <s v="Perception"/>
    <s v="Computer vision"/>
    <m/>
    <m/>
    <x v="1"/>
    <x v="1"/>
    <m/>
    <x v="0"/>
    <x v="0"/>
    <x v="3"/>
    <x v="0"/>
    <m/>
    <m/>
    <s v="Computer Vision and Identity Recognition"/>
    <x v="4"/>
    <x v="3"/>
    <x v="0"/>
    <x v="0"/>
    <x v="0"/>
    <m/>
    <x v="3"/>
    <x v="2"/>
    <x v="5"/>
    <s v="Regulatory research, analysis and monitoring"/>
    <m/>
    <m/>
    <s v="Incremental / Technical Change"/>
    <s v="Improved Public Service"/>
    <m/>
    <m/>
    <s v="x"/>
    <s v="x"/>
    <m/>
    <b v="0"/>
    <b v="0"/>
    <m/>
    <m/>
    <m/>
    <m/>
    <m/>
    <m/>
    <m/>
    <b v="0"/>
    <m/>
    <m/>
    <m/>
    <s v="https://peat.technology/"/>
    <s v="created"/>
    <x v="1"/>
    <m/>
    <s v="Colin van Noordt"/>
    <d v="2020-01-01T00:00:00"/>
    <m/>
  </r>
  <r>
    <s v="AIWT6-98"/>
    <s v="TRAMAN21"/>
    <s v=" "/>
    <s v="Prof. Markos Papageorgiou Tel: +302821037240_x000a_Fax: +302821037584_x000a_E-mail: markos _at_ dssl.tuc.gr"/>
    <s v="It is the main objective of TRAMAN21 to develop the foundations and first steps that will pave the way towards a new era of future motorway traffic management research and practice, which is indispensable in order to accompany, complement and exploit the evolving VACS deployment. TRAMAN21 assesses the relevance of VACS for improved traffic flow and develops specific options for a sensible upgrade of the traffic conditions, particularly at the network’s weak points, i.e. at bottlenecks and incident locations. The proposed work comprises the development of new traffic flow modelling and control approaches, on the basis of appropriate methods from many-particle Physics, Automatic Control and Optimisation, to consider and exploit the novel vehicle capabilities at a network-wide level. A field trial is included, aiming at a preliminary testing and demonstration of the developed concepts."/>
    <x v="3"/>
    <x v="15"/>
    <s v="RO113"/>
    <m/>
    <x v="1"/>
    <x v="3"/>
    <s v="General economic, commercial and labour affair"/>
    <x v="2"/>
    <x v="4"/>
    <m/>
    <s v="Planning"/>
    <s v="Planning and Scheduling"/>
    <m/>
    <m/>
    <x v="1"/>
    <x v="1"/>
    <m/>
    <x v="0"/>
    <x v="0"/>
    <x v="3"/>
    <x v="0"/>
    <m/>
    <m/>
    <s v="Predictive Analytics, Simulation and Data Visualisation"/>
    <x v="4"/>
    <x v="3"/>
    <x v="0"/>
    <x v="0"/>
    <x v="0"/>
    <m/>
    <x v="3"/>
    <x v="2"/>
    <x v="5"/>
    <s v="Regulatory research, analysis and monitoring"/>
    <m/>
    <m/>
    <s v="Organizational / Sustained Change"/>
    <s v="Improved Public Service"/>
    <m/>
    <s v="x"/>
    <m/>
    <s v="x"/>
    <m/>
    <b v="0"/>
    <b v="0"/>
    <m/>
    <m/>
    <m/>
    <m/>
    <m/>
    <m/>
    <m/>
    <b v="0"/>
    <m/>
    <m/>
    <m/>
    <s v="https://cordis.europa.eu/project/id/321132"/>
    <s v="created"/>
    <x v="1"/>
    <m/>
    <s v="Colin van Noordt"/>
    <d v="2020-01-01T00:00:00"/>
    <m/>
  </r>
  <r>
    <s v="AIWT6-99"/>
    <s v="Chatbot for administration helpdesk - Directing citizens to the correct information"/>
    <s v=" "/>
    <m/>
    <s v="A chatbot is available in Hungary to help citizens with their cases in public administrations. The chatbot can direct citizens to the correct information, and guide them through the administrative process. "/>
    <x v="0"/>
    <x v="16"/>
    <s v="HU"/>
    <m/>
    <x v="1"/>
    <x v="1"/>
    <s v="Executive and legislative organs, financial and fiscal affairs, external affairs."/>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m/>
    <s v="validated"/>
    <x v="1"/>
    <s v="No information available"/>
    <s v="Colin van Noordt"/>
    <d v="2020-01-01T00:00:00"/>
    <d v="2020-01-01T00:00:00"/>
  </r>
  <r>
    <s v="AIWT6-100"/>
    <s v="VDA - Voicebot on calls from Irish taxpayer on tax clearance"/>
    <s v=" https://www.youtube.com/watch?v=k9KUCq3Fdi8"/>
    <m/>
    <s v="In 2018, Irish Revenue Commissioners began investigating the potential of Artificial Intelligence to provide a more efficient, effective experience for customers using their telephony services. This resulted in the implementation of a Virtual Digital Agent (VDA) designed to focus on a subset of calls from the Irish taxpayer relating to tax clearance. 1) taxpayers contact Irish Revenue tax clearance customer support asking how to apply for tax clearance; 2) enquiring what their current tax clearance status is; 3) requesting more information on expired, refused &amp; rescinded tax clearance applications as well as just looking for information on tax clearance itself.  Result is up to 50% of calls were handled from start to finish by the voicebot,  70% of first-time applicants engaged by voicebot submitting their application, 75% of tax clearance holders were able to retrieve their tax clearance access number (TCAN). Only in 10% of the calls, the calls were transferred to a human operator."/>
    <x v="0"/>
    <x v="17"/>
    <s v="IE"/>
    <s v="Irish Revenue Commissioners"/>
    <x v="0"/>
    <x v="1"/>
    <s v="Executive and legislative organs, financial and fiscal affairs, external affairs."/>
    <x v="1"/>
    <x v="1"/>
    <m/>
    <s v="Communication"/>
    <s v="Natural language processing"/>
    <s v="Machine learning"/>
    <s v="voice assistant"/>
    <x v="0"/>
    <x v="1"/>
    <m/>
    <x v="0"/>
    <x v="0"/>
    <x v="1"/>
    <x v="0"/>
    <m/>
    <m/>
    <s v="Chatbots, Intelligent Digital Assistants, Virtual Agents and Recommendation Systems"/>
    <x v="0"/>
    <x v="1"/>
    <x v="0"/>
    <x v="0"/>
    <x v="0"/>
    <m/>
    <x v="0"/>
    <x v="1"/>
    <x v="1"/>
    <s v="Public Services and engagement"/>
    <m/>
    <m/>
    <s v="Organizational / Sustained Change"/>
    <s v="Improved Public Service"/>
    <m/>
    <s v="x"/>
    <m/>
    <s v="x"/>
    <m/>
    <b v="0"/>
    <b v="0"/>
    <m/>
    <m/>
    <m/>
    <m/>
    <m/>
    <m/>
    <m/>
    <b v="0"/>
    <m/>
    <m/>
    <m/>
    <s v="https://www.ops2020.gov.ie/actions/innovating-for-our-future/innovation/emerging-technology/artificial-intelligence/revenue-chatbot/"/>
    <s v="published"/>
    <x v="0"/>
    <m/>
    <s v="Colin van Noordt"/>
    <d v="2020-01-01T00:00:00"/>
    <m/>
  </r>
  <r>
    <s v="AIWT6-101"/>
    <s v="The Dublin Beat - Citizen opinion analysis"/>
    <s v=" "/>
    <m/>
    <s v="The Dublin Beat analyses citizen opinions in the Dublin Region for an overview of their most pressing concerns. Each month public tweets are collated by the AItext analytics platform Citibeats, whose Artificial Intelligence algorithms have been trained for understanding opinions in the local context of Dublin, assisting local authorities to better understand how local people feel about civic issues. The resulting analysis based on the gathered online data is presented via visual dashboards and through monthly reports provided online. The different reports give an overview of key issues such as how people feel about environmental issues, cultural events or city region developments expressed on the online media. The Dublin Beat can help local authorities to better understand how citizens feel about key issues and ensure that civic efforts and policy reflect the needs of communities. Local authorities employ other methods to ensure truly inclusive citizen engagement."/>
    <x v="3"/>
    <x v="17"/>
    <s v="IE"/>
    <s v="Municipality of Dublin"/>
    <x v="4"/>
    <x v="1"/>
    <s v="R&amp;D general public services."/>
    <x v="1"/>
    <x v="0"/>
    <m/>
    <s v="Learning"/>
    <s v="Machine learning"/>
    <s v="Machine learning"/>
    <s v="sentiment analysis"/>
    <x v="0"/>
    <x v="1"/>
    <m/>
    <x v="0"/>
    <x v="2"/>
    <x v="2"/>
    <x v="2"/>
    <m/>
    <m/>
    <s v="Natural Language Processing, Text Mining and Speech Analytics"/>
    <x v="0"/>
    <x v="0"/>
    <x v="0"/>
    <x v="0"/>
    <x v="0"/>
    <m/>
    <x v="0"/>
    <x v="1"/>
    <x v="1"/>
    <s v="Regulatory research, analysis and monitoring"/>
    <m/>
    <m/>
    <s v="Transformative / Disruptive"/>
    <s v="Improved Public Service"/>
    <m/>
    <s v="x"/>
    <m/>
    <s v="x"/>
    <s v="x"/>
    <s v="Open Government Capabilities"/>
    <b v="0"/>
    <m/>
    <m/>
    <m/>
    <m/>
    <m/>
    <m/>
    <m/>
    <s v="Open government capabilities"/>
    <s v="x"/>
    <s v="x"/>
    <m/>
    <s v="https://smartdublin.ie/smart-dublin-explores-how-ai-social-media-can-help-improve-the-city-region/"/>
    <s v="published"/>
    <x v="0"/>
    <m/>
    <s v="Colin van Noordt"/>
    <d v="2020-01-01T00:00:00"/>
    <m/>
  </r>
  <r>
    <s v="AIWT6-102"/>
    <s v="Vee - Chatbot providing runners helpful and timely hints, tips, hacks, tricks and training advice for running"/>
    <s v=" "/>
    <s v="Maeve O’Gorman"/>
    <s v="The chatbot, named “Vee” will run on Facebook Messenger and provide runners with helpful and timely hints, tips, hacks, tricks and training advice for running.  Vee can provide top tips to new runners on getting started, along with training reminders and motivational messages to regular runners. Vee is also on hand to answer questions about nutrition or running-related information, such as stretching, pacing, warming up and cooling down. Vee has been specifically designed to support Vhi partner events such as; the Vhi Women’s Mini Marathon and parkrun presented by Vhi. The chatbot can advise on nearby parkruns, and users can programme Vee to send regular reminders via Facebook Messenger to support their training for the Vhi Women’s Mini Marathon. https://m.me/VeebyVhi."/>
    <x v="0"/>
    <x v="17"/>
    <s v="IE"/>
    <s v="Vhi Healthcare limited"/>
    <x v="3"/>
    <x v="4"/>
    <s v="Public health services."/>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b v="0"/>
    <m/>
    <m/>
    <m/>
    <m/>
    <m/>
    <b v="0"/>
    <b v="0"/>
    <m/>
    <m/>
    <m/>
    <m/>
    <m/>
    <m/>
    <m/>
    <b v="0"/>
    <m/>
    <m/>
    <m/>
    <s v="https://irishtechnews.ie/meet-vee-vhis-new-chatbot-on-facebook-messenger/"/>
    <s v="validated"/>
    <x v="1"/>
    <s v="Private sector organisation"/>
    <s v="Colin van Noordt"/>
    <d v="2020-01-01T00:00:00"/>
    <d v="2021-06-17T00:00:00"/>
  </r>
  <r>
    <s v="AIWT6-103"/>
    <s v="PROJECT PIERINO"/>
    <s v="https://dh.fbk.eu/news/collaboration-miur"/>
    <s v="Sara Tonelli (FBK), satonelli@fbk.eu"/>
    <s v="The Pierino project (PIattaforma for the Extraction and Retrieval of Online Information) was curated by the Digital Humanities research group of the Bruno Kessler and Tommaso Caselli Foundation of the Vrije Universiteit Amsterdam and led to the creation of a platform for the automatic analysis of linguistic data, which works through AI techniques of semantic analysis and modules for the automatic processing of natural language. The platform was used for the first time by the Ministry of Education to analyze the data of the public consultation &quot;La buona scuola&quot; and made it possible to process and synthesize 270 thousand comments in less than a week, making it possible to significantly reduce analysis times questionnaires. The platform has been designed in such a way as to be as flexible as possible to quickly process data from future consultations."/>
    <x v="0"/>
    <x v="12"/>
    <s v="IT"/>
    <s v="Ministry of Education"/>
    <x v="0"/>
    <x v="9"/>
    <s v="R&amp;D education."/>
    <x v="4"/>
    <x v="3"/>
    <m/>
    <s v="Communication"/>
    <s v="Natural language processing"/>
    <m/>
    <s v="text analysis"/>
    <x v="2"/>
    <x v="4"/>
    <m/>
    <x v="0"/>
    <x v="0"/>
    <x v="1"/>
    <x v="0"/>
    <m/>
    <m/>
    <s v="Natural Language Processing, Text Mining and Speech Analytics"/>
    <x v="2"/>
    <x v="9"/>
    <x v="0"/>
    <x v="0"/>
    <x v="0"/>
    <m/>
    <x v="0"/>
    <x v="1"/>
    <x v="1"/>
    <s v="Regulatory research, analysis and monitoring"/>
    <m/>
    <m/>
    <s v="Organizational / Sustained Change"/>
    <s v="Improved Public Service"/>
    <m/>
    <m/>
    <s v="x"/>
    <s v="x"/>
    <m/>
    <b v="0"/>
    <b v="0"/>
    <m/>
    <m/>
    <m/>
    <m/>
    <m/>
    <m/>
    <m/>
    <b v="0"/>
    <m/>
    <m/>
    <m/>
    <s v="https://www.corrierecomunicazioni.it/digital-economy/intelligenza-artificiale-e-pa-italia-in-rampa-di-lancio/ and https://www.istruzione.it/allegati/2014/focus151214_all1.pdf"/>
    <s v="published"/>
    <x v="0"/>
    <m/>
    <s v="Colin van Noordt"/>
    <d v="2020-01-01T00:00:00"/>
    <d v="2021-06-17T00:00:00"/>
  </r>
  <r>
    <s v="AIWT6-104"/>
    <s v="Borbot - Virtual assistant for museums"/>
    <s v=" https://borbot.it/"/>
    <m/>
    <s v="Borbot  (acronym for Bourbons and Robotics) is a virtual assistant, adopted by the National Museum of the Royal Palace of Caserta, which through machine learning techniques is able to answer user questions, providing detailed tourist information and news about the monument. The mobile system supports the Museum's front office service and allows customer service staff to concentrate on the services with greater added value."/>
    <x v="3"/>
    <x v="12"/>
    <s v="IT"/>
    <s v="Reggia di Caserta"/>
    <x v="4"/>
    <x v="7"/>
    <s v="Cultural services."/>
    <x v="1"/>
    <x v="5"/>
    <m/>
    <s v="Communication"/>
    <s v="Natural language processing"/>
    <s v="Machine learning"/>
    <s v="chatbot"/>
    <x v="0"/>
    <x v="1"/>
    <m/>
    <x v="0"/>
    <x v="0"/>
    <x v="1"/>
    <x v="0"/>
    <m/>
    <m/>
    <s v="Chatbots, Intelligent Digital Assistants, Virtual Agents and Recommendation Systems"/>
    <x v="0"/>
    <x v="0"/>
    <x v="0"/>
    <x v="0"/>
    <x v="0"/>
    <m/>
    <x v="0"/>
    <x v="1"/>
    <x v="1"/>
    <s v="Public Services and engagement"/>
    <m/>
    <m/>
    <s v="Incremental / Technical Change"/>
    <s v="Improved Public Service"/>
    <m/>
    <m/>
    <s v="x"/>
    <s v="x"/>
    <m/>
    <b v="0"/>
    <b v="0"/>
    <m/>
    <m/>
    <m/>
    <m/>
    <m/>
    <m/>
    <m/>
    <b v="0"/>
    <m/>
    <m/>
    <m/>
    <s v="https://borbot.it/"/>
    <s v="published"/>
    <x v="0"/>
    <m/>
    <s v="Colin van Noordt"/>
    <d v="2020-01-01T00:00:00"/>
    <m/>
  </r>
  <r>
    <s v="AIWT6-105"/>
    <s v="TALIA SF - Extract and organize knowledge coming from the analysis of textual documents"/>
    <s v="https://social-and-creative.interreg-med.eu/no-cache/press-room/news/detail/actualites/the-sc-community-tools-the-semantic-framework/"/>
    <s v="Marianna Cavone m.cavone@innova.puglia.it"/>
    <s v="The TALIA SF is able to extract and organize knowledge coming from the analysis of a huge quantity of textual documents produced by the projects funded by the Interreg MED Programme. This knowledge proves to be invaluable to the management of innovation policies and for the capitalization of the most successful projects results. TALIA semantic framework is handled by Innovapuglia the in-house company of the Regional Government of Apulia."/>
    <x v="0"/>
    <x v="12"/>
    <s v="IT"/>
    <s v="Regional Government of Apulia"/>
    <x v="0"/>
    <x v="1"/>
    <s v="R&amp;D general public services."/>
    <x v="4"/>
    <x v="2"/>
    <m/>
    <s v="Reasoning"/>
    <s v="Knowledge representation"/>
    <m/>
    <s v="knowledge graph"/>
    <x v="2"/>
    <x v="1"/>
    <m/>
    <x v="0"/>
    <x v="0"/>
    <x v="1"/>
    <x v="0"/>
    <m/>
    <m/>
    <s v="AI-empowered Knowledge Management"/>
    <x v="1"/>
    <x v="5"/>
    <x v="0"/>
    <x v="0"/>
    <x v="0"/>
    <m/>
    <x v="1"/>
    <x v="1"/>
    <x v="3"/>
    <s v="Internal Management"/>
    <m/>
    <s v="3 - AI4IOP"/>
    <s v="Incremental / Technical Change"/>
    <b v="0"/>
    <m/>
    <m/>
    <m/>
    <m/>
    <m/>
    <s v="Improved Administration Efficency"/>
    <s v="Improved Administrative Efficiency"/>
    <m/>
    <s v="x"/>
    <s v="x"/>
    <s v="x"/>
    <m/>
    <m/>
    <m/>
    <b v="0"/>
    <m/>
    <m/>
    <m/>
    <s v="https://www.innova.puglia.it/home/-/asset_publisher/s92Rnms1OaMO/content/dal-progetto-talia-alla-machine-learning;jsessionid=6871C46830E04B04AAB6688EE5976951"/>
    <s v="published"/>
    <x v="0"/>
    <m/>
    <s v="Colin van Noordt"/>
    <d v="2020-01-01T00:00:00"/>
    <d v="2021-06-17T00:00:00"/>
  </r>
  <r>
    <s v="AIWT6-106"/>
    <s v="Noovle - Management of health documentation"/>
    <s v="https://www.noovle.ch/project/arsenal-it-centro-veneto-ricerca-e-innovazione-per-la-sanita-digitale/"/>
    <s v="Lorenzo Gubian"/>
    <s v="Machine Learning techniques are used for the automatic identification of the salient parts of the discharge letters in order to automatically identify the diagnoses present therein according to the international coding ICD-9-CM. This allows to develop better services connected to the electronic health record, capable of offering added value both to the clinical environment (by developing applications to support clinical decisions) and to that of regional governance (population medicine, prevention, etc.). the solution is adopted by the Veneto Region owning the electronic health record initiative and being globally in charge of the regional healthcare system. Also documented by Google: https://cloud.google.com/customers/veneto-region"/>
    <x v="2"/>
    <x v="12"/>
    <s v="IT"/>
    <s v="Veneto Region "/>
    <x v="4"/>
    <x v="4"/>
    <s v="R&amp;D health."/>
    <x v="6"/>
    <x v="5"/>
    <m/>
    <s v="Learning"/>
    <s v="Machine learning"/>
    <s v="Machine learning"/>
    <m/>
    <x v="0"/>
    <x v="1"/>
    <m/>
    <x v="1"/>
    <x v="0"/>
    <x v="0"/>
    <x v="1"/>
    <m/>
    <m/>
    <s v="Machine Learning, Deep Learning"/>
    <x v="1"/>
    <x v="2"/>
    <x v="0"/>
    <x v="0"/>
    <x v="0"/>
    <m/>
    <x v="1"/>
    <x v="1"/>
    <x v="3"/>
    <s v="Public Services and engagement"/>
    <m/>
    <s v="3 - AI4IOP"/>
    <s v="Incremental / Technical Change"/>
    <b v="0"/>
    <m/>
    <m/>
    <m/>
    <m/>
    <m/>
    <s v="Improved Administration Efficency"/>
    <s v="Improved Administrative Efficiency"/>
    <m/>
    <s v="x"/>
    <s v="x"/>
    <s v="x"/>
    <m/>
    <m/>
    <m/>
    <b v="0"/>
    <m/>
    <m/>
    <m/>
    <s v="https://cloud.google.com/customers/veneto-region"/>
    <s v="published"/>
    <x v="0"/>
    <m/>
    <s v="Colin van Noordt"/>
    <d v="2020-01-01T00:00:00"/>
    <d v="2021-06-17T00:00:00"/>
  </r>
  <r>
    <s v="AIWT6-107"/>
    <s v="Toscana Open Research - Allows users to access information through &quot;queries&quot;"/>
    <s v="http://www.toscanaopenresearch.it/explore-the-data/#/"/>
    <m/>
    <s v="The portal of the Tuscany Region designed to communicate and enhance the Tuscan system of research, innovation and higher education and to promote increasingly transparent and inclusive governance. The integration of data through a domain ontology allows users to query without having to use the technical terminology related to the physical organisation of databases and their complex internal structure."/>
    <x v="2"/>
    <x v="12"/>
    <s v="IT"/>
    <s v="Regional Conference for Research and Innovation"/>
    <x v="4"/>
    <x v="1"/>
    <s v="R&amp;D general public services."/>
    <x v="1"/>
    <x v="7"/>
    <m/>
    <s v="Reasoning"/>
    <s v="Knowledge representation"/>
    <m/>
    <s v="data anomalies detection"/>
    <x v="2"/>
    <x v="1"/>
    <m/>
    <x v="0"/>
    <x v="0"/>
    <x v="1"/>
    <x v="0"/>
    <m/>
    <m/>
    <s v="AI-empowered Knowledge Management"/>
    <x v="0"/>
    <x v="15"/>
    <x v="0"/>
    <x v="0"/>
    <x v="0"/>
    <m/>
    <x v="0"/>
    <x v="0"/>
    <x v="0"/>
    <s v="Public Services and engagement"/>
    <m/>
    <s v="2 - IOP4AI​"/>
    <s v="Incremental / Technical Change"/>
    <s v="Improved Public Service"/>
    <m/>
    <s v="x"/>
    <s v="x"/>
    <s v="x"/>
    <s v="x"/>
    <s v="Open Government Capabilities"/>
    <b v="0"/>
    <m/>
    <m/>
    <m/>
    <m/>
    <m/>
    <m/>
    <m/>
    <s v="Open government capabilities"/>
    <s v="x"/>
    <m/>
    <m/>
    <s v="http://www.toscanaopenresearch.it/en/"/>
    <s v="published"/>
    <x v="0"/>
    <m/>
    <s v="Colin van Noordt"/>
    <d v="2020-01-01T00:00:00"/>
    <d v="2021-06-17T00:00:00"/>
  </r>
  <r>
    <s v="AIWT6-108"/>
    <s v="Smart Planner - Navigation planning assistant"/>
    <s v="https://mobilita.regione.emilia-romagna.it/piani-programmi-progetti/progetti-europei/progetti-europei-conclusi-1/small"/>
    <m/>
    <s v="A planning navigation app (&quot;Viaggia + &lt;name of the city&gt;&quot;) which is based on AI techniques and is able to suggest users who connect through an app from their smartphone the fastest and most ecological solutions to reach a specific destination in the city. Through the analysis of data intercepted from multiple sources, the app gives personalized indications on which public, private or shared means of transport should be used to reduce polluting emissions and travel times. The Smart Planner solution is reported to have been in use in the cities of Trento and Rovereto as well as the Emilia Romagna region."/>
    <x v="3"/>
    <x v="12"/>
    <s v="IT"/>
    <s v="Bologna, Trento, Rovereto Municipalities"/>
    <x v="4"/>
    <x v="3"/>
    <s v="Transport"/>
    <x v="1"/>
    <x v="6"/>
    <m/>
    <s v="Planning"/>
    <s v="Planning and Scheduling"/>
    <m/>
    <m/>
    <x v="2"/>
    <x v="1"/>
    <m/>
    <x v="0"/>
    <x v="0"/>
    <x v="1"/>
    <x v="0"/>
    <m/>
    <m/>
    <s v="Machine Learning, Deep Learning"/>
    <x v="0"/>
    <x v="0"/>
    <x v="0"/>
    <x v="0"/>
    <x v="0"/>
    <m/>
    <x v="0"/>
    <x v="1"/>
    <x v="2"/>
    <s v="Public Services and engagement"/>
    <m/>
    <m/>
    <s v="Incremental / Technical Change"/>
    <s v="Improved Public Service"/>
    <m/>
    <s v="x"/>
    <m/>
    <m/>
    <m/>
    <s v="Open Government Capabilities"/>
    <b v="0"/>
    <m/>
    <m/>
    <m/>
    <m/>
    <m/>
    <m/>
    <m/>
    <s v="Open government capabilities"/>
    <s v="x"/>
    <m/>
    <m/>
    <s v="https://www.smartcommunitylab.it/app/"/>
    <s v="published"/>
    <x v="0"/>
    <m/>
    <s v="Colin van Noordt"/>
    <d v="2020-01-01T00:00:00"/>
    <m/>
  </r>
  <r>
    <s v="AIWT6-109"/>
    <s v="ERMES"/>
    <s v=" "/>
    <s v="Mirco Boschetti, phD_x000a_CNR -IREA , via Bassini, 15 20126 Milano (Italy)_x000a_boschetti.m@irea.cnr.it_x000a_+39 02 23699297"/>
    <s v="ERMES aims to create added-value information for the agro-sector by integrating in crop models operational Copernicus core products, maps derived from SAR and optical data processing and in situ observations."/>
    <x v="1"/>
    <x v="12"/>
    <s v="IT"/>
    <s v="CNR -IREA"/>
    <x v="1"/>
    <x v="3"/>
    <s v="General economic, commercial and labour affair"/>
    <x v="2"/>
    <x v="8"/>
    <m/>
    <s v="Perception"/>
    <s v="Computer vision"/>
    <m/>
    <m/>
    <x v="1"/>
    <x v="1"/>
    <m/>
    <x v="0"/>
    <x v="0"/>
    <x v="3"/>
    <x v="0"/>
    <m/>
    <m/>
    <m/>
    <x v="4"/>
    <x v="3"/>
    <x v="0"/>
    <x v="0"/>
    <x v="0"/>
    <m/>
    <x v="3"/>
    <x v="2"/>
    <x v="5"/>
    <m/>
    <m/>
    <m/>
    <s v="Incremental / Technical Change"/>
    <s v="Improved Public Service"/>
    <m/>
    <m/>
    <s v="x"/>
    <s v="x"/>
    <m/>
    <b v="0"/>
    <b v="0"/>
    <m/>
    <m/>
    <m/>
    <m/>
    <m/>
    <m/>
    <m/>
    <b v="0"/>
    <m/>
    <m/>
    <m/>
    <s v="http://www.ermes-fp7space.eu/en/about-ermes/project-summary/"/>
    <s v="retired"/>
    <x v="1"/>
    <m/>
    <s v="Colin van Noordt"/>
    <d v="2020-01-01T00:00:00"/>
    <m/>
  </r>
  <r>
    <s v="AIWT6-110"/>
    <s v="FANDANGO"/>
    <s v=" "/>
    <s v="@fandango_eu"/>
    <s v="FAke News discovery and propagation from big Data ANalysis and Artificial Intelligence Operations"/>
    <x v="1"/>
    <x v="12"/>
    <s v="IT"/>
    <s v="Engineering Spa"/>
    <x v="1"/>
    <x v="3"/>
    <s v="General economic, commercial and labour affair"/>
    <x v="2"/>
    <x v="8"/>
    <m/>
    <s v="Communication"/>
    <s v="Natural language processing"/>
    <m/>
    <m/>
    <x v="1"/>
    <x v="1"/>
    <m/>
    <x v="0"/>
    <x v="0"/>
    <x v="3"/>
    <x v="0"/>
    <m/>
    <m/>
    <m/>
    <x v="4"/>
    <x v="3"/>
    <x v="0"/>
    <x v="0"/>
    <x v="0"/>
    <m/>
    <x v="3"/>
    <x v="2"/>
    <x v="5"/>
    <m/>
    <m/>
    <m/>
    <s v="Incremental / Technical Change"/>
    <s v="Improved Public Service"/>
    <m/>
    <m/>
    <s v="x"/>
    <s v="x"/>
    <m/>
    <b v="0"/>
    <b v="0"/>
    <m/>
    <m/>
    <m/>
    <m/>
    <m/>
    <m/>
    <m/>
    <b v="0"/>
    <m/>
    <m/>
    <m/>
    <s v="https://fandango-project.eu/"/>
    <s v="retired"/>
    <x v="1"/>
    <m/>
    <s v="Colin van Noordt"/>
    <d v="2020-01-01T00:00:00"/>
    <m/>
  </r>
  <r>
    <s v="AIWT6-111"/>
    <s v="SARAS -Smart Autonomous Robotic Assistant Surgeon"/>
    <s v=" "/>
    <s v="Dr. Riccardo Muradore_x000a_Tel: (+39) 045 802 78 35_x000a_Email:  riccardo.muradore@univr.it"/>
    <s v="SARAS aims at developing the next-generation of surgical robotic systems that will allow a single surgeon to execute Robotic Minimally Invasive Surgery (R-MIS) without the need of an expert assistant surgeon."/>
    <x v="1"/>
    <x v="12"/>
    <s v="IT"/>
    <s v="University of Verona"/>
    <x v="1"/>
    <x v="4"/>
    <s v="R&amp;D health."/>
    <x v="2"/>
    <x v="8"/>
    <m/>
    <s v="Integration and Interaction"/>
    <s v="Robotics and Automation"/>
    <m/>
    <m/>
    <x v="1"/>
    <x v="1"/>
    <m/>
    <x v="0"/>
    <x v="0"/>
    <x v="3"/>
    <x v="0"/>
    <m/>
    <m/>
    <m/>
    <x v="4"/>
    <x v="3"/>
    <x v="0"/>
    <x v="0"/>
    <x v="0"/>
    <m/>
    <x v="3"/>
    <x v="2"/>
    <x v="5"/>
    <m/>
    <m/>
    <m/>
    <s v="Organizational / Sustained Change"/>
    <s v="Improved Public Service"/>
    <m/>
    <m/>
    <s v="x"/>
    <s v="x"/>
    <m/>
    <b v="0"/>
    <b v="0"/>
    <m/>
    <m/>
    <m/>
    <m/>
    <m/>
    <m/>
    <m/>
    <b v="0"/>
    <m/>
    <m/>
    <m/>
    <s v="https://saras-project.eu/?page_id=13"/>
    <s v="retired"/>
    <x v="1"/>
    <m/>
    <s v="Colin van Noordt"/>
    <d v="2020-01-01T00:00:00"/>
    <m/>
  </r>
  <r>
    <s v="AIWT6-112"/>
    <s v="Covid19 Infodemics Observatory"/>
    <s v=" "/>
    <m/>
    <s v="The 2019-nCoV outbreak and response has been accompanied by a massive ‘infodemic’ - an over-abundance of information – some accurate and some not – that makes it hard for people to find trustworthy sources and reliable guidance when they need it._x000a_The Complex Multilayer Networks (CoMuNe) Lab, FBK’s Research Unit for the analysis of Complex Systems in response to “shocks”, in collaboration with the Harvard’s Berkman Center for Internet &amp; Society and IULM University of Milan has collected and analysed About 100M public messages to understand the digital response in online social media to COVID-19 outbreak. Specifically, we used machine learning techniques to quantify:_x000a_    COLLECTIVE SENTIMENT &amp; PSYCHOLOGY: lexicon-based and rule-based emotional and psychological state_x000a_    SOCIAL BOT POLLUTION: The fraction of activities due to social bots and the exposure of the Twitterverse to unreliable news_x000a_    NEWS RELIABILITY: the fraction of URLs pointing to reliable news and scientific sources"/>
    <x v="3"/>
    <x v="18"/>
    <s v="SE"/>
    <s v="Autonomous Province of Trento"/>
    <x v="1"/>
    <x v="4"/>
    <s v="Hospital services."/>
    <x v="2"/>
    <x v="4"/>
    <m/>
    <s v="Services"/>
    <s v="AI Services"/>
    <m/>
    <m/>
    <x v="1"/>
    <x v="1"/>
    <m/>
    <x v="0"/>
    <x v="0"/>
    <x v="3"/>
    <x v="0"/>
    <m/>
    <m/>
    <s v="AI-empowered Knowledge Management"/>
    <x v="4"/>
    <x v="3"/>
    <x v="0"/>
    <x v="0"/>
    <x v="0"/>
    <m/>
    <x v="3"/>
    <x v="2"/>
    <x v="5"/>
    <s v="Regulatory research, analysis and monitoring"/>
    <m/>
    <m/>
    <s v="Incremental / Technical Change"/>
    <b v="0"/>
    <m/>
    <m/>
    <m/>
    <m/>
    <m/>
    <b v="0"/>
    <b v="0"/>
    <m/>
    <m/>
    <m/>
    <m/>
    <m/>
    <m/>
    <m/>
    <b v="0"/>
    <m/>
    <m/>
    <m/>
    <s v="https://magazine.fbk.eu/en/news/covid19-infodemics-observatory-follow-up/"/>
    <s v="created"/>
    <x v="1"/>
    <m/>
    <s v="Colin van Noordt"/>
    <d v="2020-01-01T00:00:00"/>
    <m/>
  </r>
  <r>
    <s v="AIWT6-113"/>
    <s v="Hate Speech Detection"/>
    <s v=" "/>
    <s v="Enzo Lefevre"/>
    <s v="Pilot project which aims to detect het speech, cyberbullying, hate speech on social media. Police and social media companies can be alerted following the detection"/>
    <x v="0"/>
    <x v="18"/>
    <s v="SE"/>
    <m/>
    <x v="1"/>
    <x v="0"/>
    <s v="Social exclusion n.e.c."/>
    <x v="2"/>
    <x v="4"/>
    <m/>
    <s v="Communication"/>
    <s v="Natural language processing"/>
    <m/>
    <m/>
    <x v="1"/>
    <x v="1"/>
    <m/>
    <x v="0"/>
    <x v="0"/>
    <x v="3"/>
    <x v="0"/>
    <m/>
    <m/>
    <s v="AI-empowered Knowledge Management"/>
    <x v="4"/>
    <x v="3"/>
    <x v="0"/>
    <x v="0"/>
    <x v="0"/>
    <m/>
    <x v="3"/>
    <x v="2"/>
    <x v="5"/>
    <s v="Enforcement"/>
    <m/>
    <m/>
    <s v="Transformative / Disruptive"/>
    <s v="Improved Public Service"/>
    <m/>
    <m/>
    <s v="x"/>
    <s v="x"/>
    <m/>
    <b v="0"/>
    <b v="0"/>
    <m/>
    <m/>
    <m/>
    <m/>
    <m/>
    <m/>
    <m/>
    <b v="0"/>
    <m/>
    <m/>
    <m/>
    <s v="1st Peer Learning Workshop AI Watch"/>
    <s v="validated"/>
    <x v="1"/>
    <s v="URL missing"/>
    <s v="Colin van Noordt"/>
    <d v="2020-01-01T00:00:00"/>
    <d v="2020-01-01T00:00:00"/>
  </r>
  <r>
    <s v="AIWT6-114"/>
    <s v="Abaco Platform"/>
    <s v=" "/>
    <m/>
    <s v="In Milan, Mantua, Rome and a few other cities analysis of satellite imags and cadastrial data are used for decision-making processes. It is a platform provided by ABACO"/>
    <x v="3"/>
    <x v="12"/>
    <s v="IT"/>
    <m/>
    <x v="1"/>
    <x v="1"/>
    <s v="Executive and legislative organs, financial and fiscal affairs, external affairs."/>
    <x v="2"/>
    <x v="4"/>
    <m/>
    <s v="Reasoning"/>
    <s v="Automated reasoning"/>
    <m/>
    <m/>
    <x v="1"/>
    <x v="1"/>
    <m/>
    <x v="0"/>
    <x v="0"/>
    <x v="3"/>
    <x v="0"/>
    <m/>
    <m/>
    <s v="Predictive Analytics, Simulation and Data Visualisation"/>
    <x v="4"/>
    <x v="3"/>
    <x v="0"/>
    <x v="0"/>
    <x v="0"/>
    <m/>
    <x v="3"/>
    <x v="2"/>
    <x v="5"/>
    <s v="Regulatory research, analysis and monitoring"/>
    <m/>
    <m/>
    <s v="Incremental / Technical Change"/>
    <s v="Improved Public Service"/>
    <m/>
    <s v="x"/>
    <m/>
    <s v="x"/>
    <m/>
    <b v="0"/>
    <b v="0"/>
    <m/>
    <m/>
    <m/>
    <m/>
    <m/>
    <m/>
    <m/>
    <b v="0"/>
    <m/>
    <m/>
    <m/>
    <m/>
    <s v="validated"/>
    <x v="1"/>
    <s v="URL missing"/>
    <s v="Colin van Noordt"/>
    <d v="2020-01-01T00:00:00"/>
    <d v="2020-01-01T00:00:00"/>
  </r>
  <r>
    <s v="AIWT6-115"/>
    <s v="Automation HRM and Court of Justice Information System - Automation of process of billing transfer"/>
    <s v=" "/>
    <s v="Jānis Ratkevičs &lt;Janis.Ratkevics@varam.gov.lv&gt;"/>
    <s v="In 2017, a direct administration under the authority of the Minister for Justice, the Court administration carried out a pilot project process for automation, which underlines the process of billing transfer between the Horizon resource management system and the Court of Justice Information System, replacing human work with a programmatic robot. The costs of developing and implementing the system totalled EUR 9000."/>
    <x v="0"/>
    <x v="19"/>
    <s v="LT"/>
    <s v="Court administration Latvia"/>
    <x v="1"/>
    <x v="5"/>
    <s v="Law courts"/>
    <x v="2"/>
    <x v="4"/>
    <m/>
    <s v="Integration and Interaction"/>
    <s v="Robotics and Automation"/>
    <m/>
    <m/>
    <x v="1"/>
    <x v="1"/>
    <m/>
    <x v="0"/>
    <x v="0"/>
    <x v="3"/>
    <x v="0"/>
    <m/>
    <m/>
    <s v="Cognitive Robotics and Process Automation, Connected and Automated Vehicles"/>
    <x v="4"/>
    <x v="3"/>
    <x v="0"/>
    <x v="0"/>
    <x v="0"/>
    <m/>
    <x v="3"/>
    <x v="2"/>
    <x v="5"/>
    <s v="Internal Management"/>
    <m/>
    <m/>
    <s v="Organizational / Sustained Change"/>
    <s v="Improved Public Service"/>
    <m/>
    <m/>
    <s v="x"/>
    <s v="x"/>
    <m/>
    <b v="0"/>
    <b v="0"/>
    <m/>
    <m/>
    <m/>
    <m/>
    <m/>
    <m/>
    <m/>
    <b v="0"/>
    <m/>
    <m/>
    <m/>
    <s v="Mail from Latvian Government to AI Watch team (8-11-2019)"/>
    <s v="validated"/>
    <x v="1"/>
    <s v="URL missing"/>
    <s v="Colin van Noordt"/>
    <d v="2020-01-01T00:00:00"/>
    <d v="2021-06-14T00:00:00"/>
  </r>
  <r>
    <s v="AIWT6-116"/>
    <s v="Forecasting legal deadlines"/>
    <s v=" "/>
    <s v="Jānis Ratkevičs &lt;Janis.Ratkevics@varam.gov.lv&gt;"/>
    <s v="In 2018, the judicial administration actively participated in the development of forecasting models for legal deadlines, which, through machine learning and neuron chains, forecasted the deadlines and produced ten different models, applied in practice. The development of the deadline forecast tool took place in the framework of a challenge organised by the University of Latvia (hereinafter - LU) Innovation Centre, where several teams successfully developed a number of machine-trained models, using the data provided by the Court administration on cases and the deadlines for examining them, which forecast the deadlines for proceedings."/>
    <x v="0"/>
    <x v="19"/>
    <s v="LT"/>
    <s v="Court administration Latvia"/>
    <x v="1"/>
    <x v="5"/>
    <s v="Law courts"/>
    <x v="2"/>
    <x v="4"/>
    <m/>
    <s v="Learning"/>
    <s v="Machine learning"/>
    <m/>
    <m/>
    <x v="1"/>
    <x v="1"/>
    <m/>
    <x v="0"/>
    <x v="0"/>
    <x v="3"/>
    <x v="0"/>
    <m/>
    <m/>
    <s v="Machine Learning, Deep Learning"/>
    <x v="4"/>
    <x v="3"/>
    <x v="0"/>
    <x v="0"/>
    <x v="0"/>
    <m/>
    <x v="3"/>
    <x v="2"/>
    <x v="5"/>
    <s v="Internal Management"/>
    <m/>
    <m/>
    <s v="Incremental / Technical Change"/>
    <s v="Improved Public Service"/>
    <m/>
    <m/>
    <s v="x"/>
    <s v="x"/>
    <m/>
    <b v="0"/>
    <b v="0"/>
    <m/>
    <m/>
    <m/>
    <m/>
    <m/>
    <m/>
    <m/>
    <b v="0"/>
    <m/>
    <m/>
    <m/>
    <s v="Mail from Latvian Government to AI Watch team (8-11-2019)"/>
    <s v="validated"/>
    <x v="1"/>
    <s v="No information available"/>
    <s v="Colin van Noordt"/>
    <d v="2020-01-01T00:00:00"/>
    <d v="2021-06-17T00:00:00"/>
  </r>
  <r>
    <s v="AIWT6-117"/>
    <s v="Hugo - Virtual Assistant for governments"/>
    <s v="https://tilde.com/products-and-services/ai-powered-chatbots/case-studies/hugo"/>
    <s v="Jānis Ziediņš, janis.ziedins@kis.gov.lv_x000a_Artūrs Vasiļevskis arturs.vasilevskis@tilde.com"/>
    <s v="The institution of direct administration under the authority of the Minister for Culture, the Culture Information Systems Centre (hereinafter - KISC), has commenced a single development of a virtual assistant platform of State administration. KISC has created and further developed the language technology platform for public administration, Hugo.lv. The Hugo.lv website provides machine translation, speech recognition and synthesis. National regulatory authorities will have to face challenges when they start using a virtual assistant, as they will have to learn to adapt it to their needs. It should be noted that regulatory frameworks often change and institutions will have to maintain an up-to-date virtual assistant knowledge base. This is a NLP Chatbot for Government which provides Software as a Service (SaaP) possibility on a shared platform."/>
    <x v="0"/>
    <x v="19"/>
    <s v="LT"/>
    <s v="Culture Information Systems Centre Latvia"/>
    <x v="0"/>
    <x v="1"/>
    <s v="General services."/>
    <x v="4"/>
    <x v="2"/>
    <m/>
    <s v="Communication"/>
    <s v="Natural language processing"/>
    <s v="Machine learning"/>
    <s v="chatbot"/>
    <x v="0"/>
    <x v="1"/>
    <m/>
    <x v="0"/>
    <x v="0"/>
    <x v="1"/>
    <x v="0"/>
    <m/>
    <m/>
    <s v="Chatbots, Intelligent Digital Assistants, Virtual Agents and Recommendation Systems"/>
    <x v="0"/>
    <x v="0"/>
    <x v="0"/>
    <x v="0"/>
    <x v="0"/>
    <m/>
    <x v="0"/>
    <x v="1"/>
    <x v="1"/>
    <s v="Public Services and engagement"/>
    <m/>
    <m/>
    <s v="Incremental / Technical Change"/>
    <s v="Improved Public Service"/>
    <m/>
    <m/>
    <s v="x"/>
    <s v="x"/>
    <m/>
    <b v="0"/>
    <b v="0"/>
    <m/>
    <m/>
    <m/>
    <m/>
    <m/>
    <m/>
    <m/>
    <b v="0"/>
    <m/>
    <m/>
    <m/>
    <s v="https://ec.europa.eu/cefdigital/wiki/download/attachments/61932141/2_04_Janis%20Ziedins_Artus%20Vasiljevskis_Hugo.lv-AI_powered_service.pdf?version=1&amp;modificationDate=1544438787726&amp;api=v2"/>
    <s v="published"/>
    <x v="0"/>
    <m/>
    <s v="Colin van Noordt"/>
    <d v="2020-01-01T00:00:00"/>
    <d v="2021-06-15T00:00:00"/>
  </r>
  <r>
    <s v="AIWT6-118"/>
    <s v="LIDAR"/>
    <s v=" "/>
    <s v="Jānis Ratkevičs &lt;Janis.Ratkevics@varam.gov.lv&gt;"/>
    <s v="In 2016, a direct administration body under the supervision of the Minister for Justice, the State Land Service (hereinafter - VZD), in cooperation with the Rezekne Technology Academy (hereinafter - ROAS), carried out a pilot project using LIDAR (Light Detection And Ranging) for capacity recognition. Aero-scanning is a remote-imaging technology that measures the distance from the aircraft-mounted scanner to the target with laser pulse and analyzes the reflected light) data within which the ROAS processed LIDAR data in two areas. Following the closure of the pilot project, the work has not continued, but the solution has an outlook."/>
    <x v="0"/>
    <x v="19"/>
    <s v="LT"/>
    <s v="KISC"/>
    <x v="1"/>
    <x v="6"/>
    <s v="Military defence."/>
    <x v="0"/>
    <x v="4"/>
    <m/>
    <s v="Perception"/>
    <s v="Computer vision"/>
    <m/>
    <m/>
    <x v="1"/>
    <x v="1"/>
    <m/>
    <x v="0"/>
    <x v="0"/>
    <x v="3"/>
    <x v="0"/>
    <m/>
    <m/>
    <s v="Computer Vision and Identity Recognition"/>
    <x v="4"/>
    <x v="3"/>
    <x v="0"/>
    <x v="0"/>
    <x v="0"/>
    <m/>
    <x v="3"/>
    <x v="2"/>
    <x v="5"/>
    <s v="Regulatory research, analysis and monitoring"/>
    <m/>
    <m/>
    <s v="Incremental / Technical Change"/>
    <b v="0"/>
    <m/>
    <m/>
    <m/>
    <m/>
    <m/>
    <b v="0"/>
    <b v="0"/>
    <m/>
    <m/>
    <m/>
    <m/>
    <m/>
    <m/>
    <m/>
    <b v="0"/>
    <m/>
    <m/>
    <m/>
    <s v="Mail from Latvian Government to AI Watch team (8-11-2019)"/>
    <s v="validated"/>
    <x v="1"/>
    <s v="Work discontinued"/>
    <s v="Colin van Noordt"/>
    <d v="2020-01-01T00:00:00"/>
    <d v="2020-01-01T00:00:00"/>
  </r>
  <r>
    <s v="AIWT6-119"/>
    <s v="UNA - Chatbot for process enterprise registration"/>
    <s v="https://www.ur.gov.lv/en/about-us/una/"/>
    <s v="Jānis Ratkevičs &lt;Janis.Ratkevics@varam.gov.lv&gt;"/>
    <s v="In 2018, the Register of Enterprises of Latvia introduced the Chatbot UNA (Future assistant for entrepreneurs - FAE) to answer frequently asked questions regarding the process of enterprise registration. Chatbot is available 24/7 and thus able to make communication between citizens and the state accessible and friendly. UNA is available on both the website of the Register of Enterprises as well as on the Facebook page as part of the Facebook messenger application. UNA is able to answer frequently asked questions about the registration of their businesses as well as the liquidation, merchants, companies and organizations. If citizens already have an application in progress, they are also able to ask about the progress of their documents.  UNA only works in the Latvian language.  According to the first performance indicators, 44% of the questions asked on UNA are considered to be general of nature and easily taken care of by the Chatbot. "/>
    <x v="0"/>
    <x v="19"/>
    <s v="LT"/>
    <s v="Register of Enterprises of the Republic of Latvia"/>
    <x v="0"/>
    <x v="3"/>
    <s v="General economic, commercial and labour affair"/>
    <x v="1"/>
    <x v="1"/>
    <m/>
    <s v="Communication"/>
    <s v="Natural language processing"/>
    <m/>
    <s v="chatbot"/>
    <x v="2"/>
    <x v="1"/>
    <m/>
    <x v="0"/>
    <x v="0"/>
    <x v="1"/>
    <x v="0"/>
    <m/>
    <m/>
    <s v="Chatbots, Intelligent Digital Assistants, Virtual Agents and Recommendation Systems"/>
    <x v="0"/>
    <x v="1"/>
    <x v="0"/>
    <x v="0"/>
    <x v="0"/>
    <m/>
    <x v="2"/>
    <x v="1"/>
    <x v="0"/>
    <s v="Public Services and engagement"/>
    <m/>
    <m/>
    <s v="Incremental / Technical Change"/>
    <s v="Improved Public Service"/>
    <m/>
    <s v="x"/>
    <m/>
    <m/>
    <m/>
    <s v="Open Government Capabilities"/>
    <b v="0"/>
    <m/>
    <m/>
    <m/>
    <m/>
    <m/>
    <m/>
    <m/>
    <s v="Open government capabilities"/>
    <s v="x"/>
    <m/>
    <m/>
    <s v="https://oecd-opsi.org/innovations/una-the-first-virtual-assistant-of-public-administration-in-latvia/"/>
    <s v="published"/>
    <x v="0"/>
    <m/>
    <s v="Colin van Noordt"/>
    <d v="2020-01-01T00:00:00"/>
    <m/>
  </r>
  <r>
    <s v="AIWT6-120"/>
    <s v="VARIS - Reviews all the applicants to Rural Support Service"/>
    <s v="https://www.lad.gov.lv/en/news/the-robot-varis-has-started-work-at-the-rural-support-service-of-latvia-892"/>
    <s v="Jānis Ratkevičs &lt;Janis.Ratkevics@varam.gov.lv&gt;"/>
    <s v="The Rural Support Service (“LAD”) uses the virtual assistant “VARIS”. The “VARIS” shall review all aid applicants in the LAD database, then obtain information about the responsible persons of the company in the Lursoft database. The register of penalties “VARIS” shall check that the beneficiary has not been penalised. The resulting information “VARIS” shall be inserted into the LAD database."/>
    <x v="0"/>
    <x v="19"/>
    <s v="LT"/>
    <s v="Rural Support Service (“LAD”)"/>
    <x v="0"/>
    <x v="3"/>
    <s v="Transport"/>
    <x v="1"/>
    <x v="1"/>
    <m/>
    <s v="Planning"/>
    <s v="Searching"/>
    <m/>
    <m/>
    <x v="2"/>
    <x v="2"/>
    <s v="5a-Services&amp;Benefits-eligibility_np"/>
    <x v="0"/>
    <x v="0"/>
    <x v="0"/>
    <x v="0"/>
    <m/>
    <m/>
    <s v="AI-empowered Knowledge Management"/>
    <x v="1"/>
    <x v="2"/>
    <x v="0"/>
    <x v="0"/>
    <x v="0"/>
    <m/>
    <x v="0"/>
    <x v="1"/>
    <x v="1"/>
    <s v="Public Services and engagement"/>
    <m/>
    <m/>
    <s v="Incremental / Technical Change"/>
    <s v="Improved Public Service"/>
    <m/>
    <s v="x"/>
    <m/>
    <s v="x"/>
    <m/>
    <b v="0"/>
    <b v="0"/>
    <m/>
    <m/>
    <m/>
    <m/>
    <m/>
    <m/>
    <m/>
    <b v="0"/>
    <m/>
    <m/>
    <m/>
    <s v="Mail to AI Watch (15-5-2020)"/>
    <s v="published"/>
    <x v="0"/>
    <m/>
    <s v="Colin van Noordt"/>
    <d v="2020-01-01T00:00:00"/>
    <d v="2020-01-01T00:00:00"/>
  </r>
  <r>
    <s v="AIWT6-121"/>
    <s v="FITS ITEMS - Road safety "/>
    <s v="https://investinlatvia.org/en/news/lgs-and-lmt-to-develop-solutions-for-drone-traffic"/>
    <s v="Jānis Ratkevičs &lt;Janis.Ratkevics@varam.gov.lv&gt;"/>
    <s v="The State Public Traffic Safety Directorate uses the FITS (&quot;Future Intelligent Transport Systems&quot;) ITEMS, which significantly improves road safety and saves people's lives. This AI system is capable of recognizing car numbers for driving speed, ensurance and roadworthiness test control on roads. At the end of 2018, the number of road accidents decreased by 43% compared to the number prior to the installation of photo cameras (1 084, after 613) at the roadside stages where photo cameras were installed and operated. "/>
    <x v="0"/>
    <x v="19"/>
    <s v="LT"/>
    <s v="State Public Traffic Safety Directorate"/>
    <x v="0"/>
    <x v="3"/>
    <s v="Transport"/>
    <x v="1"/>
    <x v="1"/>
    <m/>
    <s v="Perception"/>
    <s v="Computer vision"/>
    <s v="Machine learning"/>
    <m/>
    <x v="0"/>
    <x v="1"/>
    <m/>
    <x v="2"/>
    <x v="4"/>
    <x v="2"/>
    <x v="0"/>
    <m/>
    <m/>
    <s v="Computer Vision and Identity Recognition"/>
    <x v="3"/>
    <x v="8"/>
    <x v="0"/>
    <x v="0"/>
    <x v="0"/>
    <m/>
    <x v="1"/>
    <x v="1"/>
    <x v="2"/>
    <s v="Enforcement"/>
    <m/>
    <m/>
    <s v="Transformative / Disruptive"/>
    <b v="0"/>
    <m/>
    <m/>
    <m/>
    <m/>
    <m/>
    <s v="Improved Administration Efficency"/>
    <s v="Improved Administrative Efficiency"/>
    <m/>
    <s v="x"/>
    <m/>
    <s v="x"/>
    <m/>
    <m/>
    <m/>
    <b v="0"/>
    <m/>
    <m/>
    <m/>
    <s v="Mail to AI Watch (15-5-2020), https://investinlatvia.org/en/key-sectors/sectors/smart-city"/>
    <s v="published"/>
    <x v="0"/>
    <m/>
    <s v="Colin van Noordt"/>
    <d v="2020-01-01T00:00:00"/>
    <m/>
  </r>
  <r>
    <s v="AIWT6-122"/>
    <s v="Crowd Recognition System in Gdynia"/>
    <s v=" "/>
    <m/>
    <s v="The city of Gdynia has used self-learning AI system as part of city monitoring, to detect clusters of people and check whether the residents obey the ban on assembly. The system was created by the Polish company Toolpoox which placed some of the information on a github and describes the system as an application detecting gatherings of people on images. It’s goal is to help fight against COVID-19 by pinpointing the most crowded spots. It was created while participating in https://www.hackcrisis.com/ hackathon. According to the information on the official city portal, in total, there are 138 city surveillance cameras in Gdynia, 18 of which are currently used for detectinggatherings of people. The cameras transmit images to computers equipped with image analysis software, i.e. crowd detection trigger, which is responsible for generating alarm when a group of people appears in a designated place. The alarm allows for quick intervention in case of a threat. However it seems that the system was not finally implemented in the city. In the response for a FOI request, the city of Gdynia representatives has replied that “In the monitoring system we do not use Visual Crowd Detector application. This is the domain of mounted FullHD cameras from Bosch, which have built-in video analytics.”"/>
    <x v="3"/>
    <x v="19"/>
    <s v="LT"/>
    <s v="City of Gdynia"/>
    <x v="1"/>
    <x v="4"/>
    <s v="Health n.e.c."/>
    <x v="5"/>
    <x v="1"/>
    <m/>
    <s v="Perception"/>
    <s v="Computer vision"/>
    <m/>
    <m/>
    <x v="0"/>
    <x v="1"/>
    <m/>
    <x v="0"/>
    <x v="1"/>
    <x v="2"/>
    <x v="0"/>
    <m/>
    <m/>
    <s v="Computer Vision and Identity Recognition"/>
    <x v="4"/>
    <x v="3"/>
    <x v="0"/>
    <x v="0"/>
    <x v="0"/>
    <m/>
    <x v="3"/>
    <x v="2"/>
    <x v="5"/>
    <s v="Enforcement"/>
    <m/>
    <m/>
    <m/>
    <s v="Improved Public Service"/>
    <m/>
    <m/>
    <s v="x"/>
    <s v="x"/>
    <m/>
    <b v="0"/>
    <b v="0"/>
    <m/>
    <m/>
    <m/>
    <m/>
    <m/>
    <m/>
    <m/>
    <b v="0"/>
    <m/>
    <m/>
    <m/>
    <s v="alGOVrithms 2.0 report  https://opendatakosovo.org/wp-content/uploads/2021/03/ODK_alGOVrithms-2-0_report-2021_1.pdf?x54371"/>
    <s v="validated"/>
    <x v="1"/>
    <s v="It looks like that at least the AI part of the system is not used at all (&quot;it seems that the system was_x000a_not finally implemented in the city&quot;)"/>
    <s v="Colin van Noordt"/>
    <d v="2021-03-20T00:00:00"/>
    <d v="2021-06-15T00:00:00"/>
  </r>
  <r>
    <s v="AIWT6-123"/>
    <s v="Automatic decision making of the Electronic Declaration System of the State Revenue Service"/>
    <s v="https://www.vid.gov.lv/en/electronic-declaration-system"/>
    <s v="Jānis Ratkevičs &lt;Janis.Ratkevics@varam.gov.lv&gt;"/>
    <s v="The Electronic Declaration System (EDS) of the State Revenue Service shall use the decision-making automating elements by automatically verifying the submitted declarations. It allows the approval of a declaration up to 2/3 which does not reveal non-compliance and thus allows experts to devote time only to checking declarations where non-compliance has been detected. In the future, there is great potential for ML solutions that will help to explore the client of public administration by promoting more efficient services for citizens, reducing the shadow economy and money laundering. At: https://www.vid.gov.lv/en/electronic-declaration-system &quot;EDS provides automated verification of correctness of document completion and information of the customer about results.&quot;"/>
    <x v="0"/>
    <x v="19"/>
    <s v="LT"/>
    <s v="State Revenue Service "/>
    <x v="0"/>
    <x v="1"/>
    <s v="Executive and legislative organs, financial and fiscal affairs, external affairs."/>
    <x v="1"/>
    <x v="1"/>
    <m/>
    <s v="Learning"/>
    <s v="Machine learning"/>
    <s v="Machine learning"/>
    <s v="data risk indicator"/>
    <x v="0"/>
    <x v="2"/>
    <s v="5a-Services&amp;Benefits-eligibility_np"/>
    <x v="0"/>
    <x v="0"/>
    <x v="0"/>
    <x v="0"/>
    <m/>
    <m/>
    <s v="Machine Learning, Deep Learning"/>
    <x v="0"/>
    <x v="0"/>
    <x v="0"/>
    <x v="0"/>
    <x v="0"/>
    <m/>
    <x v="0"/>
    <x v="1"/>
    <x v="3"/>
    <s v="Adjudication"/>
    <m/>
    <m/>
    <s v="Organizational / Sustained Change"/>
    <s v="Improved Public Service"/>
    <m/>
    <m/>
    <s v="x"/>
    <s v="x"/>
    <m/>
    <b v="0"/>
    <b v="0"/>
    <m/>
    <m/>
    <m/>
    <m/>
    <m/>
    <m/>
    <m/>
    <b v="0"/>
    <m/>
    <m/>
    <m/>
    <s v="Mail to AI Watch (15-5-2020)"/>
    <s v="published"/>
    <x v="0"/>
    <m/>
    <s v="Colin van Noordt"/>
    <d v="2020-01-01T00:00:00"/>
    <d v="2021-06-18T00:00:00"/>
  </r>
  <r>
    <s v="AIWT6-124"/>
    <s v="Toms - Chatbot facilitating customer communication with the State Revenue service"/>
    <s v="https://www.vid.gov.lv/"/>
    <m/>
    <s v="A Chatbot facilitating customer communication with the State Revenue service (working time, locations, etc.), registration of economic operators, use of the Electronic Declaration System (access facilities, general issues on EDs), annual income statement and eligible expenditure (mandatory submission, types of eligible expenditure, repayment and payment deadlines), as well as the mobile application “Eligible expenditure”. Consulting is availability 24/7, freeing employees from answering typical questions."/>
    <x v="0"/>
    <x v="19"/>
    <s v="LT"/>
    <s v="State Revenue Service"/>
    <x v="0"/>
    <x v="1"/>
    <s v="Executive and legislative organs, financial and fiscal affairs, external affairs."/>
    <x v="1"/>
    <x v="1"/>
    <m/>
    <s v="Communication"/>
    <s v="Natural language processing"/>
    <m/>
    <s v="chatbot"/>
    <x v="2"/>
    <x v="1"/>
    <m/>
    <x v="0"/>
    <x v="0"/>
    <x v="1"/>
    <x v="0"/>
    <m/>
    <m/>
    <s v="Chatbots, Intelligent Digital Assistants, Virtual Agents and Recommendation Systems"/>
    <x v="0"/>
    <x v="1"/>
    <x v="0"/>
    <x v="0"/>
    <x v="0"/>
    <m/>
    <x v="0"/>
    <x v="1"/>
    <x v="1"/>
    <s v="Public Services and engagement"/>
    <m/>
    <m/>
    <s v="Incremental / Technical Change"/>
    <s v="Improved Public Service"/>
    <m/>
    <m/>
    <s v="x"/>
    <s v="x"/>
    <s v="x"/>
    <b v="0"/>
    <b v="0"/>
    <m/>
    <m/>
    <m/>
    <m/>
    <m/>
    <m/>
    <m/>
    <b v="0"/>
    <m/>
    <m/>
    <m/>
    <s v="https://www.iota-tax.org/news/latvian-tax-administration-has-virtual-assistant-tom"/>
    <s v="published"/>
    <x v="0"/>
    <m/>
    <s v="Colin van Noordt"/>
    <d v="2020-01-01T00:00:00"/>
    <d v="2021-06-15T00:00:00"/>
  </r>
  <r>
    <s v="AIWT6-125"/>
    <s v="LAA - Pilot lung cancer risk assessment"/>
    <s v="https://issuu.com/rigastehniskauniversitate/docs/innovation_2018_rudens_new_eng_link/5"/>
    <m/>
    <s v="In Latvia, a pilot project for developing lung cancer risk assessment, early diagnosis and forecasting techniques based on large data analysis. Doctors acknowledge that treatment is more effective when it is detected as soon as possible. Over the course of the project, ML is intended to be used to diagnose cancer. In this area, the Latvian Investment and Development Agency (LAA) has approved two strategic commercialisation projects under the “Aid for Development of Technology Transfer System” programme for a total amount of EUR 600 thousand. In the event of successful cooperation, a genomics centre may be developed in Latvia, with the necessary technical and research infrastructure, which, using data stored in the “data lake” (data lake), would be able to achieve European excellence in applied research and services. In turn, the genomics centre would result in new and unique data."/>
    <x v="0"/>
    <x v="19"/>
    <s v="LT"/>
    <m/>
    <x v="0"/>
    <x v="4"/>
    <s v="Hospital services."/>
    <x v="4"/>
    <x v="1"/>
    <m/>
    <s v="Reasoning"/>
    <s v="Knowledge representation"/>
    <m/>
    <m/>
    <x v="1"/>
    <x v="1"/>
    <m/>
    <x v="1"/>
    <x v="0"/>
    <x v="0"/>
    <x v="0"/>
    <s v="A11-Medical devices, Reg. (EU) 2017/745"/>
    <m/>
    <s v="AI-empowered Knowledge Management"/>
    <x v="1"/>
    <x v="5"/>
    <x v="0"/>
    <x v="0"/>
    <x v="0"/>
    <m/>
    <x v="1"/>
    <x v="0"/>
    <x v="5"/>
    <s v="Regulatory research, analysis and monitoring"/>
    <m/>
    <m/>
    <s v="Organizational / Sustained Change"/>
    <b v="0"/>
    <m/>
    <m/>
    <m/>
    <m/>
    <m/>
    <s v="Improved Administration Efficency"/>
    <s v="Improved Administrative Efficiency"/>
    <m/>
    <s v="x"/>
    <s v="x"/>
    <s v="x"/>
    <m/>
    <m/>
    <m/>
    <b v="0"/>
    <m/>
    <m/>
    <m/>
    <s v="Mail to AI Watch (15-5-2020)"/>
    <s v="published"/>
    <x v="0"/>
    <m/>
    <s v="Colin van Noordt"/>
    <d v="2020-01-01T00:00:00"/>
    <d v="2020-01-01T00:00:00"/>
  </r>
  <r>
    <s v="AIWT6-126"/>
    <s v="Black ice - Preventive protection of black ice"/>
    <s v=" "/>
    <m/>
    <s v="There are AI tools used in order to predict and prevent black ice. The AI detects and predicts within 2-3 hours where there be black ice in these areas, so preventice actions can be taken "/>
    <x v="0"/>
    <x v="19"/>
    <s v="LT"/>
    <m/>
    <x v="1"/>
    <x v="3"/>
    <s v="Transport"/>
    <x v="2"/>
    <x v="4"/>
    <m/>
    <s v="Reasoning"/>
    <s v="Automated reasoning"/>
    <m/>
    <m/>
    <x v="1"/>
    <x v="1"/>
    <m/>
    <x v="0"/>
    <x v="0"/>
    <x v="3"/>
    <x v="0"/>
    <m/>
    <m/>
    <s v="Expert and Rule based Systems, Algorithmic Decision Making"/>
    <x v="4"/>
    <x v="3"/>
    <x v="0"/>
    <x v="0"/>
    <x v="0"/>
    <m/>
    <x v="3"/>
    <x v="2"/>
    <x v="5"/>
    <s v="Enforcement"/>
    <m/>
    <m/>
    <s v="Incremental / Technical Change"/>
    <s v="Improved Public Service"/>
    <m/>
    <m/>
    <s v="x"/>
    <s v="x"/>
    <m/>
    <b v="0"/>
    <b v="0"/>
    <m/>
    <m/>
    <m/>
    <m/>
    <m/>
    <m/>
    <m/>
    <b v="0"/>
    <m/>
    <m/>
    <m/>
    <s v="Tallinn Digital Summit 2019 Smart city session"/>
    <s v="validated"/>
    <x v="1"/>
    <s v="No information available"/>
    <s v="Colin van Noordt"/>
    <d v="2020-01-01T00:00:00"/>
    <d v="2020-01-01T00:00:00"/>
  </r>
  <r>
    <s v="AIWT6-127"/>
    <s v="viLTe' - Chatbot answering relevant questions regarding the COVID-19"/>
    <s v="https://viltebot.com/"/>
    <s v="Marcos Daniel Martinez marcos@wizeai.com "/>
    <s v="viLTe' was created during a recent hackathon &quot;Hack the Crisis&quot; and is capable of answering relevant questions regarding the COVID-19 pandemic, such as the symptons, restrictions and more."/>
    <x v="0"/>
    <x v="19"/>
    <s v="LT"/>
    <s v="Government of the Republic of Lithuania"/>
    <x v="0"/>
    <x v="4"/>
    <s v="Public health services."/>
    <x v="1"/>
    <x v="0"/>
    <m/>
    <s v="Communication"/>
    <s v="Natural language processing"/>
    <m/>
    <s v="chatbot"/>
    <x v="2"/>
    <x v="1"/>
    <m/>
    <x v="0"/>
    <x v="0"/>
    <x v="1"/>
    <x v="0"/>
    <m/>
    <m/>
    <s v="Chatbots, Intelligent Digital Assistants, Virtual Agents and Recommendation Systems"/>
    <x v="0"/>
    <x v="0"/>
    <x v="0"/>
    <x v="0"/>
    <x v="0"/>
    <m/>
    <x v="0"/>
    <x v="1"/>
    <x v="1"/>
    <s v="Public Services and engagement"/>
    <m/>
    <m/>
    <s v="Incremental / Technical Change"/>
    <s v="Improved Public Service"/>
    <m/>
    <s v="x"/>
    <m/>
    <s v="x"/>
    <s v="x"/>
    <b v="0"/>
    <b v="0"/>
    <m/>
    <m/>
    <m/>
    <m/>
    <m/>
    <m/>
    <m/>
    <b v="0"/>
    <m/>
    <m/>
    <m/>
    <s v="https://koronastop.lrv.lt/"/>
    <s v="published"/>
    <x v="0"/>
    <m/>
    <s v="Colin van Noordt"/>
    <d v="2020-01-01T00:00:00"/>
    <m/>
  </r>
  <r>
    <s v="AIWT6-128"/>
    <s v="FCIS - Machine learning to identify suspicious patterns (trade, financial flows)"/>
    <s v=" "/>
    <m/>
    <s v="Lithuanian Customs 's Financial Crime Investigations Service are using machine learning to identify suspicious patterns (trade, financial flows). This is part of a H2020 project, which, among other things, will explore using AI for better processing and analysis of data. The project will aim to apply Artificial Intelligence, data analysis and data visualization methods over two years, allowing law enforcement professionals to link, prioritize and analyze information gathered from different sources to facilitate decision-making. Several organizational units will be directly involved in the development of a targeted data processing and analysis system."/>
    <x v="0"/>
    <x v="19"/>
    <s v="LT"/>
    <s v="Lithuanian customs"/>
    <x v="0"/>
    <x v="5"/>
    <s v="Public order and safety n.e.c."/>
    <x v="4"/>
    <x v="7"/>
    <m/>
    <s v="Learning"/>
    <s v="Machine learning"/>
    <s v="Machine learning"/>
    <m/>
    <x v="0"/>
    <x v="5"/>
    <s v="6d-LawEnforcement-reliabilityevidence"/>
    <x v="0"/>
    <x v="0"/>
    <x v="0"/>
    <x v="0"/>
    <m/>
    <m/>
    <s v="Machine Learning, Deep Learning"/>
    <x v="3"/>
    <x v="13"/>
    <x v="0"/>
    <x v="0"/>
    <x v="0"/>
    <m/>
    <x v="1"/>
    <x v="1"/>
    <x v="3"/>
    <s v="Enforcement"/>
    <m/>
    <m/>
    <s v="Organizational / Sustained Change"/>
    <b v="0"/>
    <m/>
    <m/>
    <m/>
    <m/>
    <m/>
    <s v="Improved Administration Efficency"/>
    <s v="Improved Administrative Efficiency"/>
    <m/>
    <s v="x"/>
    <m/>
    <s v="x"/>
    <m/>
    <m/>
    <m/>
    <b v="0"/>
    <m/>
    <m/>
    <m/>
    <s v="http://www.fntt.lt/lt/ivykiai/fntt-kartu-su-partneriais-pradeda-igyvendinti-europos-sajungos-moksliniu-tyrimu-ir-inovaciju-lesomis-remiama-projekta/3768"/>
    <s v="published"/>
    <x v="0"/>
    <m/>
    <s v="Colin van Noordt"/>
    <d v="2020-01-01T00:00:00"/>
    <m/>
  </r>
  <r>
    <s v="AIWT6-129"/>
    <s v="Fix the city - city problem registry platform &amp; application"/>
    <s v="https://www.interregeurope.eu/policylearning/good-practices/item/3306/fix-the-city-tvarkau-miesta-city-problem-registry-platform-application/"/>
    <s v="arunas.mark@mita.l"/>
    <s v="AI-based solutions are being considered as the possible next step for “I fix Vilnius” application."/>
    <x v="3"/>
    <x v="19"/>
    <s v="LT"/>
    <m/>
    <x v="1"/>
    <x v="8"/>
    <s v="Housing and community amenities n.e.c."/>
    <x v="2"/>
    <x v="4"/>
    <m/>
    <s v="Planning"/>
    <s v="Automated reasoning"/>
    <m/>
    <m/>
    <x v="1"/>
    <x v="1"/>
    <m/>
    <x v="0"/>
    <x v="0"/>
    <x v="3"/>
    <x v="0"/>
    <m/>
    <m/>
    <m/>
    <x v="4"/>
    <x v="3"/>
    <x v="0"/>
    <x v="0"/>
    <x v="0"/>
    <m/>
    <x v="3"/>
    <x v="2"/>
    <x v="5"/>
    <s v="Public Services and engagement"/>
    <m/>
    <m/>
    <s v="Incremental / Technical Change"/>
    <b v="0"/>
    <m/>
    <m/>
    <m/>
    <m/>
    <m/>
    <b v="0"/>
    <b v="0"/>
    <m/>
    <m/>
    <m/>
    <m/>
    <m/>
    <m/>
    <m/>
    <b v="0"/>
    <m/>
    <m/>
    <m/>
    <s v="Mail to AI Watch (27-4-2020)"/>
    <s v="validated"/>
    <x v="1"/>
    <s v="No information is available on the net"/>
    <s v="Colin van Noordt"/>
    <d v="2020-01-01T00:00:00"/>
    <d v="2020-01-01T00:00:00"/>
  </r>
  <r>
    <s v="AIWT6-130"/>
    <s v="Hadoop Data Analytics"/>
    <s v=" "/>
    <m/>
    <s v="Lithuanian Centre of Registers (https://www.registrucentras.lt/en/) has a strategy to start developing/using a data analytics system based on Hadoop Distributed File System. They intend to bring together data from different information systems and then potentially use machine learning and neural networks (or may be allow others to take advantage of this), which in turn could be applied to all kinds of purposes, including better public services."/>
    <x v="0"/>
    <x v="19"/>
    <s v="LT"/>
    <m/>
    <x v="1"/>
    <x v="1"/>
    <s v="Executive and legislative organs, financial and fiscal affairs, external affairs."/>
    <x v="2"/>
    <x v="4"/>
    <m/>
    <s v="Reasoning"/>
    <s v="Knowledge representation"/>
    <m/>
    <m/>
    <x v="1"/>
    <x v="1"/>
    <m/>
    <x v="0"/>
    <x v="0"/>
    <x v="3"/>
    <x v="0"/>
    <m/>
    <m/>
    <s v="AI-empowered Knowledge Management"/>
    <x v="4"/>
    <x v="3"/>
    <x v="0"/>
    <x v="0"/>
    <x v="0"/>
    <m/>
    <x v="3"/>
    <x v="2"/>
    <x v="5"/>
    <s v="Internal Management"/>
    <m/>
    <m/>
    <s v="Incremental / Technical Change"/>
    <s v="Improved Public Service"/>
    <m/>
    <m/>
    <s v="x"/>
    <s v="x"/>
    <m/>
    <b v="0"/>
    <b v="0"/>
    <m/>
    <m/>
    <m/>
    <m/>
    <m/>
    <m/>
    <m/>
    <b v="0"/>
    <m/>
    <m/>
    <m/>
    <s v="Mail to AI Watch (27-4-2020)"/>
    <s v="validated"/>
    <x v="1"/>
    <s v="Data lake, not directly related with AI"/>
    <s v="Colin van Noordt"/>
    <d v="2020-01-01T00:00:00"/>
    <d v="2020-01-01T00:00:00"/>
  </r>
  <r>
    <s v="AIWT6-131"/>
    <s v="Chatbot POLI - Personal Operator for users of Luxembourgish Institutions"/>
    <s v="https://poli.public.lu/fr.html"/>
    <m/>
    <s v="A chatbot, called POLI (Personal Operator for users of Luxembourgish Institutions), has been developed. This is an initiative from the  Ministry of Agriculture, Viticulture and Consumer Protection in close collaboration with the State Centre for Information Technologies (Centre des technologies de l'information de l’Etat - CTIE), _x000a_"/>
    <x v="0"/>
    <x v="20"/>
    <s v="LU"/>
    <m/>
    <x v="1"/>
    <x v="1"/>
    <s v="Executive and legislative organs, financial and fiscal affairs, external affairs."/>
    <x v="0"/>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m/>
    <s v="validated"/>
    <x v="1"/>
    <s v="Not in use anymore"/>
    <s v="Colin van Noordt"/>
    <d v="2020-01-01T00:00:00"/>
    <d v="2020-01-01T00:00:00"/>
  </r>
  <r>
    <s v="AIWT6-132"/>
    <s v="AI powered adaptive learning system"/>
    <s v="https://malta.ai/wp-content/uploads/2019/11/Malta_The_Ultimate_AI_Launchpad_vFinal.pdf"/>
    <m/>
    <s v="The proposed project will consist of two parts that will be undertaken by 2022: • Part 1: A pilot project to develop an AI-powered adaptive learning system to help students achieve better education outcomes through personalised learning programmes based on student performance, ambitions and needs. The pilot will also help teachers to build more formative assessments of the pupils’ capabilities. The project will be piloted with 50 educators and 1,000 students across primary and secondary education. • Part 2: A pilot project to construct a rich data set and use AI to assist in driving insights and actions to enhance the education system. The initial project will focus on delivering predictive insights to assist in identifying early school-leavers to help educators take preventative actions to drive better outcomes. The MEDE will ensure student and parent participation in the development, testing and deployment process, ascertaining that these important stakeholders in this initiative fully appreciate its benefits and the experimental nature of the pilot project, and have a meaningful route by which to make their concerns known"/>
    <x v="3"/>
    <x v="21"/>
    <s v="MT"/>
    <s v="Department of Learning_x000a_and Assessment Programmes_x000a_Ministry for Education and Employment"/>
    <x v="1"/>
    <x v="9"/>
    <s v="Education not definable by level."/>
    <x v="2"/>
    <x v="4"/>
    <m/>
    <s v="Learning"/>
    <s v="Machine learning"/>
    <m/>
    <m/>
    <x v="1"/>
    <x v="1"/>
    <m/>
    <x v="0"/>
    <x v="0"/>
    <x v="3"/>
    <x v="0"/>
    <m/>
    <m/>
    <s v="Machine Learning, Deep Learning"/>
    <x v="4"/>
    <x v="3"/>
    <x v="0"/>
    <x v="0"/>
    <x v="0"/>
    <m/>
    <x v="3"/>
    <x v="2"/>
    <x v="5"/>
    <s v="Public Services and engagement"/>
    <m/>
    <m/>
    <s v="Transformative / Disruptive"/>
    <s v="Improved Public Service"/>
    <m/>
    <m/>
    <s v="x"/>
    <s v="x"/>
    <m/>
    <b v="0"/>
    <b v="0"/>
    <m/>
    <m/>
    <m/>
    <m/>
    <m/>
    <m/>
    <m/>
    <b v="0"/>
    <m/>
    <m/>
    <m/>
    <s v="Malta AI Strategy https://malta.ai/wp-content/uploads/2019/11/Malta_The_Ultimate_AI_Launchpad_vFinal.pdf"/>
    <s v="created"/>
    <x v="1"/>
    <m/>
    <s v="Colin van Noordt"/>
    <d v="2020-01-01T00:00:00"/>
    <m/>
  </r>
  <r>
    <s v="AIWT6-133"/>
    <s v="AI to analyse water and energy usage"/>
    <s v="https://malta.ai/wp-content/uploads/2019/11/Malta_The_Ultimate_AI_Launchpad_vFinal.pdf"/>
    <m/>
    <s v="AI algorithms will be used to collect, organise and analyse current data to discover patterns and other useful information relating to water and energy usage. The solution will deploy large-scale analytics and machine learning on customer data to help the utility companies to maximise resources and subsequently provide responsive real-time customer service management. Concurrently, they have the ability to make real-time adjustments to attain optimised generation efficiency."/>
    <x v="3"/>
    <x v="21"/>
    <s v="MT"/>
    <s v="Ministry for Energy and Water Management"/>
    <x v="1"/>
    <x v="8"/>
    <s v="Water supply."/>
    <x v="2"/>
    <x v="4"/>
    <m/>
    <s v="Planning"/>
    <s v="Searching"/>
    <m/>
    <m/>
    <x v="1"/>
    <x v="1"/>
    <m/>
    <x v="0"/>
    <x v="0"/>
    <x v="3"/>
    <x v="0"/>
    <m/>
    <m/>
    <s v="Expert and Rule based Systems, Algorithmic Decision Making"/>
    <x v="4"/>
    <x v="3"/>
    <x v="0"/>
    <x v="0"/>
    <x v="0"/>
    <m/>
    <x v="3"/>
    <x v="2"/>
    <x v="5"/>
    <s v="Public Services and engagement"/>
    <m/>
    <m/>
    <s v="Incremental / Technical Change"/>
    <s v="Improved Public Service"/>
    <m/>
    <s v="x"/>
    <m/>
    <s v="x"/>
    <m/>
    <b v="0"/>
    <b v="0"/>
    <m/>
    <m/>
    <m/>
    <m/>
    <m/>
    <m/>
    <m/>
    <b v="0"/>
    <m/>
    <m/>
    <m/>
    <s v="Malta AI Strategy https://malta.ai/wp-content/uploads/2019/11/Malta_The_Ultimate_AI_Launchpad_vFinal.pdf"/>
    <s v="created"/>
    <x v="1"/>
    <m/>
    <s v="Colin van Noordt"/>
    <d v="2020-01-01T00:00:00"/>
    <m/>
  </r>
  <r>
    <s v="AIWT6-134"/>
    <s v="Predictive maintenance models"/>
    <s v="https://malta.ai/wp-content/uploads/2019/11/Malta_The_Ultimate_AI_Launchpad_vFinal.pdf"/>
    <m/>
    <s v="Predictive maintenance models and scenarios will also be developed. Data from various sources, such as historical maintenance records and sensor data from the network, will be used to facilitate the implementation of solutions which identify problems before they occur, reducing the need for the current time-intensive manual inspections. The project is expected to drive better efficiency, resilience and stability across Malta’s energy and water networks, and lay the foundation for the next evolution of its smart grid network."/>
    <x v="3"/>
    <x v="21"/>
    <s v="MT"/>
    <s v="Ministry for Energy and Water Management"/>
    <x v="1"/>
    <x v="8"/>
    <s v="Housing and community amenities n.e.c."/>
    <x v="2"/>
    <x v="4"/>
    <m/>
    <s v="Planning"/>
    <s v="Searching"/>
    <m/>
    <m/>
    <x v="1"/>
    <x v="1"/>
    <m/>
    <x v="0"/>
    <x v="0"/>
    <x v="3"/>
    <x v="0"/>
    <m/>
    <m/>
    <s v="Predictive Analytics, Simulation and Data Visualisation"/>
    <x v="4"/>
    <x v="3"/>
    <x v="0"/>
    <x v="0"/>
    <x v="0"/>
    <m/>
    <x v="3"/>
    <x v="2"/>
    <x v="5"/>
    <s v="Internal Management"/>
    <m/>
    <m/>
    <s v="Incremental / Technical Change"/>
    <s v="Improved Public Service"/>
    <m/>
    <s v="x"/>
    <m/>
    <s v="x"/>
    <m/>
    <b v="0"/>
    <b v="0"/>
    <m/>
    <m/>
    <m/>
    <m/>
    <m/>
    <m/>
    <m/>
    <b v="0"/>
    <m/>
    <m/>
    <m/>
    <s v="Malta AI Strategy https://malta.ai/wp-content/uploads/2019/11/Malta_The_Ultimate_AI_Launchpad_vFinal.pdf"/>
    <s v="created"/>
    <x v="1"/>
    <m/>
    <s v="Colin van Noordt"/>
    <d v="2020-01-01T00:00:00"/>
    <m/>
  </r>
  <r>
    <s v="AIWT6-135"/>
    <s v="AI on Pharmacy of Your Choice platform"/>
    <s v="https://malta.ai/wp-content/uploads/2019/11/Malta_The_Ultimate_AI_Launchpad_vFinal.pdf"/>
    <m/>
    <s v="The Pharmacy of Your Choice (POYC) repository captures entitlement, prescription and dispensing data for over 143,000 active patients with chronic conditions. It has been maintained over a period of 10 years and now includes a wealth of information on the local population, including deceased persons, the prevalence of and shifts in chronic conditions, and the treatments provided in this regard. This is in addition to full demographic data, as well as data on related prescribing and dispensing practices and practitioners. The pilot project to be undertaken will explore how the application of AI on top of the POYC platform can: • Assist prescribers to make more informed decisions from a patient safety perspective • Perform predictive analysis to drive cost savings in procurement spend • Devise preventive care models at both the macro and micro level to create better health outcomes"/>
    <x v="0"/>
    <x v="21"/>
    <s v="MT"/>
    <s v="Ministry for Health"/>
    <x v="1"/>
    <x v="4"/>
    <s v="Public health services."/>
    <x v="2"/>
    <x v="4"/>
    <m/>
    <s v="Planning"/>
    <s v="Searching"/>
    <m/>
    <m/>
    <x v="1"/>
    <x v="1"/>
    <m/>
    <x v="0"/>
    <x v="0"/>
    <x v="3"/>
    <x v="0"/>
    <m/>
    <m/>
    <s v="Predictive Analytics, Simulation and Data Visualisation"/>
    <x v="4"/>
    <x v="3"/>
    <x v="0"/>
    <x v="0"/>
    <x v="0"/>
    <m/>
    <x v="3"/>
    <x v="2"/>
    <x v="5"/>
    <s v="Regulatory research, analysis and monitoring"/>
    <m/>
    <m/>
    <s v="Organizational / Sustained Change"/>
    <s v="Improved Public Service"/>
    <m/>
    <m/>
    <s v="x"/>
    <s v="x"/>
    <m/>
    <b v="0"/>
    <b v="0"/>
    <m/>
    <m/>
    <m/>
    <m/>
    <m/>
    <m/>
    <m/>
    <b v="0"/>
    <m/>
    <m/>
    <m/>
    <s v="Malta AI Strategy https://malta.ai/wp-content/uploads/2019/11/Malta_The_Ultimate_AI_Launchpad_vFinal.pdf"/>
    <s v="created"/>
    <x v="1"/>
    <m/>
    <s v="Colin van Noordt"/>
    <d v="2020-01-01T00:00:00"/>
    <m/>
  </r>
  <r>
    <s v="AIWT6-136"/>
    <s v="AI in Digital Tourist Platform"/>
    <s v="https://malta.ai/wp-content/uploads/2019/11/Malta_The_Ultimate_AI_Launchpad_vFinal.pdf"/>
    <m/>
    <s v="AI will be incorporated into the Digital Tourism Platform to enable the development of rich tourist personas, which combine psychological characteristics, such as interests and lifestyle choices, with demographic data. Machine learning will enable the platform to create deeper and smarter personas as it collects more data. From this information, the Digital Tourism Platform will be able to: • Suggest itineraries and experiences for tourists matched to their interests, similar to recommendation engines commonly used by digital music and television streaming services and social media • Create propensity models based on predictive analytics to forecast where a tourist will go and which tickets they may purchase, and use that information to recommend suggestions, via targeted promotional notifications within the app, to balance loads and minimise queues. Subsequent phases of the project could see wider data sets, such as those from IoT sensors on bus stops and tourist attractions, incorporated into the platform to drive smarter, just-in-time recommendations. Building on this initiative, the Government plans to launch an Environment Passport initiative. The Environment Passport will provide VisitMalta+ app users with information and advice to make their visit more environmentally friendly and offer them rewards, such as discounted attraction admissio"/>
    <x v="0"/>
    <x v="21"/>
    <s v="MT"/>
    <s v="Ministry for Tourism"/>
    <x v="1"/>
    <x v="3"/>
    <s v="Economic affairs n.e.c"/>
    <x v="2"/>
    <x v="4"/>
    <m/>
    <s v="Planning"/>
    <s v="Search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s v="Malta AI Strategy https://malta.ai/wp-content/uploads/2019/11/Malta_The_Ultimate_AI_Launchpad_vFinal.pdf"/>
    <s v="created"/>
    <x v="1"/>
    <m/>
    <s v="Colin van Noordt"/>
    <d v="2020-01-01T00:00:00"/>
    <m/>
  </r>
  <r>
    <s v="AIWT6-137"/>
    <s v="AI incorporation into traffic control and GIS system"/>
    <s v="https://malta.ai/wp-content/uploads/2019/11/Malta_The_Ultimate_AI_Launchpad_vFinal.pdf"/>
    <m/>
    <s v="The proposed project will consist of three parts that will be undertaken across a three-year period: • Part 1: A pilot project to deploy an AI engine to manage traffic flow on one key junction. The solution will use existing video feeds to detect the number of vehicles on the road, then the AI software will process this information and control the traffic lights to keep traffic flow moving in the most optimal way, with a manual controller retaining oversight for safety purposes. • Part 2: The enhancement of Malta’s GIS system by connecting new data feeds to the current system and making the information available to third-party, AIenabled, journey planner and mapping applications. This will improve the accuracy of journey planning and provide real-time tracking of public transport through the development of a mobility analytics dashboard. • Part 3: A detailed study on the potential for widespread AI enhancements to be incorporated in Malta’s traffic management system"/>
    <x v="3"/>
    <x v="21"/>
    <s v="MT"/>
    <s v="Ministry for Transport, Infrastructure and Capital_x000a_Projects"/>
    <x v="1"/>
    <x v="3"/>
    <s v="Transport"/>
    <x v="2"/>
    <x v="4"/>
    <m/>
    <s v="Perception"/>
    <s v="Computer vision"/>
    <m/>
    <m/>
    <x v="1"/>
    <x v="1"/>
    <m/>
    <x v="0"/>
    <x v="0"/>
    <x v="3"/>
    <x v="0"/>
    <m/>
    <m/>
    <s v="Computer Vision and Identity Recognition"/>
    <x v="4"/>
    <x v="3"/>
    <x v="0"/>
    <x v="0"/>
    <x v="0"/>
    <m/>
    <x v="3"/>
    <x v="2"/>
    <x v="5"/>
    <s v="Public Services and engagement"/>
    <m/>
    <m/>
    <s v="Organizational / Sustained Change"/>
    <s v="Improved Public Service"/>
    <m/>
    <s v="x"/>
    <m/>
    <s v="x"/>
    <m/>
    <b v="0"/>
    <b v="0"/>
    <m/>
    <m/>
    <m/>
    <m/>
    <m/>
    <m/>
    <m/>
    <b v="0"/>
    <m/>
    <m/>
    <m/>
    <s v="Malta AI Strategy https://malta.ai/wp-content/uploads/2019/11/Malta_The_Ultimate_AI_Launchpad_vFinal.pdf"/>
    <s v="created"/>
    <x v="1"/>
    <m/>
    <s v="Colin van Noordt"/>
    <d v="2020-01-01T00:00:00"/>
    <m/>
  </r>
  <r>
    <s v="AIWT6-138"/>
    <s v="AI-driven email assistant for civil staff"/>
    <s v="https://malta.ai/wp-content/uploads/2019/11/Malta_The_Ultimate_AI_Launchpad_vFinal.pdf"/>
    <m/>
    <s v="Processing clients’ requests quickly, efficiently and as accurately as possible is of paramount importance. The project will explore how applying AI into the servizz.gov customer service workflow can drive perfomance enhancements across each of these areas. The project will consist of the phases below, with the first to be completed by 2022: • The first phase will focus on the back office. An AI-driven email assistant will be created to assist servizz.gov agents, analyse citizens’ email queries automatically and provide the assigned agent with a suggested reply automatically. The agent will then use the suggested reply as a basis for the official final reply to the citizen, to minimise the time taken to reply to queries. A human agent will check and control the quality and content of the reply email, and the changes will be monitored by the AI system so that it continues to learn how to better formulate reply emails. However, the final say is that of the human agent."/>
    <x v="0"/>
    <x v="21"/>
    <s v="MT"/>
    <s v="Office of the Prime Minister"/>
    <x v="1"/>
    <x v="1"/>
    <s v="General services."/>
    <x v="2"/>
    <x v="4"/>
    <m/>
    <s v="Communication"/>
    <s v="Natural language processing"/>
    <m/>
    <m/>
    <x v="1"/>
    <x v="1"/>
    <m/>
    <x v="0"/>
    <x v="0"/>
    <x v="3"/>
    <x v="0"/>
    <m/>
    <m/>
    <s v="Audio Processing"/>
    <x v="4"/>
    <x v="3"/>
    <x v="0"/>
    <x v="0"/>
    <x v="0"/>
    <m/>
    <x v="3"/>
    <x v="2"/>
    <x v="5"/>
    <s v="Public Services and engagement"/>
    <m/>
    <m/>
    <s v="Incremental / Technical Change"/>
    <s v="Improved Public Service"/>
    <m/>
    <m/>
    <s v="x"/>
    <s v="x"/>
    <m/>
    <b v="0"/>
    <b v="0"/>
    <m/>
    <m/>
    <m/>
    <m/>
    <m/>
    <m/>
    <m/>
    <b v="0"/>
    <m/>
    <m/>
    <m/>
    <s v="Malta AI Strategy https://malta.ai/wp-content/uploads/2019/11/Malta_The_Ultimate_AI_Launchpad_vFinal.pdf"/>
    <s v="created"/>
    <x v="1"/>
    <m/>
    <s v="Colin van Noordt"/>
    <d v="2020-01-01T00:00:00"/>
    <m/>
  </r>
  <r>
    <s v="AIWT6-139"/>
    <s v="Chatbot assisting citizens "/>
    <s v="https://malta.ai/wp-content/uploads/2019/11/Malta_The_Ultimate_AI_Launchpad_vFinal.pdf"/>
    <m/>
    <s v=" Later phases of the project envisage the development of a chatbot, which will use AI to initially determine how citizens can best be directed to obtain the information that they are seeking. The long-term strategy is to include voice assistance over the telephone, with the same principle of an AI system that is able to communicate and help customers with their queries, but in this case using the voice medium. All these services will be developed in both English and Maltese so that servizz.gov can serve clients in their preferred language. Furthermore, as an additional long-term strategy, it is envisaged that servizz.gov will be able to use machine translation services to communicate clearly with foreign nationals living in Malta in their preferred language."/>
    <x v="0"/>
    <x v="21"/>
    <s v="MT"/>
    <s v="Office of the Prime Minister"/>
    <x v="1"/>
    <x v="1"/>
    <s v="Executive and legislative organs, financial and fiscal affairs, external affairs."/>
    <x v="2"/>
    <x v="4"/>
    <m/>
    <s v="Communication"/>
    <s v="Natural language processing"/>
    <m/>
    <m/>
    <x v="1"/>
    <x v="1"/>
    <m/>
    <x v="0"/>
    <x v="0"/>
    <x v="3"/>
    <x v="0"/>
    <m/>
    <m/>
    <s v="Natural Language Processing, Text Mining and Speech Analytics"/>
    <x v="4"/>
    <x v="3"/>
    <x v="0"/>
    <x v="0"/>
    <x v="0"/>
    <m/>
    <x v="3"/>
    <x v="2"/>
    <x v="5"/>
    <s v="Public Services and engagement"/>
    <m/>
    <m/>
    <s v="Transformative / Disruptive"/>
    <s v="Improved Public Service"/>
    <m/>
    <m/>
    <s v="x"/>
    <s v="x"/>
    <m/>
    <b v="0"/>
    <b v="0"/>
    <m/>
    <m/>
    <m/>
    <m/>
    <m/>
    <m/>
    <m/>
    <b v="0"/>
    <m/>
    <m/>
    <m/>
    <s v="Malta AI Strategy https://malta.ai/wp-content/uploads/2019/11/Malta_The_Ultimate_AI_Launchpad_vFinal.pdf"/>
    <s v="created"/>
    <x v="1"/>
    <m/>
    <s v="Colin van Noordt"/>
    <d v="2020-01-01T00:00:00"/>
    <m/>
  </r>
  <r>
    <s v="AIWT6-140"/>
    <s v="Amberscript - Automated speech translation for public organisations"/>
    <s v="https://www.amberscript.com/en/"/>
    <s v="Bob Roelofs  b.roelofs@gelderland.nl (Clerk of Province of Gelderland)"/>
    <s v="Many Dutch municipalities, like the municipality of Staphorst, have implemented speech recognition model through a company product, AmberScript specialized in speech recognition, for providing automated speech translation coming from municipality council and bringing transparency on how decisions are made for the citizens. The product has been specifically trained on data from the public sector meetings. A dataset of more than_x000a_1.000 hours of audio with transcriptions was compiled, cleaned and processed into the AI Model. Now the product is capable of transcribing many of the discussions held in the municipal meetings, allowing citizens with hearing imparities to follow political debates online. "/>
    <x v="0"/>
    <x v="13"/>
    <s v="NL"/>
    <s v="About 120 different municipalities in the Netherlands"/>
    <x v="4"/>
    <x v="1"/>
    <s v="Executive and legislative organs, financial and fiscal affairs, external affairs."/>
    <x v="1"/>
    <x v="0"/>
    <m/>
    <s v="Perception"/>
    <s v="Audio processing"/>
    <s v="Machine learning"/>
    <s v="speech recognition"/>
    <x v="0"/>
    <x v="1"/>
    <m/>
    <x v="0"/>
    <x v="2"/>
    <x v="2"/>
    <x v="2"/>
    <m/>
    <m/>
    <s v="Audio Processing"/>
    <x v="1"/>
    <x v="2"/>
    <x v="0"/>
    <x v="0"/>
    <x v="0"/>
    <m/>
    <x v="1"/>
    <x v="1"/>
    <x v="3"/>
    <s v="Public Services and engagement"/>
    <m/>
    <s v="1 - IOP of AI Sys"/>
    <s v="Incremental / Technical Change"/>
    <b v="0"/>
    <m/>
    <m/>
    <m/>
    <m/>
    <m/>
    <s v="Improved Administration Efficency"/>
    <s v="Improved Administrative Efficiency"/>
    <m/>
    <s v="x"/>
    <m/>
    <s v="x"/>
    <s v="x"/>
    <m/>
    <m/>
    <s v="Open government capabilities"/>
    <m/>
    <s v="x"/>
    <m/>
    <s v="https://www.amberscript.com/en/news/amberscript-makes-council-meetings-of-dutch-municipalities-accessible-to-the-deaf-and-hearing-impaired"/>
    <s v="published"/>
    <x v="0"/>
    <m/>
    <s v="Colin van Noordt"/>
    <d v="2020-01-01T00:00:00"/>
    <m/>
  </r>
  <r>
    <s v="AIWT6-141"/>
    <s v="CAS - Crime anticipation system"/>
    <s v="https://www.researchgate.net/publication/346593158_Predictively_policed_The_Dutch_CAS_case_and_its_forerunners"/>
    <s v="CIO-office@amsterdam.nl"/>
    <s v="The Crime Anticipation System (CAS) makes weekly analyzes based on local and current data. External data about neighborhoods and residents, for example, is supplemented by the police's own knowledge about crimes and local situations and information from Statistics Netherlands. The system searches for crimes that show a pattern - for example, bicycle thefts in a certain neighborhood happen most often between the hours of 9:00 p.m. and midnight. Based on that, the police can better deploy available resources to fight these crimes more effectively, according to the news wire."/>
    <x v="3"/>
    <x v="13"/>
    <s v="NL"/>
    <s v="City of Amsterdam"/>
    <x v="4"/>
    <x v="5"/>
    <s v="Police Services"/>
    <x v="4"/>
    <x v="0"/>
    <m/>
    <s v="Learning"/>
    <s v="Machine learning"/>
    <s v="Machine learning"/>
    <m/>
    <x v="0"/>
    <x v="5"/>
    <s v="6e-LawEnforcement-predictcrime"/>
    <x v="0"/>
    <x v="0"/>
    <x v="0"/>
    <x v="0"/>
    <m/>
    <m/>
    <s v="Security Analytics and Threat Intelligence"/>
    <x v="3"/>
    <x v="7"/>
    <x v="0"/>
    <x v="0"/>
    <x v="0"/>
    <m/>
    <x v="1"/>
    <x v="0"/>
    <x v="2"/>
    <s v="Enforcement"/>
    <m/>
    <m/>
    <s v="Organizational / Sustained Change"/>
    <b v="0"/>
    <m/>
    <m/>
    <m/>
    <m/>
    <m/>
    <s v="Improved Administration Efficency"/>
    <s v="Improved Administrative Efficiency"/>
    <m/>
    <s v="x"/>
    <m/>
    <s v="x"/>
    <m/>
    <m/>
    <m/>
    <b v="0"/>
    <m/>
    <m/>
    <m/>
    <s v="http://ceur-ws.org/Vol-2103/paper_6.pdf"/>
    <s v="published"/>
    <x v="0"/>
    <m/>
    <s v="Colin van Noordt"/>
    <d v="2020-01-01T00:00:00"/>
    <m/>
  </r>
  <r>
    <s v="AIWT6-142"/>
    <s v="Xomnia - Law enforcement optimization system"/>
    <s v="https://www.xomnia.com/law-enforcement-optimization-at-amsterdam/"/>
    <m/>
    <s v="For the municipality of Amsterdam, Xomnia built a user-friendly dashboard to optimize law enforcement. Xomnia harvested data from 7 entirely different data sources stored in the municipality’s data silos, such as GPS data from walkie-talkies and text data from fines collected by PDA’s and control room reports. The data was reconstructed and interconnected to enable dynamic data exploring for creating the dashboard."/>
    <x v="3"/>
    <x v="13"/>
    <s v="NL"/>
    <s v="City of Amsterdam"/>
    <x v="4"/>
    <x v="5"/>
    <s v="Police Services"/>
    <x v="1"/>
    <x v="5"/>
    <m/>
    <s v="Learning"/>
    <s v="Machine learning"/>
    <s v="Machine learning"/>
    <m/>
    <x v="0"/>
    <x v="5"/>
    <s v="6e-LawEnforcement-predictcrime"/>
    <x v="0"/>
    <x v="2"/>
    <x v="0"/>
    <x v="1"/>
    <m/>
    <m/>
    <s v="Security Analytics and Threat Intelligence"/>
    <x v="3"/>
    <x v="7"/>
    <x v="0"/>
    <x v="0"/>
    <x v="0"/>
    <m/>
    <x v="1"/>
    <x v="0"/>
    <x v="0"/>
    <s v="Enforcement"/>
    <m/>
    <m/>
    <s v="Organizational / Sustained Change"/>
    <b v="0"/>
    <m/>
    <m/>
    <m/>
    <m/>
    <m/>
    <s v="Improved Administration Efficency"/>
    <s v="Improved Administrative Efficiency"/>
    <m/>
    <s v="x"/>
    <m/>
    <s v="x"/>
    <m/>
    <m/>
    <m/>
    <b v="0"/>
    <m/>
    <m/>
    <m/>
    <s v="https://www.xomnia.com/law-enforcement-optimization-at-amsterdam/"/>
    <s v="published"/>
    <x v="0"/>
    <m/>
    <s v="Colin van Noordt"/>
    <d v="2020-01-01T00:00:00"/>
    <d v="2021-06-18T00:00:00"/>
  </r>
  <r>
    <s v="AIWT6-143"/>
    <s v="SHAP - Holiday rental home fraud"/>
    <s v="https://algoritmeregister.amsterdam.nl/vakantieverhuur-woningfraude/"/>
    <s v="CIO-office@amsterdam.nl"/>
    <s v="In the city of Amsterdam, a pilot is being carried out which uses AI and algorithms to track down people illegally renting out their homes via platforms, such as Airbnb. Housing fraud is an increasingly big issue in the city of Amsterdam according to the Court of Audit of Amsterdam, leading to harms of the neighbourhood. _x000a_The algorithm will include information about previous housing fraud, information from the city’s population registries and building data from the city’s registry of addresses and buildings. While this information is also usable for analysis by civil servants themselves, the use of the AI system is expected will speed up the process significantly and enable more accurate responses as it can connect multiple factors together in ways civil servants themselves would not be able to. "/>
    <x v="3"/>
    <x v="13"/>
    <s v="NL"/>
    <s v="City of Amsterdam "/>
    <x v="4"/>
    <x v="8"/>
    <s v="Housing."/>
    <x v="0"/>
    <x v="5"/>
    <m/>
    <s v="Reasoning"/>
    <s v="Automated reasoning"/>
    <m/>
    <m/>
    <x v="2"/>
    <x v="5"/>
    <s v="6e-LawEnforcement-predictcrime"/>
    <x v="0"/>
    <x v="2"/>
    <x v="0"/>
    <x v="0"/>
    <m/>
    <m/>
    <s v="Expert and Rule based Systems, Algorithmic Decision Making"/>
    <x v="2"/>
    <x v="4"/>
    <x v="0"/>
    <x v="0"/>
    <x v="0"/>
    <m/>
    <x v="2"/>
    <x v="0"/>
    <x v="2"/>
    <s v="Enforcement"/>
    <m/>
    <m/>
    <s v="Organizational / Sustained Change"/>
    <s v="Improved Public Service"/>
    <m/>
    <s v="x"/>
    <m/>
    <s v="x"/>
    <m/>
    <b v="0"/>
    <b v="0"/>
    <m/>
    <m/>
    <m/>
    <m/>
    <m/>
    <m/>
    <m/>
    <b v="0"/>
    <m/>
    <m/>
    <m/>
    <s v="https://algoritmeregister.amsterdam.nl/vakantieverhuur-woningfraude/"/>
    <s v="published"/>
    <x v="0"/>
    <m/>
    <s v="Colin van Noordt"/>
    <d v="2020-01-01T00:00:00"/>
    <d v="2021-06-18T00:00:00"/>
  </r>
  <r>
    <s v="AIWT6-144"/>
    <s v="Xomnia - The Burglary Predictor"/>
    <s v="https://www.xomnia.com/burglary-prediction-for-the-municipality-of-utrecht/"/>
    <s v="CITY HALL_x000a_Stadsplateau 1_x000a_Utrecht"/>
    <s v="In the municipality of Utrecht, Xomnia has built a model that predicts the occurrence of burglaries in each district of Utrecht for a given week. From the date and time of the burglary, we derived weather conditions, holidays and special events. Sociodemographic statistics of the neighborhoods have been derived, as well as certain points of interest, like street lights, cameras, trees, parks and large garbage containers. The Burglary Predictor built by Xomnia enables the municipality of Utrecht to prevent burglaries by data-driven decision making."/>
    <x v="3"/>
    <x v="13"/>
    <s v="NL"/>
    <s v="City of Utrecht"/>
    <x v="4"/>
    <x v="5"/>
    <s v="Police Services"/>
    <x v="1"/>
    <x v="6"/>
    <m/>
    <s v="Learning"/>
    <s v="Machine learning"/>
    <s v="Machine learning"/>
    <m/>
    <x v="0"/>
    <x v="5"/>
    <s v="6e-LawEnforcement-predictcrime"/>
    <x v="0"/>
    <x v="0"/>
    <x v="0"/>
    <x v="0"/>
    <m/>
    <m/>
    <s v="Expert and Rule based Systems, Algorithmic Decision Making"/>
    <x v="2"/>
    <x v="4"/>
    <x v="0"/>
    <x v="0"/>
    <x v="0"/>
    <m/>
    <x v="1"/>
    <x v="0"/>
    <x v="2"/>
    <s v="Enforcement"/>
    <m/>
    <m/>
    <s v="Organizational / Sustained Change"/>
    <b v="0"/>
    <m/>
    <m/>
    <m/>
    <m/>
    <m/>
    <s v="Improved Administration Efficency"/>
    <s v="Improved Administrative Efficiency"/>
    <m/>
    <s v="x"/>
    <m/>
    <s v="x"/>
    <m/>
    <m/>
    <m/>
    <b v="0"/>
    <m/>
    <m/>
    <m/>
    <s v="https://www.xomnia.com/burglary-prediction-for-the-municipality-of-utrecht/"/>
    <s v="published"/>
    <x v="0"/>
    <m/>
    <s v="Colin van Noordt"/>
    <d v="2020-01-01T00:00:00"/>
    <m/>
  </r>
  <r>
    <s v="AIWT6-145"/>
    <s v="ANPR - Car plate recognition"/>
    <s v="https://www.politie.nl/onderwerpen/anpr.html_x000a_https://viso.ai/computer-vision/automatic-number-plate-recognition-anpr/#:~:text=Automatic%20number%20plate%20recognition%20is,or%20photo%20footage%20from%20cameras."/>
    <m/>
    <s v="The ANPR system uses number plate recognition software for a variety of usages such as paid parking, traffic control, tax avoidance, environmental protection and more. It is used in more than 2000 administrations and is seen as a strong multi-purpose AI application"/>
    <x v="0"/>
    <x v="13"/>
    <s v="NL"/>
    <s v="Dutch Police"/>
    <x v="0"/>
    <x v="5"/>
    <s v="Police Services"/>
    <x v="1"/>
    <x v="2"/>
    <m/>
    <s v="Perception"/>
    <s v="Computer vision"/>
    <s v="Machine learning"/>
    <m/>
    <x v="0"/>
    <x v="1"/>
    <m/>
    <x v="0"/>
    <x v="2"/>
    <x v="2"/>
    <x v="0"/>
    <m/>
    <m/>
    <s v="Computer Vision and Identity Recognition"/>
    <x v="3"/>
    <x v="8"/>
    <x v="0"/>
    <x v="0"/>
    <x v="0"/>
    <m/>
    <x v="1"/>
    <x v="1"/>
    <x v="2"/>
    <s v="Enforcement"/>
    <m/>
    <m/>
    <s v="Organizational / Sustained Change"/>
    <b v="0"/>
    <m/>
    <m/>
    <m/>
    <m/>
    <m/>
    <s v="Improved Administration Efficency"/>
    <s v="Improved Administrative Efficiency"/>
    <m/>
    <s v="x"/>
    <m/>
    <s v="x"/>
    <m/>
    <m/>
    <m/>
    <b v="0"/>
    <m/>
    <m/>
    <m/>
    <s v="1st Peer Learning Workshop AI Watch"/>
    <s v="published"/>
    <x v="0"/>
    <m/>
    <s v="Colin van Noordt"/>
    <d v="2020-01-01T00:00:00"/>
    <d v="2021-06-15T00:00:00"/>
  </r>
  <r>
    <s v="AIWT6-146"/>
    <s v="Forensic Screening of Cold Cases - Analysis of cold case documents in Dutch police"/>
    <s v=" "/>
    <m/>
    <s v="The police in the Netherlands is learning a machine to do forensic screening. The goal is that the AI can read cold cases we’re currently digitizing, and decide which ones contain promising evidence that could lead to solving the case."/>
    <x v="0"/>
    <x v="13"/>
    <s v="NL"/>
    <s v="Dutch police"/>
    <x v="1"/>
    <x v="5"/>
    <s v="Police Services"/>
    <x v="2"/>
    <x v="4"/>
    <m/>
    <s v="Learning"/>
    <s v="Machine learning"/>
    <m/>
    <m/>
    <x v="1"/>
    <x v="1"/>
    <m/>
    <x v="0"/>
    <x v="0"/>
    <x v="3"/>
    <x v="0"/>
    <m/>
    <m/>
    <s v="Expert and Rule based Systems, Algorithmic Decision Making"/>
    <x v="4"/>
    <x v="3"/>
    <x v="0"/>
    <x v="0"/>
    <x v="0"/>
    <m/>
    <x v="3"/>
    <x v="2"/>
    <x v="5"/>
    <s v="Enforcement"/>
    <m/>
    <m/>
    <s v="Transformative / Disruptive"/>
    <s v="Improved Public Service"/>
    <m/>
    <s v="x"/>
    <m/>
    <s v="x"/>
    <m/>
    <b v="0"/>
    <b v="0"/>
    <m/>
    <m/>
    <m/>
    <m/>
    <m/>
    <m/>
    <m/>
    <b v="0"/>
    <m/>
    <m/>
    <m/>
    <s v="https://www.computable.nl/artikel/nieuws/big-data/6599469/250449/politie-positief-over-inzet-ai-bij-cold-cases.html"/>
    <s v="validated"/>
    <x v="1"/>
    <s v="The system is not oprational and it is not clear if it ever will be."/>
    <s v="Colin van Noordt"/>
    <d v="2020-01-01T00:00:00"/>
    <d v="2021-06-15T00:00:00"/>
  </r>
  <r>
    <s v="AIWT6-147"/>
    <s v="Chatbot Wout - Chatbot to report some forms of crime "/>
    <s v=" "/>
    <m/>
    <s v="The Dutch police has started an experiment with the virtual chatbot Wout, a 'virtual agent' that uses Artificial Intelligence. The use of Wout is part of an ongoing police investigation into alternative communication channels.If the new trial with Wout is successful, the police want to continue using the Chatbot. The chatbot itself was capable of reporting ransomware, noise disturbances and disturbances caused by firework. These kinds of disturbances were traditionally reported using the phone, but citizens were reported to be hesitant in calling police in all occusations. The chatbot may therefore improve citizens reporting behaviour. In addition, the use of the chatbot may reduce the work burdens of the call centra so they could be more available for pressing calls. _x000a_Following a brief ending of the experiment, the Chatbot was brought back online in April 2020 to assist in answering questions with regard to the coronacrisis in the Netherlands. During his trial between April and July 2020, 15.000 questions regarding the coronavirus were answered by the Chatbot. _x000a_Currently, the Chatbot is not online anymore since the license of its use has expired. The police is currently evaluating the results of the Chatbot and is in the process of developing another Chatbot with more functionalities on their website. _x000a_"/>
    <x v="3"/>
    <x v="13"/>
    <s v="NL"/>
    <s v="Dutch police"/>
    <x v="1"/>
    <x v="5"/>
    <s v="Police Services"/>
    <x v="0"/>
    <x v="4"/>
    <m/>
    <s v="Communication"/>
    <s v="Natural language processing"/>
    <m/>
    <m/>
    <x v="1"/>
    <x v="1"/>
    <m/>
    <x v="0"/>
    <x v="0"/>
    <x v="3"/>
    <x v="0"/>
    <m/>
    <m/>
    <s v="Chatbots, Intelligent Digital Assistants, Virtual Agents and Recommendation Systems"/>
    <x v="4"/>
    <x v="3"/>
    <x v="0"/>
    <x v="0"/>
    <x v="0"/>
    <m/>
    <x v="3"/>
    <x v="2"/>
    <x v="5"/>
    <s v="Public Services and engagement"/>
    <m/>
    <m/>
    <s v="Organizational / Sustained Change"/>
    <s v="Improved Public Service"/>
    <m/>
    <s v="x"/>
    <m/>
    <s v="x"/>
    <m/>
    <b v="0"/>
    <b v="0"/>
    <m/>
    <m/>
    <m/>
    <m/>
    <m/>
    <m/>
    <m/>
    <b v="0"/>
    <m/>
    <m/>
    <m/>
    <s v="https://www.politie.nl/wout"/>
    <s v="validated"/>
    <x v="1"/>
    <s v="Not in use anymore"/>
    <s v="Colin van Noordt"/>
    <d v="2020-01-01T00:00:00"/>
    <d v="2021-06-15T00:00:00"/>
  </r>
  <r>
    <s v="AIWT6-148"/>
    <s v="Cameras - Detection holding a phone in car"/>
    <s v="https://www.om.nl/actueel/nieuws/2020/11/12/openbaar-ministerie-start-digitale-handhaving-op-handheld-telefoongebruik-achter-het-stuur"/>
    <s v="Achilles Damen"/>
    <s v="The Dutch Public Prosecution Service will intensify enforcement on the detention of mobile devices. With smart cameras that automatically forward violations to the Central Judicial Collection Agency (CJIB). The camera takes pictures of each passer-by, showing whether the driver is holding his mobile phone or not. Because the pictures are taken downwards, the driver's face is not in the picture. The license plate does, and the photo shows clearly and clearly whether someone is holding a mobile device behind the wheel. Only those photos where the system suspects that a phone is being held will be forwarded to the CJIB. A staff member carries out the final assessment at the CJIB. This can result in a fine of 240 euros."/>
    <x v="0"/>
    <x v="13"/>
    <s v="NL"/>
    <s v="Dutch Public Procesecution Service"/>
    <x v="0"/>
    <x v="5"/>
    <s v="Police Services"/>
    <x v="1"/>
    <x v="0"/>
    <m/>
    <s v="Perception"/>
    <s v="Computer vision"/>
    <s v="Machine learning"/>
    <m/>
    <x v="0"/>
    <x v="1"/>
    <m/>
    <x v="4"/>
    <x v="2"/>
    <x v="2"/>
    <x v="0"/>
    <m/>
    <m/>
    <s v="Computer Vision and Identity Recognition"/>
    <x v="3"/>
    <x v="8"/>
    <x v="0"/>
    <x v="0"/>
    <x v="0"/>
    <m/>
    <x v="1"/>
    <x v="1"/>
    <x v="1"/>
    <s v="Enforcement"/>
    <m/>
    <m/>
    <s v="Transformative / Disruptive"/>
    <b v="0"/>
    <m/>
    <m/>
    <m/>
    <m/>
    <m/>
    <s v="Improved Administration Efficency"/>
    <s v="Improved Administrative Efficiency"/>
    <m/>
    <s v="x"/>
    <m/>
    <s v="x"/>
    <m/>
    <m/>
    <m/>
    <b v="0"/>
    <m/>
    <m/>
    <m/>
    <s v="https://www.om.nl/actueel/nieuws/2020/11/12/openbaar-ministerie-start-digitale-handhaving-op-handheld-telefoongebruik-achter-het-stuur"/>
    <s v="published"/>
    <x v="0"/>
    <m/>
    <s v="Colin van Noordt"/>
    <d v="2020-01-01T00:00:00"/>
    <m/>
  </r>
  <r>
    <s v="AIWT6-149"/>
    <s v="Validity of foreign public documents - Computer Vision to assess seals and signatures of foreign documents"/>
    <s v=" "/>
    <s v="Innovation team Ministry of Justice NL"/>
    <s v="The Dutch immigration office is conducting a project using Computer Vision to recognize seals and signatures of foreign documents. Normally, yearly, 50.000 documents are scrutinized by hand. Now AI is used to make this process more effective and efficient."/>
    <x v="0"/>
    <x v="13"/>
    <s v="NL"/>
    <s v="Dutch immigration office (IND)"/>
    <x v="1"/>
    <x v="5"/>
    <s v="Police Services"/>
    <x v="2"/>
    <x v="4"/>
    <m/>
    <s v="Perception"/>
    <s v="Computer vision"/>
    <m/>
    <m/>
    <x v="0"/>
    <x v="8"/>
    <m/>
    <x v="0"/>
    <x v="0"/>
    <x v="0"/>
    <x v="0"/>
    <m/>
    <m/>
    <s v="Computer Vision and Identity Recognition"/>
    <x v="4"/>
    <x v="3"/>
    <x v="0"/>
    <x v="0"/>
    <x v="0"/>
    <m/>
    <x v="3"/>
    <x v="2"/>
    <x v="5"/>
    <s v="Enforcement"/>
    <m/>
    <m/>
    <s v="Incremental / Technical Change"/>
    <s v="Improved Public Service"/>
    <m/>
    <m/>
    <s v="x"/>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1-06-14T00:00:00"/>
  </r>
  <r>
    <s v="AIWT6-150"/>
    <s v="SyRi - Detect welfare fraud"/>
    <s v="https://algorithmwatch.org/en/syri-netherlands-algorithm/"/>
    <m/>
    <s v="Municipalities in Netherlands have been using the SyRi system to detect welfare fraud more effectively, developed by the Dutch government. It uses various risk indicators from existing governmental systems such as taxes, health insurance, residence, education and many more, to detect which addresses hold a higher risk of fraud or misuse of welfare benefits.  SyRi was developed in 2014 after multiple municipalities had been creating their own systems to detect fraud. The system does not make any decisions itself, but provides recommendations for civil servants to conduct further investigations. Various organisations have opposed the usage arguing it causes too many privacy infringements and is discriminatory towards the poor and vulnerable citizens. The lack of transparency on the inner working of the system and the inability of the people affected to get to know their data have been used, has been criticized as well. Following a court case, the Dutch court decided in early 2020 that the use of SyRi did not comply with Article 8 of the ECHR thus its usage has been cancelled."/>
    <x v="0"/>
    <x v="13"/>
    <s v="NL"/>
    <s v="Ministry of Social Affairs and Employment"/>
    <x v="0"/>
    <x v="0"/>
    <s v="Social protection n.e.c."/>
    <x v="0"/>
    <x v="0"/>
    <m/>
    <s v="Learning"/>
    <s v="Machine learning"/>
    <s v="Machine learning"/>
    <m/>
    <x v="0"/>
    <x v="2"/>
    <s v="5a-Services&amp;Benefits-eligibility_np"/>
    <x v="0"/>
    <x v="0"/>
    <x v="0"/>
    <x v="0"/>
    <m/>
    <s v="yes"/>
    <s v="Security Analytics and Threat Intelligence"/>
    <x v="3"/>
    <x v="13"/>
    <x v="0"/>
    <x v="0"/>
    <x v="0"/>
    <m/>
    <x v="1"/>
    <x v="0"/>
    <x v="1"/>
    <s v="Enforcement"/>
    <m/>
    <m/>
    <s v="Transformative / Disruptive"/>
    <b v="0"/>
    <m/>
    <m/>
    <m/>
    <m/>
    <m/>
    <s v="Improved Administration Efficency"/>
    <s v="Improved Administrative Efficiency"/>
    <m/>
    <s v="x"/>
    <m/>
    <s v="x"/>
    <m/>
    <m/>
    <m/>
    <b v="0"/>
    <m/>
    <m/>
    <m/>
    <s v="https://algorithmwatch.org/en/story/syri-netherlands-algorithm/"/>
    <s v="published"/>
    <x v="0"/>
    <m/>
    <s v="Colin van Noordt"/>
    <d v="2020-01-01T00:00:00"/>
    <m/>
  </r>
  <r>
    <s v="AIWT6-151"/>
    <s v="Chatbot Gem - Chatbot to answer questions from residents"/>
    <s v=" "/>
    <s v="Harvey van der Meer"/>
    <s v="Residents of Dongen are the first in the Netherlands to ask questions about moving and travel documents via a chatbot. In the long run, people who move to Dongen can actually arrange this via the chatbot. The chatbot is an addition to the existing channels such as WhatsApp, telephone, e-mail and Facebook Messenger. At the start of the pilot, the chatbot answers questions about moving, passports and ID cards. The chatbot also redirects to the correct page on the website when it comes to frequently asked questions or when making a report. If the chatbot does not know the answer to the question, the conversation will be taken over by an employee of the municipality during office hours. More topics will be added later and a transaction will also be possible, such as reporting a move via the chatbot. During the pilot, research will also be conducted into the impact of the chatbot on employees and the municipal organization. The participating municipalities are guided in the implementation. "/>
    <x v="3"/>
    <x v="13"/>
    <s v="NL"/>
    <s v="Municipality of Dongen"/>
    <x v="1"/>
    <x v="1"/>
    <s v="General services."/>
    <x v="2"/>
    <x v="4"/>
    <m/>
    <s v="Communication"/>
    <s v="Natural language processing"/>
    <m/>
    <m/>
    <x v="1"/>
    <x v="1"/>
    <m/>
    <x v="0"/>
    <x v="0"/>
    <x v="3"/>
    <x v="0"/>
    <m/>
    <m/>
    <s v="Chatbots, Intelligent Digital Assistants, Virtual Agents and Recommendation Systems"/>
    <x v="4"/>
    <x v="3"/>
    <x v="0"/>
    <x v="0"/>
    <x v="0"/>
    <m/>
    <x v="3"/>
    <x v="2"/>
    <x v="5"/>
    <s v="Public Services and engagement"/>
    <m/>
    <m/>
    <s v="Transformative / Disruptive"/>
    <s v="Improved Public Service"/>
    <m/>
    <s v="x"/>
    <m/>
    <s v="x"/>
    <m/>
    <b v="0"/>
    <b v="0"/>
    <m/>
    <m/>
    <m/>
    <m/>
    <m/>
    <m/>
    <m/>
    <b v="0"/>
    <m/>
    <m/>
    <m/>
    <s v="https://www.digitaleoverheid.nl/nieuws/dongen-eerste-gemeente-met-chatbot/"/>
    <s v="validated"/>
    <x v="1"/>
    <s v="Apparently not in use anymore"/>
    <s v="Colin van Noordt"/>
    <d v="2020-01-01T00:00:00"/>
    <d v="2021-06-15T00:00:00"/>
  </r>
  <r>
    <s v="AIWT6-152"/>
    <s v="SIA - Notifications public space"/>
    <s v="https://tada.city/en/nieuws/algorithms-for-more-fairness-in-the-city/"/>
    <s v="Joop Veth_x000a_Karin Goderie"/>
    <s v="Notifications provided by citizens on problems in the public space are categorized automatically and send to the responsible department. "/>
    <x v="3"/>
    <x v="13"/>
    <s v="NL"/>
    <s v="Municipality of Dordrecht"/>
    <x v="4"/>
    <x v="1"/>
    <s v="General public services n.e.c."/>
    <x v="1"/>
    <x v="2"/>
    <m/>
    <s v="Communication"/>
    <s v="Optimisation"/>
    <s v="Machine learning"/>
    <s v="data categorisation"/>
    <x v="0"/>
    <x v="1"/>
    <m/>
    <x v="0"/>
    <x v="2"/>
    <x v="2"/>
    <x v="0"/>
    <m/>
    <m/>
    <s v="Predictive Analytics, Simulation and Data Visualisation"/>
    <x v="1"/>
    <x v="5"/>
    <x v="0"/>
    <x v="0"/>
    <x v="0"/>
    <m/>
    <x v="0"/>
    <x v="1"/>
    <x v="2"/>
    <s v="Internal Management"/>
    <m/>
    <m/>
    <s v="Incremental / Technical Change"/>
    <s v="Improved Public Service"/>
    <m/>
    <m/>
    <s v="x"/>
    <s v="x"/>
    <m/>
    <b v="0"/>
    <b v="0"/>
    <m/>
    <m/>
    <m/>
    <m/>
    <m/>
    <m/>
    <m/>
    <b v="0"/>
    <m/>
    <m/>
    <m/>
    <s v="https://depilotstarter.vng.nl/projecten/datagedreven-werken/toepassen-artificial-intelligence-bij-meldingen-openbare-ruimte"/>
    <s v="published"/>
    <x v="0"/>
    <m/>
    <s v="Colin van Noordt"/>
    <d v="2020-01-01T00:00:00"/>
    <d v="2021-06-18T00:00:00"/>
  </r>
  <r>
    <s v="AIWT6-153"/>
    <s v="RVO - Chatbot for manure regulation"/>
    <s v=" "/>
    <s v="Art Ligthart (CSSI): info@artligthart.nl,  06-50231019"/>
    <s v="In the summer of 2017, CSSI and partners carried out a pilot at the Ministry of Economic Affairs / the Netherlands Enterprise Agency (RVO). A chatbot has been created that makes knowledge about fertilizer legislation and policy accessible with the help of Artificial Intelligence (IBM Watson). The chatbot is available using Facebook messenger using knowledge from RVO"/>
    <x v="0"/>
    <x v="13"/>
    <s v="NL"/>
    <s v="Netherlands Enterprise Agency"/>
    <x v="1"/>
    <x v="3"/>
    <s v="General economic, commercial and labour affair"/>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s v="http://www.cssi-motion.eu/nl/resultaten/onze-resultaten/pilot-rvo.html"/>
    <s v="validated"/>
    <x v="1"/>
    <s v="No URL"/>
    <s v="Colin van Noordt"/>
    <d v="2020-01-01T00:00:00"/>
    <d v="2020-01-01T00:00:00"/>
  </r>
  <r>
    <s v="AIWT6-154"/>
    <s v="RWS - Machine learning for road accident predictions"/>
    <s v=" "/>
    <m/>
    <s v="The Netherlands Ministry of Water and Infrastructure Management (RWS) operates a 24h incident management service. Traffic managers process real-time data from 15+ screens, with chances of an accident being missed. Traffic inspectors need to ensure they are optimally positioned in their deployment zone to minimize travel time to accident sites. For this, Data Science for Social Good has been working with Rijkswaterstaat to create a machine learning model using data from incidents recorded between 2012 to 2016, road characteristics, speed and flow traffic data and weather data. The model predicts within a given time window and road segment the probability of an accident. Overlaying this on a heatmap we are able to display to traffic managers the road sections with the highest likelihood of accidents and allow them to better allocate inspectors to road sections to patrol. The solution gives a 3 to 4 times improvement on a baseline, where traffic inspectors patrol random road segments."/>
    <x v="0"/>
    <x v="13"/>
    <s v="NL329"/>
    <s v="Rijkswaterstraat"/>
    <x v="0"/>
    <x v="5"/>
    <s v="Public order and safety n.e.c."/>
    <x v="1"/>
    <x v="2"/>
    <m/>
    <s v="Learning"/>
    <s v="Machine learning"/>
    <s v="Machine learning"/>
    <m/>
    <x v="0"/>
    <x v="1"/>
    <m/>
    <x v="0"/>
    <x v="0"/>
    <x v="1"/>
    <x v="2"/>
    <m/>
    <m/>
    <s v="Machine Learning, Deep Learning"/>
    <x v="2"/>
    <x v="12"/>
    <x v="0"/>
    <x v="0"/>
    <x v="0"/>
    <m/>
    <x v="1"/>
    <x v="0"/>
    <x v="2"/>
    <s v="Predictive systems"/>
    <m/>
    <m/>
    <s v="Organizational / Sustained Change"/>
    <b v="0"/>
    <m/>
    <m/>
    <m/>
    <m/>
    <m/>
    <s v="Improved Administration Efficency"/>
    <s v="Improved Administrative Efficiency"/>
    <s v="x"/>
    <s v="x"/>
    <m/>
    <s v="x"/>
    <m/>
    <m/>
    <m/>
    <b v="0"/>
    <m/>
    <m/>
    <m/>
    <s v="http://www.dssgfellowship.org/project/rijkswaterstaat-netherlands/"/>
    <s v="published"/>
    <x v="0"/>
    <m/>
    <s v="Colin van Noordt"/>
    <d v="2020-01-01T00:00:00"/>
    <m/>
  </r>
  <r>
    <s v="AIWT6-155"/>
    <s v="Debt Alert -  Identify people with the risk of debt"/>
    <s v=" "/>
    <s v="Marjolein Boonstra &amp; Henkjan Derks"/>
    <s v="AI which helps identify people with the risk of debt. Part of the LivingLab together with the Dutch CJIB. As a pilot, the CJIB sent 400 drivers without vehicle insurance a folder with the message: insure your vehicle and pay the fine before it gets worse. Is that not possible or are there any questions? Then you can call the aforementioned phone number. The flyer has a clear layout, a lot of image and little text. A big difference with the penitent letter that offenders get through the letterbox."/>
    <x v="0"/>
    <x v="13"/>
    <s v="NL329"/>
    <s v="The Central Judicial Collection Agency"/>
    <x v="1"/>
    <x v="1"/>
    <s v="Executive and legislative organs, financial and fiscal affairs, external affairs."/>
    <x v="2"/>
    <x v="4"/>
    <m/>
    <s v="Learning"/>
    <s v="Machine learning"/>
    <m/>
    <m/>
    <x v="1"/>
    <x v="1"/>
    <m/>
    <x v="0"/>
    <x v="0"/>
    <x v="3"/>
    <x v="0"/>
    <m/>
    <m/>
    <s v="Machine Learning, Deep Learning"/>
    <x v="4"/>
    <x v="3"/>
    <x v="0"/>
    <x v="0"/>
    <x v="0"/>
    <m/>
    <x v="3"/>
    <x v="2"/>
    <x v="5"/>
    <s v="Public Services and engagement"/>
    <m/>
    <m/>
    <s v="Transformative / Disruptive"/>
    <b v="0"/>
    <m/>
    <m/>
    <m/>
    <m/>
    <m/>
    <b v="0"/>
    <b v="0"/>
    <m/>
    <m/>
    <m/>
    <m/>
    <m/>
    <m/>
    <m/>
    <b v="0"/>
    <m/>
    <m/>
    <m/>
    <s v="https://www.digitaleoverheid.nl/achtergrondartikelen/innoveren-binnen-het-cjib-denk-groot-begin-klein/"/>
    <s v="validated"/>
    <x v="1"/>
    <s v="URL missing"/>
    <s v="Colin van Noordt"/>
    <d v="2020-01-01T00:00:00"/>
    <d v="2021-06-14T00:00:00"/>
  </r>
  <r>
    <s v="AIWT6-156"/>
    <s v="Rotterdam – Improving the usage of rooftops"/>
    <s v="https://www.youtube.com/watch?v=J3jWxF-HF2I"/>
    <m/>
    <s v="The Municipality of Rotterdam (Gemeente Rotterdam) manages Rotterdam, one of the most modern and touristic cities in the Netherlands, which is inhabited by 600,000 residents. Rotterdam has a unique roof landscape that was created after World War II, where many buildings with flat roofs were built during the city’s reconstruction. There are approximately 14.5km2 of flat roofs in the city and the Municipality of Rotterdam wants to use data to make informed decisions regarding the sustainable usage of its rooftops._x000a_DSSG (Data Science for Social Good) is helping Rotterdam figure out how improved use of its rooftops could help address challenges with water storage, green spaces and energy generation. The principal goal will be to use aerial and satellite images to identify the current usage of rooftops in Rotterdam."/>
    <x v="3"/>
    <x v="13"/>
    <s v="NL"/>
    <s v="Rotterdam Municipality"/>
    <x v="4"/>
    <x v="8"/>
    <s v="Housing and community amenities n.e.c."/>
    <x v="4"/>
    <x v="5"/>
    <m/>
    <s v="Perception"/>
    <s v="Computer vision"/>
    <s v="Machine learning"/>
    <m/>
    <x v="0"/>
    <x v="1"/>
    <m/>
    <x v="0"/>
    <x v="0"/>
    <x v="1"/>
    <x v="0"/>
    <m/>
    <m/>
    <s v="Computer Vision and Identity Recognition"/>
    <x v="2"/>
    <x v="12"/>
    <x v="0"/>
    <x v="0"/>
    <x v="0"/>
    <m/>
    <x v="2"/>
    <x v="1"/>
    <x v="2"/>
    <s v="Business intelligence"/>
    <m/>
    <m/>
    <s v="Incremental / Technical Change"/>
    <s v="Improved Public Service"/>
    <m/>
    <m/>
    <s v="x"/>
    <s v="x"/>
    <m/>
    <b v="0"/>
    <b v="0"/>
    <m/>
    <m/>
    <m/>
    <m/>
    <m/>
    <m/>
    <m/>
    <b v="0"/>
    <m/>
    <m/>
    <m/>
    <s v="http://www.dssgfellowship.org/project/identifying-rooftop-usage-in-rotterdam/?portfolioID=15901"/>
    <s v="published"/>
    <x v="0"/>
    <m/>
    <s v="Colin van Noordt"/>
    <d v="2020-01-01T00:00:00"/>
    <m/>
  </r>
  <r>
    <s v="AIWT6-157"/>
    <s v="MURAB"/>
    <s v=" "/>
    <m/>
    <s v="The MURAB project has the ambition to drastically improve precision and effectiveness of the biopsy gathering for cancer diagnostic operations. By reducing the usage of expensive Magnetic Resonance Imaging (MRI) to a minimum in the workflow and at the same time yield the same precision during samples targeting, a new workflow will be offered to the practice. Guided by a novel MRI-Ultrasound (US) registration, a robotically steered US transducer equipped with an acoustically transparent force sensing will autonomously scan the target area and optimally acquire volumetric and elastographic data. An innovative technique, called Tissue Active Slam (TAS), will be developed in the project to optimally register the intraoperational acquired volume to the preoperational MR image"/>
    <x v="1"/>
    <x v="13"/>
    <s v="NL"/>
    <s v="University of Twente "/>
    <x v="2"/>
    <x v="4"/>
    <s v="Medical products, appliances and equipment."/>
    <x v="2"/>
    <x v="8"/>
    <m/>
    <s v="Learning"/>
    <s v="Machine learning"/>
    <m/>
    <m/>
    <x v="1"/>
    <x v="1"/>
    <m/>
    <x v="0"/>
    <x v="0"/>
    <x v="3"/>
    <x v="0"/>
    <m/>
    <m/>
    <m/>
    <x v="4"/>
    <x v="3"/>
    <x v="0"/>
    <x v="0"/>
    <x v="0"/>
    <m/>
    <x v="3"/>
    <x v="2"/>
    <x v="5"/>
    <m/>
    <m/>
    <m/>
    <s v="Incremental / Technical Change"/>
    <s v="Improved Public Service"/>
    <m/>
    <m/>
    <s v="x"/>
    <s v="x"/>
    <s v="x"/>
    <b v="0"/>
    <b v="0"/>
    <m/>
    <m/>
    <m/>
    <m/>
    <m/>
    <m/>
    <m/>
    <b v="0"/>
    <m/>
    <m/>
    <m/>
    <s v="https://www.murabproject.eu/"/>
    <s v="retired"/>
    <x v="1"/>
    <m/>
    <s v="Colin van Noordt"/>
    <d v="2020-01-01T00:00:00"/>
    <m/>
  </r>
  <r>
    <s v="AIWT6-158"/>
    <s v="Mercé - citizen science for better urban life"/>
    <s v=" "/>
    <m/>
    <s v="A citizen science experiment in the city of Barcelona: citizens training algorithms to make urban environments more livable. The Mercè project is proposed as a new line of work that applies new machine learning techniques (one of the branches of so-called Artificial Intelligence) to the disciplines of urban planning, geography, sociology, economics and science. urban health to build objective knowledge and open data about our urban environments._x000a_Thus, Mercè is a citizen science experiment that aims to involve citizens in the training of an algorithm that allows us to design more livable cities. Through this experiment it is possible to translate the individual perceptions of many citizens about the habitability of cities into objective knowledge, reusable in urban planning._x000a_The relevance and innovation of the project is based on applying information and communication technologies to different transversal fields of knowledge, which have their common denominator in the city."/>
    <x v="3"/>
    <x v="22"/>
    <s v="ES"/>
    <s v="City of Barcelona"/>
    <x v="4"/>
    <x v="1"/>
    <s v="Executive and legislative organs, financial and fiscal affairs, external affairs."/>
    <x v="3"/>
    <x v="0"/>
    <m/>
    <s v="Learning"/>
    <s v="Machine learning"/>
    <s v="Machine learning"/>
    <s v="data anomalies detection"/>
    <x v="0"/>
    <x v="1"/>
    <m/>
    <x v="0"/>
    <x v="0"/>
    <x v="1"/>
    <x v="0"/>
    <m/>
    <m/>
    <s v="Machine Learning, Deep Learning"/>
    <x v="0"/>
    <x v="1"/>
    <x v="0"/>
    <x v="0"/>
    <x v="0"/>
    <m/>
    <x v="0"/>
    <x v="1"/>
    <x v="2"/>
    <s v="Public Services and engagement"/>
    <s v="Yes"/>
    <m/>
    <s v="Organizational / Sustained Change"/>
    <s v="Improved Public Service"/>
    <m/>
    <s v="x"/>
    <s v="x"/>
    <m/>
    <m/>
    <s v="Open Government Capabilities"/>
    <b v="0"/>
    <m/>
    <m/>
    <m/>
    <m/>
    <m/>
    <m/>
    <m/>
    <s v="Open government capabilities"/>
    <s v="x"/>
    <m/>
    <m/>
    <s v="http://merce.300000.eu/data2/informe_merce.pdf"/>
    <s v="published"/>
    <x v="0"/>
    <m/>
    <s v="Lorenzino Vaccari"/>
    <d v="2021-03-24T00:00:00"/>
    <m/>
  </r>
  <r>
    <s v="AIWT6-159"/>
    <s v="Chatbot DUO"/>
    <s v=" "/>
    <m/>
    <s v="DUO started an experiment with a chatbot in 2017"/>
    <x v="0"/>
    <x v="13"/>
    <s v="NL"/>
    <m/>
    <x v="5"/>
    <x v="1"/>
    <s v="Executive and legislative organs, financial and fiscal affairs, external affairs."/>
    <x v="0"/>
    <x v="4"/>
    <m/>
    <s v="Communication"/>
    <s v="Natural language processing"/>
    <m/>
    <m/>
    <x v="1"/>
    <x v="1"/>
    <m/>
    <x v="0"/>
    <x v="0"/>
    <x v="3"/>
    <x v="0"/>
    <m/>
    <m/>
    <s v="Chatbots, Intelligent Digital Assistants, Virtual Agents and Recommendation Systems"/>
    <x v="4"/>
    <x v="3"/>
    <x v="0"/>
    <x v="0"/>
    <x v="0"/>
    <m/>
    <x v="3"/>
    <x v="2"/>
    <x v="5"/>
    <s v="Public Services and engagement"/>
    <m/>
    <m/>
    <s v="Transformative / Disruptive"/>
    <s v="Improved Public Service"/>
    <m/>
    <s v="x"/>
    <m/>
    <s v="x"/>
    <m/>
    <b v="0"/>
    <b v="0"/>
    <m/>
    <m/>
    <m/>
    <m/>
    <m/>
    <m/>
    <m/>
    <b v="0"/>
    <m/>
    <m/>
    <m/>
    <s v="https://www.duo-jaarberichten.nl/jaarbericht/2017/01/duo-en-zijn-dienstverlening"/>
    <s v="validated"/>
    <x v="1"/>
    <s v="[Marco] Experiment only"/>
    <s v="Colin van Noordt"/>
    <d v="2020-01-01T00:00:00"/>
    <m/>
  </r>
  <r>
    <s v="AIWT6-160"/>
    <s v="TAX-I"/>
    <s v="https://www.nederlandskenniscentrum.nl/de-fouten-die-zijn-gemaak-bij-het-logica-systeem-tax-i/"/>
    <m/>
    <m/>
    <x v="0"/>
    <x v="13"/>
    <s v="NL"/>
    <m/>
    <x v="5"/>
    <x v="3"/>
    <s v="Executive and legislative organs, financial and fiscal affairs, external affairs."/>
    <x v="2"/>
    <x v="4"/>
    <m/>
    <s v="Learning"/>
    <s v="Machine learning"/>
    <m/>
    <m/>
    <x v="1"/>
    <x v="1"/>
    <m/>
    <x v="0"/>
    <x v="0"/>
    <x v="3"/>
    <x v="0"/>
    <m/>
    <m/>
    <m/>
    <x v="4"/>
    <x v="3"/>
    <x v="0"/>
    <x v="0"/>
    <x v="0"/>
    <m/>
    <x v="3"/>
    <x v="2"/>
    <x v="5"/>
    <m/>
    <m/>
    <m/>
    <s v="Incremental / Technical Change"/>
    <b v="0"/>
    <m/>
    <m/>
    <m/>
    <m/>
    <m/>
    <b v="0"/>
    <b v="0"/>
    <m/>
    <m/>
    <m/>
    <m/>
    <m/>
    <m/>
    <m/>
    <b v="0"/>
    <m/>
    <m/>
    <m/>
    <m/>
    <s v="retired"/>
    <x v="1"/>
    <m/>
    <s v="Colin van Noordt"/>
    <d v="2020-01-01T00:00:00"/>
    <d v="2020-01-01T00:00:00"/>
  </r>
  <r>
    <s v="AIWT6-161"/>
    <s v="Textual Analysis of Child Protection files"/>
    <s v=" "/>
    <s v="Jannie Busschers "/>
    <s v="A  project in the Dutch LivingLab of the Ministry of Justice and Safety is to investigate or through textual analysis of numerous files of the Child protection can be retrospectively determined to exist in those cases indications of child abuse or abuse."/>
    <x v="0"/>
    <x v="13"/>
    <s v="NL"/>
    <s v="Council for child protection"/>
    <x v="1"/>
    <x v="0"/>
    <s v="Family and children."/>
    <x v="2"/>
    <x v="4"/>
    <m/>
    <s v="Communication"/>
    <s v="Natural language processing"/>
    <m/>
    <m/>
    <x v="1"/>
    <x v="1"/>
    <m/>
    <x v="0"/>
    <x v="0"/>
    <x v="3"/>
    <x v="0"/>
    <m/>
    <m/>
    <s v="Natural Language Processing, Text Mining and Speech Analytics"/>
    <x v="4"/>
    <x v="3"/>
    <x v="0"/>
    <x v="0"/>
    <x v="0"/>
    <m/>
    <x v="3"/>
    <x v="2"/>
    <x v="5"/>
    <s v="Regulatory research, analysis and monitoring"/>
    <m/>
    <m/>
    <s v="Organizational / Sustained Change"/>
    <s v="Improved Public Service"/>
    <m/>
    <m/>
    <s v="x"/>
    <s v="x"/>
    <m/>
    <b v="0"/>
    <b v="0"/>
    <m/>
    <m/>
    <m/>
    <m/>
    <m/>
    <m/>
    <m/>
    <b v="0"/>
    <m/>
    <m/>
    <m/>
    <s v="https://www.digitaleoverheid.nl/achtergrondartikelen/algoritmen-voor-het-opsporen-van-seksueel-misbruik/"/>
    <s v="created"/>
    <x v="1"/>
    <m/>
    <s v="Colin van Noordt"/>
    <d v="2020-01-01T00:00:00"/>
    <m/>
  </r>
  <r>
    <s v="AIWT6-162"/>
    <s v="VIOCI AI - detection of child abuse"/>
    <s v=" "/>
    <s v="Jos Flury (ZiuZ)"/>
    <s v="ZiuZ develops software for dissecting video material and classifying its content using Artificial Intelligence. This tool has been given the working title &quot;VOICI&quot; and is specifically intended for use by police officers and hotline analysts in combating online child sexual abuse. "/>
    <x v="0"/>
    <x v="13"/>
    <s v="NL"/>
    <s v="Dutch Police"/>
    <x v="1"/>
    <x v="0"/>
    <s v="Family and children."/>
    <x v="2"/>
    <x v="4"/>
    <m/>
    <s v="Planning"/>
    <s v="Searching"/>
    <m/>
    <m/>
    <x v="1"/>
    <x v="1"/>
    <m/>
    <x v="0"/>
    <x v="0"/>
    <x v="3"/>
    <x v="0"/>
    <m/>
    <m/>
    <m/>
    <x v="4"/>
    <x v="3"/>
    <x v="0"/>
    <x v="0"/>
    <x v="0"/>
    <m/>
    <x v="3"/>
    <x v="2"/>
    <x v="5"/>
    <m/>
    <m/>
    <m/>
    <s v="Organizational / Sustained Change"/>
    <s v="Improved Public Service"/>
    <m/>
    <m/>
    <s v="x"/>
    <s v="x"/>
    <m/>
    <b v="0"/>
    <b v="0"/>
    <m/>
    <m/>
    <m/>
    <m/>
    <m/>
    <m/>
    <m/>
    <b v="0"/>
    <m/>
    <m/>
    <m/>
    <s v="https://datascienceinitiative.eu/wp-content/uploads/2020/05/DSI-AIBinnenDeOverheid.pdf"/>
    <s v="created"/>
    <x v="1"/>
    <m/>
    <s v="Colin van Noordt"/>
    <d v="2020-01-01T00:00:00"/>
    <m/>
  </r>
  <r>
    <s v="AIWT6-163"/>
    <s v="Softwarematige collega-robots"/>
    <s v=" "/>
    <s v="Innovation team Ministry of Justice NL"/>
    <s v="Convicts who have received two-thirds of the prison sentence are eligible conditional release (hereinafter vi) This is a statutory task of the Public Prosecution Service for which the correct one information is required to implement. Both to find the right conditions for the to be able to substantiate a custody, as well as to provide the correct information towards victims and surviving relatives (through collaboration with the organizational unit charged with informing these parties, the IDV). This innovation involves software-based robots (Robot Process Automation) in order to increase the quality of this process in leaps and bounds information provision both externally to victims and surviving relatives and internally to chain partners to improve quickly and innovatively"/>
    <x v="0"/>
    <x v="7"/>
    <s v="FI"/>
    <s v="Public Prosecution Service"/>
    <x v="1"/>
    <x v="5"/>
    <s v="Police Services"/>
    <x v="2"/>
    <x v="4"/>
    <m/>
    <s v="Reasoning"/>
    <s v="Automated reasoning"/>
    <m/>
    <m/>
    <x v="1"/>
    <x v="1"/>
    <m/>
    <x v="0"/>
    <x v="0"/>
    <x v="3"/>
    <x v="0"/>
    <m/>
    <m/>
    <s v="Cognitive Robotics and Process Automation, Connected and Automated Vehicles"/>
    <x v="4"/>
    <x v="3"/>
    <x v="0"/>
    <x v="0"/>
    <x v="0"/>
    <m/>
    <x v="3"/>
    <x v="2"/>
    <x v="5"/>
    <s v="Adjudication"/>
    <m/>
    <m/>
    <s v="Organizational / Sustained Change"/>
    <s v="Improved Public Service"/>
    <m/>
    <m/>
    <s v="x"/>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4"/>
    <s v="Project Jurisprudentierobot"/>
    <s v=" "/>
    <s v="Innovation team Ministry of Justice NL"/>
    <s v="The aim of this innovation is therefore to achieve through Artificial Intelligence to build a custom-made tool not only for the professional's research time within the Public Prosecution Service to find relevant case law, but also limit it qualitatively better to prepare for a case or session by finding other types of data. The social effect of this innovation is therefore that of the officers the Scientific Bureau OM (WBOM) become more productive, make better decisions and therefore pay more attention to more socially relevant work, such as personal contact with a victim, picking up cold cases or settling cases faster."/>
    <x v="0"/>
    <x v="7"/>
    <s v="FI"/>
    <s v="Scientific Bureau OM (WBOM)"/>
    <x v="1"/>
    <x v="5"/>
    <s v="Police Services"/>
    <x v="2"/>
    <x v="4"/>
    <m/>
    <s v="Learning"/>
    <s v="Machine learning"/>
    <m/>
    <m/>
    <x v="1"/>
    <x v="1"/>
    <m/>
    <x v="0"/>
    <x v="0"/>
    <x v="3"/>
    <x v="0"/>
    <m/>
    <m/>
    <s v="Machine Learning, Deep Learning"/>
    <x v="4"/>
    <x v="3"/>
    <x v="0"/>
    <x v="0"/>
    <x v="0"/>
    <m/>
    <x v="3"/>
    <x v="2"/>
    <x v="5"/>
    <s v="Regulatory research, analysis and monitoring"/>
    <m/>
    <m/>
    <s v="Organizational / Sustained Change"/>
    <s v="Improved Public Service"/>
    <m/>
    <s v="x"/>
    <m/>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5"/>
    <s v="Rail defects prediction"/>
    <s v=" "/>
    <m/>
    <s v="Dutch train services started AI project to predict which rails have higher rates of defects"/>
    <x v="0"/>
    <x v="13"/>
    <s v="NL"/>
    <m/>
    <x v="1"/>
    <x v="3"/>
    <s v="Transport"/>
    <x v="2"/>
    <x v="4"/>
    <m/>
    <s v="Learning"/>
    <s v="Machine learning"/>
    <m/>
    <m/>
    <x v="1"/>
    <x v="1"/>
    <m/>
    <x v="0"/>
    <x v="0"/>
    <x v="3"/>
    <x v="0"/>
    <m/>
    <m/>
    <s v="Predictive Analytics, Simulation and Data Visualisation"/>
    <x v="4"/>
    <x v="3"/>
    <x v="0"/>
    <x v="0"/>
    <x v="0"/>
    <m/>
    <x v="3"/>
    <x v="2"/>
    <x v="5"/>
    <s v="Internal Management"/>
    <m/>
    <m/>
    <s v="Organizational / Sustained Change"/>
    <s v="Improved Public Service"/>
    <m/>
    <m/>
    <s v="x"/>
    <s v="x"/>
    <m/>
    <b v="0"/>
    <b v="0"/>
    <m/>
    <m/>
    <m/>
    <m/>
    <m/>
    <m/>
    <m/>
    <b v="0"/>
    <m/>
    <m/>
    <m/>
    <s v="https://www.arcadis.com/nl/nederland/wat-we-doen/projecten/europa/nederland/voorspellend-onderhoud-spoorwissels/"/>
    <s v="created"/>
    <x v="1"/>
    <m/>
    <s v="Colin van Noordt"/>
    <d v="2020-01-01T00:00:00"/>
    <m/>
  </r>
  <r>
    <s v="AIWT6-166"/>
    <s v="Kunstmatige Intelligentie Kennissysteem voor de rechtspraak"/>
    <s v=" "/>
    <m/>
    <s v="This project will develop and experiment with an intelligent knowledge support system. It experiment is therefore a combination of thinking and doing. This knowledge system to be developed searches for comparable ones based on entered text lawsuits and gives the user the top 10 most similar lawsuits. It knowledge system extracts the facts and searches for matching on the basis of these extracted facts with other lawsuits. We do this initially in relatively simple &quot;bulk&quot; cases (eg. Mulder cases, default cases, asylum detention cases). The aim is to see whether this specific AI functionality has the subjective and objective quality of the justice can improve and how the actors in the judiciary can deal with this and what for impact this technology has on the judiciary."/>
    <x v="2"/>
    <x v="13"/>
    <s v="NL"/>
    <m/>
    <x v="1"/>
    <x v="5"/>
    <s v="Law courts"/>
    <x v="2"/>
    <x v="4"/>
    <m/>
    <s v="Reasoning"/>
    <s v="Planning and Scheduling"/>
    <m/>
    <m/>
    <x v="1"/>
    <x v="1"/>
    <m/>
    <x v="0"/>
    <x v="0"/>
    <x v="3"/>
    <x v="0"/>
    <m/>
    <m/>
    <s v="AI-empowered Knowledge Management"/>
    <x v="4"/>
    <x v="3"/>
    <x v="0"/>
    <x v="0"/>
    <x v="0"/>
    <m/>
    <x v="3"/>
    <x v="2"/>
    <x v="5"/>
    <s v="Regulatory research, analysis and monitoring"/>
    <m/>
    <m/>
    <s v="Transformative / Disruptive"/>
    <b v="0"/>
    <m/>
    <m/>
    <m/>
    <m/>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7"/>
    <s v="PRORAIL: Rail trespassers prediction"/>
    <s v="https://www.iotworldtoday.com/2020/02/06/how-iot-brings-railway-efficiency-to-dutch-rail-network/"/>
    <s v=" ProRail B.V_x000a_ Thymo van den Brug"/>
    <s v="Data generated by IoT sensors enables ProRail to understand conditions it couldn’t previously, with human analysis alone. “What really helps is using data to create different estimates and insights that they didn’t have before, or correlations that they didn’t see earlier, or maybe calculate options that are beyond human possibilities because we have a computer that can do a million type of calculations,” said Thymo van den Brug, manager of development, asset management Information at ProRail, in a recent article on the use of data in the rail system.  As a result, IoT sensor data enables ProRail to optimize train schedules and maintain equipment—two serious challenges for railway efficiency. To conduct preventative maintenance, ProRail uses a railway track monitoring system that collects data and monitors the state of the track infrastructure on various routes. Data can secure the physical environs as well. ProRail uses algorithms to determine when and where a trespasser might decide to walk on the track, for example."/>
    <x v="0"/>
    <x v="13"/>
    <s v="NL"/>
    <s v=" ProRail B.V"/>
    <x v="1"/>
    <x v="3"/>
    <s v="Transport"/>
    <x v="4"/>
    <x v="0"/>
    <n v="2021"/>
    <s v="Perception"/>
    <s v="Computer vision"/>
    <s v="Machine learning"/>
    <m/>
    <x v="0"/>
    <x v="1"/>
    <m/>
    <x v="0"/>
    <x v="2"/>
    <x v="2"/>
    <x v="0"/>
    <m/>
    <m/>
    <s v="Computer Vision and Identity Recognition"/>
    <x v="3"/>
    <x v="8"/>
    <x v="0"/>
    <x v="0"/>
    <x v="0"/>
    <m/>
    <x v="0"/>
    <x v="1"/>
    <x v="2"/>
    <s v="Enforcement"/>
    <m/>
    <m/>
    <s v="Organizational / Sustained Change"/>
    <s v="Improved Public Service"/>
    <m/>
    <m/>
    <s v="x"/>
    <s v="x"/>
    <m/>
    <b v="0"/>
    <b v="0"/>
    <m/>
    <m/>
    <m/>
    <m/>
    <m/>
    <m/>
    <m/>
    <b v="0"/>
    <m/>
    <m/>
    <m/>
    <s v="https://link.springer.com/article/10.1007/s11116-020-10109-9"/>
    <s v="validated"/>
    <x v="0"/>
    <m/>
    <s v="Colin van Noordt"/>
    <d v="2020-01-01T00:00:00"/>
    <d v="2020-01-01T00:00:00"/>
  </r>
  <r>
    <s v="AIWT6-168"/>
    <s v="Norway Chatbots Kommune Kiri - Chatbot for public administrations "/>
    <s v="https://www.etapasproject.eu/usecases/post-3/"/>
    <m/>
    <s v="Several Norwegian Government Agencies and municipalities use chatbots based on AI technology. Most of them are based on technology from either boost.ai or Kindly.  The aim is to create a more efficient public sector with better service for citizens. Also described by EU project ETAPAS (Usecase 3) that made an evaluation"/>
    <x v="0"/>
    <x v="23"/>
    <s v="NO"/>
    <s v="Boost.ai"/>
    <x v="3"/>
    <x v="1"/>
    <s v="General services."/>
    <x v="1"/>
    <x v="2"/>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m/>
    <s v="x"/>
    <s v="x"/>
    <s v="x"/>
    <b v="0"/>
    <b v="0"/>
    <m/>
    <m/>
    <m/>
    <m/>
    <m/>
    <m/>
    <m/>
    <b v="0"/>
    <m/>
    <m/>
    <m/>
    <s v="https://www.boost.ai/articles/automation-for-the-people-using-conversational-ai-to-benefit-the-public-sector"/>
    <s v="published"/>
    <x v="0"/>
    <m/>
    <s v="Colin van Noordt"/>
    <d v="2020-01-01T00:00:00"/>
    <d v="2021-06-15T00:00:00"/>
  </r>
  <r>
    <s v="AIWT6-169"/>
    <s v="Nancy - Access to National library assets"/>
    <s v="https://www.youtube.com/watch?v=o_6M_ZL7AuU"/>
    <s v="Svein Arne Brygfjeld"/>
    <s v="The Norwegian national library's solution based on commercially available AI to provide better access and deeper insight into their extensive collection of text, images and video."/>
    <x v="0"/>
    <x v="23"/>
    <s v="NO"/>
    <s v="National Library of Norway"/>
    <x v="0"/>
    <x v="9"/>
    <s v="Education n.e.c."/>
    <x v="1"/>
    <x v="2"/>
    <m/>
    <s v="Learning"/>
    <s v="Machine learning"/>
    <s v="Machine learning"/>
    <m/>
    <x v="0"/>
    <x v="1"/>
    <m/>
    <x v="0"/>
    <x v="0"/>
    <x v="1"/>
    <x v="0"/>
    <m/>
    <m/>
    <s v="Machine Learning, Deep Learning"/>
    <x v="0"/>
    <x v="0"/>
    <x v="0"/>
    <x v="0"/>
    <x v="0"/>
    <m/>
    <x v="1"/>
    <x v="1"/>
    <x v="3"/>
    <s v="Public Services and engagement"/>
    <m/>
    <m/>
    <s v="Incremental / Technical Change"/>
    <b v="0"/>
    <m/>
    <m/>
    <m/>
    <m/>
    <m/>
    <s v="Improved Administration Efficency"/>
    <s v="Improved Administrative Efficiency"/>
    <m/>
    <s v="x"/>
    <s v="x"/>
    <s v="x"/>
    <m/>
    <m/>
    <m/>
    <b v="0"/>
    <m/>
    <m/>
    <m/>
    <s v="https://www.youtube.com/watch?v=o_6M_ZL7AuU"/>
    <s v="published"/>
    <x v="0"/>
    <m/>
    <s v="Colin van Noordt"/>
    <d v="2020-01-01T00:00:00"/>
    <d v="2021-06-21T00:00:00"/>
  </r>
  <r>
    <s v="AIWT6-170"/>
    <s v="VDI - Protection of digital infrastructure"/>
    <s v="https://journals.sagepub.com/doi/full/10.1177/13882627211031257#:~:text=Abstract,European%20Convention%20of%20Human%20Rights"/>
    <m/>
    <s v="The existing early warning system for digital infrastructure has been used to detect targeted cyber attacks for almost 20 years. The Norwegian National Security Authority is now developing new sensor technology that will build on and eventually replace the sensors used in the existing early warning system. A new platform will be developed to use Artificial Intelligence and machine learning on the data collected. The platform will enable automatic analysis of any malware detected as well as automatic sharing of results. It is expected that the AI will enable better cyber security for Norway's critical infrastructure."/>
    <x v="0"/>
    <x v="23"/>
    <s v="NO"/>
    <s v="Norwegian National Security Authority"/>
    <x v="0"/>
    <x v="6"/>
    <s v="Military defence."/>
    <x v="6"/>
    <x v="2"/>
    <m/>
    <s v="Learning"/>
    <s v="Machine learning"/>
    <s v="Machine learning"/>
    <m/>
    <x v="0"/>
    <x v="3"/>
    <s v="2-CritInfrastruct"/>
    <x v="0"/>
    <x v="0"/>
    <x v="0"/>
    <x v="0"/>
    <m/>
    <m/>
    <s v="Security Analytics and Threat Intelligence"/>
    <x v="3"/>
    <x v="7"/>
    <x v="0"/>
    <x v="0"/>
    <x v="0"/>
    <m/>
    <x v="1"/>
    <x v="1"/>
    <x v="1"/>
    <s v="Internal Management"/>
    <m/>
    <m/>
    <s v="Incremental / Technical Change"/>
    <b v="0"/>
    <m/>
    <m/>
    <m/>
    <m/>
    <m/>
    <s v="Improved Administration Efficency"/>
    <s v="Improved Administrative Efficiency"/>
    <m/>
    <s v="x"/>
    <m/>
    <s v="x"/>
    <m/>
    <m/>
    <m/>
    <b v="0"/>
    <m/>
    <m/>
    <m/>
    <s v="National strategy of Norway  https://www.regjeringen.no/en/dokumenter/nasjonal-strategi-for-kunstig-intelligens/id2685594/?ch=7 "/>
    <s v="published"/>
    <x v="0"/>
    <m/>
    <s v="Colin van Noordt"/>
    <d v="2020-01-01T00:00:00"/>
    <m/>
  </r>
  <r>
    <s v="AIWT6-171"/>
    <s v="Lanekassen - Improve control on students with loan payments and identification"/>
    <s v="https://norwaytoday.info/education/artificial-intelligence-revealed-more-loan-fund-cheating/"/>
    <s v="Nina Schanke Funnemark (CEO) - possibly not the person responsible for project implementation"/>
    <s v="The Norwegian student loan fund (Lånekassen) has for the first time used Artificial Intelligence (AI) to select account controls. It provided twice as many revelations of cheating. The book check is done among students who state that they live away from home, since only students who do not live with their parents can get the loan back from grants. Lånekassen’s book check in 2018 included 25,000 students. 15,000 were picked out by Artificial Intelligence (machine learning), while 10,000 were picked out by random selection (control group). The results showed that Artificial Intelligence made it easier to find those who are not really living away from home, said the Loan Fund. 5.5% in the control group and 11.6% in the machine learning group did not pass the book check. It shows that the machine learning selection has been twice as effective as the random selection in finding students who have given us incorrect information about housing"/>
    <x v="0"/>
    <x v="23"/>
    <s v="NO"/>
    <s v="Norwegian student loan fund (Lånekassen)"/>
    <x v="0"/>
    <x v="1"/>
    <s v="Executive and legislative organs, financial and fiscal affairs, external affairs."/>
    <x v="4"/>
    <x v="2"/>
    <m/>
    <s v="Learning"/>
    <s v="Machine learning"/>
    <s v="Machine learning"/>
    <s v="data risk indicator"/>
    <x v="0"/>
    <x v="4"/>
    <s v="3b-Education-students"/>
    <x v="0"/>
    <x v="0"/>
    <x v="0"/>
    <x v="1"/>
    <m/>
    <m/>
    <s v="Predictive Analytics, Simulation and Data Visualisation"/>
    <x v="2"/>
    <x v="12"/>
    <x v="0"/>
    <x v="0"/>
    <x v="0"/>
    <m/>
    <x v="0"/>
    <x v="1"/>
    <x v="3"/>
    <s v="Enforcement"/>
    <m/>
    <m/>
    <s v="Incremental / Technical Change"/>
    <s v="Improved Public Service"/>
    <m/>
    <m/>
    <s v="x"/>
    <s v="x"/>
    <m/>
    <b v="0"/>
    <b v="0"/>
    <m/>
    <m/>
    <m/>
    <m/>
    <m/>
    <m/>
    <m/>
    <b v="0"/>
    <m/>
    <m/>
    <m/>
    <s v="https://norwaytoday.info/education/artificial-intelligence-revealed-more-loan-fund-cheating/"/>
    <s v="published"/>
    <x v="0"/>
    <m/>
    <s v="Colin van Noordt"/>
    <d v="2020-01-01T00:00:00"/>
    <d v="2020-01-01T00:00:00"/>
  </r>
  <r>
    <s v="AIWT6-172"/>
    <s v="Generation of synthetic test data for the National Registry"/>
    <s v=" "/>
    <m/>
    <s v="The Norwegian Tax Administration is in the process of developing a solution in which machine learning is used to generate rich synthetic test data in a dedicated test environment for the National Registry. The synthetic National Registry will offer synthetic test subjects in addition to simulating events.  The objective is to allow enterprises that use information from the National Registry to test their integrations without using authentic personal data in the tests. Make it easier to find correct and comprehensive information about a given subject matter."/>
    <x v="0"/>
    <x v="23"/>
    <s v="NO"/>
    <s v="Norwegian Tax Administration"/>
    <x v="1"/>
    <x v="1"/>
    <s v="General services."/>
    <x v="2"/>
    <x v="4"/>
    <m/>
    <s v="Learning"/>
    <s v="Machine learning"/>
    <m/>
    <m/>
    <x v="1"/>
    <x v="1"/>
    <m/>
    <x v="0"/>
    <x v="0"/>
    <x v="3"/>
    <x v="0"/>
    <m/>
    <m/>
    <s v="Machine Learning, Deep Learning"/>
    <x v="4"/>
    <x v="3"/>
    <x v="0"/>
    <x v="0"/>
    <x v="0"/>
    <m/>
    <x v="3"/>
    <x v="2"/>
    <x v="5"/>
    <s v="Internal Management"/>
    <m/>
    <m/>
    <s v="Incremental / Technical Change"/>
    <b v="0"/>
    <m/>
    <m/>
    <m/>
    <m/>
    <m/>
    <b v="0"/>
    <b v="0"/>
    <m/>
    <m/>
    <m/>
    <m/>
    <m/>
    <m/>
    <m/>
    <b v="0"/>
    <m/>
    <m/>
    <m/>
    <s v="https://www.regjeringen.no/en/dokumenter/nasjonal-strategi-for-kunstig-intelligens/id2685594/?ch=4"/>
    <s v="validated"/>
    <x v="1"/>
    <s v="The case is planned"/>
    <s v="Colin van Noordt"/>
    <d v="2020-01-01T00:00:00"/>
    <d v="2021-06-18T00:00:00"/>
  </r>
  <r>
    <s v="AIWT6-173"/>
    <s v="Statnett - Forecast service for weather"/>
    <s v="https://datascience.statnett.no/2018/04/27/from-idea-to-deployment-a-service-for-estimation-of-failure-probability-on-overhead-lines-based-on-the-current-weather-forecast/"/>
    <s v=" Eirik Lid"/>
    <s v="Forecast service for weather dependent failures on power lines.  Combining Tableau, Python, Splunk and open data from met.no to deliver a realtime forecast of the probability of failure due to wind and lightning on overhead lines."/>
    <x v="0"/>
    <x v="23"/>
    <s v="NO"/>
    <s v="Statnett, the Norwegian electricity transmission system operator"/>
    <x v="0"/>
    <x v="3"/>
    <s v="Fuel and energy"/>
    <x v="1"/>
    <x v="1"/>
    <m/>
    <s v="Learning"/>
    <s v="Planning and Scheduling"/>
    <s v="Machine learning"/>
    <m/>
    <x v="0"/>
    <x v="1"/>
    <m/>
    <x v="0"/>
    <x v="0"/>
    <x v="1"/>
    <x v="0"/>
    <m/>
    <m/>
    <s v="Predictive Analytics, Simulation and Data Visualisation"/>
    <x v="2"/>
    <x v="12"/>
    <x v="0"/>
    <x v="0"/>
    <x v="0"/>
    <m/>
    <x v="1"/>
    <x v="0"/>
    <x v="2"/>
    <s v="Predictive systems"/>
    <m/>
    <m/>
    <s v="Incremental / Technical Change"/>
    <b v="0"/>
    <m/>
    <m/>
    <m/>
    <m/>
    <m/>
    <s v="Improved Administration Efficency"/>
    <s v="Improved Administrative Efficiency"/>
    <m/>
    <s v="x"/>
    <s v="x"/>
    <s v="x"/>
    <m/>
    <m/>
    <m/>
    <b v="0"/>
    <m/>
    <m/>
    <m/>
    <s v="https://datascience.statnett.no/2018/04/27/from-idea-to-deployment-a-service-for-estimation-of-failure-probability-on-overhead-lines-based-on-the-current-weather-forecast/ "/>
    <s v="published"/>
    <x v="0"/>
    <m/>
    <s v="Colin van Noordt"/>
    <d v="2020-01-01T00:00:00"/>
    <m/>
  </r>
  <r>
    <s v="AIWT6-174"/>
    <s v="TrondHeim - Insolvency Prediction"/>
    <m/>
    <m/>
    <s v="The TrondHeim Municipality has been working on an AI system capable of predicting which companies had a higher chance of become insolvent. This enable the organisation to detect companies at risk at take pre-emptive actions. The predictions were accurate to around 80% a year (an accuracy of 90% would have been much more preferred)."/>
    <x v="3"/>
    <x v="23"/>
    <s v="NO"/>
    <s v="Trondheim Municipality"/>
    <x v="4"/>
    <x v="3"/>
    <s v="General economic, commercial and labour affair"/>
    <x v="1"/>
    <x v="1"/>
    <m/>
    <s v="Learning"/>
    <s v="Machine learning"/>
    <s v="Machine learning"/>
    <m/>
    <x v="0"/>
    <x v="2"/>
    <s v="5b-Services&amp;Benefit-creditworthinessnp"/>
    <x v="0"/>
    <x v="2"/>
    <x v="0"/>
    <x v="0"/>
    <m/>
    <m/>
    <s v="Predictive Analytics, Simulation and Data Visualisation"/>
    <x v="2"/>
    <x v="12"/>
    <x v="0"/>
    <x v="0"/>
    <x v="0"/>
    <m/>
    <x v="2"/>
    <x v="0"/>
    <x v="0"/>
    <s v="Enforcement"/>
    <m/>
    <m/>
    <s v="Organizational / Sustained Change"/>
    <s v="Improved Public Service"/>
    <m/>
    <m/>
    <s v="x"/>
    <s v="x"/>
    <m/>
    <b v="0"/>
    <b v="0"/>
    <m/>
    <m/>
    <m/>
    <m/>
    <m/>
    <m/>
    <m/>
    <b v="0"/>
    <m/>
    <m/>
    <m/>
    <s v="https://norden.diva-portal.org/smash/get/diva2:1375500/FULLTEXT01.pdf"/>
    <s v="published"/>
    <x v="0"/>
    <m/>
    <s v="Colin van Noordt"/>
    <d v="2020-01-01T00:00:00"/>
    <m/>
  </r>
  <r>
    <s v="AIWT6-175"/>
    <s v="Yeti - self-driving snowploughs at airport"/>
    <s v="https://semcon.com/yeti/"/>
    <m/>
    <s v="​For air traffic to run smoothly, the runways must be totally free from snow. Avinor has, through an innovative procurement process, tested and purchased a system for autonomous snow ploughs at its airports. The system is called Yeti and is developed by the Kongsberg based company Yeti Snow Technology. More efficient snow removal - better service."/>
    <x v="3"/>
    <x v="23"/>
    <s v="NO"/>
    <s v="Yeti Snow Technology"/>
    <x v="3"/>
    <x v="3"/>
    <s v="Transport"/>
    <x v="2"/>
    <x v="4"/>
    <m/>
    <s v="Integration and Interaction"/>
    <s v="Connected and Automated vehicles"/>
    <m/>
    <m/>
    <x v="1"/>
    <x v="1"/>
    <m/>
    <x v="0"/>
    <x v="0"/>
    <x v="3"/>
    <x v="0"/>
    <m/>
    <m/>
    <s v="Cognitive Robotics and Process Automation, Connected and Automated Vehicles"/>
    <x v="4"/>
    <x v="3"/>
    <x v="0"/>
    <x v="0"/>
    <x v="0"/>
    <m/>
    <x v="3"/>
    <x v="2"/>
    <x v="5"/>
    <s v="Internal Management"/>
    <m/>
    <m/>
    <s v="Organizational / Sustained Change"/>
    <s v="Improved Public Service"/>
    <m/>
    <m/>
    <s v="x"/>
    <s v="x"/>
    <m/>
    <b v="0"/>
    <b v="0"/>
    <m/>
    <m/>
    <m/>
    <m/>
    <m/>
    <m/>
    <m/>
    <b v="0"/>
    <m/>
    <m/>
    <m/>
    <s v="https://ec.europa.eu/digital-single-market/en/news/no-more-stranded-passengers-airports-winter-thanks-self-driving-snow-clearing-vehicles"/>
    <s v="validated"/>
    <x v="1"/>
    <s v="Private sector developed the vehicles, airports are using them. I guess it's all private in the end."/>
    <s v="Colin van Noordt"/>
    <d v="2020-01-01T00:00:00"/>
    <d v="2021-06-15T00:00:00"/>
  </r>
  <r>
    <s v="AIWT6-176"/>
    <s v="Norway AI for Diagnose and treating Breast cancer "/>
    <s v="https://sciencenorway.no/breast-cancer-cancer-technology/norwegian-researchers-are-developing-a-new-method-for-detecting-breast-cancer/1739574"/>
    <m/>
    <s v="In Norway research is ongoing to be able to diagnose and treat cancer more accurately based on massive and well-structured healthcare datasets Norway maintains. One hospital is working on specific kind of AI with much more precise treatments of cancer based on the datasets we have. The use of  AI since 2,5 years into the project is now already very accurate. "/>
    <x v="0"/>
    <x v="23"/>
    <s v="NO"/>
    <m/>
    <x v="0"/>
    <x v="4"/>
    <s v="Hospital services."/>
    <x v="3"/>
    <x v="0"/>
    <m/>
    <s v="Learning"/>
    <s v="Machine learning"/>
    <s v="Machine learning"/>
    <m/>
    <x v="0"/>
    <x v="1"/>
    <m/>
    <x v="1"/>
    <x v="0"/>
    <x v="0"/>
    <x v="0"/>
    <s v="A11-Medical devices, Reg. (EU) 2017/745"/>
    <m/>
    <s v="Machine Learning, Deep Learning"/>
    <x v="0"/>
    <x v="0"/>
    <x v="0"/>
    <x v="0"/>
    <x v="0"/>
    <m/>
    <x v="1"/>
    <x v="0"/>
    <x v="0"/>
    <s v="Public Services and engagement"/>
    <m/>
    <m/>
    <s v="Transformative / Disruptive"/>
    <b v="0"/>
    <m/>
    <m/>
    <m/>
    <m/>
    <m/>
    <s v="Improved Administration Efficency"/>
    <s v="Improved Administrative Efficiency"/>
    <m/>
    <m/>
    <s v="x"/>
    <s v="x"/>
    <m/>
    <m/>
    <m/>
    <b v="0"/>
    <m/>
    <m/>
    <m/>
    <s v="Tallinn Digital Summit 2019 AI-empowered governments session"/>
    <s v="published"/>
    <x v="0"/>
    <m/>
    <s v="Colin van Noordt"/>
    <d v="2020-01-01T00:00:00"/>
    <d v="2020-01-01T00:00:00"/>
  </r>
  <r>
    <s v="AIWT6-177"/>
    <s v="Testing of autonomous vehicles "/>
    <s v=" "/>
    <m/>
    <m/>
    <x v="3"/>
    <x v="2"/>
    <s v="BE2"/>
    <m/>
    <x v="5"/>
    <x v="3"/>
    <s v="Transport"/>
    <x v="2"/>
    <x v="4"/>
    <m/>
    <s v="Integration and Interaction"/>
    <s v="Robotics and Automation"/>
    <m/>
    <m/>
    <x v="1"/>
    <x v="1"/>
    <m/>
    <x v="0"/>
    <x v="0"/>
    <x v="3"/>
    <x v="0"/>
    <m/>
    <m/>
    <m/>
    <x v="4"/>
    <x v="3"/>
    <x v="0"/>
    <x v="0"/>
    <x v="0"/>
    <m/>
    <x v="3"/>
    <x v="2"/>
    <x v="5"/>
    <m/>
    <m/>
    <m/>
    <s v="Incremental / Technical Change"/>
    <b v="0"/>
    <m/>
    <m/>
    <m/>
    <m/>
    <m/>
    <b v="0"/>
    <b v="0"/>
    <m/>
    <m/>
    <m/>
    <m/>
    <m/>
    <m/>
    <m/>
    <b v="0"/>
    <m/>
    <m/>
    <m/>
    <m/>
    <s v="retired"/>
    <x v="1"/>
    <m/>
    <s v="Colin van Noordt"/>
    <d v="2020-01-01T00:00:00"/>
    <d v="2020-01-01T00:00:00"/>
  </r>
  <r>
    <s v="AIWT6-178"/>
    <s v="HAL - classification of documents"/>
    <s v="https://www.regjeringen.no/en/dokumenter/nasjonal-strategi-for-kunstig-intelligens/id2685594/?ch=4#id0022"/>
    <s v="Hafskjold Christine &lt;Christine.Hafskjold@kmd.dep.no&gt;"/>
    <s v="The Ministry of Foreign Affairs (MFA) use ML and NLP to analyse and classify reports from embassies and delegations. Every year, the Ministry of Foreign Affairs (MFA) receives up to 6,000 reports from Norwegian embassies, delegations, etc. Previously it was extremely difficult to navigate all this information. Since the MFA adopted machine learning and NLP to analyse and classify the content of these documents, it has been possible to find almost all relevant information on a given subject matter. The solution is also used to extract key information in reports and prepare summaries._x000a_In the work on developing this solution, the MFA cooperated with the University of Oslo, which provided solutions for categorising the Norwegian language. The plan is to gradually expand the solution with information from archives and external research reports."/>
    <x v="0"/>
    <x v="23"/>
    <s v="NO"/>
    <s v="Ministry of Foreign Affairs"/>
    <x v="0"/>
    <x v="1"/>
    <s v="Foreign economic aid."/>
    <x v="3"/>
    <x v="5"/>
    <m/>
    <s v="Communication"/>
    <s v="Natural language processing"/>
    <s v="Machine learning"/>
    <s v="text analysis"/>
    <x v="0"/>
    <x v="1"/>
    <m/>
    <x v="0"/>
    <x v="0"/>
    <x v="1"/>
    <x v="0"/>
    <m/>
    <m/>
    <s v="Natural Language Processing, Text Mining and Speech Analytics"/>
    <x v="1"/>
    <x v="2"/>
    <x v="0"/>
    <x v="0"/>
    <x v="0"/>
    <m/>
    <x v="1"/>
    <x v="1"/>
    <x v="3"/>
    <s v="Internal Management"/>
    <m/>
    <s v="3 - AI4IOP"/>
    <s v="Incremental / Technical Change"/>
    <b v="0"/>
    <m/>
    <m/>
    <m/>
    <m/>
    <m/>
    <s v="Improved Administration Efficency"/>
    <s v="Improved Administrative Efficiency"/>
    <s v="x"/>
    <s v="x"/>
    <m/>
    <s v="x"/>
    <m/>
    <m/>
    <m/>
    <s v="Open government capabilities"/>
    <m/>
    <s v="x"/>
    <m/>
    <s v="1st Peer Learning Workshop AI watch, "/>
    <s v="published"/>
    <x v="0"/>
    <m/>
    <s v="Colin van Noordt"/>
    <d v="2020-01-01T00:00:00"/>
    <m/>
  </r>
  <r>
    <s v="AIWT6-179"/>
    <s v="Tax Authorities using predictive analytics to improve their hit rate which the police is using"/>
    <s v=" "/>
    <m/>
    <s v=" Predictive modelling is used to identify groups of taxpayers with an increased risk of tax evasion. The model divides taxpayers into categories according to their risk of making mistakes. "/>
    <x v="0"/>
    <x v="23"/>
    <s v="NO"/>
    <s v="Norwegian National Security Authority"/>
    <x v="5"/>
    <x v="5"/>
    <s v="Police Services"/>
    <x v="2"/>
    <x v="4"/>
    <m/>
    <s v="Planning"/>
    <s v="Searching"/>
    <m/>
    <m/>
    <x v="1"/>
    <x v="1"/>
    <m/>
    <x v="0"/>
    <x v="0"/>
    <x v="3"/>
    <x v="0"/>
    <m/>
    <m/>
    <m/>
    <x v="4"/>
    <x v="3"/>
    <x v="0"/>
    <x v="0"/>
    <x v="0"/>
    <m/>
    <x v="3"/>
    <x v="2"/>
    <x v="5"/>
    <m/>
    <m/>
    <m/>
    <s v="Organizational / Sustained Change"/>
    <s v="Improved Public Service"/>
    <m/>
    <m/>
    <s v="x"/>
    <s v="x"/>
    <m/>
    <b v="0"/>
    <b v="0"/>
    <m/>
    <m/>
    <m/>
    <m/>
    <m/>
    <m/>
    <m/>
    <b v="0"/>
    <m/>
    <m/>
    <m/>
    <s v="https://www.computerweekly.com/news/252439133/Norwegian-Tax-Administration-combats-economic-crime-through-IT-system"/>
    <s v="validated"/>
    <x v="1"/>
    <s v="Need more infos"/>
    <s v="Colin van Noordt"/>
    <d v="2020-01-01T00:00:00"/>
    <m/>
  </r>
  <r>
    <s v="AIWT6-180"/>
    <s v="Use of NLP for auditing"/>
    <s v=" "/>
    <s v="Hafskjold Christine &lt;Christine.Hafskjold@kmd.dep.no&gt;"/>
    <s v="The Office of the auditor general in Norway uses NLP to audit documents in areas with vast information sources, and sources in different languages. The goal is to reach a more efficient public sector."/>
    <x v="0"/>
    <x v="23"/>
    <s v="NO"/>
    <s v="Office of the Auditor General"/>
    <x v="1"/>
    <x v="1"/>
    <s v="Executive and legislative organs, financial and fiscal affairs, external affairs."/>
    <x v="2"/>
    <x v="4"/>
    <m/>
    <s v="Communication"/>
    <s v="Natural language processing"/>
    <m/>
    <m/>
    <x v="1"/>
    <x v="1"/>
    <m/>
    <x v="0"/>
    <x v="0"/>
    <x v="3"/>
    <x v="0"/>
    <m/>
    <m/>
    <s v="Natural Language Processing, Text Mining and Speech Analytics"/>
    <x v="4"/>
    <x v="3"/>
    <x v="0"/>
    <x v="0"/>
    <x v="0"/>
    <m/>
    <x v="3"/>
    <x v="2"/>
    <x v="5"/>
    <s v="Internal Management"/>
    <m/>
    <m/>
    <s v="Incremental / Technical Change"/>
    <s v="Improved Public Service"/>
    <m/>
    <m/>
    <s v="x"/>
    <s v="x"/>
    <m/>
    <b v="0"/>
    <b v="0"/>
    <m/>
    <m/>
    <m/>
    <m/>
    <m/>
    <m/>
    <m/>
    <b v="0"/>
    <m/>
    <m/>
    <m/>
    <s v="1st Peer Learning Workshop AI watch"/>
    <s v="validated"/>
    <x v="1"/>
    <s v="Need more infos"/>
    <s v="Colin van Noordt"/>
    <d v="2020-01-01T00:00:00"/>
    <d v="2020-01-01T00:00:00"/>
  </r>
  <r>
    <s v="AIWT6-181"/>
    <s v="Canard - Speed camera system to flag potential traffic rules infringement"/>
    <s v="https://www.canard.gitd.gov.pl/cms/web/portal/o-projekcie-pois"/>
    <m/>
    <s v="EU financed system allows speed cameras installed at road junctures to derive information from the photographs and flag potential traffic rules infringement. The decision to fine the driver is not automatic, the system serves rather as an initial sorting mechanism that makes the work of CANARD employees more efficient."/>
    <x v="0"/>
    <x v="14"/>
    <s v="PL"/>
    <s v="Automated Traffic Supervision Center"/>
    <x v="0"/>
    <x v="5"/>
    <s v="Police Services"/>
    <x v="4"/>
    <x v="9"/>
    <n v="2015"/>
    <s v="Perception"/>
    <s v="Computer vision"/>
    <s v="Machine learning"/>
    <m/>
    <x v="0"/>
    <x v="1"/>
    <m/>
    <x v="0"/>
    <x v="1"/>
    <x v="2"/>
    <x v="0"/>
    <m/>
    <m/>
    <s v="Computer Vision and Identity Recognition"/>
    <x v="3"/>
    <x v="7"/>
    <x v="0"/>
    <x v="0"/>
    <x v="0"/>
    <m/>
    <x v="1"/>
    <x v="1"/>
    <x v="2"/>
    <s v="Enforcement"/>
    <m/>
    <m/>
    <s v="Organizational / Sustained Change"/>
    <b v="0"/>
    <m/>
    <m/>
    <m/>
    <m/>
    <m/>
    <s v="Improved Administration Efficency"/>
    <s v="Improved Administrative Efficiency"/>
    <m/>
    <s v="x"/>
    <m/>
    <s v="x"/>
    <m/>
    <m/>
    <m/>
    <b v="0"/>
    <m/>
    <m/>
    <m/>
    <s v="https://www.canard.gitd.gov.pl/cms/"/>
    <s v="published"/>
    <x v="0"/>
    <m/>
    <s v="Colin van Noordt"/>
    <d v="2020-01-01T00:00:00"/>
    <m/>
  </r>
  <r>
    <s v="AIWT6-182"/>
    <s v="State Clearance Chamber - Financial risk indicator"/>
    <s v=" "/>
    <m/>
    <s v="This AI compiles a risk indicator based on collected financial data from financial institutions to determine whether account holders are more likely to conduct illegal activities. If the suspicious activity is detected, at the request of the tax authorities the bank will be able to freeze suspicious accounts. The system is run by the State Clearance Chamber, a key entity of the Polish payment system infrastructure, that renders complex clearing services and other bank services."/>
    <x v="0"/>
    <x v="14"/>
    <s v="PL"/>
    <s v="Krajowa Izba Rozliczeniowa S.A (State_x000a_ Clearance Chamber), Krajowa Izba Rozliczeniowa S.A (State Clearance Chamber)"/>
    <x v="0"/>
    <x v="1"/>
    <s v="Executive and legislative organs, financial and fiscal affairs, external affairs."/>
    <x v="3"/>
    <x v="5"/>
    <m/>
    <s v="Reasoning"/>
    <s v="Automated reasoning"/>
    <m/>
    <s v="data risk indicator"/>
    <x v="3"/>
    <x v="1"/>
    <m/>
    <x v="0"/>
    <x v="2"/>
    <x v="2"/>
    <x v="0"/>
    <m/>
    <m/>
    <s v="Expert and Rule based Systems, Algorithmic Decision Making"/>
    <x v="2"/>
    <x v="9"/>
    <x v="0"/>
    <x v="0"/>
    <x v="0"/>
    <m/>
    <x v="1"/>
    <x v="0"/>
    <x v="0"/>
    <s v="Enforcement"/>
    <m/>
    <m/>
    <s v="Transformative / Disruptive"/>
    <b v="0"/>
    <m/>
    <m/>
    <m/>
    <m/>
    <m/>
    <s v="Improved Administration Efficency"/>
    <s v="Improved Administrative Efficiency"/>
    <m/>
    <s v="x"/>
    <s v="x"/>
    <s v="x"/>
    <m/>
    <m/>
    <m/>
    <b v="0"/>
    <m/>
    <m/>
    <m/>
    <s v="https://epf.org.pl/en/wp-content/uploads/sites/3/2019/05/alGOVrithms-State-of-Play-Report.pdf"/>
    <s v="published"/>
    <x v="0"/>
    <m/>
    <s v="Colin van Noordt"/>
    <d v="2020-01-01T00:00:00"/>
    <m/>
  </r>
  <r>
    <s v="AIWT6-183"/>
    <s v="MLSP - Profiling of the unemployed"/>
    <s v=" "/>
    <m/>
    <s v="As early as in 2012, the Polish Ministry of Labour and Social Policy (MLSP) started working on the reform of 340 labour offices (PUP - Powiatowe Urzędy Pracy), charged with analysing the trends and supporting the development of the labour market. The urgency of the reform was underlined by a general perception of PUPs being inefficient, understaffed and unfit to address the challenges posed by the modern labour market. _x000a_With that reform in mind - and without significant public spending increases at hand – the MLSP has scoped possible solutions that would ensure more efficient budget allocation. In this light, resorting to an automated profiling system for unemployment came across as a modern, cost efficient and individualized method of service delivery._x000a_The process of automated profiling divides unemployed persons in three categories, taking into consideration a number of individual characteristics. Assignment to a given category determines what types of programs a beneficiary is eligible for (e.g. job placement, vocational training, apprenticeship, activation allowance). The system is based on data collected during an initial interview (e.g.. age, gender, disability and duration of unemployment), and a subsequent computer-based test that scores 24 different dimensions. Assignment to one of the three profile groups indicates the needed level of support and resource burden. Importantly, in one case categorization translates into life-changing, binary decisions: state support or lack thereof._x000a_However, the use of this AI system has received criticism from both within the organisation and outside. Firstly, the underlying working of the AI system is opaque as citizens are not made aware of the score received nor of how this score has been determined. Furthermore, the idea behind the profiling mechanism was to serve solely as an advisory tool, while retaining a human in the loop who would have the final say on the appropriateness of the categorization. _x000a_Surprisingly - as a study found out - less than 1 in 100 decisions made by the algorithm have been questioned by the responsible clerks. Excluding a belief in the outstanding precision of the algorithm, other reasons for not challenging automated decisions include lack of time to consider more details; fear of repercussions from supervisors; and a presumption of objectivity of the process - all in all rendering what was supposed to be an advisory mechanism the ultimate decision-maker._x000a_Many unemployed persons have complained through administrative courts, claiming the categorization to be unjust. The Supreme Audit Office carried out a thorough control of PUPs, only to conclude about the ineffectiveness of the profiling system and its potential to lead to discrimination. Finally, the Human Rights Commissioner filed a formal complaint to the Constitutional Tribunal over a procedural issue, and the latter ruled that the profiling tool was unconstitutional. As of June 14th 2019, the system has been officially dismantled by the government._x000a_"/>
    <x v="0"/>
    <x v="14"/>
    <s v="PL"/>
    <s v="Polish Ministry of Labour and Social Policy"/>
    <x v="1"/>
    <x v="0"/>
    <s v="Unemployment."/>
    <x v="0"/>
    <x v="4"/>
    <m/>
    <s v="Reasoning"/>
    <s v="Automated reasoning"/>
    <m/>
    <m/>
    <x v="1"/>
    <x v="0"/>
    <m/>
    <x v="0"/>
    <x v="0"/>
    <x v="0"/>
    <x v="0"/>
    <m/>
    <m/>
    <s v="Expert and Rule based Systems, Algorithmic Decision Making"/>
    <x v="4"/>
    <x v="3"/>
    <x v="0"/>
    <x v="0"/>
    <x v="0"/>
    <m/>
    <x v="3"/>
    <x v="2"/>
    <x v="5"/>
    <s v="Adjudication"/>
    <m/>
    <m/>
    <s v="Organizational / Sustained Change"/>
    <s v="Improved Public Service"/>
    <m/>
    <m/>
    <s v="x"/>
    <s v="x"/>
    <m/>
    <b v="0"/>
    <b v="0"/>
    <m/>
    <m/>
    <m/>
    <m/>
    <m/>
    <m/>
    <m/>
    <b v="0"/>
    <m/>
    <m/>
    <m/>
    <s v="https://www.sciencedirect.com/science/article/abs/pii/S0308596120300689"/>
    <s v="validated"/>
    <x v="1"/>
    <s v="The case is controversial"/>
    <s v="Colin van Noordt"/>
    <d v="2020-01-01T00:00:00"/>
    <m/>
  </r>
  <r>
    <s v="AIWT6-184"/>
    <s v="Nursery - Child Recruitment System"/>
    <s v="https://epf.org.pl/en/wp-content/uploads/sites/3/2019/05/alGOVrithms-State-of-Play-Report.pdf"/>
    <m/>
    <s v="Nursery child recruitment system developed for Wrocław municipality by a private vendor. The algorithm takes into account data provided by parents during the registration, calculates the score and automatically assigns children into individual nurseries."/>
    <x v="3"/>
    <x v="14"/>
    <s v="PL"/>
    <s v="Wroclaw Municipality"/>
    <x v="1"/>
    <x v="9"/>
    <s v="Pre-primary and primary education."/>
    <x v="2"/>
    <x v="4"/>
    <m/>
    <s v="Reasoning"/>
    <s v="Automated reasoning"/>
    <m/>
    <m/>
    <x v="1"/>
    <x v="1"/>
    <m/>
    <x v="0"/>
    <x v="0"/>
    <x v="3"/>
    <x v="0"/>
    <m/>
    <m/>
    <s v="Expert and Rule based Systems, Algorithmic Decision Making"/>
    <x v="4"/>
    <x v="3"/>
    <x v="0"/>
    <x v="0"/>
    <x v="0"/>
    <m/>
    <x v="3"/>
    <x v="2"/>
    <x v="5"/>
    <s v="Adjudication"/>
    <m/>
    <m/>
    <s v="Organizational / Sustained Change"/>
    <s v="Improved Public Service"/>
    <m/>
    <s v="x"/>
    <m/>
    <s v="x"/>
    <m/>
    <b v="0"/>
    <b v="0"/>
    <m/>
    <m/>
    <m/>
    <m/>
    <m/>
    <m/>
    <m/>
    <b v="0"/>
    <m/>
    <m/>
    <m/>
    <s v="https://algorithmwatch.org/en/automating-society-poland/"/>
    <s v="validated"/>
    <x v="1"/>
    <s v="The case is controversial"/>
    <s v="Colin van Noordt"/>
    <d v="2020-01-01T00:00:00"/>
    <m/>
  </r>
  <r>
    <s v="AIWT6-185"/>
    <s v="Parking ticket collection system - License plate scanning"/>
    <s v=" "/>
    <m/>
    <s v="This AI uses image recogntion systems on a car which scans the license plates of surrounding cars parked in the area. The number plate is then scanned in the database whether the parking spot has been paid for. "/>
    <x v="3"/>
    <x v="14"/>
    <s v="PL"/>
    <m/>
    <x v="5"/>
    <x v="8"/>
    <s v="Housing and community amenities n.e.c."/>
    <x v="2"/>
    <x v="4"/>
    <m/>
    <s v="Perception"/>
    <s v="Computer vision"/>
    <m/>
    <m/>
    <x v="1"/>
    <x v="1"/>
    <m/>
    <x v="0"/>
    <x v="0"/>
    <x v="3"/>
    <x v="0"/>
    <m/>
    <m/>
    <s v="Computer Vision and Identity Recognition"/>
    <x v="4"/>
    <x v="3"/>
    <x v="0"/>
    <x v="0"/>
    <x v="0"/>
    <m/>
    <x v="3"/>
    <x v="2"/>
    <x v="5"/>
    <s v="Enforcement"/>
    <m/>
    <m/>
    <s v="Organizational / Sustained Change"/>
    <s v="Improved Public Service"/>
    <m/>
    <m/>
    <s v="x"/>
    <s v="x"/>
    <m/>
    <b v="0"/>
    <b v="0"/>
    <m/>
    <m/>
    <m/>
    <m/>
    <m/>
    <m/>
    <m/>
    <b v="0"/>
    <m/>
    <m/>
    <m/>
    <s v="1st Peer Learning Workshop AI watch"/>
    <s v="validated"/>
    <x v="1"/>
    <s v="No information found on the web"/>
    <s v="Colin van Noordt"/>
    <d v="2020-01-01T00:00:00"/>
    <d v="2020-01-01T00:00:00"/>
  </r>
  <r>
    <s v="AIWT6-186"/>
    <s v="Home Quarantine - app on COVID-19 risk"/>
    <s v="https://www.gov.pl/web/cyfryzacja/aplikacja-kwarantanna-domowa--ruszyl-proces-jej-udostepniania"/>
    <m/>
    <s v="The Polish government has developed the free Home Quarantine app for both iPhone and Android, which allows the police to check that individuals do not break quarantine; those who do may be fined up to (at the moment this case was documented, in 2020) PLN 5,000 and also offers support to those who are quarantined. Once users activate the app by entering a phone number and a code sent via SMS, they send a reference photo. Every so often the app sends an unscheduled request for a new photo to be sent within 20 minutes. The system checks both the person (using facial recognition) and the location, essentially replicating what would otherwise be a visit from a police officer. Non-quarantined people cannot sign up, as the app is connected to a database of telephone numbers belonging to those ordered into quarantine. The app also gives access to relevant health information and a hotline. The government intends to add more functionality to the app over time."/>
    <x v="0"/>
    <x v="14"/>
    <s v="PL"/>
    <m/>
    <x v="0"/>
    <x v="4"/>
    <s v="Public health services."/>
    <x v="1"/>
    <x v="2"/>
    <m/>
    <s v="Perception"/>
    <s v="Computer vision"/>
    <s v="Machine learning"/>
    <m/>
    <x v="0"/>
    <x v="1"/>
    <m/>
    <x v="0"/>
    <x v="0"/>
    <x v="1"/>
    <x v="0"/>
    <m/>
    <m/>
    <s v="Computer Vision and Identity Recognition"/>
    <x v="2"/>
    <x v="4"/>
    <x v="0"/>
    <x v="0"/>
    <x v="0"/>
    <m/>
    <x v="0"/>
    <x v="1"/>
    <x v="1"/>
    <s v="Enforcement"/>
    <m/>
    <m/>
    <s v="Organizational / Sustained Change"/>
    <s v="Improved Public Service"/>
    <m/>
    <m/>
    <s v="x"/>
    <s v="x"/>
    <m/>
    <b v="0"/>
    <b v="0"/>
    <m/>
    <m/>
    <m/>
    <m/>
    <m/>
    <m/>
    <m/>
    <b v="0"/>
    <m/>
    <m/>
    <m/>
    <s v="https://www.gov.pl/web/cyfryzacja/aplikacja-kwarantanna-domowa--ruszyl-proces-jej-udostepniania "/>
    <s v="published"/>
    <x v="0"/>
    <m/>
    <s v="Colin van Noordt"/>
    <d v="2020-01-01T00:00:00"/>
    <m/>
  </r>
  <r>
    <s v="AIWT6-187"/>
    <s v="Voicebots in government"/>
    <s v=" "/>
    <m/>
    <s v="Within the government, there are a number of Voicebots already in place."/>
    <x v="0"/>
    <x v="14"/>
    <s v="PL"/>
    <m/>
    <x v="5"/>
    <x v="1"/>
    <s v="General services."/>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b v="0"/>
    <m/>
    <m/>
    <m/>
    <m/>
    <m/>
    <b v="0"/>
    <b v="0"/>
    <m/>
    <m/>
    <m/>
    <m/>
    <m/>
    <m/>
    <m/>
    <b v="0"/>
    <m/>
    <m/>
    <m/>
    <s v="Tallinn Digital Summit 2019 AI-empowered governments session"/>
    <s v="validated"/>
    <x v="1"/>
    <s v="The description is very generic. Also no information of these many 'voicebots' have been found on Internet "/>
    <s v="Colin van Noordt"/>
    <d v="2020-01-01T00:00:00"/>
    <d v="2020-01-01T00:00:00"/>
  </r>
  <r>
    <s v="AIWT6-188"/>
    <s v="AI against sexual abuse - Search and detection"/>
    <s v=" "/>
    <m/>
    <s v="There is usage of AI is in the search and detection of content leading to sexual abuse of children. This tool both reduces the psychological damage of staff searching for these files as well as enabling the government to react as fast as possible to these situations."/>
    <x v="0"/>
    <x v="14"/>
    <s v="PL"/>
    <m/>
    <x v="5"/>
    <x v="0"/>
    <s v="Family and children."/>
    <x v="2"/>
    <x v="4"/>
    <m/>
    <s v="Integration and Interaction"/>
    <s v="Robotics and Automation"/>
    <m/>
    <m/>
    <x v="1"/>
    <x v="1"/>
    <m/>
    <x v="0"/>
    <x v="0"/>
    <x v="3"/>
    <x v="0"/>
    <m/>
    <m/>
    <s v="Cognitive Robotics and Process Automation, Connected and Automated Vehicles"/>
    <x v="4"/>
    <x v="3"/>
    <x v="0"/>
    <x v="0"/>
    <x v="0"/>
    <m/>
    <x v="3"/>
    <x v="2"/>
    <x v="5"/>
    <s v="Enforcement"/>
    <m/>
    <m/>
    <s v="Organizational / Sustained Change"/>
    <s v="Improved Public Service"/>
    <m/>
    <m/>
    <s v="x"/>
    <s v="x"/>
    <m/>
    <b v="0"/>
    <b v="0"/>
    <m/>
    <m/>
    <m/>
    <m/>
    <m/>
    <m/>
    <m/>
    <b v="0"/>
    <m/>
    <m/>
    <m/>
    <s v="Tallinn Digital Summit 2019 AI-empowered governments session"/>
    <s v="validated"/>
    <x v="1"/>
    <s v="No information on the web. The desciption of the case is very generic"/>
    <s v="Colin van Noordt"/>
    <d v="2020-01-01T00:00:00"/>
    <d v="2020-01-01T00:00:00"/>
  </r>
  <r>
    <s v="AIWT6-189"/>
    <s v="RAJS - Random Allocation of Judges System"/>
    <s v=" "/>
    <m/>
    <s v="System that randomly matches judges with cases, developed by the Ministry of Justice to ensure judicial impartiality."/>
    <x v="0"/>
    <x v="14"/>
    <s v="PL"/>
    <s v="All courts in Poland - Ministry of Justice"/>
    <x v="1"/>
    <x v="5"/>
    <s v="Law courts"/>
    <x v="2"/>
    <x v="4"/>
    <m/>
    <s v="Reasoning"/>
    <s v="Optimisation"/>
    <m/>
    <m/>
    <x v="1"/>
    <x v="1"/>
    <m/>
    <x v="0"/>
    <x v="0"/>
    <x v="3"/>
    <x v="0"/>
    <m/>
    <m/>
    <s v="Machine Learning, Deep Learning"/>
    <x v="4"/>
    <x v="3"/>
    <x v="0"/>
    <x v="0"/>
    <x v="0"/>
    <m/>
    <x v="3"/>
    <x v="2"/>
    <x v="5"/>
    <s v="Internal Management"/>
    <m/>
    <m/>
    <s v="Incremental / Technical Change"/>
    <s v="Improved Public Service"/>
    <m/>
    <s v="x"/>
    <m/>
    <s v="x"/>
    <m/>
    <b v="0"/>
    <b v="0"/>
    <m/>
    <m/>
    <m/>
    <m/>
    <m/>
    <m/>
    <m/>
    <b v="0"/>
    <m/>
    <m/>
    <m/>
    <s v="https://epf.org.pl/en/wp-content/uploads/sites/3/2019/05/alGOVrithms-State-of-Play-Report.pdf#page=13&amp;zoom=100,0,0"/>
    <s v="validated"/>
    <x v="1"/>
    <s v="Need more infos"/>
    <s v="Colin van Noordt"/>
    <d v="2020-01-01T00:00:00"/>
    <m/>
  </r>
  <r>
    <s v="AIWT6-190"/>
    <s v="Fighting Disinformation AI"/>
    <s v=" "/>
    <m/>
    <s v="This AI-tool is tasked with identifying disinformation activities online in order to detect topics which might require a response from the government."/>
    <x v="0"/>
    <x v="23"/>
    <s v="NO"/>
    <s v="Norwegian Tax Administration (NTA)"/>
    <x v="1"/>
    <x v="6"/>
    <s v="Civil defence."/>
    <x v="2"/>
    <x v="4"/>
    <m/>
    <s v="Communication"/>
    <s v="Natural language processing"/>
    <m/>
    <m/>
    <x v="1"/>
    <x v="1"/>
    <m/>
    <x v="0"/>
    <x v="0"/>
    <x v="3"/>
    <x v="0"/>
    <m/>
    <m/>
    <s v="Natural Language Processing, Text Mining and Speech Analytics"/>
    <x v="4"/>
    <x v="3"/>
    <x v="0"/>
    <x v="0"/>
    <x v="0"/>
    <m/>
    <x v="3"/>
    <x v="2"/>
    <x v="5"/>
    <s v="Enforcement"/>
    <m/>
    <m/>
    <s v="Incremental / Technical Change"/>
    <s v="Improved Public Service"/>
    <m/>
    <m/>
    <s v="x"/>
    <s v="x"/>
    <m/>
    <b v="0"/>
    <b v="0"/>
    <m/>
    <m/>
    <m/>
    <m/>
    <m/>
    <m/>
    <m/>
    <b v="0"/>
    <m/>
    <m/>
    <m/>
    <s v="Tallinn Digital Summit 2019 Smart City Session  https://www.youtube.com/watch?v=y3Ui2-5Hio4"/>
    <s v="validated"/>
    <x v="1"/>
    <s v="Need more infos"/>
    <s v="Colin van Noordt"/>
    <d v="2020-01-01T00:00:00"/>
    <d v="2020-01-01T00:00:00"/>
  </r>
  <r>
    <s v="AIWT6-192"/>
    <s v="Portugal -  Predicting long term unemployment"/>
    <s v=" "/>
    <s v="Leid Zejnilović "/>
    <s v="This project builds upon unemployment data held by the public employment service with additional data sources in order to produce a score reflecting the risk of a person to become long term unemployment (12 months or longer). This will enable the agency to tailor actions to this person. "/>
    <x v="0"/>
    <x v="24"/>
    <s v="PT"/>
    <s v="Instituto  de Emprego e Formação Profissional (IEFP)"/>
    <x v="0"/>
    <x v="0"/>
    <s v="Unemployment."/>
    <x v="3"/>
    <x v="1"/>
    <m/>
    <s v="Reasoning"/>
    <s v="Planning and Scheduling"/>
    <m/>
    <m/>
    <x v="2"/>
    <x v="0"/>
    <m/>
    <x v="0"/>
    <x v="2"/>
    <x v="2"/>
    <x v="0"/>
    <m/>
    <m/>
    <s v="Predictive Analytics, Simulation and Data Visualisation"/>
    <x v="2"/>
    <x v="12"/>
    <x v="0"/>
    <x v="0"/>
    <x v="0"/>
    <m/>
    <x v="1"/>
    <x v="0"/>
    <x v="0"/>
    <s v="Public Services and engagement"/>
    <m/>
    <m/>
    <s v="Incremental / Technical Change"/>
    <b v="0"/>
    <m/>
    <m/>
    <m/>
    <m/>
    <m/>
    <s v="Improved Administration Efficency"/>
    <s v="Improved Administrative Efficiency"/>
    <m/>
    <m/>
    <s v="x"/>
    <m/>
    <m/>
    <m/>
    <m/>
    <b v="0"/>
    <m/>
    <m/>
    <m/>
    <s v="https://online.ucpress.edu/gp/article-abstract/1/1/12908/110741"/>
    <s v="published"/>
    <x v="0"/>
    <m/>
    <s v="Colin van Noordt"/>
    <d v="2020-01-01T00:00:00"/>
    <m/>
  </r>
  <r>
    <s v="AIWT6-193"/>
    <s v="Failstopper - Study the compressed air system of the vehicle "/>
    <s v="https://www.inesctec.pt/en/projects/failstopper#intro, _x000a_https://www.researchgate.net/project/FailStopper-Early-failure-detection-of-public-transport-vehicles-in-operational-context"/>
    <s v="Gustavo De Assis Costa"/>
    <s v="The project aims, through sensors, to study the compressed air system of the vehicle (installed on the roof) which, according to the researcher, allows the &quot;performance of the secondary suspension&quot;, an element responsible for &quot;keeping the vehicle level with station platforms&quot;. Researchers from INESC TEC, in Porto, launched a project that aims to &quot;combat and anticipate leveling failures&quot; of Metro do Porto vehicles. The 'FailStopper' project was one of the 15 projects approved in the Scientific Research and Technological Development contest in Data Science and Artificial Intelligence in Public Administration, an initiative of the Foundation for Science and Technology (FCT) that joins the Ministry of Science, Technology and Higher Education and the Ministry of Administrative Modernization."/>
    <x v="3"/>
    <x v="24"/>
    <s v="PT"/>
    <s v="Metro do Porto"/>
    <x v="4"/>
    <x v="3"/>
    <s v="Transport"/>
    <x v="4"/>
    <x v="7"/>
    <m/>
    <s v="Learning"/>
    <s v="Machine learning"/>
    <s v="Machine learning"/>
    <m/>
    <x v="0"/>
    <x v="1"/>
    <m/>
    <x v="0"/>
    <x v="0"/>
    <x v="1"/>
    <x v="0"/>
    <m/>
    <m/>
    <s v="Cognitive Robotics and Process Automation, Connected and Automated Vehicles"/>
    <x v="2"/>
    <x v="9"/>
    <x v="0"/>
    <x v="0"/>
    <x v="0"/>
    <m/>
    <x v="2"/>
    <x v="1"/>
    <x v="1"/>
    <s v="Internal Management"/>
    <m/>
    <m/>
    <s v="Organizational / Sustained Change"/>
    <s v="Improved Public Service"/>
    <m/>
    <m/>
    <s v="x"/>
    <s v="x"/>
    <m/>
    <b v="0"/>
    <b v="0"/>
    <m/>
    <m/>
    <m/>
    <m/>
    <m/>
    <m/>
    <m/>
    <b v="0"/>
    <m/>
    <m/>
    <m/>
    <s v="https://noticias.up.pt/ha-uma-avaria-no-metro-do-porto-o-inesc-tec-ajuda/"/>
    <s v="published"/>
    <x v="0"/>
    <m/>
    <s v="Colin van Noordt"/>
    <d v="2020-01-01T00:00:00"/>
    <d v="2020-01-01T00:00:00"/>
  </r>
  <r>
    <s v="AIWT6-194"/>
    <s v="EPISA - Entity and property inference for semantic archives"/>
    <s v="https://www.inesctec.pt/en/projects/episa#technical_sheet"/>
    <s v="Carla Lopes _x000a_carla.lopes@inesctec.pt"/>
    <s v="EPISA uses natural language processing, entity recognition, and automatic learning methods in order to explore the records of documents and documents themselves if they are in digital form. From the descriptions produced by archivists, entities and relationships will be extracted that will populate a description model, semantically richer than the current one and easier to deal with automatically. "/>
    <x v="0"/>
    <x v="24"/>
    <s v="PT"/>
    <s v="National Archive of Torre do Tombo "/>
    <x v="0"/>
    <x v="7"/>
    <s v="Cultural services."/>
    <x v="3"/>
    <x v="7"/>
    <n v="2022"/>
    <s v="Learning"/>
    <s v="Machine learning"/>
    <s v="Machine learning"/>
    <m/>
    <x v="0"/>
    <x v="1"/>
    <m/>
    <x v="0"/>
    <x v="0"/>
    <x v="1"/>
    <x v="0"/>
    <m/>
    <m/>
    <s v="Natural Language Processing, Text Mining and Speech Analytics"/>
    <x v="1"/>
    <x v="5"/>
    <x v="0"/>
    <x v="0"/>
    <x v="0"/>
    <m/>
    <x v="1"/>
    <x v="1"/>
    <x v="3"/>
    <s v="Internal Management"/>
    <m/>
    <s v="3 - AI4IOP"/>
    <s v="Incremental / Technical Change"/>
    <b v="0"/>
    <m/>
    <m/>
    <m/>
    <m/>
    <m/>
    <s v="Improved Administration Efficency"/>
    <s v="Improved Administrative Efficiency"/>
    <m/>
    <m/>
    <s v="x"/>
    <m/>
    <m/>
    <m/>
    <m/>
    <b v="0"/>
    <m/>
    <m/>
    <m/>
    <s v="https://www.inesctec.pt/en/news/inesc-tec-wants-to-digitise-the-largest-documental-collection-of-portugal#about"/>
    <s v="published"/>
    <x v="0"/>
    <m/>
    <s v="Colin van Noordt"/>
    <d v="2020-01-01T00:00:00"/>
    <m/>
  </r>
  <r>
    <s v="AIWT6-195"/>
    <s v="Data2Help - Optimizing the allocation of resources for a faster response to medical emergencies"/>
    <s v="https://www.fct.pt/media/docs/Brochura_ResearchinDataScienceandAIappliedtoPA.pdf"/>
    <s v="Vasco Miguel Gomes Nunes Manquinho"/>
    <s v="The objective of the Data2Help project is to provide INEM with new tools to improve its operational results by optimizing the allocation of resources, resulting in a better and faster response to medical emergencies in Portugal. The Data2Help project focuses on: (1) integrating INEM's information systems with other relevant external data (eg meteorology, epidemics, demography, forest fires, etc.), (2) through the analysis of historical data, developing predictive models for emergency vehicle requests in each geographic area, and (3) optimize the allocation of INEM resources based on predictive models in order to improve response times to medical emergencies."/>
    <x v="0"/>
    <x v="24"/>
    <s v="PT"/>
    <s v="National Institute of Medical Emergency"/>
    <x v="0"/>
    <x v="4"/>
    <s v="Health n.e.c."/>
    <x v="3"/>
    <x v="0"/>
    <m/>
    <s v="Planning"/>
    <s v="Planning and Scheduling"/>
    <m/>
    <m/>
    <x v="2"/>
    <x v="1"/>
    <m/>
    <x v="0"/>
    <x v="0"/>
    <x v="1"/>
    <x v="0"/>
    <m/>
    <m/>
    <s v="Expert and Rule based Systems, Algorithmic Decision Making"/>
    <x v="2"/>
    <x v="9"/>
    <x v="0"/>
    <x v="0"/>
    <x v="0"/>
    <m/>
    <x v="2"/>
    <x v="1"/>
    <x v="3"/>
    <s v="Internal Management"/>
    <m/>
    <m/>
    <s v="Incremental / Technical Change"/>
    <s v="Improved Public Service"/>
    <m/>
    <s v="x"/>
    <m/>
    <s v="x"/>
    <m/>
    <b v="0"/>
    <b v="0"/>
    <m/>
    <m/>
    <m/>
    <m/>
    <m/>
    <m/>
    <m/>
    <b v="0"/>
    <m/>
    <m/>
    <m/>
    <s v="https://www.alert-online.com/br/news/health-portal/inteligencia-artificial-vai-ser-aplicada-as-emergencias-medicas"/>
    <s v="published"/>
    <x v="0"/>
    <m/>
    <s v="Colin van Noordt"/>
    <d v="2020-01-01T00:00:00"/>
    <m/>
  </r>
  <r>
    <s v="AIWT6-196"/>
    <s v="CCM-SNS - Verification of medical prescriptions"/>
    <s v="https://www.fct.pt/media/docs/Brochura_ResearchinDataScienceandAIappliedtoPA.pdf"/>
    <m/>
    <s v="In Portugal, the Control and monitoringCenter from the Portuguese Public National Health Service (CCM-SNS), uses data from several databases, in order to detect and fight prescription fraud. It follows a paperless prescription program and the electronic medical prescriptions system which were both implemented in 2016 and made mandatory for the public sector. During the first seven years, the central unit detected irregularities amounting to hundreds of millions of euros, and was instrumental in starting many prosecution for fraud in the health system. According to the Ministry of Health, in the first semester of 2017, the Invoice Control Center processed 356.2 million Euros' worth of prescriptions and flagged 21.1 millions euros to the State prosecutor."/>
    <x v="0"/>
    <x v="24"/>
    <s v="PT"/>
    <s v="Portuguese Public National Health Service (Centro de Controlo e Monitorização do Sistema Nacional de Saúde)"/>
    <x v="0"/>
    <x v="4"/>
    <s v="Health n.e.c."/>
    <x v="3"/>
    <x v="0"/>
    <m/>
    <s v="Learning"/>
    <s v="Machine learning"/>
    <s v="Machine learning"/>
    <m/>
    <x v="0"/>
    <x v="5"/>
    <m/>
    <x v="0"/>
    <x v="2"/>
    <x v="2"/>
    <x v="0"/>
    <m/>
    <m/>
    <s v="Machine Learning, Deep Learning"/>
    <x v="3"/>
    <x v="13"/>
    <x v="0"/>
    <x v="0"/>
    <x v="0"/>
    <m/>
    <x v="1"/>
    <x v="0"/>
    <x v="0"/>
    <s v="Enforcement"/>
    <m/>
    <m/>
    <s v="Transformative / Disruptive"/>
    <b v="0"/>
    <m/>
    <m/>
    <m/>
    <m/>
    <m/>
    <s v="Improved Administration Efficency"/>
    <s v="Improved Administrative Efficiency"/>
    <m/>
    <m/>
    <s v="x"/>
    <s v="x"/>
    <m/>
    <m/>
    <s v="x"/>
    <b v="0"/>
    <m/>
    <m/>
    <m/>
    <s v="https://algorithmwatch.org/en/story/portugal-automated-verification-prescriptions-medical-fraud/"/>
    <s v="published"/>
    <x v="0"/>
    <m/>
    <s v="Colin van Noordt"/>
    <d v="2020-01-01T00:00:00"/>
    <m/>
  </r>
  <r>
    <s v="AIWT6-197"/>
    <s v="Derm.AI - Tele Dermatological Screening"/>
    <s v="https://www.fct.pt/media/docs/Brochura_ResearchinDataScienceandAIappliedtoPA.pdf"/>
    <s v="Maria João Medeiros de Vasconcelos_x000a_Associação Fraunhofer Portugal Research and FCT _x000a_Av. D. Carlos I, 126_x000a_1249-074 Lisboa_x000a_Portugal_x000a_Tel: 213 924 300_x000a_Fax: 213 956 519"/>
    <s v=" Use of AI to enhance Tele.Dermatological Screening. Decreased skin cancer morbidity and mortality - Optimization of health processes through the integration of AI technologies in a real environment. Usage of Artificial Intelligence to Power Teledermatological Screening, Fraunhofer AICOS’ most recent project, pioneers in being fully integrated with the Primary Care Units and Hospital Dermatology Departments of the National Health Service while using AI to improve the Teledermatological processes and Machine Learning to help the decision making process. Starting this month and running for three years, this project is coordinated by AICOS and developed in partnership with SPMS – Serviços Partilhados do Ministério da Saúde, under the programme Data Science and Artificial Intelligence in Public Administration."/>
    <x v="0"/>
    <x v="24"/>
    <s v="PT"/>
    <s v="Serviços Partilhados do Ministério da Saúde"/>
    <x v="0"/>
    <x v="4"/>
    <s v="Health n.e.c."/>
    <x v="3"/>
    <x v="0"/>
    <m/>
    <s v="Learning"/>
    <s v="Machine learning"/>
    <s v="Machine learning"/>
    <m/>
    <x v="0"/>
    <x v="1"/>
    <m/>
    <x v="1"/>
    <x v="0"/>
    <x v="0"/>
    <x v="0"/>
    <s v="A11-Medical devices, Reg. (EU) 2017/745"/>
    <m/>
    <s v="Predictive Analytics, Simulation and Data Visualisation"/>
    <x v="0"/>
    <x v="6"/>
    <x v="0"/>
    <x v="0"/>
    <x v="0"/>
    <m/>
    <x v="0"/>
    <x v="0"/>
    <x v="0"/>
    <s v="Public Services and engagement"/>
    <m/>
    <m/>
    <s v="Incremental / Technical Change"/>
    <s v="Improved Public Service"/>
    <m/>
    <m/>
    <s v="x"/>
    <s v="x"/>
    <m/>
    <b v="0"/>
    <b v="0"/>
    <m/>
    <m/>
    <m/>
    <m/>
    <m/>
    <m/>
    <m/>
    <b v="0"/>
    <m/>
    <m/>
    <m/>
    <s v="https://rse-siga.spms.min-saude.pt/category/rse-siga-derm-ai/"/>
    <s v="published"/>
    <x v="0"/>
    <m/>
    <s v="Colin van Noordt"/>
    <d v="2020-01-01T00:00:00"/>
    <m/>
  </r>
  <r>
    <s v="AIWT6-198"/>
    <s v="Identifying and Reducing Antibiotic Under and Over Prescription"/>
    <s v=" "/>
    <s v="Joana Gonçalves de Sá"/>
    <s v="Analysis of prescription situation for avoiding excessive intake of biomaterials, University of Lisbon Nova Faculty of Economics and Commerce, Ministry of Health Shared Services"/>
    <x v="0"/>
    <x v="24"/>
    <s v="PT"/>
    <s v="Serviços Partilhados do Ministério da Saúde"/>
    <x v="1"/>
    <x v="4"/>
    <s v="R&amp;D health."/>
    <x v="2"/>
    <x v="4"/>
    <m/>
    <s v="Planning"/>
    <s v="Searching"/>
    <m/>
    <m/>
    <x v="1"/>
    <x v="1"/>
    <m/>
    <x v="0"/>
    <x v="0"/>
    <x v="3"/>
    <x v="0"/>
    <m/>
    <m/>
    <s v="Natural Language Processing, Text Mining and Speech Analytics"/>
    <x v="4"/>
    <x v="3"/>
    <x v="0"/>
    <x v="0"/>
    <x v="0"/>
    <m/>
    <x v="3"/>
    <x v="2"/>
    <x v="5"/>
    <s v="Enforcement"/>
    <m/>
    <m/>
    <s v="Incremental / Technical Change"/>
    <s v="Improved Public Service"/>
    <m/>
    <m/>
    <s v="x"/>
    <s v="x"/>
    <m/>
    <b v="0"/>
    <b v="0"/>
    <m/>
    <m/>
    <m/>
    <m/>
    <m/>
    <m/>
    <m/>
    <b v="0"/>
    <m/>
    <m/>
    <m/>
    <s v="https://www.fct.pt/media/docs/Brochura_ResearchinDataScienceandAIappliedtoPA.pdf"/>
    <s v="validated"/>
    <x v="1"/>
    <s v="Not enough information on the web"/>
    <s v="Colin van Noordt"/>
    <d v="2020-01-01T00:00:00"/>
    <m/>
  </r>
  <r>
    <s v="AIWT6-200"/>
    <s v="AIA Chatbot - Consultation about procedures of starting a business"/>
    <s v="https://www.inesc-id.pt/projects/IP02057/"/>
    <m/>
    <s v="Developed a chatbot (Note) that allows businesses to consult about necessary approvals and procedures when starting up a business"/>
    <x v="0"/>
    <x v="24"/>
    <s v="PT"/>
    <m/>
    <x v="5"/>
    <x v="3"/>
    <s v="General economic, commercial and labour affair"/>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s v="x"/>
    <m/>
    <s v="x"/>
    <m/>
    <b v="0"/>
    <b v="0"/>
    <m/>
    <m/>
    <m/>
    <m/>
    <m/>
    <m/>
    <m/>
    <b v="0"/>
    <m/>
    <m/>
    <m/>
    <m/>
    <s v="validated"/>
    <x v="1"/>
    <s v="Need more infos"/>
    <s v="Colin van Noordt"/>
    <d v="2020-01-01T00:00:00"/>
    <d v="2020-01-01T00:00:00"/>
  </r>
  <r>
    <s v="AIWT6-202"/>
    <s v="DS4AA"/>
    <s v=" "/>
    <s v="Tiago André Gonçalves Félix de Oliveira"/>
    <s v="The project “Understanding the Determinants of Academic Performance: Evidence from the Portuguese Higher Education System,” from the Higher Institute of Statistics and Information Management, has as its partner the Directorate General of Statistics on Education and Science. e. This project intends to explore the antecedents of academic achievement (AA) at national scale in Portugal, using public high-school students’ micro data. We will focus on factors identified that affect AA (students’, parents’ and schools’ characteristics), providing evidence on why some students achieve better AA than others. To do so, we will rely on supervised AI methods, using the vast amount of historical data provided by DGEEC, and build a model that highlights the most important factors leading to the AA. Moreover, logistic model trees (LMTs) will be used to analyse the data. To strengthen our results, sentiment analysis techniques will also be used to take advantage of the vast amount of textual data available. By using feature extraction techniques and transfer learning algorithms, we plan to discover new variables/factors that can improve the LMTs’ predictive power"/>
    <x v="0"/>
    <x v="24"/>
    <s v="PT"/>
    <s v="Direção-Geral de Estatísticas da Educação e Ciência"/>
    <x v="1"/>
    <x v="9"/>
    <s v="Education n.e.c."/>
    <x v="4"/>
    <x v="4"/>
    <m/>
    <s v="Reasoning"/>
    <s v="Automated reasoning"/>
    <m/>
    <m/>
    <x v="1"/>
    <x v="1"/>
    <m/>
    <x v="0"/>
    <x v="0"/>
    <x v="3"/>
    <x v="0"/>
    <m/>
    <m/>
    <s v="Predictive Analytics, Simulation and Data Visualisation"/>
    <x v="4"/>
    <x v="3"/>
    <x v="0"/>
    <x v="0"/>
    <x v="0"/>
    <m/>
    <x v="3"/>
    <x v="2"/>
    <x v="5"/>
    <s v="Regulatory research, analysis and monitoring"/>
    <m/>
    <m/>
    <s v="Incremental / Technical Change"/>
    <s v="Improved Public Service"/>
    <m/>
    <m/>
    <s v="x"/>
    <s v="x"/>
    <m/>
    <b v="0"/>
    <b v="0"/>
    <m/>
    <m/>
    <m/>
    <m/>
    <m/>
    <m/>
    <m/>
    <b v="0"/>
    <m/>
    <m/>
    <m/>
    <s v="https://www.researchgate.net/publication/342039354_Using_artificial_intelligence_methods_to_assess_academic_achievement_in_public_high_schools_of_a_European_Union_country"/>
    <s v="validated"/>
    <x v="1"/>
    <s v="Need more infos, seems BI more than AI"/>
    <s v="Colin van Noordt"/>
    <d v="2020-01-01T00:00:00"/>
    <m/>
  </r>
  <r>
    <s v="AIWT6-203"/>
    <s v="ModEst - Student Flow Modeling"/>
    <s v="https://www.lasige.pt/project/modest/"/>
    <s v="Luís Miguel Parreira e Correia"/>
    <s v="ModEst Student flow modelling in the Portuguese education system.  The  goal of ModEst project is to mine the DGEEC data isolated and augmented with contextual variables of socio-economic data, available in INE (and Pordata), and to mine them to obtain sectorial models of segments of the educational system, as well as an overall model, that can be useful for defining policies as well as to take specific corrective measures."/>
    <x v="0"/>
    <x v="24"/>
    <s v="PT"/>
    <s v="Direção-Geral de Estatísticas de Educação e Ciência"/>
    <x v="0"/>
    <x v="9"/>
    <s v="Education n.e.c."/>
    <x v="3"/>
    <x v="2"/>
    <n v="2022"/>
    <s v="Reasoning"/>
    <s v="Automated reasoning"/>
    <m/>
    <m/>
    <x v="2"/>
    <x v="4"/>
    <s v="3b-Education-students"/>
    <x v="0"/>
    <x v="0"/>
    <x v="0"/>
    <x v="1"/>
    <m/>
    <m/>
    <s v="Machine Learning, Deep Learning"/>
    <x v="2"/>
    <x v="9"/>
    <x v="0"/>
    <x v="0"/>
    <x v="0"/>
    <m/>
    <x v="1"/>
    <x v="0"/>
    <x v="0"/>
    <s v="Internal Management"/>
    <m/>
    <m/>
    <s v="Incremental / Technical Change"/>
    <b v="0"/>
    <m/>
    <m/>
    <m/>
    <m/>
    <m/>
    <s v="Improved Administration Efficency"/>
    <s v="Improved Administrative Efficiency"/>
    <m/>
    <s v="x"/>
    <s v="x"/>
    <s v="x"/>
    <m/>
    <m/>
    <m/>
    <b v="0"/>
    <m/>
    <m/>
    <m/>
    <s v="Brochura_ResearchinDataScienceandAIappliedtoPA"/>
    <s v="validated"/>
    <x v="0"/>
    <m/>
    <s v="Colin van Noordt"/>
    <d v="2020-01-01T00:00:00"/>
    <d v="2020-01-01T00:00:00"/>
  </r>
  <r>
    <s v="AIWT6-204"/>
    <s v="IPSTERS - Remote Sense Data"/>
    <s v="http://www.cts.uninova.pt/News/2018_10_CTS_newsletter.pdf_x000a_https://joaopfonseca.github.io/projects/ipsters/"/>
    <s v="José Manuel Matos Ribeiro Fonseca"/>
    <s v="Project IPSTERS was presented by Rita Ribeiro on October 24th as part of the &quot;A.I. Research. Public Administration&quot; event. This type of projects are funded by the _x000a_Foundation for Science and Technology (FCT) under the government program INCoDe.2030 - National Digital Competencies Initiative e.2030, which aims to reinforce the digital skills of all Portuguese society and which is being developed in the context of _x000a_the National Reform Plan (PNR)._x000a_The main goal of this project is to _x000a_explore the applications and _x000a_limitations of artificial intelligence (AI) algorithms with accelerated_x000a_processing hardware capabilities, as a unit of the IPSentinel for the digestion of large volumes of remotely sensed data, to produce level-3 products for land applications _x000a_with the least amount of human intervention. The project will explore two artificial intelligence approaches, one applying active learning techniques, and another based _x000a_on fuzzy logic"/>
    <x v="0"/>
    <x v="24"/>
    <s v="PT"/>
    <s v="Direção-Geral do Território"/>
    <x v="0"/>
    <x v="2"/>
    <s v="R&amp;D environmental protection."/>
    <x v="3"/>
    <x v="2"/>
    <n v="2021"/>
    <s v="Reasoning"/>
    <s v="Computer vision"/>
    <m/>
    <m/>
    <x v="2"/>
    <x v="1"/>
    <m/>
    <x v="0"/>
    <x v="1"/>
    <x v="2"/>
    <x v="0"/>
    <m/>
    <m/>
    <s v="Computer Vision and Identity Recognition"/>
    <x v="3"/>
    <x v="8"/>
    <x v="0"/>
    <x v="0"/>
    <x v="0"/>
    <m/>
    <x v="1"/>
    <x v="1"/>
    <x v="2"/>
    <s v="Smart city"/>
    <s v="Yes"/>
    <m/>
    <s v="Organizational / Sustained Change"/>
    <b v="0"/>
    <m/>
    <m/>
    <m/>
    <m/>
    <m/>
    <s v="Improved Administration Efficency"/>
    <s v="Improved Administrative Efficiency"/>
    <m/>
    <s v="x"/>
    <m/>
    <s v="x"/>
    <m/>
    <m/>
    <m/>
    <b v="0"/>
    <m/>
    <m/>
    <m/>
    <s v="http://www.cts.uninova.pt/News/2018_10_CTS_newsletter.pdf"/>
    <s v="validated"/>
    <x v="0"/>
    <m/>
    <s v="Colin van Noordt"/>
    <d v="2020-01-01T00:00:00"/>
    <m/>
  </r>
  <r>
    <s v="AIWT6-205"/>
    <s v="Online Gambling Addiction Detection"/>
    <s v=" "/>
    <s v="Mauro Castelli"/>
    <s v="The objective of this project is to implement an AI (Artificial Intelligence)-based system that could capitalize on the vast amount of data collected every day and analyze online user behavior to model and detect the behaviors associated with addicted gamblers. Successful implementation of the system and its integration with the system currently in use by the gambling control authority will enable efficient modeling and detection of online user behaviors associated with gambling addiction. Armed with this information, the authority could deploy all actions it regards as necessary."/>
    <x v="0"/>
    <x v="24"/>
    <s v="PT"/>
    <s v="Gambling Inspection and Regulation Service"/>
    <x v="0"/>
    <x v="0"/>
    <s v="Social protection n.e.c."/>
    <x v="4"/>
    <x v="0"/>
    <m/>
    <s v="Learning"/>
    <s v="Planning and Scheduling"/>
    <s v="Machine learning"/>
    <m/>
    <x v="0"/>
    <x v="1"/>
    <m/>
    <x v="0"/>
    <x v="2"/>
    <x v="2"/>
    <x v="0"/>
    <m/>
    <m/>
    <s v="Predictive Analytics, Simulation and Data Visualisation"/>
    <x v="2"/>
    <x v="4"/>
    <x v="0"/>
    <x v="0"/>
    <x v="0"/>
    <m/>
    <x v="1"/>
    <x v="0"/>
    <x v="0"/>
    <s v="Enforcement"/>
    <m/>
    <m/>
    <s v="Transformative / Disruptive"/>
    <b v="0"/>
    <m/>
    <m/>
    <m/>
    <m/>
    <m/>
    <s v="Improved Administration Efficency"/>
    <s v="Improved Administrative Efficiency"/>
    <m/>
    <m/>
    <s v="x"/>
    <s v="x"/>
    <m/>
    <m/>
    <m/>
    <b v="0"/>
    <m/>
    <m/>
    <m/>
    <s v="https://www.fct.pt/media/docs/Brochura_ResearchinDataScienceandAIappliedtoPA.pdf"/>
    <s v="validated"/>
    <x v="0"/>
    <m/>
    <s v="Colin van Noordt"/>
    <d v="2020-01-01T00:00:00"/>
    <m/>
  </r>
  <r>
    <s v="AIWT6-208"/>
    <s v="ICDS4IM"/>
    <s v=" "/>
    <m/>
    <s v=" Project “ICDS4IM - Intelligent Support for Clinical Decision in Intensive Care Medicine”, developed by the University of Minho, with the partner Centro Hospital do Porto."/>
    <x v="3"/>
    <x v="24"/>
    <s v="PT"/>
    <s v="Portuguese Institute of Oncology - Porto"/>
    <x v="1"/>
    <x v="4"/>
    <s v="R&amp;D health."/>
    <x v="2"/>
    <x v="4"/>
    <m/>
    <s v="Integration and Interaction"/>
    <s v="Automated reasoning"/>
    <m/>
    <m/>
    <x v="1"/>
    <x v="1"/>
    <m/>
    <x v="0"/>
    <x v="0"/>
    <x v="3"/>
    <x v="0"/>
    <m/>
    <m/>
    <s v="Expert and Rule based Systems, Algorithmic Decision Making"/>
    <x v="4"/>
    <x v="3"/>
    <x v="0"/>
    <x v="0"/>
    <x v="0"/>
    <m/>
    <x v="3"/>
    <x v="2"/>
    <x v="5"/>
    <s v="Public Services and engagement"/>
    <m/>
    <m/>
    <s v="Incremental / Technical Change"/>
    <s v="Improved Public Service"/>
    <m/>
    <m/>
    <s v="x"/>
    <s v="x"/>
    <m/>
    <b v="0"/>
    <b v="0"/>
    <m/>
    <m/>
    <m/>
    <m/>
    <m/>
    <m/>
    <m/>
    <b v="0"/>
    <m/>
    <m/>
    <m/>
    <s v="https://iposcore.wixsite.com/project"/>
    <s v="validated"/>
    <x v="1"/>
    <s v="Need more infos"/>
    <s v="Colin van Noordt"/>
    <d v="2020-01-01T00:00:00"/>
    <m/>
  </r>
  <r>
    <s v="AIWT6-209"/>
    <s v="IA.SAE"/>
    <s v=" "/>
    <s v="Luís Paulo Reis"/>
    <s v="This project aims to develop a fully functional system for complaints analysis and classification,_x000a_and selection of economic agents to be inspected and the corresponding inspection routes,_x000a_for the Portuguese Economic and Food Safety Authority (ASAE). The latest techniques of_x000a_Artificial Intelligence (AI) and Machine Learning (ML) will be used, in order to develop this_x000a_system, together with all information available at the ASAE databases and information_x000a_gathered from external sources. The project intends to use all the information available in_x000a_the ASAE databases and also external sources in order to improve prevention in the areas of_x000a_food security and economic surveillance. The risk analysis, complaint analysis, inspection and_x000a_route generation models to be created include the simulation of the behaviour of diversified_x000a_economic agents and the use of information fusion and extraction techniques, georeferencing_x000a_methods, machine learning, optimization, data and text mining, natural language processing,_x000a_among others."/>
    <x v="0"/>
    <x v="24"/>
    <s v="PT"/>
    <s v="S Autoridade de Segurança Alimentar e Económica"/>
    <x v="1"/>
    <x v="3"/>
    <s v="Other industries"/>
    <x v="2"/>
    <x v="4"/>
    <m/>
    <s v="Planning"/>
    <s v="Searching"/>
    <m/>
    <m/>
    <x v="1"/>
    <x v="1"/>
    <m/>
    <x v="0"/>
    <x v="0"/>
    <x v="3"/>
    <x v="0"/>
    <m/>
    <m/>
    <s v="Predictive Analytics, Simulation and Data Visualisation"/>
    <x v="4"/>
    <x v="3"/>
    <x v="0"/>
    <x v="0"/>
    <x v="0"/>
    <m/>
    <x v="3"/>
    <x v="2"/>
    <x v="5"/>
    <s v="Enforcement"/>
    <m/>
    <m/>
    <s v="Incremental / Technical Change"/>
    <s v="Improved Public Service"/>
    <m/>
    <m/>
    <s v="x"/>
    <s v="x"/>
    <m/>
    <b v="0"/>
    <b v="0"/>
    <m/>
    <m/>
    <m/>
    <m/>
    <m/>
    <m/>
    <m/>
    <b v="0"/>
    <m/>
    <m/>
    <m/>
    <s v="https://www.aclweb.org/anthology/D19-5107/"/>
    <s v="validated"/>
    <x v="1"/>
    <s v="Need more infos"/>
    <s v="Colin van Noordt"/>
    <d v="2020-01-01T00:00:00"/>
    <m/>
  </r>
  <r>
    <s v="AIWT6-210"/>
    <s v="NeuroBioAI"/>
    <s v="https://www.fct.pt/apoios/projectos/consulta/vglobal_projecto?idProjecto=154483&amp;idElemConcurso=12346, https://www.fct.pt/media/docs/Brochura_ResearchinDataScienceandAIappliedtoPA.pdf"/>
    <s v="Diana Maria Pinto Prata _x000a_FCiências.ID - Associação para a Investigação e Desenvolvimento de Ciências (Fciências.ID) and FCT _x000a_Av. D. Carlos I, 126_x000a_1249-074 Lisboa_x000a_Portugal_x000a_Tel: 213 924 300_x000a_Fax: 213 956 519"/>
    <s v="We now have prototypes able to detect disease signatures at early stages of disease; which will be able to provide clinicians, not only a patient-personalized descriptive report of several brain measures but, most innovatively, a score probability of the patient presenting a particular neuropsychiatric illness. This enables a more sensitive, accurate, objective and quantitatively-based diagnosis and thus earlier and more cost- and time-effective disease management "/>
    <x v="0"/>
    <x v="24"/>
    <s v="PT"/>
    <s v="Serviços Partilhados do Ministério da Saúde"/>
    <x v="1"/>
    <x v="4"/>
    <s v="HEalth n.e.c."/>
    <x v="2"/>
    <x v="4"/>
    <m/>
    <s v="Perception"/>
    <s v="Computer vision"/>
    <m/>
    <m/>
    <x v="1"/>
    <x v="1"/>
    <m/>
    <x v="0"/>
    <x v="0"/>
    <x v="3"/>
    <x v="0"/>
    <m/>
    <m/>
    <s v="Computer Vision and Identity Recognition"/>
    <x v="4"/>
    <x v="3"/>
    <x v="0"/>
    <x v="0"/>
    <x v="0"/>
    <m/>
    <x v="3"/>
    <x v="2"/>
    <x v="5"/>
    <s v="Public Services and engagement"/>
    <m/>
    <m/>
    <s v="Incremental / Technical Change"/>
    <s v="Improved Public Service"/>
    <m/>
    <m/>
    <s v="x"/>
    <s v="x"/>
    <m/>
    <b v="0"/>
    <b v="0"/>
    <m/>
    <m/>
    <m/>
    <m/>
    <m/>
    <m/>
    <m/>
    <b v="0"/>
    <m/>
    <m/>
    <m/>
    <s v="https://www.fct.pt/media/docs/Brochura_ResearchinDataScienceandAIappliedtoPA.pdf"/>
    <s v="validated"/>
    <x v="1"/>
    <s v="Need more infos"/>
    <s v="Colin van Noordt"/>
    <d v="2020-01-01T00:00:00"/>
    <m/>
  </r>
  <r>
    <s v="AIWT6-211"/>
    <s v="IPPU - Identifying and predicting emergency admissions"/>
    <s v="https://www.fct.pt/apoios/projectos/consulta/vglobal_projecto?idProjecto=154483&amp;idElemConcurso=12346, https://www.fct.pt/media/docs/Brochura_ResearchinDataScienceandAIappliedtoPA.pdf"/>
    <s v="Maria Joana Patrício Gonçalves de Sá"/>
    <s v=" Emergency Care Units (ECUs) are medical facilities that deal with unplanned patient turnout, for a very large range of conditions, often urgent or acute, and frequently life-threatening. Therefore, ECUs need to find a difficult balance between having enough resources (human and others) to deal with an unexpected surge in patients, while reducing wasteful practices of sustaining more resources than required. Thus, timely information regarding possible variations in patient inflow is fundamental for proper planning and quality of service. But since a broad spectrum of reasons lead people to ECUs, hospital admissions vary significantly. From acute events, to lack of alternatives, or just out of concern, different reasons have different underlying dynamics, are guided by different factors, timings, and motivations. Thus, a combination of uncertainty and large variability, makes the problem of emergency forecasting a very complex challenge, with great impact on quality of care."/>
    <x v="0"/>
    <x v="24"/>
    <s v="PT"/>
    <s v="Serviços Partilhados do Ministério da Saúde"/>
    <x v="1"/>
    <x v="4"/>
    <s v="Health n.e.c."/>
    <x v="2"/>
    <x v="4"/>
    <m/>
    <s v="Learning"/>
    <s v="Machine learning"/>
    <m/>
    <m/>
    <x v="1"/>
    <x v="1"/>
    <m/>
    <x v="0"/>
    <x v="0"/>
    <x v="3"/>
    <x v="0"/>
    <m/>
    <m/>
    <s v="Expert and Rule based Systems, Algorithmic Decision Making"/>
    <x v="4"/>
    <x v="3"/>
    <x v="0"/>
    <x v="0"/>
    <x v="0"/>
    <m/>
    <x v="3"/>
    <x v="2"/>
    <x v="5"/>
    <s v="Regulatory research, analysis and monitoring"/>
    <m/>
    <m/>
    <s v="Incremental / Technical Change"/>
    <s v="Improved Public Service"/>
    <m/>
    <m/>
    <s v="x"/>
    <s v="x"/>
    <m/>
    <b v="0"/>
    <b v="0"/>
    <m/>
    <m/>
    <m/>
    <m/>
    <m/>
    <m/>
    <m/>
    <b v="0"/>
    <m/>
    <m/>
    <m/>
    <s v="https://www.fct.pt/media/docs/Brochura_ResearchinDataScienceandAIappliedtoPA.pdf"/>
    <s v="validated"/>
    <x v="1"/>
    <s v="Need more infos"/>
    <s v="Colin van Noordt"/>
    <d v="2020-01-01T00:00:00"/>
    <m/>
  </r>
  <r>
    <s v="AIWT6-212"/>
    <s v="WISDom - Water Intelligence Data"/>
    <s v="https://cegist.tecnico.ulisboa.pt/~cegist.daemon/projects/wisdom-water-intelligence-system-data_x000a_https://www.fct.pt/noticias/docs/Nelson_Carrico.pdf"/>
    <s v="José Rui de Matos Figueira"/>
    <s v="Water Intelligence System Data. The WISDOM project aims to develop algorithms to extract relevant information from these data in order to support decisions, improve network management, reduce water losses, and ensure a proper water supply in quantity and quality. The project consists of five major tasks: (1) exploratory data analysis; (2) predictive analysis of water consumption; (3) spatial location of breaks; (4) identification and anticipation of anomalous events; and (5) development of a prototype system for user recommendations and decision support."/>
    <x v="0"/>
    <x v="24"/>
    <s v="PT"/>
    <s v="Portugal"/>
    <x v="0"/>
    <x v="8"/>
    <s v="Water supply."/>
    <x v="1"/>
    <x v="2"/>
    <n v="2021"/>
    <s v="Reasoning"/>
    <s v="Automated reasoning"/>
    <m/>
    <m/>
    <x v="2"/>
    <x v="1"/>
    <m/>
    <x v="0"/>
    <x v="1"/>
    <x v="2"/>
    <x v="0"/>
    <m/>
    <m/>
    <s v="Predictive Analytics, Simulation and Data Visualisation"/>
    <x v="2"/>
    <x v="12"/>
    <x v="0"/>
    <x v="0"/>
    <x v="0"/>
    <m/>
    <x v="1"/>
    <x v="0"/>
    <x v="2"/>
    <s v="Internal Management"/>
    <m/>
    <m/>
    <s v="Incremental / Technical Change"/>
    <b v="0"/>
    <m/>
    <m/>
    <m/>
    <m/>
    <m/>
    <s v="Improved Administration Efficency"/>
    <s v="Improved Administrative Efficiency"/>
    <s v="x"/>
    <s v="x"/>
    <s v="x"/>
    <s v="x"/>
    <m/>
    <m/>
    <m/>
    <b v="0"/>
    <m/>
    <m/>
    <m/>
    <s v="https://www.fct.pt/noticias/docs/Nelson_Carrico.pdf"/>
    <s v="validated"/>
    <x v="0"/>
    <m/>
    <s v="Colin van Noordt"/>
    <d v="2020-01-01T00:00:00"/>
    <m/>
  </r>
  <r>
    <s v="AIWT6-213"/>
    <s v="Bucharest airport Face recognition - Detection of wanted persons and unsafe situations"/>
    <s v=" "/>
    <m/>
    <s v="A facial recognition system will be implemented in Bucharest Airport. The AI will be capable of both identifying wanted persons, terrorism subjects or others on the list of intelligence services as well as a solution which detects suspicious behaviour."/>
    <x v="3"/>
    <x v="15"/>
    <s v="RO"/>
    <s v="Bucharest Airport"/>
    <x v="4"/>
    <x v="5"/>
    <s v="Public order and safety n.e.c."/>
    <x v="1"/>
    <x v="3"/>
    <m/>
    <s v="Perception"/>
    <s v="Computer vision"/>
    <s v="Machine learning"/>
    <m/>
    <x v="0"/>
    <x v="8"/>
    <s v="1-Biometrics"/>
    <x v="0"/>
    <x v="0"/>
    <x v="0"/>
    <x v="0"/>
    <m/>
    <m/>
    <s v="Computer Vision and Identity Recognition"/>
    <x v="3"/>
    <x v="8"/>
    <x v="0"/>
    <x v="0"/>
    <x v="0"/>
    <m/>
    <x v="1"/>
    <x v="1"/>
    <x v="2"/>
    <s v="Enforcement"/>
    <m/>
    <m/>
    <s v="Organizational / Sustained Change"/>
    <b v="0"/>
    <m/>
    <m/>
    <m/>
    <m/>
    <m/>
    <s v="Improved Administration Efficency"/>
    <s v="Improved Administrative Efficiency"/>
    <m/>
    <s v="x"/>
    <m/>
    <s v="x"/>
    <m/>
    <m/>
    <m/>
    <b v="0"/>
    <m/>
    <m/>
    <m/>
    <s v="https://www.uti.eu.com/press-releases/uti-will-implement-face-recognition-and-intelligent-image-analysis-systems-with-otopeni-airport/"/>
    <s v="published"/>
    <x v="0"/>
    <m/>
    <s v="Colin van Noordt"/>
    <d v="2020-01-01T00:00:00"/>
    <m/>
  </r>
  <r>
    <s v="AIWT6-214"/>
    <s v="Metrici LPR cameras - Better license plate detection"/>
    <s v="https://www.metrici.ro/"/>
    <s v="sales@metrici.ro"/>
    <s v="An AI system used for analysing cameras on the most heavy traffic route of Romania has been installed for better license plate detection. "/>
    <x v="3"/>
    <x v="15"/>
    <s v="RO415"/>
    <s v="City of Rammicu-Valcea"/>
    <x v="3"/>
    <x v="5"/>
    <s v="Police Services"/>
    <x v="1"/>
    <x v="7"/>
    <m/>
    <s v="Perception"/>
    <s v="Computer vision"/>
    <s v="Machine learning"/>
    <m/>
    <x v="0"/>
    <x v="1"/>
    <m/>
    <x v="0"/>
    <x v="1"/>
    <x v="2"/>
    <x v="0"/>
    <m/>
    <m/>
    <s v="Computer Vision and Identity Recognition"/>
    <x v="3"/>
    <x v="8"/>
    <x v="0"/>
    <x v="0"/>
    <x v="0"/>
    <m/>
    <x v="1"/>
    <x v="1"/>
    <x v="2"/>
    <s v="Regulatory research, analysis and monitoring"/>
    <m/>
    <m/>
    <s v="Incremental / Technical Change"/>
    <b v="0"/>
    <m/>
    <m/>
    <m/>
    <m/>
    <m/>
    <s v="Improved Administration Efficency"/>
    <s v="Improved Administrative Efficiency"/>
    <m/>
    <s v="x"/>
    <m/>
    <s v="x"/>
    <m/>
    <m/>
    <m/>
    <b v="0"/>
    <m/>
    <m/>
    <m/>
    <s v="https://metrici.ro/cases/rm-valcea"/>
    <s v="validated"/>
    <x v="0"/>
    <m/>
    <s v="Colin van Noordt"/>
    <d v="2020-01-01T00:00:00"/>
    <d v="2021-06-14T00:00:00"/>
  </r>
  <r>
    <s v="AIWT6-215"/>
    <s v="Antonia - Automatic processing of requests of public services"/>
    <s v="https://www.romaniajournal.ro/society-people/antonia-the-first-virtual-public-servant-in-romania/"/>
    <s v="Emil Boc"/>
    <s v="The City Hall of Cluj has an AI system called Antonia, which handles the automatic processing of 64 types of forms for requesting public services. The also has a chatbot component so she can answer questions about how to fill the forms. In the second development stage of the AI-based technology, Antonia will become a hologram, this being the surprise-element for the next stage. This depends on how fast we will work out the technical aspects, so there is &quot;no time estimation for the complete implementation&quot; according o the local officials in Cluj-Napoca. The project is estimated to be completed within 30 months' period. Antonia has been launched in April 2018 and functions around the clock."/>
    <x v="3"/>
    <x v="15"/>
    <s v="RO11"/>
    <s v="Municipality of Cluj-Napoca"/>
    <x v="4"/>
    <x v="1"/>
    <s v="Executive and legislative organs, financial and fiscal affairs, external affairs."/>
    <x v="1"/>
    <x v="1"/>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s v="x"/>
    <m/>
    <s v="x"/>
    <m/>
    <b v="0"/>
    <b v="0"/>
    <m/>
    <m/>
    <m/>
    <m/>
    <m/>
    <m/>
    <m/>
    <b v="0"/>
    <m/>
    <m/>
    <m/>
    <s v="https://www.romaniajournal.ro/society-people/antonia-the-first-virtual-public-servant-in-romania/"/>
    <s v="published"/>
    <x v="0"/>
    <m/>
    <s v="Colin van Noordt"/>
    <d v="2020-01-01T00:00:00"/>
    <m/>
  </r>
  <r>
    <s v="AIWT6-216"/>
    <s v="Taxana - Chatbot for financial administration"/>
    <s v="https://www.youtube.com/watch?v=UQ_XRlIFtrQ"/>
    <s v="František Imrecze."/>
    <s v="The Slovakian Financial Administration is the first state institution to launch an automated Chatbot to communicate with its clients, available 24/7. This Chatbot was named Taxana, chosen by the employees of the financial administration combining the English word tax and the Slovak word toy. The system has been put in place as it is argued that the state financial management must continue to digitize and electronic processes to make the processes easier for taxpayers. The introduction of automated chat in communication with their clients will also assist the call center staff, who save time and can thus deal with more complex issues of taxpayers. "/>
    <x v="0"/>
    <x v="25"/>
    <s v="SK"/>
    <s v="Financial Administration"/>
    <x v="0"/>
    <x v="1"/>
    <s v="Executive and legislative organs, financial and fiscal affairs, external affairs."/>
    <x v="1"/>
    <x v="1"/>
    <n v="2019"/>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s v="x"/>
    <m/>
    <s v="x"/>
    <s v="x"/>
    <b v="0"/>
    <b v="0"/>
    <m/>
    <m/>
    <m/>
    <m/>
    <m/>
    <m/>
    <m/>
    <b v="0"/>
    <m/>
    <m/>
    <m/>
    <s v="https://www.youtube.com/watch?v=UQ_XRlIFtrQ &amp; https://www.podnikajte.sk/dane/taxana-chatbot"/>
    <s v="published"/>
    <x v="0"/>
    <m/>
    <s v="Colin van Noordt"/>
    <d v="2020-01-01T00:00:00"/>
    <m/>
  </r>
  <r>
    <s v="AIWT6-217"/>
    <s v="OverSi - Chatbot to faster burocracy"/>
    <s v=" "/>
    <m/>
    <s v="The Oversi Chatbot is part of a government initiative to stop the bureaucracy in Slovakia and to apply the once only principle in a digital way. The Chatbot has been invented in order to help find the best solutions and answers to common questions for the general public. "/>
    <x v="0"/>
    <x v="25"/>
    <s v="SK"/>
    <s v="The Office of the Deputy Prime Minister of the Slovak Republic for Investments and Informatization (ODPMII) "/>
    <x v="0"/>
    <x v="1"/>
    <s v="General services."/>
    <x v="0"/>
    <x v="1"/>
    <m/>
    <s v="Communication"/>
    <s v="Natural language processing"/>
    <s v="Machine learning"/>
    <s v="chatbot"/>
    <x v="0"/>
    <x v="1"/>
    <m/>
    <x v="0"/>
    <x v="0"/>
    <x v="1"/>
    <x v="0"/>
    <m/>
    <m/>
    <s v="Chatbots, Intelligent Digital Assistants, Virtual Agents and Recommendation Systems"/>
    <x v="0"/>
    <x v="0"/>
    <x v="0"/>
    <x v="0"/>
    <x v="0"/>
    <m/>
    <x v="0"/>
    <x v="1"/>
    <x v="1"/>
    <s v="Public Services and engagement"/>
    <m/>
    <m/>
    <s v="Organizational / Sustained Change"/>
    <s v="Improved Public Service"/>
    <m/>
    <s v="x"/>
    <m/>
    <s v="x"/>
    <s v="x"/>
    <b v="0"/>
    <b v="0"/>
    <m/>
    <m/>
    <m/>
    <m/>
    <m/>
    <m/>
    <m/>
    <b v="0"/>
    <m/>
    <m/>
    <m/>
    <s v="https://stopbyrokracii.sk/"/>
    <s v="published"/>
    <x v="0"/>
    <m/>
    <s v="Colin van Noordt"/>
    <d v="2020-01-01T00:00:00"/>
    <d v="2021-06-15T00:00:00"/>
  </r>
  <r>
    <s v="AIWT6-218"/>
    <s v="PCA - AI algorithms in audit methodology detecting potential fraud when prescribing medicines"/>
    <s v=" "/>
    <m/>
    <s v="Successful use case: AI algorithms (PCA=principal component analysis (less successful) and TSNE +DBScanAlgo ) used in audit methodology when detecting potential fraud when prescribing medicines. Status: Successful implementation and working on a strategy how to scale up. "/>
    <x v="0"/>
    <x v="25"/>
    <s v="SK"/>
    <s v="Institute of health policy  (IZP)"/>
    <x v="0"/>
    <x v="4"/>
    <s v="Public health services."/>
    <x v="4"/>
    <x v="1"/>
    <m/>
    <s v="Learning"/>
    <s v="Machine learning"/>
    <s v="Machine learning"/>
    <m/>
    <x v="0"/>
    <x v="1"/>
    <m/>
    <x v="0"/>
    <x v="2"/>
    <x v="2"/>
    <x v="0"/>
    <m/>
    <m/>
    <s v="Expert and Rule based Systems, Algorithmic Decision Making"/>
    <x v="3"/>
    <x v="11"/>
    <x v="0"/>
    <x v="0"/>
    <x v="0"/>
    <m/>
    <x v="1"/>
    <x v="1"/>
    <x v="3"/>
    <s v="Enforcement"/>
    <m/>
    <m/>
    <s v="Organizational / Sustained Change"/>
    <b v="0"/>
    <m/>
    <m/>
    <m/>
    <m/>
    <m/>
    <s v="Improved Administration Efficency"/>
    <s v="Improved Administrative Efficiency"/>
    <m/>
    <s v="x"/>
    <s v="x"/>
    <s v="x"/>
    <m/>
    <m/>
    <m/>
    <b v="0"/>
    <m/>
    <m/>
    <m/>
    <s v="https://dennikn.sk/blog/1561696/big-data-ukazali-nestandardne-predpisovanie-liekov-usporime-tak-statisice-eur/"/>
    <s v="published"/>
    <x v="0"/>
    <m/>
    <s v="Colin van Noordt"/>
    <d v="2020-01-01T00:00:00"/>
    <d v="2021-06-15T00:00:00"/>
  </r>
  <r>
    <s v="AIWT6-219"/>
    <s v="Plate"/>
    <s v=" "/>
    <s v="Bernarda Kozelj"/>
    <s v="Component that balances the load among Pladenj services/ resolving bottlenecks in data flov among service requests. https://www.youtube.com/watch?v=JwBBavEUDAk"/>
    <x v="0"/>
    <x v="26"/>
    <s v="SI"/>
    <s v="Ministry of Public Administration"/>
    <x v="1"/>
    <x v="1"/>
    <s v="Executive and legislative organs, financial and fiscal affairs, external affairs."/>
    <x v="2"/>
    <x v="4"/>
    <m/>
    <s v="Learning"/>
    <s v="Machine learning"/>
    <m/>
    <m/>
    <x v="1"/>
    <x v="1"/>
    <m/>
    <x v="0"/>
    <x v="0"/>
    <x v="3"/>
    <x v="0"/>
    <m/>
    <m/>
    <s v="Predictive Analytics, Simulation and Data Visualisation"/>
    <x v="4"/>
    <x v="3"/>
    <x v="0"/>
    <x v="0"/>
    <x v="0"/>
    <m/>
    <x v="3"/>
    <x v="2"/>
    <x v="5"/>
    <s v="Internal Management"/>
    <m/>
    <s v="Yes"/>
    <s v="Incremental / Technical Change"/>
    <s v="Improved Public Service"/>
    <m/>
    <m/>
    <s v="x"/>
    <s v="x"/>
    <m/>
    <b v="0"/>
    <b v="0"/>
    <m/>
    <m/>
    <m/>
    <m/>
    <m/>
    <m/>
    <m/>
    <b v="0"/>
    <m/>
    <m/>
    <m/>
    <s v="https://nio.gov.si/nio/asset/interoperabilnostna+komponenta+pladenj-368"/>
    <s v="validated"/>
    <x v="1"/>
    <s v="[Marco] Not clear where AI, more BI and DW"/>
    <s v="Colin van Noordt"/>
    <d v="2020-01-01T00:00:00"/>
    <m/>
  </r>
  <r>
    <s v="AIWT6-220"/>
    <s v="Case Fiva (RPA) - Support the Financial supervisory Authority"/>
    <s v="https://julkaisut.valtioneuvosto.fi/bitstream/handle/10024/161688/41_19_Leading%20the%20way%20into%20the%20age%20of%20artificial%20intelligence.pdf?sequence=4"/>
    <m/>
    <s v="The Financial Supervisory Authority is an example of a government agency that uses  Artificial Intelligence. The Financial Supervisory Authority is a financial and insurance supervisory agency, which does not always have adequate resources for its tasks. Robotics   and Artificial Intelligence have eased the situation and their use has also led to a sharp   fall in the number of human errors. The Financial Supervisory Authority supervises the   operations of banks, insurance and pension insurance companies, other actors in the   insurance sector, investment firms, fund management companies and the Helsinki Stock   Exchange. The supervised entities provide 95% of the funding for the operations and the   remaining five per cent comes from the Bank of Finland."/>
    <x v="0"/>
    <x v="7"/>
    <s v="FI"/>
    <s v="The Financial Supervisory Authority"/>
    <x v="0"/>
    <x v="1"/>
    <s v="Executive and legislative organs, financial and fiscal affairs, external affairs."/>
    <x v="4"/>
    <x v="1"/>
    <m/>
    <s v="Planning"/>
    <s v="Automated reasoning"/>
    <m/>
    <s v="Risk Assessment"/>
    <x v="2"/>
    <x v="1"/>
    <m/>
    <x v="0"/>
    <x v="0"/>
    <x v="1"/>
    <x v="0"/>
    <m/>
    <m/>
    <s v="Predictive Analytics, Simulation and Data Visualisation"/>
    <x v="1"/>
    <x v="5"/>
    <x v="0"/>
    <x v="0"/>
    <x v="0"/>
    <m/>
    <x v="1"/>
    <x v="1"/>
    <x v="3"/>
    <s v="Internal Management"/>
    <m/>
    <m/>
    <s v="Organizational / Sustained Change"/>
    <b v="0"/>
    <m/>
    <m/>
    <m/>
    <m/>
    <m/>
    <s v="Improved Administration Efficency"/>
    <s v="Improved Administrative Efficiency"/>
    <m/>
    <m/>
    <s v="x"/>
    <m/>
    <m/>
    <m/>
    <m/>
    <b v="0"/>
    <m/>
    <m/>
    <m/>
    <s v="(Finland_Leading the way into the age of Artificial Intelligence, P. 44)"/>
    <s v="published"/>
    <x v="0"/>
    <m/>
    <s v="Colin van Noordt"/>
    <d v="2021-03-28T00:00:00"/>
    <m/>
  </r>
  <r>
    <s v="AIWT6-221"/>
    <s v="Semantic analyser - Document analyser for the public administration"/>
    <s v=" "/>
    <s v="Igor Tričkovič Rifelj_x000a__x000a_"/>
    <s v="Finding relations among text documents (in slovenian language) based on relations among terms used. In development. There is a working prototype. A search engine to find documents with similar content, support to data dictionaries. In development."/>
    <x v="0"/>
    <x v="26"/>
    <s v="SI"/>
    <s v="Ministry of Public Administration"/>
    <x v="0"/>
    <x v="1"/>
    <s v="Executive and legislative organs, financial and fiscal affairs, external affairs."/>
    <x v="3"/>
    <x v="7"/>
    <m/>
    <s v="Communication"/>
    <s v="Natural language processing"/>
    <s v="Machine learning"/>
    <s v="text analysis"/>
    <x v="0"/>
    <x v="1"/>
    <m/>
    <x v="0"/>
    <x v="0"/>
    <x v="1"/>
    <x v="0"/>
    <m/>
    <m/>
    <s v="Natural Language Processing, Text Mining and Speech Analytics"/>
    <x v="1"/>
    <x v="5"/>
    <x v="0"/>
    <x v="0"/>
    <x v="0"/>
    <m/>
    <x v="1"/>
    <x v="1"/>
    <x v="3"/>
    <s v="Regulatory research, analysis and monitoring"/>
    <m/>
    <m/>
    <s v="Incremental / Technical Change"/>
    <b v="0"/>
    <m/>
    <m/>
    <m/>
    <m/>
    <m/>
    <s v="Improved Administration Efficency"/>
    <s v="Improved Administrative Efficiency"/>
    <m/>
    <s v="x"/>
    <s v="x"/>
    <s v="x"/>
    <m/>
    <m/>
    <m/>
    <b v="0"/>
    <m/>
    <m/>
    <m/>
    <s v="https://nio.gov.si/nio/asset/semanticni+analizator+besedil"/>
    <s v="published"/>
    <x v="0"/>
    <m/>
    <s v="Colin van Noordt"/>
    <d v="2020-01-01T00:00:00"/>
    <m/>
  </r>
  <r>
    <s v="AIWT6-222"/>
    <s v="Semantic Map of the Regulatory Framework - Providing a comprehensive overview of the Slovak legislative set"/>
    <s v="https://www.law-reg.org/legislativa/zoznam_dokumentov_s_regulaciami/"/>
    <s v="Mr. Michal Danilak &amp; Jana Novohradská &lt;jana.novohradska@vicepremier.gov.sk&gt;"/>
    <s v="The objective of this tool is to perform a semantic decomposition of any legal document at a paragraph level (so it is possible to address every part of the document), to identify semantic entities, whether a legal right, obligation, definition or sanction, and whether any of these is present in a paragraph and identify subjects (actors) involved. The identification of subjects presents technical challenges due to legal referencing, different roles being associated with a subject or the use of aliases in a particular context.The tool is capable of providing a comprehensive overview of the Slovak legislative set, circa 5700 enactments, divided into divisions, a semantic tree of COVID measures, regulations within the public health domain https://www.health.gov.sk/Clanok?Hlavna-sprava-COVID-19. The end goal is the automation of the semantic decomposition procedure in order to process the whole national legislation autonomously. _x000a__x000a_Due to the Covid pandemic and change in the Slovak government in March 2020, these activities were paused, and the decision on its future from the current government is imminent (end of January 2021)._x000a__x000a_ "/>
    <x v="0"/>
    <x v="25"/>
    <s v="SK"/>
    <s v="Slovakia Government"/>
    <x v="1"/>
    <x v="3"/>
    <s v="General economic, commercial and labour affair"/>
    <x v="0"/>
    <x v="4"/>
    <m/>
    <s v="Learning"/>
    <s v="Machine learning"/>
    <m/>
    <m/>
    <x v="1"/>
    <x v="1"/>
    <m/>
    <x v="0"/>
    <x v="0"/>
    <x v="3"/>
    <x v="0"/>
    <m/>
    <m/>
    <s v="Natural Language Processing, Text Mining and Speech Analytics"/>
    <x v="4"/>
    <x v="3"/>
    <x v="0"/>
    <x v="0"/>
    <x v="0"/>
    <m/>
    <x v="3"/>
    <x v="2"/>
    <x v="5"/>
    <s v="Regulatory research, analysis and monitoring"/>
    <m/>
    <m/>
    <s v="Incremental / Technical Change"/>
    <s v="Improved Public Service"/>
    <m/>
    <m/>
    <s v="x"/>
    <s v="x"/>
    <m/>
    <b v="0"/>
    <b v="0"/>
    <m/>
    <m/>
    <m/>
    <m/>
    <m/>
    <m/>
    <m/>
    <b v="0"/>
    <m/>
    <m/>
    <m/>
    <s v="Mail to AI Wach (26-1-2020)"/>
    <s v="validated"/>
    <x v="1"/>
    <s v="[Luca] Not enough information available"/>
    <s v="Colin van Noordt"/>
    <d v="2020-01-01T00:00:00"/>
    <d v="2021-06-18T00:00:00"/>
  </r>
  <r>
    <s v="AIWT6-223"/>
    <s v="CHEST"/>
    <s v=" "/>
    <s v="Igor Tričkovič Rifelj"/>
    <s v="Busines Intelligence platform/ Gathering data from different sources in data repository to provide BI reports. Same data repository can be used also for data needed in AI models training                                                "/>
    <x v="0"/>
    <x v="26"/>
    <s v="SI"/>
    <s v="Ministry of Public Administration"/>
    <x v="1"/>
    <x v="1"/>
    <s v="Executive and legislative organs, financial and fiscal affairs, external affairs."/>
    <x v="2"/>
    <x v="4"/>
    <m/>
    <s v="Planning"/>
    <s v="Planning and Scheduling"/>
    <m/>
    <m/>
    <x v="1"/>
    <x v="1"/>
    <m/>
    <x v="0"/>
    <x v="0"/>
    <x v="3"/>
    <x v="0"/>
    <m/>
    <m/>
    <s v="Machine Learning, Deep Learning"/>
    <x v="4"/>
    <x v="3"/>
    <x v="0"/>
    <x v="0"/>
    <x v="0"/>
    <m/>
    <x v="3"/>
    <x v="2"/>
    <x v="5"/>
    <s v="Internal Management"/>
    <m/>
    <m/>
    <s v="Incremental / Technical Change"/>
    <s v="Improved Public Service"/>
    <m/>
    <m/>
    <s v="x"/>
    <s v="x"/>
    <m/>
    <b v="0"/>
    <b v="0"/>
    <m/>
    <m/>
    <m/>
    <m/>
    <m/>
    <m/>
    <m/>
    <b v="0"/>
    <m/>
    <m/>
    <m/>
    <s v="https://nio.gov.si/nio/asset/poslovna+inteligenca+skrinja"/>
    <s v="retired"/>
    <x v="1"/>
    <m/>
    <s v="Colin van Noordt"/>
    <d v="2020-01-01T00:00:00"/>
    <m/>
  </r>
  <r>
    <s v="AIWT6-224"/>
    <s v="Category Tester"/>
    <s v=" "/>
    <m/>
    <s v="This AI system is used in the Slovenian tendering processes in order to verify whether the tender object is well categorized. This is expected to lead to better and more trustworthy statistics regarding the tender processes of Slovenia. "/>
    <x v="0"/>
    <x v="26"/>
    <s v="SI"/>
    <m/>
    <x v="5"/>
    <x v="1"/>
    <s v="Executive and legislative organs, financial and fiscal affairs, external affairs."/>
    <x v="2"/>
    <x v="4"/>
    <m/>
    <s v="Communication"/>
    <s v="Natural language processing"/>
    <m/>
    <m/>
    <x v="1"/>
    <x v="1"/>
    <m/>
    <x v="0"/>
    <x v="0"/>
    <x v="3"/>
    <x v="0"/>
    <m/>
    <m/>
    <s v="Natural Language Processing, Text Mining and Speech Analytics"/>
    <x v="4"/>
    <x v="3"/>
    <x v="0"/>
    <x v="0"/>
    <x v="0"/>
    <m/>
    <x v="3"/>
    <x v="2"/>
    <x v="5"/>
    <s v="Internal Management"/>
    <m/>
    <m/>
    <s v="Incremental / Technical Change"/>
    <s v="Improved Public Service"/>
    <m/>
    <m/>
    <s v="x"/>
    <s v="x"/>
    <m/>
    <b v="0"/>
    <b v="0"/>
    <m/>
    <m/>
    <m/>
    <m/>
    <m/>
    <m/>
    <m/>
    <b v="0"/>
    <m/>
    <m/>
    <m/>
    <s v="1st Peer Learning Workshop AI Watch"/>
    <s v="validated"/>
    <x v="1"/>
    <s v="[Marco] Not enough information for publication"/>
    <s v="Colin van Noordt"/>
    <d v="2020-01-01T00:00:00"/>
    <d v="2020-01-01T00:00:00"/>
  </r>
  <r>
    <s v="AIWT6-226"/>
    <s v="Optimum - decision making for efficient integration of transport modes"/>
    <s v="http://www.optimumproject.eu/about/pilot-cases/pilot-case-1/motivation.html"/>
    <m/>
    <s v="The main aim of the three urban pilot studies is to proactively facilitate decision making for efficient integration of transport modes.This will be achieved by implementing a smart multimodal transit concept, which will lead to improved quality, accessibility and utilisation of interconnected transport systems. Thus a complex model of the current traffic conditions, and a short-term prediction of these conditions, will be realised on top of advanced real-time predictive analytics and a multitude of transport information."/>
    <x v="1"/>
    <x v="2"/>
    <s v="BE"/>
    <s v="INTRASOFT International SA"/>
    <x v="3"/>
    <x v="3"/>
    <s v="Transport"/>
    <x v="4"/>
    <x v="8"/>
    <n v="2018"/>
    <s v="Planning"/>
    <s v="Automated reasoning"/>
    <m/>
    <m/>
    <x v="2"/>
    <x v="1"/>
    <m/>
    <x v="0"/>
    <x v="0"/>
    <x v="1"/>
    <x v="2"/>
    <m/>
    <m/>
    <s v="Predictive Analytics, Simulation and Data Visualisation"/>
    <x v="1"/>
    <x v="5"/>
    <x v="0"/>
    <x v="0"/>
    <x v="0"/>
    <m/>
    <x v="1"/>
    <x v="0"/>
    <x v="2"/>
    <s v="Internal Management"/>
    <m/>
    <s v="1 - IOP of AI Sys"/>
    <s v="Organizational / Sustained Change"/>
    <b v="0"/>
    <m/>
    <m/>
    <m/>
    <m/>
    <m/>
    <s v="Improved Administration Efficency"/>
    <s v="Improved Administrative Efficiency"/>
    <m/>
    <s v="x"/>
    <s v="x"/>
    <s v="x"/>
    <m/>
    <m/>
    <m/>
    <b v="0"/>
    <m/>
    <m/>
    <m/>
    <s v="https://ec.europa.eu/inea/en/horizon-2020/projects/h2020-transport/intelligent-transport-systems/optimum"/>
    <s v="validated"/>
    <x v="0"/>
    <m/>
    <s v="Colin van Noordt"/>
    <d v="2020-01-01T00:00:00"/>
    <m/>
  </r>
  <r>
    <s v="AIWT6-227"/>
    <s v="060 Service - Answer FAQ from citizens and burocratic terms into informal language"/>
    <s v=" "/>
    <s v="Salvador Estevan Martínez |"/>
    <s v="This is a service using Natural Language Processing (NLP) to answer frequently asked questions from citizens and to translate formal public administration terms into more informal terms for citizens. The 060 line is introduced in 2006 as being a central contact point for Spanish citizens with questions about state services, with a certain objective, being the center point of attention for the Spanish citizens, in order to provide information regarding the Central Administration Services and to connect the different public services through one short number: 060"/>
    <x v="0"/>
    <x v="22"/>
    <s v="ES"/>
    <s v="Spanish Government"/>
    <x v="0"/>
    <x v="1"/>
    <s v="General services."/>
    <x v="0"/>
    <x v="2"/>
    <m/>
    <s v="Communication"/>
    <s v="Natural language processing"/>
    <s v="Machine learning"/>
    <s v="chatbot"/>
    <x v="0"/>
    <x v="1"/>
    <m/>
    <x v="0"/>
    <x v="0"/>
    <x v="1"/>
    <x v="0"/>
    <m/>
    <m/>
    <s v="Natural Language Processing, Text Mining and Speech Analytics"/>
    <x v="0"/>
    <x v="6"/>
    <x v="0"/>
    <x v="0"/>
    <x v="0"/>
    <m/>
    <x v="0"/>
    <x v="1"/>
    <x v="1"/>
    <s v="Public Services and engagement"/>
    <m/>
    <m/>
    <s v="Transformative / Disruptive"/>
    <s v="Improved Public Service"/>
    <m/>
    <s v="x"/>
    <m/>
    <s v="x"/>
    <m/>
    <b v="0"/>
    <b v="0"/>
    <m/>
    <m/>
    <m/>
    <m/>
    <m/>
    <m/>
    <m/>
    <b v="0"/>
    <m/>
    <m/>
    <m/>
    <s v="https://joinup.ec.europa.eu/sites/default/files/inline-files/08-2%20Salvador_Estevan_Martinez%20and%20Doaa_Samy_0.pdf"/>
    <s v="published"/>
    <x v="0"/>
    <m/>
    <s v="Colin van Noordt"/>
    <d v="2020-01-01T00:00:00"/>
    <m/>
  </r>
  <r>
    <s v="AIWT6-228"/>
    <s v="Robots - Automating Covid-19 tests"/>
    <s v=" "/>
    <s v=" Raquel Yotti"/>
    <s v="The Spanish authorities are planning to use robots to automate tests for the Covid- 19 coronavirus, in order to test up to 80 000 people per day. Four robots will be bought to execute these tests. "/>
    <x v="0"/>
    <x v="22"/>
    <s v="ES"/>
    <s v="Health Institute Carlos III"/>
    <x v="0"/>
    <x v="4"/>
    <s v="Medical products, appliances and equipment."/>
    <x v="1"/>
    <x v="2"/>
    <m/>
    <s v="Learning"/>
    <s v="Machine learning"/>
    <s v="Machine learning"/>
    <m/>
    <x v="0"/>
    <x v="1"/>
    <m/>
    <x v="0"/>
    <x v="2"/>
    <x v="2"/>
    <x v="0"/>
    <m/>
    <m/>
    <s v="Cognitive Robotics and Process Automation, Connected and Automated Vehicles"/>
    <x v="0"/>
    <x v="0"/>
    <x v="0"/>
    <x v="0"/>
    <x v="0"/>
    <m/>
    <x v="0"/>
    <x v="1"/>
    <x v="1"/>
    <s v="Public Services and engagement"/>
    <m/>
    <m/>
    <s v="Transformative / Disruptive"/>
    <s v="Improved Public Service"/>
    <m/>
    <m/>
    <s v="x"/>
    <s v="x"/>
    <m/>
    <b v="0"/>
    <b v="0"/>
    <m/>
    <m/>
    <m/>
    <m/>
    <m/>
    <m/>
    <m/>
    <b v="0"/>
    <m/>
    <m/>
    <m/>
    <s v="https://www.computerweekly.com/news/252480445/Coronavirus-Spain-to-use-Artificial-intelligence-to-automate-testing"/>
    <s v="published"/>
    <x v="0"/>
    <m/>
    <s v="Colin van Noordt"/>
    <d v="2020-01-01T00:00:00"/>
    <d v="2021-06-18T00:00:00"/>
  </r>
  <r>
    <s v="AIWT6-229"/>
    <s v="Fuengirola Town Hall - measuring beach attendance"/>
    <s v=" https://www.euroweeklynews.com/2020/05/04/costa-del-sols-fuengirola-will-use-artificial-intelligence-to-control-capacity-at-beaches-and-public-spaces/"/>
    <s v="https://www.linkedin.com/in/carlos-moreno-grupo-juma-18607240"/>
    <s v="The Fuengirola Town Hall representatives aim to use Artificial Intelligence (AI) in order to control the capacity of beaches and other public spaces. The AI tool is developed by a local company. It allows for real-time information regarding the levels of attendance at beaches to be analysed in order to avoid crowds and minimise the risk of possible Covid-19 infections. This software works by using Artificial Intelligence sensors that are installed in streetlights. Then, virtual grids are created in which there is a maximum capacity for occupants.  The 3D volume of people entering and leaving these spaces is measured, as well as the amount of people entering the measurement grids. The results of the calculations are carried out in real time in order to warn citizens about means of occupancy (percentages and colours are used as visual warnings)."/>
    <x v="3"/>
    <x v="22"/>
    <s v="ES"/>
    <s v="Municipality of Fuengirola"/>
    <x v="4"/>
    <x v="7"/>
    <s v="Recreational and sporting services."/>
    <x v="1"/>
    <x v="0"/>
    <m/>
    <s v="Perception"/>
    <s v="Computer vision"/>
    <s v="Machine learning"/>
    <m/>
    <x v="0"/>
    <x v="1"/>
    <m/>
    <x v="4"/>
    <x v="2"/>
    <x v="2"/>
    <x v="0"/>
    <m/>
    <m/>
    <s v="Computer Vision and Identity Recognition"/>
    <x v="3"/>
    <x v="8"/>
    <x v="0"/>
    <x v="0"/>
    <x v="0"/>
    <m/>
    <x v="1"/>
    <x v="1"/>
    <x v="2"/>
    <s v="Enforcement"/>
    <m/>
    <m/>
    <s v="Incremental / Technical Change"/>
    <b v="0"/>
    <m/>
    <m/>
    <m/>
    <m/>
    <m/>
    <s v="Improved Administration Efficency"/>
    <s v="Improved Administrative Efficiency"/>
    <m/>
    <s v="x"/>
    <m/>
    <s v="x"/>
    <m/>
    <m/>
    <m/>
    <b v="0"/>
    <m/>
    <m/>
    <m/>
    <s v="https://www.euroweeklynews.com/2020/05/04/costa-del-sols-fuengirola-will-use-artificial-intelligence-to-control-capacity-at-beaches-and-public-spaces/"/>
    <s v="published"/>
    <x v="0"/>
    <m/>
    <s v="Colin van Noordt"/>
    <d v="2020-01-01T00:00:00"/>
    <m/>
  </r>
  <r>
    <s v="AIWT6-230"/>
    <s v="Chatbot  - Boost relations with citizens"/>
    <s v="https://www.youtube.com/watch?v=v5QvZWNy-5M&amp;t=6s"/>
    <m/>
    <s v="The City Council of Sant Just Desvern, a Catalan municipality in the Bajo Llobregat region with 17,200 inhabitants, has presented a chatbot with which this administration aims to streamline its processes and boost relations with its citizens.The first two available chatbots will take care of:_x000a_- the previous appointments of the City Council, so that waits will be reduced_x000a_- the management of the registration flyers"/>
    <x v="1"/>
    <x v="22"/>
    <s v="ES"/>
    <s v="Municipality of Sant Just Desvern"/>
    <x v="4"/>
    <x v="1"/>
    <s v="Executive and legislative organs, financial and fiscal affairs, external affairs."/>
    <x v="1"/>
    <x v="1"/>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Transformative / Disruptive"/>
    <s v="Improved Public Service"/>
    <m/>
    <m/>
    <s v="x"/>
    <s v="x"/>
    <s v="x"/>
    <b v="0"/>
    <b v="0"/>
    <m/>
    <m/>
    <m/>
    <m/>
    <m/>
    <m/>
    <m/>
    <b v="0"/>
    <m/>
    <m/>
    <m/>
    <s v="https://www.observatorio-empresas.vodafone.es/articulos/administraciones-publicas/chatbot-atencion-ciudadano-sant-just-desvern-perpinya/"/>
    <s v="published"/>
    <x v="0"/>
    <m/>
    <s v="Colin van Noordt"/>
    <d v="2020-01-01T00:00:00"/>
    <d v="2021-06-18T00:00:00"/>
  </r>
  <r>
    <s v="AIWT6-231"/>
    <s v="VioGen - Forecast gender violence"/>
    <s v="http://www.interior.gob.es/documents/642012/1626283/articulo+violencia+de+genero/fd0e7095-c821-472c-a9bd-5e6cbe816b3d"/>
    <s v="José Luis González Álvarez, Ministerio del Interior, Gabinete de Coordinación y Estudios"/>
    <s v="The Spanish polices uses VioGen, an algorithm that assesses the risk faced by victims of gender violence. Based on two tests to assess the risk of complainants or victims already sentenced, VioGén determines a level of risk of aggression that entails a specific degree of police protection , both before and after the trial or even when it does not occur. The figures support its success: since the implementation of this tool a decade ago, the recurrence of attacks has decreased by 25% according to the latest data. And if, in a generic way, recidivism in other neighboring countries reaches 35%, in Spain it is already at 15%. "/>
    <x v="0"/>
    <x v="22"/>
    <s v="ES"/>
    <s v="Spanish Police"/>
    <x v="0"/>
    <x v="5"/>
    <s v="Police Services"/>
    <x v="1"/>
    <x v="1"/>
    <m/>
    <s v="Learning"/>
    <s v="Machine learning"/>
    <s v="Machine learning"/>
    <m/>
    <x v="0"/>
    <x v="1"/>
    <m/>
    <x v="0"/>
    <x v="2"/>
    <x v="2"/>
    <x v="0"/>
    <m/>
    <m/>
    <s v="Security Analytics and Threat Intelligence"/>
    <x v="3"/>
    <x v="7"/>
    <x v="0"/>
    <x v="0"/>
    <x v="0"/>
    <m/>
    <x v="1"/>
    <x v="0"/>
    <x v="0"/>
    <s v="Enforcement"/>
    <m/>
    <m/>
    <s v="Organizational / Sustained Change"/>
    <b v="0"/>
    <m/>
    <m/>
    <m/>
    <m/>
    <m/>
    <s v="Improved Administration Efficency"/>
    <s v="Improved Administrative Efficiency"/>
    <m/>
    <s v="x"/>
    <m/>
    <m/>
    <m/>
    <m/>
    <s v="x"/>
    <b v="0"/>
    <m/>
    <m/>
    <m/>
    <s v="https://www.lavanguardia.com/tecnologia/20190519/462147339117/viogen-violencia-de-genero-violencia-machista-inteligencia-artificial-algoritmos.html https://algorithmwatch.org/en/story/viogen-algorithm-gender-violence/  "/>
    <s v="published"/>
    <x v="0"/>
    <m/>
    <s v="Colin van Noordt"/>
    <d v="2020-01-01T00:00:00"/>
    <d v="2021-06-18T00:00:00"/>
  </r>
  <r>
    <s v="AIWT6-232"/>
    <s v="VeriPol - Detect false police reports"/>
    <s v="https://eticasfoundation.org/veripol-spotting-false-complaints-made-to-the-police/"/>
    <s v="Federico Liberatore_x000a_Department of Statistics and Operational Research, Faculty of Mathematics, _x000a_Complutense University, Madrid, Spain"/>
    <s v="The filing of fake police reports is quite common in Spain, especially for low level crimes and it can bring significant consequences for individuals, wasting valuable police resources and is often used in combination with other fraudulent behaviour. Spanish national police have adopted the VeriPol. The system was designed to be integrated into the existing Spanish National Police information system called SIDENPOL, allowing for easier use and integration into existing work practices. The database of police reports was made available for the researchers in order to train the AI system on. For this, 1122 reports were used, including 534 true and 588 false reports. VeriPol exploits a combination of Natural Language Processing and machine learning classification algorithms, capable of estimating the probability of false police reports with significant accuracy. In addition to that, the system also enables insights into the differences between false and true police reports."/>
    <x v="0"/>
    <x v="22"/>
    <s v="ES"/>
    <s v="Spanish Police"/>
    <x v="0"/>
    <x v="5"/>
    <s v="Police Services"/>
    <x v="1"/>
    <x v="5"/>
    <n v="2019"/>
    <s v="Communication"/>
    <s v="Natural language processing"/>
    <s v="Machine learning"/>
    <s v="text analysis"/>
    <x v="0"/>
    <x v="1"/>
    <m/>
    <x v="0"/>
    <x v="2"/>
    <x v="2"/>
    <x v="0"/>
    <m/>
    <m/>
    <s v="Natural Language Processing, Text Mining and Speech Analytics"/>
    <x v="3"/>
    <x v="8"/>
    <x v="0"/>
    <x v="0"/>
    <x v="0"/>
    <m/>
    <x v="1"/>
    <x v="0"/>
    <x v="0"/>
    <s v="Enforcement"/>
    <m/>
    <m/>
    <s v="Transformative / Disruptive"/>
    <b v="0"/>
    <m/>
    <m/>
    <m/>
    <m/>
    <m/>
    <s v="Improved Administration Efficency"/>
    <s v="Improved Administrative Efficiency"/>
    <m/>
    <s v="x"/>
    <s v="x"/>
    <s v="x"/>
    <m/>
    <m/>
    <m/>
    <b v="0"/>
    <m/>
    <m/>
    <m/>
    <s v="https://www.sciencedirect.com/science/article/abs/pii/S095070511830128X"/>
    <s v="published"/>
    <x v="0"/>
    <m/>
    <s v="Colin van Noordt"/>
    <d v="2020-01-01T00:00:00"/>
    <m/>
  </r>
  <r>
    <s v="AIWT6-233"/>
    <s v="Aeroarms"/>
    <s v=" "/>
    <m/>
    <s v="The main innovation under the project AEROARMS (AErial RObotic system integrating multiple ARMS and advanced manipulation capabilities for inspection and maintenance) lies in the world’s first intelligent aerial robotic manipulators, including arms and multi-thrust platforms (tilted rotors) that can exert forces in any direction. Thanks to its advanced AI, the drones can hold on to an inspected object with one arm while inspecting it with another. Their talents were successfully demonstrated in real-life situations, including wall thickness measurements of pipes and tanks."/>
    <x v="1"/>
    <x v="22"/>
    <s v="ES"/>
    <m/>
    <x v="5"/>
    <x v="3"/>
    <s v="General economic, commercial and labour affair"/>
    <x v="2"/>
    <x v="8"/>
    <m/>
    <s v="Integration and Interaction"/>
    <s v="Robotics and Automation"/>
    <m/>
    <m/>
    <x v="1"/>
    <x v="1"/>
    <m/>
    <x v="0"/>
    <x v="0"/>
    <x v="3"/>
    <x v="0"/>
    <m/>
    <m/>
    <m/>
    <x v="4"/>
    <x v="3"/>
    <x v="0"/>
    <x v="0"/>
    <x v="0"/>
    <m/>
    <x v="3"/>
    <x v="2"/>
    <x v="5"/>
    <m/>
    <m/>
    <m/>
    <s v="Incremental / Technical Change"/>
    <b v="0"/>
    <m/>
    <m/>
    <m/>
    <m/>
    <m/>
    <b v="0"/>
    <b v="0"/>
    <m/>
    <m/>
    <m/>
    <m/>
    <m/>
    <m/>
    <m/>
    <b v="0"/>
    <m/>
    <m/>
    <m/>
    <s v="https://cordis.europa.eu/project/id/644271"/>
    <s v="retired"/>
    <x v="1"/>
    <m/>
    <s v="Colin van Noordt"/>
    <d v="2020-01-01T00:00:00"/>
    <m/>
  </r>
  <r>
    <s v="AIWT6-234"/>
    <s v="SMuFIN"/>
    <s v=" "/>
    <m/>
    <s v="SMuFin (Somatic MUtation FINder) is a reference-free method designed to identify somatic variation on tumor genomes from the direct comparison with the corresponding normal genome of the same patient. Through a single execution SMuFin is able to identifying somatic single nucleotide variants (SNVs) and structural variants (SVs) of any size. The current version of the program cannot detect complete losses of chromosome arms, variants flanked by palindromic sequences or copy number variants (CNVs) at quantitative level."/>
    <x v="3"/>
    <x v="22"/>
    <s v="ES"/>
    <m/>
    <x v="5"/>
    <x v="4"/>
    <s v="Medical products, appliances and equipment."/>
    <x v="2"/>
    <x v="4"/>
    <m/>
    <s v="Learning"/>
    <s v="Machine learning"/>
    <m/>
    <m/>
    <x v="1"/>
    <x v="1"/>
    <m/>
    <x v="0"/>
    <x v="0"/>
    <x v="3"/>
    <x v="0"/>
    <m/>
    <m/>
    <m/>
    <x v="4"/>
    <x v="3"/>
    <x v="0"/>
    <x v="0"/>
    <x v="0"/>
    <m/>
    <x v="3"/>
    <x v="2"/>
    <x v="5"/>
    <m/>
    <m/>
    <m/>
    <s v="Incremental / Technical Change"/>
    <b v="0"/>
    <m/>
    <m/>
    <m/>
    <m/>
    <m/>
    <b v="0"/>
    <b v="0"/>
    <m/>
    <m/>
    <m/>
    <m/>
    <m/>
    <m/>
    <m/>
    <b v="0"/>
    <m/>
    <m/>
    <m/>
    <s v="http://cg.bsc.es/smufin/"/>
    <s v="retired"/>
    <x v="1"/>
    <m/>
    <s v="Colin van Noordt"/>
    <d v="2020-01-01T00:00:00"/>
    <m/>
  </r>
  <r>
    <s v="AIWT6-235"/>
    <s v="VineRobot"/>
    <s v=" "/>
    <m/>
    <s v="The aim of this project is the design, development, and deployment of a novel use-case agricultural robot under the scope of Unmanned Ground Vehicles (UGV), and equipped with several non-invasive sensing technologies to monitor: 1) of grape yield, 2) vegetative growth, 3) Water stress and 4) Grape composition in order to optimize the vineyard management and improve grape composition and wine quality."/>
    <x v="3"/>
    <x v="22"/>
    <s v="ES"/>
    <m/>
    <x v="5"/>
    <x v="3"/>
    <s v="General economic, commercial and labour affair"/>
    <x v="2"/>
    <x v="4"/>
    <m/>
    <s v="Integration and Interaction"/>
    <s v="Robotics and Automation"/>
    <m/>
    <m/>
    <x v="1"/>
    <x v="1"/>
    <m/>
    <x v="0"/>
    <x v="0"/>
    <x v="3"/>
    <x v="0"/>
    <m/>
    <m/>
    <m/>
    <x v="4"/>
    <x v="3"/>
    <x v="0"/>
    <x v="0"/>
    <x v="0"/>
    <m/>
    <x v="3"/>
    <x v="2"/>
    <x v="5"/>
    <s v="Process automation"/>
    <m/>
    <m/>
    <s v="Organizational / Sustained Change"/>
    <s v="Improved Public Service"/>
    <m/>
    <m/>
    <s v="x"/>
    <s v="x"/>
    <m/>
    <b v="0"/>
    <b v="0"/>
    <m/>
    <m/>
    <m/>
    <m/>
    <m/>
    <m/>
    <m/>
    <b v="0"/>
    <m/>
    <m/>
    <m/>
    <s v="http://www.vinerobot.eu/wp-content/uploads/2015/05/GIESCO-2015.pdf"/>
    <s v="retired"/>
    <x v="1"/>
    <m/>
    <s v="Colin van Noordt"/>
    <d v="2020-01-01T00:00:00"/>
    <m/>
  </r>
  <r>
    <s v="AIWT6-236"/>
    <s v="Madrid - AI for saving lives of Psychiatric patients "/>
    <s v="https://www.youtube.com/watch?v=NIDNmwYMjAE"/>
    <m/>
    <s v="A field trial using AI was conducted with the objective to protect psychiatric patients from suicide or other health risks. To support doctors in making quick diagnostic decisions, San Carlos Hospital in Madrid, Fujitsu Laboratories of Europe, and Fujitsu Spain performed more than six months of AI field trials. These trials resulted in the development of the Advanced Clinical Research Information System.In this system, the medical histories of over 36,000 patients, completely anonymized for privacy reasons, and a large volume of open data, including over a million medical papers, are combined in a database. An AI engine analyzes the database and shows possible health risks for a patient."/>
    <x v="0"/>
    <x v="22"/>
    <s v="ES"/>
    <s v="San Carlos Hospital"/>
    <x v="0"/>
    <x v="4"/>
    <s v="Hospital services."/>
    <x v="4"/>
    <x v="5"/>
    <m/>
    <s v="Integration and Interaction"/>
    <s v="Automated reasoning"/>
    <m/>
    <m/>
    <x v="2"/>
    <x v="1"/>
    <m/>
    <x v="1"/>
    <x v="0"/>
    <x v="0"/>
    <x v="0"/>
    <m/>
    <m/>
    <s v="Predictive Analytics, Simulation and Data Visualisation"/>
    <x v="1"/>
    <x v="2"/>
    <x v="0"/>
    <x v="0"/>
    <x v="0"/>
    <m/>
    <x v="0"/>
    <x v="0"/>
    <x v="0"/>
    <s v="Enforcement"/>
    <m/>
    <m/>
    <s v="Organizational / Sustained Change"/>
    <s v="Improved Public Service"/>
    <m/>
    <s v="x"/>
    <m/>
    <s v="x"/>
    <m/>
    <b v="0"/>
    <b v="0"/>
    <m/>
    <m/>
    <m/>
    <m/>
    <m/>
    <m/>
    <m/>
    <b v="0"/>
    <m/>
    <m/>
    <m/>
    <s v="https://journal.jp.fujitsu.com/en/2016/12/09/01/"/>
    <s v="validated"/>
    <x v="0"/>
    <m/>
    <s v="Colin van Noordt"/>
    <d v="2020-01-01T00:00:00"/>
    <m/>
  </r>
  <r>
    <s v="AIWT6-237"/>
    <s v="SIMPATICO Platform for PS iN Spain"/>
    <s v=" "/>
    <s v="Diego López-de-Ipiña"/>
    <s v="The SIMPATICO Platform is a software platform that uses advanced technical solutions and applies them to existing PA systems to simplify the interaction of citizens and companies with a wide range of public services. The value offered by the SIMPATICO Platform is the unique opportunities of delivering customer-centric, personalized services and of triggering a continuous optimization of services and processes, thus overcoming the existing barriers in the adoption of e-services. Used in Galicia (Spain). "/>
    <x v="1"/>
    <x v="22"/>
    <s v="ES"/>
    <s v="Xunta de Galicia"/>
    <x v="1"/>
    <x v="1"/>
    <s v="Executive and legislative organs, financial and fiscal affairs, external affairs."/>
    <x v="4"/>
    <x v="6"/>
    <m/>
    <s v="Learning"/>
    <s v="Machine learning"/>
    <s v="Machine learning"/>
    <m/>
    <x v="0"/>
    <x v="1"/>
    <m/>
    <x v="0"/>
    <x v="0"/>
    <x v="1"/>
    <x v="0"/>
    <m/>
    <m/>
    <s v="Expert and Rule based Systems, Algorithmic Decision Making"/>
    <x v="0"/>
    <x v="6"/>
    <x v="0"/>
    <x v="0"/>
    <x v="0"/>
    <m/>
    <x v="0"/>
    <x v="1"/>
    <x v="3"/>
    <s v="Public Services and engagement"/>
    <s v="https://github.com/SIMPATICOProject"/>
    <m/>
    <s v="Transformative / Disruptive"/>
    <s v="Improved Public Service"/>
    <m/>
    <m/>
    <s v="x"/>
    <s v="x"/>
    <m/>
    <b v="0"/>
    <b v="0"/>
    <m/>
    <m/>
    <m/>
    <m/>
    <m/>
    <m/>
    <m/>
    <b v="0"/>
    <m/>
    <m/>
    <m/>
    <s v="https://simpatico-project.com/ "/>
    <s v="validated"/>
    <x v="0"/>
    <m/>
    <s v="Colin van Noordt"/>
    <d v="2020-01-01T00:00:00"/>
    <m/>
  </r>
  <r>
    <s v="AIWT6-238"/>
    <s v="PDTI Urban Robotics Sewer Inspection"/>
    <s v=" "/>
    <m/>
    <s v="The aspired robotics solution will be able to determine the state of the sewer in order to identify segments where the sewer’s functionality has been compromised, either by sediments or by structural defects. Other required functionalities of the technology include sewer monitoring and collecting samples of water, air and sediments. "/>
    <x v="3"/>
    <x v="22"/>
    <s v="ES"/>
    <s v="Barcelona"/>
    <x v="4"/>
    <x v="8"/>
    <s v="Housing development."/>
    <x v="4"/>
    <x v="1"/>
    <m/>
    <s v="Integration and Interaction"/>
    <s v="Robotics and Automation"/>
    <s v="Machine learning"/>
    <m/>
    <x v="0"/>
    <x v="1"/>
    <m/>
    <x v="0"/>
    <x v="1"/>
    <x v="2"/>
    <x v="0"/>
    <m/>
    <m/>
    <s v="Cognitive Robotics and Process Automation, Connected and Automated Vehicles"/>
    <x v="3"/>
    <x v="13"/>
    <x v="0"/>
    <x v="0"/>
    <x v="0"/>
    <m/>
    <x v="2"/>
    <x v="1"/>
    <x v="2"/>
    <s v="Internal Management"/>
    <m/>
    <m/>
    <s v="Transformative / Disruptive"/>
    <s v="Improved Public Service"/>
    <m/>
    <s v="x"/>
    <m/>
    <s v="x"/>
    <m/>
    <b v="0"/>
    <b v="0"/>
    <m/>
    <m/>
    <m/>
    <m/>
    <m/>
    <m/>
    <m/>
    <b v="0"/>
    <m/>
    <m/>
    <m/>
    <s v="http://echord.eu/public/wp-content/uploads/2015/11/20141218_Challenge-Brief_Urban_Robotics.pdf "/>
    <s v="validated"/>
    <x v="0"/>
    <m/>
    <s v="Colin van Noordt"/>
    <d v="2020-01-01T00:00:00"/>
    <m/>
  </r>
  <r>
    <s v="AIWT6-239"/>
    <s v="The SCRIPT Project"/>
    <s v=" "/>
    <s v="Sharon Nijenhuis"/>
    <s v="Recent development in robot-mediated rehabilitation has shown the potential of robotic devices for delivering repetitive training thus allowing for a large number of repetitions to be delivered during acute and chronic phases of stroke rehabilitation. While there is growing evidence that such technologies are beneficial to patient's recovery of functional and motor outcome, our goals are:1: To use such technologies at patient's home, enabling better management of chronic stroke as it allows to administer larger repetitions and frequent exercise which can in turn increase the recovery gains "/>
    <x v="1"/>
    <x v="10"/>
    <s v="UK"/>
    <s v="Univesrity of Hertfordshire"/>
    <x v="2"/>
    <x v="3"/>
    <s v="General economic, commercial and labour affair"/>
    <x v="4"/>
    <x v="5"/>
    <m/>
    <s v="Integration and Interaction"/>
    <s v="Robotics and Automation"/>
    <m/>
    <m/>
    <x v="2"/>
    <x v="1"/>
    <m/>
    <x v="1"/>
    <x v="0"/>
    <x v="0"/>
    <x v="0"/>
    <s v="A11-Medical devices, Reg. (EU) 2017/745"/>
    <m/>
    <s v="Cognitive Robotics and Process Automation, Connected and Automated Vehicles"/>
    <x v="0"/>
    <x v="0"/>
    <x v="0"/>
    <x v="0"/>
    <x v="0"/>
    <m/>
    <x v="0"/>
    <x v="1"/>
    <x v="1"/>
    <s v="Public Services and engagement"/>
    <m/>
    <m/>
    <s v="Transformative / Disruptive"/>
    <s v="Improved Public Service"/>
    <m/>
    <m/>
    <s v="x"/>
    <s v="x"/>
    <m/>
    <b v="0"/>
    <b v="0"/>
    <m/>
    <m/>
    <m/>
    <m/>
    <m/>
    <m/>
    <m/>
    <b v="0"/>
    <m/>
    <m/>
    <m/>
    <s v="https://cordis.europa.eu/project/id/288698"/>
    <s v="validated"/>
    <x v="0"/>
    <m/>
    <s v="Colin van Noordt"/>
    <d v="2020-01-01T00:00:00"/>
    <m/>
  </r>
  <r>
    <s v="AIWT6-240"/>
    <s v="Robotic System Da Vinci"/>
    <s v=" https://www.davincisurgery.com/"/>
    <m/>
    <s v="The da Vinci Surgical Systems enable surgeons to perform delicate and complex operations through a few small incisions with robotic assisted surgery. "/>
    <x v="3"/>
    <x v="22"/>
    <s v="ES"/>
    <s v="IDVAL Santander (Cantabria)"/>
    <x v="3"/>
    <x v="4"/>
    <s v="Medical products, appliances and equipment."/>
    <x v="1"/>
    <x v="10"/>
    <m/>
    <s v="Integration and Interaction"/>
    <s v="Robotics and Automation"/>
    <m/>
    <m/>
    <x v="2"/>
    <x v="1"/>
    <m/>
    <x v="1"/>
    <x v="0"/>
    <x v="0"/>
    <x v="0"/>
    <s v="A11-Medical devices, Reg. (EU) 2017/745"/>
    <m/>
    <s v="Cognitive Robotics and Process Automation, Connected and Automated Vehicles"/>
    <x v="1"/>
    <x v="2"/>
    <x v="0"/>
    <x v="0"/>
    <x v="0"/>
    <m/>
    <x v="0"/>
    <x v="1"/>
    <x v="1"/>
    <s v="Public Services and engagement"/>
    <m/>
    <m/>
    <s v="Organizational / Sustained Change"/>
    <s v="Improved Public Service"/>
    <m/>
    <m/>
    <s v="x"/>
    <s v="x"/>
    <m/>
    <b v="0"/>
    <b v="0"/>
    <m/>
    <m/>
    <m/>
    <m/>
    <m/>
    <m/>
    <m/>
    <b v="0"/>
    <m/>
    <m/>
    <m/>
    <s v="https://ec.europa.eu/regional_policy/en/projects/spain/the-da-vinci-surgical-system-bringing-robots-into-the-surgical-theatre"/>
    <s v="validated"/>
    <x v="0"/>
    <m/>
    <s v="Colin van Noordt"/>
    <d v="2020-01-01T00:00:00"/>
    <m/>
  </r>
  <r>
    <s v="AIWT6-241"/>
    <s v="VI-DAS H2020"/>
    <s v=" https://www.itas.kit.edu/english/projects_coen16_vi-das.php#:~:text=VI%2DDAS%20advances%20in%20computer,and%20ubiquitous%20sensors%2C%20primarily%20cameras."/>
    <m/>
    <s v="VI-DAS advances in computer vision and machine learning will introduce non-invasive, vision-based sensing capabilities to vehicles and enable contextual driver behaviour modelling. The technologies will be based on inexpensive and ubiquitous sensors, primarily cameras. Predictions on outcomes in a scene will be created to determine the best reaction to feed to a personalised HMI component that proposes optimal behaviour for safety, efficiency and comfort. VI-DAS will employ a cloud platform to improve ADAS sensor and algorithm design and to store and analyse data at a large scale, thus enabling the exploitation of vehicle connectivity and cooperative systems. VI-DAS will address human error analysis by the study of real accidents in order to understand patterns and consequences as an input to the technologies. VI-DAS will also address legal, liability and emerging ethical aspects because with such technology comes new risks, and justifiable public concern. "/>
    <x v="1"/>
    <x v="22"/>
    <s v="ES"/>
    <s v="Vicomtech"/>
    <x v="3"/>
    <x v="3"/>
    <s v="General economic, commercial and labour affair"/>
    <x v="4"/>
    <x v="6"/>
    <n v="2019"/>
    <s v="Perception"/>
    <s v="Computer vision"/>
    <s v="Machine learning"/>
    <m/>
    <x v="0"/>
    <x v="1"/>
    <m/>
    <x v="4"/>
    <x v="2"/>
    <x v="2"/>
    <x v="0"/>
    <m/>
    <m/>
    <s v="Cognitive Robotics and Process Automation, Connected and Automated Vehicles"/>
    <x v="0"/>
    <x v="6"/>
    <x v="0"/>
    <x v="0"/>
    <x v="0"/>
    <m/>
    <x v="2"/>
    <x v="1"/>
    <x v="1"/>
    <s v="Regulatory research, analysis and monitoring"/>
    <m/>
    <m/>
    <s v="Organizational / Sustained Change"/>
    <s v="Improved Public Service"/>
    <m/>
    <m/>
    <s v="x"/>
    <s v="x"/>
    <m/>
    <b v="0"/>
    <b v="0"/>
    <m/>
    <m/>
    <m/>
    <m/>
    <m/>
    <m/>
    <m/>
    <b v="0"/>
    <m/>
    <m/>
    <m/>
    <s v="http://www.vi-das.eu/about#inanutshell"/>
    <s v="validated"/>
    <x v="0"/>
    <m/>
    <s v="Colin van Noordt"/>
    <d v="2020-01-01T00:00:00"/>
    <m/>
  </r>
  <r>
    <s v="AIWT6-242"/>
    <s v="Corpus Viewer"/>
    <s v=" http://journal.sepln.org/sepln/ojs/ojs/index.php/pln/article/view/6117,_x000a_https://rua.ua.es/dspace/bitstream/10045/96627/1/PLN_63_28.pdf"/>
    <s v="David Pérez-Fernández, Jerónimo Arenas-García, Doaa Samy, Antonio Padilla-Soler, Vanesa Gómez-Verdejo"/>
    <s v="The Corpus Viewer platform is based on natural language processing (PLN), machine learning (ML) and machine translation (MT) techniques to analyze structured metadata and unstructured textual data in large corpus of textual documents . The platform allows decision-makers and policy implementers the possibility to analyze the R + D + i information space (mainly patents, scientific publications and public aid) for the implementation of policies based on evidence and knowledge. It is based,modeling topics and graph analysis.  Corpus Viewer development began in 2016 and continues to advance thanks to the collaboration of various university research groups and companies and it is currently used by 3 public administrations: SEAD (Ministry of Economy), the Spanish Foundation for Science and Technology (FECYT) and the Secretary of State for Universities and Research, Development and Innovation (SEUIDI) ( Ministry of Science)."/>
    <x v="0"/>
    <x v="22"/>
    <s v="ES"/>
    <s v="Ministero Economia Y Impresa"/>
    <x v="0"/>
    <x v="4"/>
    <s v="Public health services."/>
    <x v="4"/>
    <x v="2"/>
    <m/>
    <s v="Learning"/>
    <s v="Machine learning"/>
    <s v="Machine learning"/>
    <m/>
    <x v="0"/>
    <x v="1"/>
    <m/>
    <x v="0"/>
    <x v="3"/>
    <x v="2"/>
    <x v="0"/>
    <m/>
    <m/>
    <s v="Natural Language Processing, Text Mining and Speech Analytics"/>
    <x v="3"/>
    <x v="7"/>
    <x v="0"/>
    <x v="0"/>
    <x v="0"/>
    <m/>
    <x v="0"/>
    <x v="1"/>
    <x v="3"/>
    <s v="Regulatory research, analysis and monitoring"/>
    <m/>
    <m/>
    <s v="Incremental / Technical Change"/>
    <s v="Improved Public Service"/>
    <m/>
    <m/>
    <s v="x"/>
    <s v="x"/>
    <m/>
    <b v="0"/>
    <b v="0"/>
    <m/>
    <m/>
    <m/>
    <m/>
    <m/>
    <m/>
    <m/>
    <b v="0"/>
    <m/>
    <m/>
    <m/>
    <s v="https://www.plantl.gob.es/tecnologias-lenguaje/actividades/plataformas/Documents/corpus-viewer/manual-corpus-viewer-en.pdf"/>
    <s v="validated"/>
    <x v="0"/>
    <m/>
    <s v="Colin van Noordt"/>
    <d v="2020-01-01T00:00:00"/>
    <m/>
  </r>
  <r>
    <s v="AIWT6-243"/>
    <s v="Trelleborg - Automated social welfare decisions"/>
    <s v="https://www.youtube.com/watch?v=lA1DaagdMy8"/>
    <s v="Fredrik Geijer"/>
    <s v="Municipality of Trelleborg, AI is used to automate various social assistance decisions. The automated decision making system is able to process applications for homecare, sickness benefits, unemployment benefits and taxes and has been regarded as a successful example for others to follow. Various other Swedish municipalities are exploring how to implement the Trelleborg model to gain access to the same kinds of benefits. As a result of the automation process, the waiting time for citizens on their welfare applications has been significantly reduced. It has been mentioned that many case handling times for people in economically vulnerable situations has been reduced from 10 days to 1 day, with all financial assistance decisions done within 24 hours. In addition, two employees in the Trelleborg administration could be allocated to spend more time on other, value adding tasks such as handling more complex cases.  _x000a_"/>
    <x v="3"/>
    <x v="18"/>
    <s v="SE"/>
    <s v="Municipality of Trelleborg"/>
    <x v="4"/>
    <x v="0"/>
    <s v="Social protection n.e.c."/>
    <x v="1"/>
    <x v="2"/>
    <m/>
    <s v="Integration and Interaction"/>
    <s v="Robotics and Automation"/>
    <m/>
    <m/>
    <x v="2"/>
    <x v="2"/>
    <s v="5a-Services&amp;Benefits-eligibility_np"/>
    <x v="0"/>
    <x v="0"/>
    <x v="0"/>
    <x v="0"/>
    <m/>
    <m/>
    <s v="Cognitive Robotics and Process Automation, Connected and Automated Vehicles"/>
    <x v="5"/>
    <x v="10"/>
    <x v="0"/>
    <x v="0"/>
    <x v="0"/>
    <m/>
    <x v="1"/>
    <x v="1"/>
    <x v="1"/>
    <s v="Adjudication"/>
    <m/>
    <m/>
    <s v="Organizational / Sustained Change"/>
    <b v="0"/>
    <m/>
    <m/>
    <m/>
    <m/>
    <m/>
    <s v="Improved Administration Efficency"/>
    <s v="Improved Administrative Efficiency"/>
    <m/>
    <s v="x"/>
    <m/>
    <s v="x"/>
    <m/>
    <s v="x"/>
    <m/>
    <s v="Open government capabilities"/>
    <s v="x"/>
    <m/>
    <m/>
    <s v="https://valcon.com/insights/trelleborg-robotics-solution/"/>
    <s v="published"/>
    <x v="0"/>
    <m/>
    <s v="Colin van Noordt"/>
    <d v="2020-01-01T00:00:00"/>
    <m/>
  </r>
  <r>
    <s v="AIWT6-244"/>
    <s v="Tengai - Robot in recruitment processes"/>
    <s v="https://www.tengai-unbiased.com/"/>
    <s v="Ida Texell"/>
    <s v="Municipality of Upplands-Bro experimented the robot Tengai in their recruitment processes since June 2019. Tengai is one of the first interviewer robots developed with the aim to make the recruitment process less biased than traditional interview practices would do. The robot is adopted by the recruitment and staffing agency of the municipality, which has already made their recruitment processes less biased. The Tengai robot is the result of a collaboration between the municipality staff and the AI consultancy Furhat Robotics. After the Tengai robot was released, within a week, it was decided to adopt its services permanently. Tengai firstly identify candidates with the highest general performance score, in order to make a shortlist for future selections. The robot then conducts the interviews to assess the candidates by analysing their behaviours, problem-solving capacities and other skills. If needed, the robot is able to ask follow-up questions. The interviews are then analysed, combined with the competency scores.  The recruiters of the municipality will conduct the final interview with candidates to assess their motivation. The first results following the adoption of the Tengai robot have been regarded as successful and brought significant media attention to the municipality due to the innovative approach to recruitment."/>
    <x v="3"/>
    <x v="18"/>
    <s v="SE"/>
    <s v="Municipality of Upplands-Bro"/>
    <x v="4"/>
    <x v="1"/>
    <s v="General public services n.e.c."/>
    <x v="4"/>
    <x v="0"/>
    <m/>
    <s v="Communication"/>
    <s v="Natural language processing"/>
    <s v="Machine learning"/>
    <s v="speech recognition"/>
    <x v="0"/>
    <x v="0"/>
    <s v="4a-Employement-recruit"/>
    <x v="0"/>
    <x v="0"/>
    <x v="0"/>
    <x v="0"/>
    <m/>
    <m/>
    <s v="Chatbots, Intelligent Digital Assistants, Virtual Agents and Recommendation Systems"/>
    <x v="0"/>
    <x v="0"/>
    <x v="0"/>
    <x v="0"/>
    <x v="0"/>
    <m/>
    <x v="0"/>
    <x v="1"/>
    <x v="1"/>
    <s v="Internal Management"/>
    <m/>
    <m/>
    <s v="Transformative / Disruptive"/>
    <s v="Improved Public Service"/>
    <m/>
    <m/>
    <s v="x"/>
    <s v="x"/>
    <m/>
    <b v="0"/>
    <b v="0"/>
    <m/>
    <m/>
    <m/>
    <m/>
    <m/>
    <m/>
    <m/>
    <b v="0"/>
    <m/>
    <m/>
    <m/>
    <s v="https://www.upplands-bro.se/kommun--politik/om-kommunen/information-om-coronaviruset/nyheter-corona/2020-05-05-kommunen-tar-nasta-steg-i-fordomsfri-rekrytering-med-intervjuroboten-tengai.html"/>
    <s v="published"/>
    <x v="0"/>
    <m/>
    <s v="Colin van Noordt"/>
    <d v="2020-01-01T00:00:00"/>
    <m/>
  </r>
  <r>
    <s v="AIWT6-245"/>
    <s v="KConnect"/>
    <s v=" "/>
    <m/>
    <s v="The overall objective of the KConnect project is to create a medical text Data-Value Chain with a critical mass of participating companies using cutting-edge commercial cloud-based services for multilingual Semantic Annotation, Semantic Search and Machine Translation of Electronic Health Records and medical publications._x000a_The commercial cloud-based services will be the result of productisation of the multilingual medical text processing tools developed in the Khresmoi FP7 project, allowing wide adoption of these tools by industry. The critical mass will be created by the KConnect Professional Services Community, which will consist of at least 30 companies by the end of the project. These companies will be trained to build solutions based on the KConnect Services, hence serving as multipliers for commercial exploitation of the KConnect services. The medical record analysis and search algorithms have been included in the Clinical Record Interactive Search (CRIS) system at the NHS Maudsley Biomedical Research Centre in the UK."/>
    <x v="3"/>
    <x v="18"/>
    <s v="SE"/>
    <s v="NHS Maudsley Biomedical Research Centre"/>
    <x v="1"/>
    <x v="4"/>
    <s v="Medical products, appliances and equipment."/>
    <x v="2"/>
    <x v="4"/>
    <m/>
    <s v="Communication"/>
    <s v="Natural language processing"/>
    <m/>
    <m/>
    <x v="1"/>
    <x v="1"/>
    <m/>
    <x v="0"/>
    <x v="0"/>
    <x v="3"/>
    <x v="0"/>
    <m/>
    <m/>
    <m/>
    <x v="4"/>
    <x v="3"/>
    <x v="0"/>
    <x v="0"/>
    <x v="0"/>
    <m/>
    <x v="3"/>
    <x v="2"/>
    <x v="5"/>
    <m/>
    <m/>
    <m/>
    <s v="Incremental / Technical Change"/>
    <b v="0"/>
    <m/>
    <m/>
    <m/>
    <m/>
    <m/>
    <b v="0"/>
    <b v="0"/>
    <m/>
    <m/>
    <m/>
    <m/>
    <m/>
    <m/>
    <m/>
    <b v="0"/>
    <m/>
    <m/>
    <m/>
    <s v="https://cordis.europa.eu/project/id/644753/it"/>
    <s v="retired"/>
    <x v="1"/>
    <m/>
    <s v="Colin van Noordt"/>
    <d v="2020-01-01T00:00:00"/>
    <m/>
  </r>
  <r>
    <s v="AIWT6-246"/>
    <s v="AIDA - Interpreting detailed plan provisions"/>
    <s v="https://asylumineurope.org/wp-content/uploads/2021/04/AIDA-SE_2020update.pdf"/>
    <s v="Sascha Benes"/>
    <s v="In order to faster digitize Sweden's existing detail plans and get closer to a national plan database, the project will develop and implement an Artificial Intelligence in the work of interpreting detail plan regulations according to the National Board of Housing, Building and Planning's standard, faster digitize Sweden's existing detail plans and Creation of a national database. The goal is to reduce the digitization process by 20%, which would, taking into account all the detailed plans to be digitized, save several years of working time. In addition, both direct and indirect effects would contribute to Smart Built Environment's goals."/>
    <x v="0"/>
    <x v="18"/>
    <s v="SE"/>
    <s v="Örebro Municipality "/>
    <x v="4"/>
    <x v="1"/>
    <s v="Executive and legislative organs, financial and fiscal affairs, external affairs."/>
    <x v="3"/>
    <x v="0"/>
    <m/>
    <s v="Communication"/>
    <s v="Natural language processing"/>
    <s v="Machine learning"/>
    <s v="text analysis"/>
    <x v="0"/>
    <x v="1"/>
    <m/>
    <x v="0"/>
    <x v="0"/>
    <x v="1"/>
    <x v="0"/>
    <m/>
    <m/>
    <s v="Natural Language Processing, Text Mining and Speech Analytics"/>
    <x v="2"/>
    <x v="9"/>
    <x v="0"/>
    <x v="0"/>
    <x v="0"/>
    <m/>
    <x v="2"/>
    <x v="0"/>
    <x v="0"/>
    <s v="Regulatory research, analysis and monitoring"/>
    <m/>
    <m/>
    <s v="Incremental / Technical Change"/>
    <s v="Improved Public Service"/>
    <m/>
    <m/>
    <s v="x"/>
    <s v="x"/>
    <m/>
    <b v="0"/>
    <b v="0"/>
    <m/>
    <m/>
    <m/>
    <m/>
    <m/>
    <m/>
    <m/>
    <b v="0"/>
    <m/>
    <m/>
    <m/>
    <s v="https://www.smartbuilt.se/projekt/innovationer-och-nya-tillaempningar/aida/"/>
    <s v="published"/>
    <x v="0"/>
    <m/>
    <s v="Colin van Noordt"/>
    <d v="2020-01-01T00:00:00"/>
    <d v="2021-06-18T00:00:00"/>
  </r>
  <r>
    <s v="AIWT6-247"/>
    <s v="AI for Breast Cancer Screening"/>
    <s v=" "/>
    <s v="Karin Dembrower"/>
    <s v="A sophisticated type of Artificial Intelligence (AI) can outperform existing models at predicting which women are at future risk of breast cancer, according to a study published in Radiology._x000a__x000a_Most existing breast cancer screening programs are based on mammography at similar time intervals — typically, annually or every two years—for all women. This “one size fits all” approach is not optimized for cancer detection on an individual level and may hamper the effectiveness of screening programs._x000a__x000a_“Risk prediction is an important building block of an individually adapted screening policy,” said study lead author Karin Dembrower, MD, breast radiologist and PhD candidate from the Karolinska Institute in Stockholm, Sweden. “Effective risk prediction can improve attendance and confidence in screening programs.”"/>
    <x v="3"/>
    <x v="18"/>
    <s v="SE"/>
    <s v="Royal Institute of Technology"/>
    <x v="1"/>
    <x v="4"/>
    <s v="Medical products, appliances and equipment."/>
    <x v="2"/>
    <x v="4"/>
    <m/>
    <s v="Perception"/>
    <s v="Computer vision"/>
    <m/>
    <m/>
    <x v="1"/>
    <x v="1"/>
    <m/>
    <x v="0"/>
    <x v="0"/>
    <x v="3"/>
    <x v="0"/>
    <m/>
    <m/>
    <m/>
    <x v="4"/>
    <x v="3"/>
    <x v="0"/>
    <x v="0"/>
    <x v="0"/>
    <m/>
    <x v="3"/>
    <x v="2"/>
    <x v="5"/>
    <m/>
    <m/>
    <m/>
    <s v="Incremental / Technical Change"/>
    <b v="0"/>
    <m/>
    <m/>
    <m/>
    <m/>
    <m/>
    <b v="0"/>
    <b v="0"/>
    <m/>
    <m/>
    <m/>
    <m/>
    <m/>
    <m/>
    <m/>
    <b v="0"/>
    <m/>
    <m/>
    <m/>
    <s v="https://www.rsna.org/en/news/2019/November-December/AI-Breast-Cancer-Risk"/>
    <s v="retired"/>
    <x v="1"/>
    <m/>
    <s v="Colin van Noordt"/>
    <d v="2020-01-01T00:00:00"/>
    <m/>
  </r>
  <r>
    <s v="AIWT6-248"/>
    <s v="An AI-model for the water mains network - Predictive maintenance"/>
    <s v=" "/>
    <s v="David Rehn"/>
    <s v="Test-Project to evaluate possibilities with risk aversion of maintainance and planning. Better predictions regarding areas and specific mains likely to suffer leakages"/>
    <x v="3"/>
    <x v="18"/>
    <s v="SE"/>
    <s v="Stockholm Water and Waste"/>
    <x v="1"/>
    <x v="8"/>
    <s v="Housing development."/>
    <x v="2"/>
    <x v="4"/>
    <m/>
    <s v="Reasoning"/>
    <s v="Automated reasoning"/>
    <m/>
    <m/>
    <x v="1"/>
    <x v="1"/>
    <m/>
    <x v="0"/>
    <x v="0"/>
    <x v="3"/>
    <x v="0"/>
    <m/>
    <m/>
    <s v="Predictive Analytics, Simulation and Data Visualisation"/>
    <x v="4"/>
    <x v="3"/>
    <x v="0"/>
    <x v="0"/>
    <x v="0"/>
    <m/>
    <x v="3"/>
    <x v="2"/>
    <x v="5"/>
    <s v="Internal Management"/>
    <m/>
    <m/>
    <s v="Incremental / Technical Change"/>
    <s v="Improved Public Service"/>
    <m/>
    <s v="x"/>
    <m/>
    <s v="x"/>
    <m/>
    <b v="0"/>
    <b v="0"/>
    <m/>
    <m/>
    <m/>
    <m/>
    <m/>
    <m/>
    <m/>
    <b v="0"/>
    <m/>
    <m/>
    <m/>
    <s v="https://www.swedenwaterresearch.se/wp-content/uploads/2019/05/Rapport_AI_2019-ny.pdf"/>
    <s v="validated"/>
    <x v="1"/>
    <s v="It was a one-time project, it is not a service."/>
    <s v="Colin van Noordt"/>
    <d v="2020-01-01T00:00:00"/>
    <d v="2021-06-15T00:00:00"/>
  </r>
  <r>
    <s v="AIWT6-249"/>
    <s v="Swedish Land Registry (SLR) - Fostering efficiency when dealing with land registry requests"/>
    <s v=" "/>
    <m/>
    <s v="The Swedish Land Registry (SLR) needed to increase their efficiency when dealing with land registry requests. They now use AI to read and modernise documents. Many old, handwritten documents cannot be digitised with ease as it is hard to read the tekst. AI assists in reading these documents. "/>
    <x v="0"/>
    <x v="18"/>
    <s v="SE"/>
    <s v="Swedish Land Registry "/>
    <x v="0"/>
    <x v="1"/>
    <s v="Executive and legislative organs, financial and fiscal affairs, external affairs."/>
    <x v="1"/>
    <x v="7"/>
    <m/>
    <s v="Communication"/>
    <s v="Natural language processing"/>
    <m/>
    <s v="text analysis"/>
    <x v="2"/>
    <x v="1"/>
    <m/>
    <x v="0"/>
    <x v="0"/>
    <x v="1"/>
    <x v="2"/>
    <m/>
    <m/>
    <s v="Natural Language Processing, Text Mining and Speech Analytics"/>
    <x v="1"/>
    <x v="2"/>
    <x v="0"/>
    <x v="0"/>
    <x v="0"/>
    <m/>
    <x v="2"/>
    <x v="1"/>
    <x v="2"/>
    <s v="Internal Management"/>
    <m/>
    <s v="3 - AI4IOP"/>
    <s v="Incremental / Technical Change"/>
    <s v="Improved Public Service"/>
    <m/>
    <s v="x"/>
    <m/>
    <s v="x"/>
    <m/>
    <b v="0"/>
    <b v="0"/>
    <m/>
    <m/>
    <m/>
    <m/>
    <m/>
    <m/>
    <m/>
    <b v="0"/>
    <m/>
    <m/>
    <m/>
    <s v="https://www.gov.uk/government/case-studies/natural-language-processing-for-land-registry-documentation-in-sweden"/>
    <s v="published"/>
    <x v="0"/>
    <m/>
    <s v="Colin van Noordt"/>
    <d v="2020-01-01T00:00:00"/>
    <d v="2021-06-18T00:00:00"/>
  </r>
  <r>
    <s v="AIWT6-250"/>
    <s v="SKOSA - Interpreting medical information"/>
    <s v=" "/>
    <s v="Andreas Henningsson"/>
    <s v="The project, called Skosa, builds a general platform with a digital knowledge base with the help of various business experts such as doctors and other experts. It can then help administrators to analyze, structure and interpret medical information and use it in needs assessments."/>
    <x v="0"/>
    <x v="18"/>
    <s v="SE"/>
    <s v="Swedish Social Insurance Agency"/>
    <x v="0"/>
    <x v="4"/>
    <s v="Hospital services."/>
    <x v="1"/>
    <x v="0"/>
    <m/>
    <s v="Reasoning"/>
    <s v="Knowledge representation"/>
    <s v="Machine learning"/>
    <m/>
    <x v="0"/>
    <x v="1"/>
    <m/>
    <x v="1"/>
    <x v="0"/>
    <x v="0"/>
    <x v="0"/>
    <m/>
    <m/>
    <s v="AI-empowered Knowledge Management"/>
    <x v="2"/>
    <x v="9"/>
    <x v="0"/>
    <x v="0"/>
    <x v="0"/>
    <m/>
    <x v="1"/>
    <x v="1"/>
    <x v="3"/>
    <s v="Regulatory research, analysis and monitoring"/>
    <m/>
    <m/>
    <s v="Incremental / Technical Change"/>
    <b v="0"/>
    <m/>
    <m/>
    <m/>
    <m/>
    <m/>
    <s v="Improved Administration Efficency"/>
    <s v="Improved Administrative Efficiency"/>
    <m/>
    <s v="x"/>
    <s v="x"/>
    <s v="x"/>
    <m/>
    <m/>
    <m/>
    <b v="0"/>
    <m/>
    <m/>
    <m/>
    <s v="https://computersweden.idg.se/2.2683/1.720144/forsakringskassan-ai-stod"/>
    <s v="published"/>
    <x v="0"/>
    <m/>
    <s v="Colin van Noordt"/>
    <d v="2020-01-01T00:00:00"/>
    <d v="2021-06-18T00:00:00"/>
  </r>
  <r>
    <s v="AIWT6-251"/>
    <s v="Scapis - Prevention of heart- and lung-diseases"/>
    <s v="https://www.scapis.org/about/"/>
    <s v="Johanna Bergman"/>
    <s v="Prevention of heart- and lung-diseases. SCAPIS is the largest population study in Sweden within the cardiovascular and pulmonary system area. It is a world unique project that includes 30,000 patients and involves all six healthcare regions, university hospitals and a number of scientific players. The vision is to be able to individualize risk assessments as well as to prevent and postpone cardiovascular and pulmonary diseases in patients._x000a_SCAPIS, Swedish CArdioPulmonary bioImage Study, is a population study around cardiovascular, epidemic and genetic research, initiated by Swedish researchers in 2007._x000a_A pilot study was conducted in 2012 to ensure that the population study was possible to implement, and in 2014, the major SCAPIS study was initiated._x000a_Göran Bergström, professor in cardiovascular research at the Sahlgrenska Academy in Gothenburg, started working on the project in 2008 and is currently the head of the study."/>
    <x v="0"/>
    <x v="18"/>
    <s v="SE"/>
    <s v="six hospitals (Uppsala, Umeå, Linköping, Malmö/Lund, Gothenburg and Stockholm)"/>
    <x v="0"/>
    <x v="4"/>
    <s v="Hospital services."/>
    <x v="1"/>
    <x v="3"/>
    <m/>
    <s v="Learning"/>
    <s v="Machine learning"/>
    <s v="Machine learning"/>
    <m/>
    <x v="0"/>
    <x v="1"/>
    <m/>
    <x v="1"/>
    <x v="0"/>
    <x v="0"/>
    <x v="0"/>
    <s v="A11-Medical devices, Reg. (EU) 2017/745"/>
    <m/>
    <s v="Predictive Analytics, Simulation and Data Visualisation"/>
    <x v="0"/>
    <x v="0"/>
    <x v="0"/>
    <x v="0"/>
    <x v="0"/>
    <m/>
    <x v="1"/>
    <x v="0"/>
    <x v="0"/>
    <s v="Public Services and engagement"/>
    <m/>
    <m/>
    <s v="Organizational / Sustained Change"/>
    <b v="0"/>
    <m/>
    <m/>
    <m/>
    <m/>
    <m/>
    <s v="Improved Administration Efficency"/>
    <s v="Improved Administrative Efficiency"/>
    <m/>
    <s v="x"/>
    <m/>
    <s v="x"/>
    <m/>
    <m/>
    <m/>
    <b v="0"/>
    <m/>
    <m/>
    <m/>
    <s v="https://www.ai.se/en/scapis-ai-platform"/>
    <s v="published"/>
    <x v="0"/>
    <m/>
    <s v="Colin van Noordt"/>
    <d v="2020-01-01T00:00:00"/>
    <d v="2021-06-18T00:00:00"/>
  </r>
  <r>
    <s v="AIWT6-252"/>
    <s v="Skatti - Answering system about population registration and income tax return"/>
    <s v="https://www.skatteetaten.no/en/person/taxes/tax-return/find-item/"/>
    <m/>
    <s v="Skatti answers general questions about population registration and the income tax return for private individuals. Skatti does not give answers to questions about, for example, ongoing or closed cases, or get help with information from the Swedish Tax Agency's register."/>
    <x v="0"/>
    <x v="18"/>
    <s v="SE"/>
    <s v="Swedish Tax Agency (Skatteverket)"/>
    <x v="0"/>
    <x v="1"/>
    <s v="Executive and legislative organs, financial and fiscal affairs, external affairs."/>
    <x v="0"/>
    <x v="5"/>
    <m/>
    <s v="Communication"/>
    <s v="Natural language processing"/>
    <m/>
    <s v="Q&amp;A"/>
    <x v="2"/>
    <x v="1"/>
    <m/>
    <x v="0"/>
    <x v="2"/>
    <x v="2"/>
    <x v="0"/>
    <m/>
    <m/>
    <s v="Chatbots, Intelligent Digital Assistants, Virtual Agents and Recommendation Systems"/>
    <x v="0"/>
    <x v="1"/>
    <x v="0"/>
    <x v="0"/>
    <x v="0"/>
    <m/>
    <x v="0"/>
    <x v="1"/>
    <x v="3"/>
    <s v="Public Services and engagement"/>
    <m/>
    <m/>
    <s v="Incremental / Technical Change"/>
    <s v="Improved Public Service"/>
    <m/>
    <m/>
    <s v="x"/>
    <s v="x"/>
    <m/>
    <b v="0"/>
    <b v="0"/>
    <m/>
    <m/>
    <m/>
    <m/>
    <m/>
    <m/>
    <m/>
    <b v="0"/>
    <m/>
    <m/>
    <m/>
    <s v="https://www.skatteverket.se/omoss/kontaktaoss/chattamedvardigitalamedarbetare.4.2cf1b5cd163796a5c8b403b.html"/>
    <s v="published"/>
    <x v="0"/>
    <m/>
    <s v="Colin van Noordt"/>
    <d v="2020-01-01T00:00:00"/>
    <d v="2021-06-15T00:00:00"/>
  </r>
  <r>
    <s v="AIWT6-253"/>
    <s v="Stockholm3 - Diagnosing prostate cancer with OncoWatch"/>
    <s v="https://eithealth.eu/news-article/study-ai-system-effective-in-diagnosing-prostate-cancer/"/>
    <s v="martin.steinberg@ki.se"/>
    <s v="EIT Health has played a key role in accelerating the development and implementation of Stockholm3 and the new AI system, OncoWatch through network and financial support. As part of the development of OncoWatch, the AI system will be validated in 2020 in a nine-country multicentre study to assess its performance across different labs and in a wider range of digital pathology scanners. A first CE-marked product is expected to launch by the end of the year.https://eithealth.eu/project/oncowatch/"/>
    <x v="3"/>
    <x v="18"/>
    <s v="SE"/>
    <s v="Karolinska Institutet in Sweden"/>
    <x v="2"/>
    <x v="4"/>
    <s v="Hospital services."/>
    <x v="4"/>
    <x v="0"/>
    <m/>
    <s v="Learning"/>
    <s v="Machine learning"/>
    <s v="Machine learning"/>
    <m/>
    <x v="0"/>
    <x v="1"/>
    <m/>
    <x v="1"/>
    <x v="0"/>
    <x v="0"/>
    <x v="0"/>
    <s v="A11-Medical devices, Reg. (EU) 2017/745"/>
    <m/>
    <s v="Predictive Analytics, Simulation and Data Visualisation"/>
    <x v="1"/>
    <x v="5"/>
    <x v="0"/>
    <x v="0"/>
    <x v="0"/>
    <m/>
    <x v="1"/>
    <x v="1"/>
    <x v="1"/>
    <s v="Internal Management"/>
    <m/>
    <m/>
    <s v="Incremental / Technical Change"/>
    <b v="0"/>
    <m/>
    <m/>
    <m/>
    <m/>
    <m/>
    <s v="Improved Administration Efficency"/>
    <s v="Improved Administrative Efficiency"/>
    <m/>
    <s v="x"/>
    <m/>
    <s v="x"/>
    <m/>
    <m/>
    <m/>
    <b v="0"/>
    <m/>
    <m/>
    <m/>
    <s v="https://sthlm3.se/stockholm3-in-english/"/>
    <s v="published"/>
    <x v="0"/>
    <m/>
    <s v="Colin van Noordt"/>
    <d v="2020-01-01T00:00:00"/>
    <d v="2021-06-18T00:00:00"/>
  </r>
  <r>
    <s v="AIWT6-254"/>
    <s v="WROOM"/>
    <s v=" "/>
    <m/>
    <m/>
    <x v="3"/>
    <x v="18"/>
    <s v="SE"/>
    <m/>
    <x v="1"/>
    <x v="3"/>
    <s v="General economic, commercial and labour affair"/>
    <x v="2"/>
    <x v="4"/>
    <m/>
    <s v="Integration and Interaction"/>
    <s v="Robotics and Automation"/>
    <m/>
    <m/>
    <x v="1"/>
    <x v="1"/>
    <m/>
    <x v="0"/>
    <x v="0"/>
    <x v="3"/>
    <x v="0"/>
    <m/>
    <m/>
    <m/>
    <x v="4"/>
    <x v="3"/>
    <x v="0"/>
    <x v="0"/>
    <x v="0"/>
    <m/>
    <x v="3"/>
    <x v="2"/>
    <x v="5"/>
    <m/>
    <m/>
    <m/>
    <s v="Incremental / Technical Change"/>
    <b v="0"/>
    <m/>
    <m/>
    <m/>
    <m/>
    <m/>
    <b v="0"/>
    <b v="0"/>
    <m/>
    <m/>
    <m/>
    <m/>
    <m/>
    <m/>
    <m/>
    <b v="0"/>
    <m/>
    <m/>
    <m/>
    <m/>
    <s v="retired"/>
    <x v="1"/>
    <m/>
    <s v="Colin van Noordt"/>
    <d v="2020-01-01T00:00:00"/>
    <d v="2020-01-01T00:00:00"/>
  </r>
  <r>
    <s v="AIWT6-255"/>
    <s v="Nectarine Health"/>
    <s v=" "/>
    <m/>
    <s v="Nectarine Health - (also known as Noomi or Ai-floo SmartBand) – “a self-taught e-health system for home care” developed by startup Aifloo (now called Noomi) in cooperation with Skellefteå Municipality.The bracelets developed in the partnership alert the health services  if something goes wrong, which provides older people with the possibility of maintaining their independence. The bracelet is carried by recipients of home care services, and it monitors where the bearer is located and how they move. If anything unforeseen happens, such as a fall, the system sends an alarm. The bracelet is combined with a cloud-based AI engine that enables a smart movement analyses. It has also other functionalities, such as whether the bearer has woken up and gotten out of bed, and if the person is eating or taking their medicine."/>
    <x v="3"/>
    <x v="18"/>
    <s v="SE"/>
    <s v="Municipality of Skellefteå "/>
    <x v="1"/>
    <x v="4"/>
    <s v="Medical products, appliances and equipment."/>
    <x v="2"/>
    <x v="4"/>
    <m/>
    <s v="Planning"/>
    <s v="Searching"/>
    <m/>
    <m/>
    <x v="1"/>
    <x v="1"/>
    <m/>
    <x v="0"/>
    <x v="0"/>
    <x v="3"/>
    <x v="0"/>
    <m/>
    <m/>
    <s v="Cognitive Robotics and Process Automation, Connected and Automated Vehicles"/>
    <x v="4"/>
    <x v="3"/>
    <x v="0"/>
    <x v="0"/>
    <x v="0"/>
    <m/>
    <x v="3"/>
    <x v="2"/>
    <x v="5"/>
    <s v="Enforcement"/>
    <m/>
    <m/>
    <s v="Transformative / Disruptive"/>
    <s v="Improved Public Service"/>
    <m/>
    <m/>
    <s v="x"/>
    <s v="x"/>
    <m/>
    <b v="0"/>
    <b v="0"/>
    <m/>
    <m/>
    <m/>
    <m/>
    <m/>
    <m/>
    <m/>
    <b v="0"/>
    <m/>
    <m/>
    <m/>
    <s v="https://www.vinnova.se/p/aifloo-smartband---ett-sjalvlarande-e-halsosystem-for-hemtjansten/"/>
    <s v="created"/>
    <x v="1"/>
    <m/>
    <s v="Colin van Noordt"/>
    <d v="2020-01-01T00:00:00"/>
    <m/>
  </r>
  <r>
    <s v="AIWT6-256"/>
    <s v="SmokeBot"/>
    <s v=" "/>
    <m/>
    <s v="Mobile Robots with Novel Environmental Sensors for Inspection of Disaster Sites with Low Visibility"/>
    <x v="1"/>
    <x v="18"/>
    <s v="SE"/>
    <s v="Örebro University, Örebro"/>
    <x v="1"/>
    <x v="5"/>
    <s v="Police Services"/>
    <x v="2"/>
    <x v="4"/>
    <m/>
    <s v="Integration and Interaction"/>
    <s v="Robotics and Automation"/>
    <m/>
    <m/>
    <x v="1"/>
    <x v="1"/>
    <m/>
    <x v="0"/>
    <x v="0"/>
    <x v="3"/>
    <x v="0"/>
    <m/>
    <m/>
    <s v="Cognitive Robotics and Process Automation, Connected and Automated Vehicles"/>
    <x v="4"/>
    <x v="3"/>
    <x v="0"/>
    <x v="0"/>
    <x v="0"/>
    <m/>
    <x v="3"/>
    <x v="2"/>
    <x v="5"/>
    <s v="Enforcement"/>
    <m/>
    <m/>
    <s v="Transformative / Disruptive"/>
    <s v="Improved Public Service"/>
    <m/>
    <m/>
    <s v="x"/>
    <s v="x"/>
    <m/>
    <b v="0"/>
    <b v="0"/>
    <m/>
    <m/>
    <m/>
    <m/>
    <m/>
    <m/>
    <m/>
    <b v="0"/>
    <m/>
    <m/>
    <m/>
    <s v="https://www.oru.se/english/news/news-archive/news-archive-2018/smokebot--a-robot-serving-rescue-units/"/>
    <s v="created"/>
    <x v="1"/>
    <m/>
    <s v="Colin van Noordt"/>
    <d v="2020-01-01T00:00:00"/>
    <m/>
  </r>
  <r>
    <s v="AIWT6-257"/>
    <s v="Job Seeker support and unemployment forecasts"/>
    <s v=" "/>
    <s v="Anna Felländer"/>
    <s v="Better support to the jobseeker and better unemployment forecasts.  AI will be used to support the service to the jobseeker to find an appropriate employment and to do better unemployment forecasts "/>
    <x v="0"/>
    <x v="18"/>
    <s v="SE"/>
    <s v="Swedish Public Employment Service"/>
    <x v="1"/>
    <x v="0"/>
    <s v="Unemployment."/>
    <x v="3"/>
    <x v="2"/>
    <m/>
    <s v="Planning"/>
    <s v="Searching"/>
    <m/>
    <m/>
    <x v="1"/>
    <x v="0"/>
    <m/>
    <x v="0"/>
    <x v="0"/>
    <x v="2"/>
    <x v="0"/>
    <m/>
    <m/>
    <s v="Predictive Analytics, Simulation and Data Visualisation"/>
    <x v="4"/>
    <x v="3"/>
    <x v="0"/>
    <x v="0"/>
    <x v="0"/>
    <m/>
    <x v="3"/>
    <x v="2"/>
    <x v="5"/>
    <s v="Public Services and engagement"/>
    <m/>
    <m/>
    <s v="Incremental / Technical Change"/>
    <s v="Improved Public Service"/>
    <m/>
    <s v="x"/>
    <m/>
    <s v="x"/>
    <m/>
    <b v="0"/>
    <b v="0"/>
    <m/>
    <m/>
    <m/>
    <m/>
    <m/>
    <m/>
    <m/>
    <b v="0"/>
    <m/>
    <m/>
    <m/>
    <s v="https://arbetsformedlingen.se/om-oss/press/pressmeddelanden?id=1F1BDC48671FD0A8"/>
    <s v="created"/>
    <x v="1"/>
    <m/>
    <s v="Colin van Noordt"/>
    <d v="2020-01-01T00:00:00"/>
    <m/>
  </r>
  <r>
    <s v="AIWT6-258"/>
    <s v="Programm DaziT Evaluation einer Chatbot Lösung - Chatbot in Federal Customs Administration"/>
    <s v=" "/>
    <s v="Dieter Tschan"/>
    <s v="In order to reduce the effort caused by crossing borders (especially in the employee area), a very high degree of process automation is aimed for. A chatbot solution is currently being evaluated in the Federal Customs Administration as part of the DaZit program"/>
    <x v="0"/>
    <x v="27"/>
    <s v="CH"/>
    <s v="Federal Customs Administration"/>
    <x v="1"/>
    <x v="1"/>
    <s v="Executive and legislative organs, financial and fiscal affairs, external affairs."/>
    <x v="2"/>
    <x v="4"/>
    <m/>
    <s v="Communication"/>
    <s v="Natural language processing"/>
    <m/>
    <m/>
    <x v="1"/>
    <x v="1"/>
    <m/>
    <x v="0"/>
    <x v="0"/>
    <x v="3"/>
    <x v="0"/>
    <m/>
    <m/>
    <s v="Chatbots, Intelligent Digital Assistants, Virtual Agents and Recommendation Systems"/>
    <x v="4"/>
    <x v="3"/>
    <x v="0"/>
    <x v="0"/>
    <x v="0"/>
    <m/>
    <x v="3"/>
    <x v="2"/>
    <x v="5"/>
    <s v="Internal Management"/>
    <m/>
    <m/>
    <s v="Incremental / Technical Change"/>
    <s v="Improved Public Service"/>
    <m/>
    <m/>
    <s v="x"/>
    <s v="x"/>
    <m/>
    <b v="0"/>
    <b v="0"/>
    <m/>
    <m/>
    <m/>
    <m/>
    <m/>
    <m/>
    <m/>
    <b v="0"/>
    <m/>
    <m/>
    <m/>
    <s v="https://www.netzwoche.ch/news/2019-10-16/ki-in-der-verwaltung-chancen-und-herausforderungen"/>
    <s v="validated"/>
    <x v="1"/>
    <s v="[Luca] Dazit is a big programme in which probably there will be some AI project, however I found no information about nor specific AI project neither chatbot"/>
    <s v="Colin van Noordt"/>
    <d v="2020-01-01T00:00:00"/>
    <d v="2021-06-18T00:00:00"/>
  </r>
  <r>
    <s v="AIWT6-259"/>
    <s v="BFS - Plausibility check on quality and reliability of administrative data"/>
    <s v="https://www.experimental.bfs.admin.ch/expstat/en/home/innovation-data-science/plausi.html"/>
    <s v="Federal Statistical Office"/>
    <s v="This project intends to extend and accelerate the plausibility checks in the Federal Office for Statistics (BFS) using machine learning algorithms while increasing the data quality. Data that appears to be either clearly wrong or at least questionable will be sent back to the data providers with a request for correction or comment. Until now, such plausibility checks were mostly carried out in two different ways: either by manual controls or by automated procedures using limit values ​​and logical tests. This process of mutual plausi checks is very labor intensive. Machine learning can help to carry out the controls more quickly and more precisely."/>
    <x v="0"/>
    <x v="27"/>
    <s v="CH"/>
    <s v="Federal Office for Statistics "/>
    <x v="0"/>
    <x v="1"/>
    <s v="Executive and legislative organs, financial and fiscal affairs, external affairs."/>
    <x v="3"/>
    <x v="2"/>
    <m/>
    <s v="Learning"/>
    <s v="Machine learning"/>
    <s v="Machine learning"/>
    <m/>
    <x v="0"/>
    <x v="1"/>
    <m/>
    <x v="0"/>
    <x v="0"/>
    <x v="1"/>
    <x v="0"/>
    <m/>
    <m/>
    <s v="Machine Learning, Deep Learning"/>
    <x v="1"/>
    <x v="2"/>
    <x v="0"/>
    <x v="0"/>
    <x v="0"/>
    <m/>
    <x v="1"/>
    <x v="1"/>
    <x v="3"/>
    <s v="Enforcement"/>
    <m/>
    <s v="3 - AI4IOP"/>
    <s v="Incremental / Technical Change"/>
    <b v="0"/>
    <m/>
    <m/>
    <m/>
    <m/>
    <m/>
    <s v="Improved Administration Efficency"/>
    <s v="Improved Administrative Efficiency"/>
    <m/>
    <s v="x"/>
    <s v="x"/>
    <s v="x"/>
    <m/>
    <m/>
    <m/>
    <b v="0"/>
    <m/>
    <m/>
    <m/>
    <s v="https://www.experimental.bfs.admin.ch/expstat/de/home/innovative-datenwissenschaft/plausi.html"/>
    <s v="published"/>
    <x v="0"/>
    <m/>
    <s v="Colin van Noordt"/>
    <d v="2020-01-01T00:00:00"/>
    <d v="2021-06-18T00:00:00"/>
  </r>
  <r>
    <s v="AIWT6-260"/>
    <s v="NOGAuto - Assign or control codes to companies for economic activities "/>
    <s v=" "/>
    <s v="Federal Statistical Office"/>
    <s v="In 2017, the Swiss Federal Statistical Office (FSO) released its data innovation strategy to ensure to keep up with time and technology. NOGAuto is one of the main five projects, which has been retained in line with FSO’s data innovation strategy with the goal to augment and/or complement the existing basic official statistical production at the FSO._x000a_This project is realised to automate the coding of the economic activity of enterprises using “supervised machine learning” methods applied to already available data within the FSO (e.g. data from surveys, descriptions in the commercial register, explanatory notes for classifications) to support coding."/>
    <x v="0"/>
    <x v="27"/>
    <s v="CH"/>
    <s v="Federal Office for Statistics"/>
    <x v="0"/>
    <x v="3"/>
    <s v="R&amp;D economic affairs"/>
    <x v="1"/>
    <x v="5"/>
    <m/>
    <s v="Learning"/>
    <s v="Machine learning"/>
    <s v="Machine learning"/>
    <m/>
    <x v="0"/>
    <x v="1"/>
    <m/>
    <x v="0"/>
    <x v="3"/>
    <x v="2"/>
    <x v="0"/>
    <m/>
    <m/>
    <s v="Cognitive Robotics and Process Automation, Connected and Automated Vehicles"/>
    <x v="1"/>
    <x v="2"/>
    <x v="0"/>
    <x v="0"/>
    <x v="0"/>
    <m/>
    <x v="2"/>
    <x v="0"/>
    <x v="0"/>
    <s v="Internal Management"/>
    <m/>
    <s v="3 - AI4IOP"/>
    <s v="Incremental / Technical Change"/>
    <s v="Improved Public Service"/>
    <m/>
    <m/>
    <s v="x"/>
    <s v="x"/>
    <m/>
    <b v="0"/>
    <b v="0"/>
    <m/>
    <m/>
    <m/>
    <m/>
    <m/>
    <m/>
    <m/>
    <b v="0"/>
    <m/>
    <m/>
    <m/>
    <s v="https://www.experimental.bfs.admin.ch/expstat/en/home/innovation-data-science/nogauto.html"/>
    <s v="published"/>
    <x v="0"/>
    <m/>
    <s v="Colin van Noordt"/>
    <d v="2020-01-01T00:00:00"/>
    <m/>
  </r>
  <r>
    <s v="AIWT6-261"/>
    <s v="Chatbot - Offer residents and tourism information and services from the administration"/>
    <s v="https://www.stadt.sg.ch/home/verwaltung-politik/verwaltung-dienste/chatbot.html"/>
    <s v="Stadt St.Gallen, Rathaus, 9001 St.Gallen_x000a_+41 71 224 51 21_x000a_info@stadt.sg.ch"/>
    <s v="Using a prototype, the city of St.Gallen tested the potential and acceptance of a chatbot in order to offer residents and tourism better access to information and services from the administration. _x000a_By the end of 2018, various topics had been mapped in the chatbot. This includes the event calendar, information on parking spaces, the query of mobility information, the use of eUmzugCH, the query of information on disposal and the input of feedback to the programmers. _x000a_The implementation in its own software environment, more extensive dialog options, the connection to the residence confirmation, the debt enforcement register extract and the extension of the deadline in the area of ​​taxes will take place in 2019. Linked to this is the public test of the chatbot and subsequently a revision based on the knowledge gained from the public test. _x000a_The bot is integrated in the urban app (mobileSG) and on the city's website"/>
    <x v="3"/>
    <x v="27"/>
    <s v="CH"/>
    <s v="Municipality of St.Gallen"/>
    <x v="4"/>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1"/>
    <s v="Public Services and engagement"/>
    <m/>
    <m/>
    <s v="Organizational / Sustained Change"/>
    <s v="Improved Public Service"/>
    <m/>
    <s v="x"/>
    <m/>
    <m/>
    <m/>
    <s v="Open Government Capabilities"/>
    <b v="0"/>
    <m/>
    <m/>
    <m/>
    <m/>
    <m/>
    <m/>
    <m/>
    <s v="Open government capabilities"/>
    <s v="x"/>
    <m/>
    <m/>
    <s v="https://www.egovernment.ch/de/dokumentation/webpublikation/projekte/leistungen-fur-die-bevolkerung/chatbot-fur-die-offentliche-verwaltung/"/>
    <s v="published"/>
    <x v="0"/>
    <m/>
    <s v="Colin van Noordt"/>
    <d v="2020-01-01T00:00:00"/>
    <d v="2021-06-18T00:00:00"/>
  </r>
  <r>
    <s v="AIWT6-262"/>
    <s v="Voice-based e-government services - St. Gallen VoiceBot"/>
    <s v=" "/>
    <s v="Prof. Dr. Matthias Baldauf"/>
    <s v="A project has started in the City of St. Gallen to create a functional prototype of a voice-based civil service capable of conversing with citizens. Conversation-based interfaces and corresponding voice assistants for handling electronic citizen services are also extremely promising for e-government services. Expectations with regard to “Conversational E-Government” include, for example, a conscious reduction in the complexity of the services offered and improved accessibility for all citizens. _x000a_Secondary source of information: https://www.leaderdigital.ch/news/sva-will-chatbot-angebot-ausbauen-2718.html "/>
    <x v="3"/>
    <x v="27"/>
    <s v="CH"/>
    <s v="Municipality of St.Gallen"/>
    <x v="1"/>
    <x v="1"/>
    <s v="Executive and legislative organs, financial and fiscal affairs, external affairs."/>
    <x v="2"/>
    <x v="4"/>
    <m/>
    <s v="Perception"/>
    <s v="Audio processing"/>
    <m/>
    <m/>
    <x v="1"/>
    <x v="1"/>
    <m/>
    <x v="0"/>
    <x v="0"/>
    <x v="3"/>
    <x v="0"/>
    <m/>
    <m/>
    <s v="Audio Processing"/>
    <x v="4"/>
    <x v="3"/>
    <x v="0"/>
    <x v="0"/>
    <x v="0"/>
    <m/>
    <x v="3"/>
    <x v="2"/>
    <x v="5"/>
    <s v="Public Services and engagement"/>
    <m/>
    <m/>
    <s v="Organizational / Sustained Change"/>
    <s v="Improved Public Service"/>
    <m/>
    <s v="x"/>
    <m/>
    <s v="x"/>
    <m/>
    <b v="0"/>
    <b v="0"/>
    <m/>
    <m/>
    <m/>
    <m/>
    <m/>
    <m/>
    <m/>
    <b v="0"/>
    <m/>
    <m/>
    <m/>
    <s v="https://www.ost.ch/de/projekt/project/conego-217/"/>
    <s v="validated"/>
    <x v="1"/>
    <s v="[Luca] Same that the #259. Delete"/>
    <s v="Colin van Noordt"/>
    <d v="2020-01-01T00:00:00"/>
    <d v="2021-06-18T00:00:00"/>
  </r>
  <r>
    <s v="AIWT6-263"/>
    <s v="Maxi - Chatbot answering questions on insurance"/>
    <s v=" "/>
    <s v="Michel Guinot"/>
    <s v="The Social Insurance Aargau SVA has introduced the Maxi Chatbot in order to reduce the number of questions received daily. The chatbot can answer general questions without sensitive data content. In the future, all further emails should run through automated and intelligent (learning) triage and further processing. To do this, requests with personal data must be correctly triaged by the chatbot and, depending on the type of request, directly trigger a process on the specialist application. With the introduction of the &quot;Maxi&quot; chatbot, remedial measures were taken and mail inquiries reduced by around 30%."/>
    <x v="2"/>
    <x v="27"/>
    <s v="CH"/>
    <s v="Social Insurance Institute of Canton of Aargau"/>
    <x v="4"/>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1"/>
    <s v="Public Services and engagement"/>
    <m/>
    <m/>
    <s v="Incremental / Technical Change"/>
    <s v="Improved Public Service"/>
    <m/>
    <m/>
    <s v="x"/>
    <s v="x"/>
    <s v="x"/>
    <b v="0"/>
    <b v="0"/>
    <m/>
    <m/>
    <m/>
    <m/>
    <m/>
    <m/>
    <m/>
    <b v="0"/>
    <m/>
    <m/>
    <m/>
    <s v="https://www.previon.ch/projekte/maxi-der-clevere-chatbot-der-sva-aargau"/>
    <s v="published"/>
    <x v="0"/>
    <m/>
    <s v="Colin van Noordt"/>
    <d v="2020-01-01T00:00:00"/>
    <m/>
  </r>
  <r>
    <s v="AIWT6-264"/>
    <s v="Chatbot - Security institution information, find the ones entitled to premium reductions"/>
    <s v="https://www.svasg.ch/news/meldungen/20190329_leader-award.php"/>
    <s v="Reto Pflassung"/>
    <s v="In the Canton of St. Gallen, a Chatbot has been developed in the social security institution (SVA) organization to provide information for citizens about their services "/>
    <x v="2"/>
    <x v="27"/>
    <s v="CH"/>
    <s v="Social Insurance Institute of St.Gallen"/>
    <x v="4"/>
    <x v="1"/>
    <s v="Executive and legislative organs, financial and fiscal affairs, external affairs."/>
    <x v="1"/>
    <x v="2"/>
    <m/>
    <s v="Communication"/>
    <s v="Natural language processing"/>
    <m/>
    <s v="chatbot"/>
    <x v="2"/>
    <x v="1"/>
    <m/>
    <x v="0"/>
    <x v="2"/>
    <x v="2"/>
    <x v="0"/>
    <m/>
    <m/>
    <s v="Chatbots, Intelligent Digital Assistants, Virtual Agents and Recommendation Systems"/>
    <x v="0"/>
    <x v="1"/>
    <x v="0"/>
    <x v="0"/>
    <x v="0"/>
    <m/>
    <x v="0"/>
    <x v="1"/>
    <x v="1"/>
    <s v="Public Services and engagement"/>
    <m/>
    <m/>
    <s v="Organizational / Sustained Change"/>
    <s v="Improved Public Service"/>
    <m/>
    <s v="x"/>
    <m/>
    <m/>
    <m/>
    <s v="Open Government Capabilities"/>
    <b v="0"/>
    <m/>
    <m/>
    <m/>
    <m/>
    <m/>
    <m/>
    <m/>
    <s v="Open government capabilities"/>
    <s v="x"/>
    <m/>
    <m/>
    <s v="https://www.leaderdigital.ch/news/sva-will-chatbot-angebot-ausbauen-2718.html "/>
    <s v="published"/>
    <x v="0"/>
    <m/>
    <s v="Colin van Noordt"/>
    <d v="2020-01-01T00:00:00"/>
    <d v="2021-06-18T00:00:00"/>
  </r>
  <r>
    <s v="AIWT6-265"/>
    <s v="Refugees - Assigning asylum seekers"/>
    <s v="https://immigrationlab.org/2018/05/26/switzerland-launches-program-test-ai-refugee-integration/"/>
    <s v="Joëlle Pianzola_x000a_ IPL - ETH Zurich"/>
    <s v="The Swiss State Secretariat for Migration is testing a new, data-driven method for assigning asylum seekers to cantons across the country. Asylum seekers in the pilot program will be assessed by an algorithm designed to maximize their chances of finding a job. The algorithm will allow officials to send individuals to the canton that best fits their profile, rather than allocate them randomly, as under the current system. The program will then follow these asylum seekers over several years, comparing their employment rates to those of others who entered the country at the same time. The pilot is including two thousand people, half placed in cantons with the guidance of the algorithm and half placed randomly. _x000a_The algorithm’s recommendations take into account constraints such as the limited space in a canton, and placement officials make the final decision in each case. The placement algorithm was developed by the Immigration Policy Lab (IPL), which has branches at Stanford University and ETH Zurich, and an affiliated researcher from Dartmouth College"/>
    <x v="0"/>
    <x v="27"/>
    <s v="CH"/>
    <s v="Swiss State Secretariat for Migration"/>
    <x v="0"/>
    <x v="5"/>
    <s v="Public order and safety n.e.c."/>
    <x v="3"/>
    <x v="7"/>
    <m/>
    <s v="Reasoning"/>
    <s v="Automated reasoning"/>
    <m/>
    <m/>
    <x v="2"/>
    <x v="6"/>
    <s v="7d-Migration-assist_application"/>
    <x v="0"/>
    <x v="0"/>
    <x v="0"/>
    <x v="0"/>
    <m/>
    <m/>
    <s v="Expert and Rule based Systems, Algorithmic Decision Making"/>
    <x v="2"/>
    <x v="4"/>
    <x v="0"/>
    <x v="0"/>
    <x v="0"/>
    <m/>
    <x v="1"/>
    <x v="1"/>
    <x v="3"/>
    <s v="Adjudication"/>
    <m/>
    <m/>
    <s v="Transformative / Disruptive"/>
    <b v="0"/>
    <m/>
    <m/>
    <m/>
    <m/>
    <m/>
    <s v="Improved Administration Efficency"/>
    <s v="Improved Administrative Efficiency"/>
    <m/>
    <m/>
    <s v="x"/>
    <s v="x"/>
    <m/>
    <m/>
    <m/>
    <b v="0"/>
    <m/>
    <m/>
    <m/>
    <s v="https://www.srf.ch/news/schweiz/jobs-fuer-fluechtlinge-algorithmus-verteilt-neu-asylbewerber-auf-kantone"/>
    <s v="published"/>
    <x v="0"/>
    <m/>
    <s v="Colin van Noordt"/>
    <d v="2020-01-01T00:00:00"/>
    <d v="2021-06-18T00:00:00"/>
  </r>
  <r>
    <s v="AIWT6-266"/>
    <s v="Chatbot Canton of Zug - Digital Assistant supporting citizens"/>
    <s v=" "/>
    <s v="Andreas Hess"/>
    <s v="A chatbot is available on the website of the Zug Commercial Register and Bankrupty Office. The digital administration assistant supports you, for example, with the ordering of commercial register extracts and receipts, with the entry of a sole proprietorship by filling out the form, or by putting together a claim entry together with a user and sending a finished PDF for forwarding to the Office produces. The aim is to meet a freely formulated need of the customers of the Commercial Register and Bankruptcy Office in Zug as well and as quickly as possible within the scope of the defined skills. "/>
    <x v="2"/>
    <x v="27"/>
    <s v="CH"/>
    <s v="Zug Commercial Register and Bankruptcy Office"/>
    <x v="1"/>
    <x v="1"/>
    <s v="Executive and legislative organs, financial and fiscal affairs, external affairs."/>
    <x v="2"/>
    <x v="4"/>
    <m/>
    <s v="Communication"/>
    <s v="Natural language processing"/>
    <m/>
    <m/>
    <x v="1"/>
    <x v="1"/>
    <m/>
    <x v="0"/>
    <x v="0"/>
    <x v="3"/>
    <x v="0"/>
    <m/>
    <m/>
    <s v="Chatbots, Intelligent Digital Assistants, Virtual Agents and Recommendation Systems"/>
    <x v="4"/>
    <x v="3"/>
    <x v="0"/>
    <x v="0"/>
    <x v="0"/>
    <m/>
    <x v="3"/>
    <x v="2"/>
    <x v="5"/>
    <s v="Public Services and engagement"/>
    <m/>
    <m/>
    <s v="Organizational / Sustained Change"/>
    <s v="Improved Public Service"/>
    <m/>
    <s v="x"/>
    <m/>
    <s v="x"/>
    <m/>
    <b v="0"/>
    <b v="0"/>
    <m/>
    <m/>
    <m/>
    <m/>
    <m/>
    <m/>
    <m/>
    <b v="0"/>
    <m/>
    <m/>
    <m/>
    <s v="https://www.zg.ch/behoerden/volkswirtschaftsdirektion/handelsregisteramt/aktuell/medienmitteilung-chatbot"/>
    <s v="validated"/>
    <x v="1"/>
    <s v="[Luca] I cannot find the chatbot, as the article is 2019 I will not publish it"/>
    <s v="Colin van Noordt"/>
    <d v="2020-01-01T00:00:00"/>
    <d v="2021-06-18T00:00:00"/>
  </r>
  <r>
    <s v="AIWT6-267"/>
    <s v="PRECOPS Predictive policing - Predicting burglaries in Zurich"/>
    <s v=" "/>
    <m/>
    <s v="Since 2012, the Zurich City Police and 3 other cantons have been using have been using software that predicts burglaries. This reduced the number of burglaries by 60% between 2012 and 2016. This corresponds to savings of CHF 13 million in insurance annually. However, the use of the software remains controversial with limited clear benefits from its usage. Cities which have been using the PRECOPS software found similiar decreases in burglaries since the introduction of the software as similiar cantons. https://algorithmwatch.org/en/story/swiss-predictive-policing/ In one of the cantons, Aargau, there were now so few burglaries in their dataset which makes the predictions of the system very inaccurate "/>
    <x v="3"/>
    <x v="27"/>
    <s v="CH"/>
    <s v="Zürich City Police"/>
    <x v="1"/>
    <x v="5"/>
    <s v="Police Services"/>
    <x v="2"/>
    <x v="4"/>
    <m/>
    <s v="Learning"/>
    <s v="Machine learning"/>
    <m/>
    <m/>
    <x v="1"/>
    <x v="1"/>
    <m/>
    <x v="0"/>
    <x v="0"/>
    <x v="3"/>
    <x v="0"/>
    <m/>
    <m/>
    <s v="Predictive Analytics, Simulation and Data Visualisation"/>
    <x v="4"/>
    <x v="3"/>
    <x v="0"/>
    <x v="0"/>
    <x v="0"/>
    <m/>
    <x v="3"/>
    <x v="2"/>
    <x v="5"/>
    <s v="Enforcement"/>
    <m/>
    <m/>
    <s v="Organizational / Sustained Change"/>
    <s v="Improved Public Service"/>
    <m/>
    <m/>
    <s v="x"/>
    <s v="x"/>
    <m/>
    <b v="0"/>
    <b v="0"/>
    <m/>
    <m/>
    <m/>
    <m/>
    <m/>
    <m/>
    <m/>
    <b v="0"/>
    <m/>
    <m/>
    <m/>
    <s v="https://www.srf.ch/news/regional/aargau-solothurn/aargauer-polizei-software-opfer-des-eigenen-erfolges"/>
    <s v="validated"/>
    <x v="1"/>
    <s v="There are studies from the university where they cannot confirm that it works."/>
    <s v="Colin van Noordt"/>
    <d v="2020-01-01T00:00:00"/>
    <d v="2021-06-15T00:00:00"/>
  </r>
  <r>
    <s v="AIWT6-268"/>
    <s v="Programm DaziT Projekt Data Analytics"/>
    <s v=" "/>
    <m/>
    <s v="The Data Analytics project is building an FCA-wide information hub, in which different data collections are brought together and made available for a 360 ° view. This enables Forecasted action and thus supports the development of the FCA into a data-driven organization. The Data Analytics project is currently being implemented. The focus is on building a data analytics platform with a central collection of data from many existing source systems and the implementation of various use cases such as B. the integral risk analysis"/>
    <x v="0"/>
    <x v="27"/>
    <s v="CH"/>
    <s v="Federal Customs Administration"/>
    <x v="1"/>
    <x v="1"/>
    <s v="Executive and legislative organs, financial and fiscal affairs, external affairs."/>
    <x v="2"/>
    <x v="4"/>
    <m/>
    <s v="Learning"/>
    <s v="Machine learning"/>
    <m/>
    <m/>
    <x v="1"/>
    <x v="1"/>
    <m/>
    <x v="0"/>
    <x v="0"/>
    <x v="3"/>
    <x v="0"/>
    <m/>
    <m/>
    <s v="Machine Learning, Deep Learning"/>
    <x v="4"/>
    <x v="3"/>
    <x v="0"/>
    <x v="0"/>
    <x v="0"/>
    <m/>
    <x v="3"/>
    <x v="2"/>
    <x v="5"/>
    <s v="Internal Management"/>
    <m/>
    <m/>
    <s v="Incremental / Technical Change"/>
    <s v="Improved Public Service"/>
    <m/>
    <m/>
    <s v="x"/>
    <s v="x"/>
    <m/>
    <b v="0"/>
    <b v="0"/>
    <m/>
    <m/>
    <m/>
    <m/>
    <m/>
    <m/>
    <m/>
    <b v="0"/>
    <m/>
    <m/>
    <m/>
    <s v="https://www.ezv.admin.ch/ezv/de/home/themen/projekte/dazit/aktueller-stand-der-arbeiten/data-analytics.html"/>
    <s v="created"/>
    <x v="1"/>
    <m/>
    <s v="Colin van Noordt"/>
    <d v="2020-01-01T00:00:00"/>
    <m/>
  </r>
  <r>
    <s v="AIWT6-269"/>
    <s v="Arealstatistik Deep Learning (ADELE)"/>
    <s v=" "/>
    <m/>
    <s v=" The project aims to gain the necessary know-how in the field of technologies for Artificial Intelligence (AI) and thus to automate, at least in part, the aerial image interpretation for the identification and classification of changes in the long term "/>
    <x v="0"/>
    <x v="27"/>
    <s v="CH"/>
    <s v="Federal Office for Statistics "/>
    <x v="1"/>
    <x v="1"/>
    <s v="Executive and legislative organs, financial and fiscal affairs, external affairs."/>
    <x v="2"/>
    <x v="4"/>
    <m/>
    <s v="Perception"/>
    <s v="Computer vision"/>
    <m/>
    <m/>
    <x v="1"/>
    <x v="1"/>
    <m/>
    <x v="0"/>
    <x v="0"/>
    <x v="3"/>
    <x v="0"/>
    <m/>
    <m/>
    <s v="Computer Vision and Identity Recognition"/>
    <x v="4"/>
    <x v="3"/>
    <x v="0"/>
    <x v="0"/>
    <x v="0"/>
    <m/>
    <x v="3"/>
    <x v="2"/>
    <x v="5"/>
    <s v="Regulatory research, analysis and monitoring"/>
    <m/>
    <m/>
    <s v="Incremental / Technical Change"/>
    <s v="Improved Public Service"/>
    <m/>
    <m/>
    <s v="x"/>
    <s v="x"/>
    <m/>
    <b v="0"/>
    <b v="0"/>
    <m/>
    <m/>
    <m/>
    <m/>
    <m/>
    <m/>
    <m/>
    <b v="0"/>
    <m/>
    <m/>
    <m/>
    <s v="https://www.experimental.bfs.admin.ch/expstat/fr/home/innovation-science-donnes/adele.html"/>
    <s v="created"/>
    <x v="1"/>
    <m/>
    <s v="Colin van Noordt"/>
    <d v="2020-01-01T00:00:00"/>
    <m/>
  </r>
  <r>
    <s v="AIWT6-270"/>
    <s v="DFID - Department for International Development "/>
    <s v=" "/>
    <m/>
    <s v="The Department for International Development (DFID) needed to help developing countries better understand their population distribution. DFID has deployed the programme in Nigeria, Zambia, Mozambique and Democratic Republic of Congo (DRC). DFID has also conducted scoping missions to Tanzania, Ethiopia, and South Sudan."/>
    <x v="3"/>
    <x v="10"/>
    <s v="UK"/>
    <s v="Department for International Development"/>
    <x v="1"/>
    <x v="1"/>
    <s v="Foreign economic aid."/>
    <x v="2"/>
    <x v="4"/>
    <m/>
    <s v="Learning"/>
    <s v="Machine learning"/>
    <m/>
    <m/>
    <x v="1"/>
    <x v="1"/>
    <m/>
    <x v="0"/>
    <x v="0"/>
    <x v="3"/>
    <x v="0"/>
    <m/>
    <m/>
    <m/>
    <x v="4"/>
    <x v="3"/>
    <x v="0"/>
    <x v="0"/>
    <x v="0"/>
    <m/>
    <x v="3"/>
    <x v="2"/>
    <x v="5"/>
    <m/>
    <m/>
    <m/>
    <s v="Incremental / Technical Change"/>
    <b v="0"/>
    <m/>
    <m/>
    <m/>
    <m/>
    <m/>
    <b v="0"/>
    <b v="0"/>
    <m/>
    <m/>
    <m/>
    <m/>
    <m/>
    <m/>
    <m/>
    <b v="0"/>
    <m/>
    <m/>
    <m/>
    <s v="https://www.gov.uk/government/case-studies/how-dfid-used-satellite-images-to-estimate-populations"/>
    <s v="validated"/>
    <x v="1"/>
    <s v="Deployed in Africa, so not relevant here."/>
    <s v="Colin van Noordt"/>
    <d v="2020-01-01T00:00:00"/>
    <d v="2021-06-15T00:00:00"/>
  </r>
  <r>
    <s v="AIWT6-271"/>
    <s v="DVSA MOT -  Intelligent, data-driven approach to better target Driver and Vehicle Standards Agency (DVSA) resources"/>
    <s v=" "/>
    <m/>
    <s v="The Driver and Vehicle Standards Agency (DVSA) wanted to use a more intelligent, data-driven approach to better target their resources and ensure annual inspection (MOT) standards remained high."/>
    <x v="0"/>
    <x v="10"/>
    <s v="UK"/>
    <s v="Driver and Vehicle Standards Agency"/>
    <x v="0"/>
    <x v="3"/>
    <s v="Transport"/>
    <x v="4"/>
    <x v="2"/>
    <m/>
    <s v="Learning"/>
    <s v="Machine learning"/>
    <s v="Machine learning"/>
    <m/>
    <x v="0"/>
    <x v="1"/>
    <m/>
    <x v="0"/>
    <x v="0"/>
    <x v="1"/>
    <x v="0"/>
    <m/>
    <m/>
    <s v="Machine Learning, Deep Learning"/>
    <x v="3"/>
    <x v="7"/>
    <x v="0"/>
    <x v="0"/>
    <x v="0"/>
    <m/>
    <x v="1"/>
    <x v="0"/>
    <x v="0"/>
    <s v="Enforcement"/>
    <m/>
    <m/>
    <s v="Incremental / Technical Change"/>
    <b v="0"/>
    <m/>
    <m/>
    <m/>
    <m/>
    <m/>
    <s v="Improved Administration Efficency"/>
    <s v="Improved Administrative Efficiency"/>
    <m/>
    <s v="x"/>
    <s v="x"/>
    <s v="x"/>
    <m/>
    <m/>
    <m/>
    <b v="0"/>
    <m/>
    <m/>
    <m/>
    <s v="https://www.gov.uk/government/case-studies/how-the-department-for-transport-used-ai-to-improve-mot-testing"/>
    <s v="published"/>
    <x v="0"/>
    <m/>
    <s v="Colin van Noordt"/>
    <d v="2020-01-01T00:00:00"/>
    <d v="2021-06-15T00:00:00"/>
  </r>
  <r>
    <s v="AIWT6-272"/>
    <s v="HART - Assessment risk tool, predictive policing based on person data"/>
    <s v="https://www.tandfonline.com/doi/full/10.1080/13600834.2018.1458455"/>
    <s v="Sheena Urwin"/>
    <s v="The Harm Assessment Risk Tool (HART) puts information on a person's past offending history, age, postcode and other background characteristics through algorithms that then classify them as a low, medium or high risk. It is used by the police of Durham and was one of the first reported cases of predictive policing used in the police. "/>
    <x v="0"/>
    <x v="10"/>
    <s v="UK"/>
    <s v="Durham city police"/>
    <x v="4"/>
    <x v="5"/>
    <s v="Police Services"/>
    <x v="4"/>
    <x v="1"/>
    <m/>
    <s v="Reasoning"/>
    <s v="Automated reasoning"/>
    <m/>
    <m/>
    <x v="2"/>
    <x v="5"/>
    <s v="6a-LawEnforcement-riskassess_np"/>
    <x v="0"/>
    <x v="0"/>
    <x v="0"/>
    <x v="0"/>
    <m/>
    <m/>
    <s v="Security Analytics and Threat Intelligence"/>
    <x v="3"/>
    <x v="7"/>
    <x v="0"/>
    <x v="0"/>
    <x v="0"/>
    <m/>
    <x v="1"/>
    <x v="1"/>
    <x v="3"/>
    <s v="Enforcement"/>
    <m/>
    <m/>
    <s v="Incremental / Technical Change"/>
    <b v="0"/>
    <m/>
    <m/>
    <m/>
    <m/>
    <m/>
    <s v="Improved Administration Efficency"/>
    <s v="Improved Administrative Efficiency"/>
    <m/>
    <s v="x"/>
    <s v="x"/>
    <s v="x"/>
    <m/>
    <m/>
    <m/>
    <b v="0"/>
    <m/>
    <m/>
    <m/>
    <s v="https://www.tandfonline.com/doi/pdf/10.1080/13600834.2018.1458455"/>
    <s v="published"/>
    <x v="0"/>
    <m/>
    <s v="Colin van Noordt"/>
    <d v="2020-01-01T00:00:00"/>
    <m/>
  </r>
  <r>
    <s v="AIWT6-273"/>
    <s v="Predictive policing - Kent police"/>
    <s v=" "/>
    <m/>
    <s v="Kent Police began its predictive policing pilot in December 2012, it started by feeding data, including five years' worth of recorded crimes and three years of incidents of anti-social behaviour, into a computer."/>
    <x v="3"/>
    <x v="10"/>
    <s v="UK"/>
    <s v="Kent Police"/>
    <x v="1"/>
    <x v="5"/>
    <s v="Police Services"/>
    <x v="0"/>
    <x v="4"/>
    <m/>
    <s v="Learning"/>
    <s v="Machine learning"/>
    <m/>
    <m/>
    <x v="1"/>
    <x v="1"/>
    <m/>
    <x v="0"/>
    <x v="0"/>
    <x v="3"/>
    <x v="0"/>
    <m/>
    <m/>
    <s v="Security Analytics and Threat Intelligence"/>
    <x v="4"/>
    <x v="3"/>
    <x v="0"/>
    <x v="0"/>
    <x v="0"/>
    <m/>
    <x v="3"/>
    <x v="2"/>
    <x v="5"/>
    <s v="Enforcement"/>
    <m/>
    <m/>
    <s v="Incremental / Technical Change"/>
    <s v="Improved Public Service"/>
    <m/>
    <m/>
    <s v="x"/>
    <s v="x"/>
    <m/>
    <b v="0"/>
    <b v="0"/>
    <m/>
    <m/>
    <m/>
    <m/>
    <m/>
    <m/>
    <m/>
    <b v="0"/>
    <m/>
    <m/>
    <m/>
    <s v="https://www.statewatch.org/media/documents/docbin/uk-2013-11-kent-police-pp-report.pdf"/>
    <s v="validated"/>
    <x v="1"/>
    <s v="It stopped using the software in 2018 according to bbc"/>
    <s v="Colin van Noordt"/>
    <d v="2020-01-01T00:00:00"/>
    <d v="2021-06-15T00:00:00"/>
  </r>
  <r>
    <s v="AIWT6-274"/>
    <s v="Amelia - Chatbot helping local residents find city services"/>
    <s v="https://www.intelligentcio.com/eu/2021/06/10/amelia-hired-by-centric-to-transform-citizen-services-with-conversational-ai/"/>
    <s v="Maarten Hillenaar, CEO of Centric Public Sector Solution"/>
    <s v="Amid budget cuts, the Enfield Council in North London emploies Amelia, an avatar and chatbot personal assistant from IPsoft. Amelia uses Artificial Intelligence, machine-learning algorithms, and a natural language processor to help local residents find city services. "/>
    <x v="3"/>
    <x v="10"/>
    <s v="UK"/>
    <s v="London Borough of Enfield"/>
    <x v="4"/>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2"/>
    <s v="Public Services and engagement"/>
    <m/>
    <m/>
    <s v="Incremental / Technical Change"/>
    <s v="Improved Public Service"/>
    <m/>
    <s v="x"/>
    <m/>
    <s v="x"/>
    <s v="x"/>
    <b v="0"/>
    <b v="0"/>
    <m/>
    <m/>
    <m/>
    <m/>
    <m/>
    <m/>
    <m/>
    <b v="0"/>
    <m/>
    <m/>
    <m/>
    <s v="https://www.ukauthority.com/articles/enfield-joins-microsoft-in-citizenbot-project/"/>
    <s v="published"/>
    <x v="0"/>
    <m/>
    <s v="Colin van Noordt"/>
    <d v="2020-01-01T00:00:00"/>
    <d v="2021-06-15T00:00:00"/>
  </r>
  <r>
    <s v="AIWT6-275"/>
    <s v="Babylon - Health interactive symptom checker"/>
    <s v="https://www.babylonhealth.com/us/what-we-offer/chatbot"/>
    <m/>
    <s v="Babylon's interactive symptom checker asks you questions to analyse your condition. Babylon's AI system has been created by experienced doctors and scientists using the latest advances in deep-learning. Much more than a searchable database, it assesses known symptoms and risk factors to provide informed, up-to-date medical information."/>
    <x v="0"/>
    <x v="10"/>
    <s v="UK"/>
    <s v="National Health Service"/>
    <x v="0"/>
    <x v="4"/>
    <s v="Medical products, appliances and equipment."/>
    <x v="1"/>
    <x v="7"/>
    <m/>
    <s v="Reasoning"/>
    <s v="Automated reasoning"/>
    <m/>
    <m/>
    <x v="2"/>
    <x v="1"/>
    <m/>
    <x v="0"/>
    <x v="0"/>
    <x v="1"/>
    <x v="0"/>
    <m/>
    <m/>
    <s v="Chatbots, Intelligent Digital Assistants, Virtual Agents and Recommendation Systems"/>
    <x v="0"/>
    <x v="0"/>
    <x v="0"/>
    <x v="0"/>
    <x v="0"/>
    <m/>
    <x v="0"/>
    <x v="1"/>
    <x v="1"/>
    <s v="Public Services and engagement"/>
    <m/>
    <m/>
    <s v="Incremental / Technical Change"/>
    <s v="Improved Public Service"/>
    <m/>
    <m/>
    <s v="x"/>
    <s v="x"/>
    <m/>
    <b v="0"/>
    <b v="0"/>
    <m/>
    <m/>
    <m/>
    <m/>
    <m/>
    <m/>
    <m/>
    <b v="0"/>
    <m/>
    <m/>
    <m/>
    <s v="https://www.babylonhealth.com/"/>
    <s v="published"/>
    <x v="0"/>
    <m/>
    <s v="Colin van Noordt"/>
    <d v="2020-01-01T00:00:00"/>
    <m/>
  </r>
  <r>
    <s v="AIWT6-276"/>
    <s v="Wysa - Chatbot for mental health services"/>
    <s v=" "/>
    <m/>
    <s v="As a large NHS Trust they cover children’s mental health services for North East London, Essex, Kent and Medway with over 19,000 children living and attending school in these areas. By recommending Wysa the trust hope to encourage young people and their families to make use of the self-reflective and skills building opportunity as a means to build emotional resilience and lessen the chances of mental health conditions developing in the future."/>
    <x v="0"/>
    <x v="10"/>
    <s v="UK"/>
    <s v="North East London NHS Foundation Trust"/>
    <x v="1"/>
    <x v="4"/>
    <s v="Medical products, appliances and equipment."/>
    <x v="2"/>
    <x v="4"/>
    <m/>
    <s v="Communication"/>
    <s v="Natural language processing"/>
    <m/>
    <m/>
    <x v="1"/>
    <x v="1"/>
    <m/>
    <x v="0"/>
    <x v="0"/>
    <x v="3"/>
    <x v="0"/>
    <m/>
    <m/>
    <s v="Chatbots, Intelligent Digital Assistants, Virtual Agents and Recommendation Systems"/>
    <x v="4"/>
    <x v="3"/>
    <x v="0"/>
    <x v="0"/>
    <x v="0"/>
    <m/>
    <x v="3"/>
    <x v="2"/>
    <x v="5"/>
    <s v="Public Services and engagement"/>
    <m/>
    <m/>
    <s v="Transformative / Disruptive"/>
    <s v="Improved Public Service"/>
    <m/>
    <s v="x"/>
    <m/>
    <s v="x"/>
    <m/>
    <b v="0"/>
    <b v="0"/>
    <m/>
    <m/>
    <m/>
    <m/>
    <m/>
    <m/>
    <m/>
    <b v="0"/>
    <m/>
    <m/>
    <m/>
    <s v="https://www.wysa.io/nhs-case-study"/>
    <s v="validated"/>
    <x v="1"/>
    <s v="it looks 100% private"/>
    <s v="Colin van Noordt"/>
    <d v="2020-01-01T00:00:00"/>
    <d v="2021-06-15T00:00:00"/>
  </r>
  <r>
    <s v="AIWT6-277"/>
    <s v="TravelBot - Chatbot for travel information"/>
    <s v="https://www.facebook.com/tfltravelbot/"/>
    <s v="Shashi Verma"/>
    <s v="The new social media tool, which is powered by Artificial Intelligence, can &quot;chat&quot; with customers using Messenger and instantly tell them when their bus is due to arrive, provide service updates and Tube maps. The TravelBot can also link direct to a customer service agent, making customer service queries easier than ever."/>
    <x v="3"/>
    <x v="10"/>
    <s v="UK"/>
    <s v="Transport for London"/>
    <x v="4"/>
    <x v="3"/>
    <s v="General economic, commercial and labour affair"/>
    <x v="1"/>
    <x v="7"/>
    <m/>
    <s v="Communication"/>
    <s v="Natural language processing"/>
    <m/>
    <s v="chatbot"/>
    <x v="2"/>
    <x v="1"/>
    <m/>
    <x v="0"/>
    <x v="0"/>
    <x v="1"/>
    <x v="0"/>
    <m/>
    <m/>
    <s v="Chatbots, Intelligent Digital Assistants, Virtual Agents and Recommendation Systems"/>
    <x v="0"/>
    <x v="0"/>
    <x v="0"/>
    <x v="0"/>
    <x v="0"/>
    <m/>
    <x v="0"/>
    <x v="1"/>
    <x v="2"/>
    <s v="Public Services and engagement"/>
    <m/>
    <m/>
    <s v="Incremental / Technical Change"/>
    <s v="Improved Public Service"/>
    <m/>
    <m/>
    <s v="x"/>
    <s v="x"/>
    <s v="x"/>
    <b v="0"/>
    <b v="0"/>
    <m/>
    <m/>
    <m/>
    <m/>
    <m/>
    <m/>
    <m/>
    <b v="0"/>
    <m/>
    <m/>
    <m/>
    <s v="https://tfl.gov.uk/info-for/media/press-releases/2017/june/tfl-launches-new-social-media-travelb"/>
    <s v="published"/>
    <x v="0"/>
    <m/>
    <s v="Colin van Noordt"/>
    <d v="2020-01-01T00:00:00"/>
    <d v="2021-06-18T00:00:00"/>
  </r>
  <r>
    <s v="AIWT6-278"/>
    <s v="Reducing train delays"/>
    <s v="https://www.gov.uk/government/case-studies/how-a-signalling-company-used-ai-to-help-trains-run-on-time"/>
    <m/>
    <s v="A company responsible for managing railway traffic wanted to increase the proportion of trains arriving at their destination on time from 82% to 90%. The company wanted to be able to predict when delays were likely to happen and use these insights to help controllers prepare for and minimise impact on the train network. This would allow the company to redirect traffic in a way that reduced delays."/>
    <x v="0"/>
    <x v="10"/>
    <s v="UK"/>
    <m/>
    <x v="5"/>
    <x v="3"/>
    <s v="Transport"/>
    <x v="2"/>
    <x v="4"/>
    <m/>
    <s v="Learning"/>
    <s v="Machine learning"/>
    <m/>
    <m/>
    <x v="1"/>
    <x v="1"/>
    <m/>
    <x v="0"/>
    <x v="0"/>
    <x v="3"/>
    <x v="0"/>
    <m/>
    <m/>
    <s v="Predictive Analytics, Simulation and Data Visualisation"/>
    <x v="4"/>
    <x v="3"/>
    <x v="0"/>
    <x v="0"/>
    <x v="0"/>
    <m/>
    <x v="3"/>
    <x v="2"/>
    <x v="5"/>
    <s v="Internal Management"/>
    <m/>
    <m/>
    <s v="Incremental / Technical Change"/>
    <s v="Improved Public Service"/>
    <m/>
    <m/>
    <s v="x"/>
    <s v="x"/>
    <m/>
    <b v="0"/>
    <b v="0"/>
    <m/>
    <m/>
    <m/>
    <m/>
    <m/>
    <m/>
    <m/>
    <b v="0"/>
    <m/>
    <m/>
    <m/>
    <s v="https://www.gov.uk/government/case-studies/how-a-signalling-company-used-ai-to-help-trains-run-on-timehttps://eandt.theiet.org/content/articles/2020/12/ai-uses-british-railway-data-to-predict-delayed-trains/"/>
    <s v="validated"/>
    <x v="1"/>
    <s v="[Luca] Not enough information. I will not publish it"/>
    <s v="Colin van Noordt"/>
    <d v="2020-01-01T00:00:00"/>
    <d v="2021-06-21T00:00:00"/>
  </r>
  <r>
    <s v="AIWT6-279"/>
    <s v="EHPS - Early help profiling system to identify children and families considered vulnerable"/>
    <s v=" "/>
    <m/>
    <s v="A predictive system called the &quot;Early Help Profiling System (EHPS)&quot; used in Hackney County (London), which uses data from a variety of different sources to identify children and families considered vulnerable and at risk of child abuse to the municipality. The data includes statistics from different government agencies, such as school attendance, housing information, economic indicators, and others. This allows early intervention to these families, avoiding the occurrence of a crisis with more expensive follow-up actions.  _x000a_Each month, the social workers team gets a list of 20 families who are of high risk and unknown to the social workers at that time. Social workers then decide based on the information to conduct an early intervention, such as support from a child centre or a health assessment. It has been reported that the model had a high accuracy, with more than 80% of the risk alerts deemed valid, despite challenges with continuous updating of some data sources. The system was expected to help councils save around one million euro per year by having early, targeted interventions. However, the system was heavily criticized. The nature of the data collection and the risk assessment was very opaque as data is processed by a private company, leading to concerns by citizens. Those whose data was used were not informed and it was kept a secret which indicators were to determine the risks, since a private company was responsible for the development and argued that the information was commercially sensitive. Others noticed that the system was only put in place to cope with the austerity measures put in place, as the system was advertised to maximize payments from the Troubled Families programme. _x000a_Now Hackney Council stopped working with the programme as it did not realise the expected benefits."/>
    <x v="3"/>
    <x v="10"/>
    <s v="UK"/>
    <m/>
    <x v="4"/>
    <x v="0"/>
    <s v="Family and children."/>
    <x v="0"/>
    <x v="1"/>
    <m/>
    <s v="Learning"/>
    <s v="Machine learning"/>
    <s v="Machine learning"/>
    <m/>
    <x v="0"/>
    <x v="2"/>
    <s v="5a-Services&amp;Benefits-eligibility_np"/>
    <x v="0"/>
    <x v="2"/>
    <x v="0"/>
    <x v="0"/>
    <m/>
    <m/>
    <s v="Expert and Rule based Systems, Algorithmic Decision Making"/>
    <x v="3"/>
    <x v="7"/>
    <x v="0"/>
    <x v="0"/>
    <x v="0"/>
    <m/>
    <x v="1"/>
    <x v="0"/>
    <x v="0"/>
    <s v="Enforcement"/>
    <m/>
    <m/>
    <s v="Transformative / Disruptive"/>
    <b v="0"/>
    <m/>
    <m/>
    <m/>
    <m/>
    <m/>
    <s v="Improved Administration Efficency"/>
    <s v="Improved Administrative Efficiency"/>
    <m/>
    <m/>
    <s v="x"/>
    <s v="x"/>
    <m/>
    <m/>
    <m/>
    <b v="0"/>
    <m/>
    <m/>
    <m/>
    <s v="https://www.hackneycitizen.co.uk/2018/10/18/council-360k-xantura-software-profiles-troubled-families/"/>
    <s v="published"/>
    <x v="0"/>
    <m/>
    <s v="Colin van Noordt"/>
    <d v="2020-01-01T00:00:00"/>
    <m/>
  </r>
  <r>
    <s v="AIWT6-280"/>
    <s v="BRIDGET"/>
    <s v="https://cordis.europa.eu/project/id/610691/es"/>
    <s v="Maria Sega-Buhalis_x000a_UNIVERSITY OF SURREY_x000a_Stag Hill_x000a_GU2 7XH N/A GUILDFORD"/>
    <s v="Visual Artificial Intelligence (AI) can change the way we interact with this treasure trove of visual big data. The BRIDGET (‘BRIDging the Gap for Enhanced broadcasT’) project paved the way for the company Visual Atoms to develop ultra-fast visual search engines which can recognise and find monuments, locations, buildings, products, books, logos or objects."/>
    <x v="1"/>
    <x v="10"/>
    <s v="UK"/>
    <s v="UNIVERSITY OF SURREY"/>
    <x v="1"/>
    <x v="3"/>
    <s v="General economic, commercial and labour affair"/>
    <x v="2"/>
    <x v="8"/>
    <m/>
    <s v="Perception"/>
    <s v="Computer vision"/>
    <m/>
    <m/>
    <x v="1"/>
    <x v="1"/>
    <m/>
    <x v="0"/>
    <x v="0"/>
    <x v="3"/>
    <x v="0"/>
    <m/>
    <m/>
    <m/>
    <x v="4"/>
    <x v="3"/>
    <x v="0"/>
    <x v="0"/>
    <x v="0"/>
    <m/>
    <x v="3"/>
    <x v="2"/>
    <x v="5"/>
    <m/>
    <m/>
    <m/>
    <s v="Incremental / Technical Change"/>
    <b v="0"/>
    <m/>
    <m/>
    <m/>
    <m/>
    <m/>
    <b v="0"/>
    <b v="0"/>
    <m/>
    <m/>
    <m/>
    <m/>
    <m/>
    <m/>
    <m/>
    <b v="0"/>
    <m/>
    <m/>
    <m/>
    <s v="https://ec.europa.eu/digital-single-market/en/news/bridget-eu-funded-project-success-story"/>
    <s v="retired"/>
    <x v="1"/>
    <m/>
    <s v="Colin van Noordt"/>
    <d v="2020-01-01T00:00:00"/>
    <m/>
  </r>
  <r>
    <s v="AIWT6-281"/>
    <s v="non-intrusive load monitoring"/>
    <s v=" "/>
    <m/>
    <s v="A research institution needed to understand which electric appliances were being used in a house at a certain time to optimise heating and energy consumption"/>
    <x v="3"/>
    <x v="13"/>
    <s v="NL"/>
    <m/>
    <x v="1"/>
    <x v="3"/>
    <s v="Fuel and energy"/>
    <x v="2"/>
    <x v="4"/>
    <m/>
    <s v="Learning"/>
    <s v="Machine learning"/>
    <m/>
    <m/>
    <x v="1"/>
    <x v="1"/>
    <m/>
    <x v="0"/>
    <x v="0"/>
    <x v="3"/>
    <x v="0"/>
    <m/>
    <m/>
    <m/>
    <x v="4"/>
    <x v="3"/>
    <x v="0"/>
    <x v="0"/>
    <x v="0"/>
    <m/>
    <x v="3"/>
    <x v="2"/>
    <x v="5"/>
    <m/>
    <m/>
    <m/>
    <s v="Incremental / Technical Change"/>
    <b v="0"/>
    <m/>
    <m/>
    <m/>
    <m/>
    <m/>
    <b v="0"/>
    <b v="0"/>
    <m/>
    <m/>
    <m/>
    <m/>
    <m/>
    <m/>
    <m/>
    <b v="0"/>
    <m/>
    <m/>
    <m/>
    <m/>
    <s v="retired"/>
    <x v="1"/>
    <m/>
    <s v="Colin van Noordt"/>
    <d v="2020-01-01T00:00:00"/>
    <d v="2020-01-01T00:00:00"/>
  </r>
  <r>
    <s v="AIWT6-282"/>
    <s v="free-text survey analysis"/>
    <s v=" "/>
    <m/>
    <s v="A market research start-up needed to access insights from their free-text survey responses."/>
    <x v="3"/>
    <x v="13"/>
    <s v="NL"/>
    <m/>
    <x v="5"/>
    <x v="3"/>
    <s v="Other industries"/>
    <x v="2"/>
    <x v="4"/>
    <m/>
    <s v="Communication"/>
    <s v="Natural language processing"/>
    <m/>
    <m/>
    <x v="1"/>
    <x v="1"/>
    <m/>
    <x v="0"/>
    <x v="0"/>
    <x v="3"/>
    <x v="0"/>
    <m/>
    <m/>
    <s v="Natural Language Processing, Text Mining and Speech Analytics"/>
    <x v="1"/>
    <x v="2"/>
    <x v="0"/>
    <x v="0"/>
    <x v="0"/>
    <m/>
    <x v="3"/>
    <x v="2"/>
    <x v="5"/>
    <s v="Regulatory research, analysis and monitoring"/>
    <m/>
    <m/>
    <s v="Incremental / Technical Change"/>
    <s v="Improved Public Service"/>
    <m/>
    <m/>
    <s v="x"/>
    <s v="x"/>
    <m/>
    <b v="0"/>
    <b v="0"/>
    <m/>
    <m/>
    <m/>
    <m/>
    <m/>
    <m/>
    <m/>
    <b v="0"/>
    <m/>
    <m/>
    <m/>
    <m/>
    <s v="validated"/>
    <x v="1"/>
    <s v="Missing link"/>
    <s v="Colin van Noordt"/>
    <d v="2020-01-01T00:00:00"/>
    <d v="2020-01-01T00:00:00"/>
  </r>
  <r>
    <s v="AIWT6-283"/>
    <s v="EMPOWER AI project - AI platform for use within the TSOC National Control Cente "/>
    <s v="https://www2.kios.ucy.ac.cy/empower/"/>
    <m/>
    <s v="This project proposes the development of cutting-edge solutions based on ICT (e.g., innovative real-time monitoring and control tools, storage solutions) for evolving the Cyprus power system. This would come together in a platform for use within the TSOC National Control Center.  "/>
    <x v="0"/>
    <x v="6"/>
    <s v="CY"/>
    <s v="KIOS Research and Innovation Center of Excellence, University of Cyprus (UCY)"/>
    <x v="1"/>
    <x v="3"/>
    <s v="Fuel and energy"/>
    <x v="2"/>
    <x v="4"/>
    <m/>
    <s v="Reasoning"/>
    <s v="Automated reasoning"/>
    <m/>
    <m/>
    <x v="1"/>
    <x v="1"/>
    <m/>
    <x v="0"/>
    <x v="0"/>
    <x v="3"/>
    <x v="0"/>
    <m/>
    <m/>
    <m/>
    <x v="4"/>
    <x v="3"/>
    <x v="0"/>
    <x v="0"/>
    <x v="0"/>
    <m/>
    <x v="3"/>
    <x v="2"/>
    <x v="5"/>
    <m/>
    <m/>
    <m/>
    <m/>
    <b v="0"/>
    <m/>
    <m/>
    <m/>
    <m/>
    <m/>
    <b v="0"/>
    <b v="0"/>
    <m/>
    <m/>
    <m/>
    <m/>
    <m/>
    <m/>
    <m/>
    <b v="0"/>
    <m/>
    <m/>
    <m/>
    <s v="Mail to AI Watch (3-2-2021)"/>
    <s v="validated"/>
    <x v="1"/>
    <s v="[Luca] Not enough information. I will not publish it"/>
    <s v="Colin van Noordt"/>
    <d v="2020-01-01T00:00:00"/>
    <d v="2021-06-21T00:00:00"/>
  </r>
  <r>
    <s v="AIWT6-284"/>
    <s v="AI­ supported identification with help of the Central Client Authentication Agent"/>
    <s v=" "/>
    <m/>
    <m/>
    <x v="3"/>
    <x v="13"/>
    <s v="NL"/>
    <m/>
    <x v="5"/>
    <x v="10"/>
    <m/>
    <x v="2"/>
    <x v="4"/>
    <m/>
    <s v="Learning"/>
    <s v="Machine learn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5"/>
    <s v="drawing up of minutes using dictation"/>
    <s v=" "/>
    <m/>
    <m/>
    <x v="3"/>
    <x v="13"/>
    <s v="NL"/>
    <m/>
    <x v="5"/>
    <x v="10"/>
    <m/>
    <x v="2"/>
    <x v="4"/>
    <m/>
    <s v="Communication"/>
    <s v="Natural language process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6"/>
    <s v="self­service Government Window administration"/>
    <s v=" "/>
    <m/>
    <m/>
    <x v="3"/>
    <x v="13"/>
    <s v="NL"/>
    <m/>
    <x v="5"/>
    <x v="10"/>
    <m/>
    <x v="2"/>
    <x v="4"/>
    <m/>
    <s v="Planning"/>
    <s v="Search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7"/>
    <s v="online self­service administration with the support of an expertise system"/>
    <s v=" "/>
    <m/>
    <m/>
    <x v="3"/>
    <x v="13"/>
    <s v="NL"/>
    <m/>
    <x v="5"/>
    <x v="10"/>
    <m/>
    <x v="2"/>
    <x v="4"/>
    <m/>
    <s v="Planning"/>
    <s v="Search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8"/>
    <s v="crime prevention with the support of big data based behavioural analysis"/>
    <s v=" "/>
    <m/>
    <m/>
    <x v="3"/>
    <x v="13"/>
    <s v="NL"/>
    <m/>
    <x v="5"/>
    <x v="10"/>
    <m/>
    <x v="2"/>
    <x v="4"/>
    <m/>
    <s v="Learning"/>
    <s v="Machine learn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9"/>
    <s v="testing autonomous vehicles in a military environment"/>
    <s v=" "/>
    <m/>
    <m/>
    <x v="3"/>
    <x v="13"/>
    <s v="NL"/>
    <m/>
    <x v="5"/>
    <x v="10"/>
    <m/>
    <x v="2"/>
    <x v="4"/>
    <m/>
    <s v="Learning"/>
    <s v="Machine learn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90"/>
    <s v="cybersecurity protection using AI algorithms"/>
    <s v=" "/>
    <m/>
    <m/>
    <x v="3"/>
    <x v="13"/>
    <s v="NL"/>
    <m/>
    <x v="5"/>
    <x v="10"/>
    <m/>
    <x v="2"/>
    <x v="4"/>
    <m/>
    <s v="Learning"/>
    <s v="Machine learn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91"/>
    <s v="Tuva - dictating text and controlling computers using voice control"/>
    <s v="https://www.universell.no/nyheter/tilrettelegging/tuva/"/>
    <m/>
    <s v="Tuva is an aid for dictating text (speech recognition) and navigating a PC using voice control. The product was developed by Max Manus in 2017 and is provided to people with permanent disabilities. The solution uses AI and builds on resources from Språkbanken. The dataset developed specially for this system is now openly accessible to other developers in Språkbanken."/>
    <x v="0"/>
    <x v="23"/>
    <s v="NO"/>
    <m/>
    <x v="3"/>
    <x v="1"/>
    <s v="Executive and legislative organs, financial and fiscal affairs, external affairs."/>
    <x v="2"/>
    <x v="4"/>
    <m/>
    <s v="Communication"/>
    <s v="Natural language processing"/>
    <m/>
    <m/>
    <x v="1"/>
    <x v="1"/>
    <m/>
    <x v="0"/>
    <x v="0"/>
    <x v="3"/>
    <x v="0"/>
    <m/>
    <m/>
    <m/>
    <x v="4"/>
    <x v="3"/>
    <x v="0"/>
    <x v="0"/>
    <x v="0"/>
    <m/>
    <x v="3"/>
    <x v="2"/>
    <x v="5"/>
    <m/>
    <m/>
    <m/>
    <m/>
    <b v="0"/>
    <m/>
    <m/>
    <m/>
    <m/>
    <m/>
    <b v="0"/>
    <b v="0"/>
    <m/>
    <m/>
    <m/>
    <m/>
    <m/>
    <m/>
    <m/>
    <b v="0"/>
    <m/>
    <m/>
    <m/>
    <m/>
    <s v="validated"/>
    <x v="1"/>
    <s v="[Luca] TUVA is a tool made by a company for voice and speech recognition, I added a link but I could not find any information on the public sector"/>
    <s v="Colin van Noordt"/>
    <d v="2020-01-01T00:00:00"/>
    <d v="2021-06-21T00:00:00"/>
  </r>
  <r>
    <s v="AIWT6-292"/>
    <s v="Posting of invoices - Robot to propose the correct posting"/>
    <s v=" "/>
    <m/>
    <s v="Customers of The Norwegian Government Agency for Financial Management (DFØ) spend considerable time and resources on posting incoming invoices due to uncertainty about the correct posting. In some cases this can lead to invoices being paid after the due date and can create extra costs for the agency in the form of interest and charges. DFØ is currently testing solutions from two companies, one of which involves an accounting robot that uses AI to propose the correct posting. The model is trained using historical data before making a prediction of the posting based on a combination of historical data and information obtained from the actual invoice._x000a__x000a_"/>
    <x v="0"/>
    <x v="23"/>
    <s v="NO"/>
    <s v="Norwegian Government Agency for Financial Management"/>
    <x v="0"/>
    <x v="1"/>
    <s v="Executive and legislative organs, financial and fiscal affairs, external affairs."/>
    <x v="1"/>
    <x v="7"/>
    <m/>
    <s v="Learning"/>
    <s v="Machine learning"/>
    <s v="Machine learning"/>
    <m/>
    <x v="0"/>
    <x v="1"/>
    <m/>
    <x v="0"/>
    <x v="3"/>
    <x v="2"/>
    <x v="0"/>
    <m/>
    <m/>
    <s v="Predictive Analytics, Simulation and Data Visualisation"/>
    <x v="1"/>
    <x v="5"/>
    <x v="0"/>
    <x v="0"/>
    <x v="0"/>
    <m/>
    <x v="0"/>
    <x v="1"/>
    <x v="1"/>
    <s v="Internal Management"/>
    <m/>
    <m/>
    <s v="Incremental / Technical Change"/>
    <s v="Improved Public Service"/>
    <m/>
    <m/>
    <s v="x"/>
    <s v="x"/>
    <m/>
    <b v="0"/>
    <b v="0"/>
    <m/>
    <m/>
    <m/>
    <m/>
    <m/>
    <m/>
    <m/>
    <b v="0"/>
    <m/>
    <m/>
    <m/>
    <s v="https://www.regjeringen.no/en/dokumenter/nasjonal-strategi-for-kunstig-intelligens/id2685594/?ch=6#id0043"/>
    <s v="published"/>
    <x v="0"/>
    <m/>
    <s v="Colin van Noordt"/>
    <d v="2020-01-01T00:00:00"/>
    <d v="2021-06-21T00:00:00"/>
  </r>
  <r>
    <s v="AIWT6-293"/>
    <s v="Misty II - Robot for elderly people"/>
    <s v=" https://www.elespanol.com/invertia/disruptores-innovadores/autonomias/cataluna/20210223/misty-robot-facil-mayores-viven-solos-barcelona/560944535_0.amp.html;_x000a_https://5gbarcelona.org/pilots/5g-emotional-robot/;_x000a_https://docs.mistyrobotics.com/misty-ii/get-started/meet-misty/"/>
    <s v="Institut de la Robòtica per la Dependència and the Fundació i2CAT info@institutorobotica.org"/>
    <s v="Twenty elderly people who live alone and already use services provided by the City Council’s Area for Social Rights are to be accompanied in their daily lives by the social robot Misty II. This is the start of a pilot project to analyse the usefulness of a project created for the challenge ‘Improving the quality of life of senior citizens through technology’, launched by the Barcelona Mobile World Capital Foundation. Users will be selected to live with a robot during a trial period. The pilot aims to discover to which extent the quality of life for senior citizens can be improved through assistance with a social robot, by, for example, reducing isolation, monitoring their health, preventing the forgetting of medicine or appointments. "/>
    <x v="2"/>
    <x v="22"/>
    <s v="ES511"/>
    <s v="Municipality of Barcelona"/>
    <x v="4"/>
    <x v="0"/>
    <s v="Old age."/>
    <x v="4"/>
    <x v="7"/>
    <m/>
    <s v="Integration and Interaction"/>
    <s v="Robotics and Automation"/>
    <m/>
    <m/>
    <x v="2"/>
    <x v="1"/>
    <m/>
    <x v="0"/>
    <x v="4"/>
    <x v="2"/>
    <x v="0"/>
    <m/>
    <m/>
    <s v="Cognitive Robotics and Process Automation, Connected and Automated Vehicles"/>
    <x v="0"/>
    <x v="6"/>
    <x v="0"/>
    <x v="1"/>
    <x v="0"/>
    <m/>
    <x v="0"/>
    <x v="1"/>
    <x v="2"/>
    <s v="Public Services and engagement"/>
    <s v="Yes"/>
    <m/>
    <s v="Transformative / Disruptive"/>
    <s v="Improved Public Service"/>
    <s v="x"/>
    <m/>
    <m/>
    <m/>
    <m/>
    <b v="0"/>
    <b v="0"/>
    <m/>
    <m/>
    <m/>
    <m/>
    <m/>
    <m/>
    <m/>
    <b v="0"/>
    <m/>
    <m/>
    <m/>
    <s v="https://www.barcelona.cat/infobarcelona/en/tema/senior-citizens/misty-ii-the-social-robot-becomes-part-of-the-lives-of-twenty-senior-citizens_907645.html"/>
    <s v="published"/>
    <x v="0"/>
    <m/>
    <s v="Lorenzino Vaccari"/>
    <d v="2021-03-01T00:00:00"/>
    <m/>
  </r>
  <r>
    <s v="AIWT6-294"/>
    <s v="ARC-D - Automatic Road Condition Detection"/>
    <s v="https://palaimon.io/blog/arcd"/>
    <s v="Fabian Kraut fabian.kraut@palaimon.io "/>
    <s v="Currently there is no automated collection of condition data for all federal motorways.  An up-to-date database and an automated assessment of the quality of individual stretches of motorway would be important, e.g. in order to initiate suitable maintenance measures at an early stage and thus prevent cost-intensive long-term damage.  A system is being developed, on the basis of image data previously classified by experts, that enables video data to be (partially) (partially) automated evaluation of video data in order to classify roads in terms of their condition. In the long term, other sensor data will also be incorporated."/>
    <x v="0"/>
    <x v="1"/>
    <s v="DE"/>
    <s v="BMVI, Autobahn GmbH of the Federal Government"/>
    <x v="0"/>
    <x v="3"/>
    <s v="Transport"/>
    <x v="3"/>
    <x v="0"/>
    <m/>
    <s v="Perception"/>
    <s v="Computer vision"/>
    <s v="Machine learning"/>
    <m/>
    <x v="0"/>
    <x v="1"/>
    <m/>
    <x v="2"/>
    <x v="4"/>
    <x v="2"/>
    <x v="0"/>
    <m/>
    <m/>
    <s v="Computer Vision and Identity Recognition"/>
    <x v="3"/>
    <x v="8"/>
    <x v="0"/>
    <x v="0"/>
    <x v="0"/>
    <m/>
    <x v="0"/>
    <x v="1"/>
    <x v="2"/>
    <s v="Internal Management"/>
    <m/>
    <m/>
    <s v="Incremental / Technical Change"/>
    <s v="Improved Public Service"/>
    <m/>
    <m/>
    <s v="x"/>
    <s v="x"/>
    <m/>
    <b v="0"/>
    <b v="0"/>
    <m/>
    <m/>
    <m/>
    <m/>
    <m/>
    <m/>
    <m/>
    <b v="0"/>
    <m/>
    <m/>
    <m/>
    <s v="KI im Behördeneinsatz: Erfahrungen und Empfehlungen https://www.oeffentliche-it.de/documents/10181/14412/KI+im+Beh%C3%B6rdeneinsatz+-+Erfahrungen+und+Empfehlungen "/>
    <s v="published"/>
    <x v="0"/>
    <m/>
    <s v="Colin van Noordt"/>
    <d v="2021-03-20T00:00:00"/>
    <d v="2021-06-21T00:00:00"/>
  </r>
  <r>
    <s v="AIWT6-295"/>
    <s v="C-19 - Interdepartmental chatbot on the topic of Corona."/>
    <s v="https://chatbot.it.bund.de/"/>
    <s v="Rene Gürth Rene.Guerth@itzbund.de"/>
    <s v="Citizens want to receive quick and easy-to-understand information, also about Covid 19 issues. Various channels are available to them for this purpose (including post, e-mail, telephone, personal auditions), but some of these are tied to opening hours and tie up staff resources in the authorities. Since the beginning of the pandemic, the number of enquiries in the public services has increased by up to ten times. A chatbot automatically answers questions from citizens. In the process, existing FAQs are entered as building blocks for a dialogue. In the future, chatbots will have functions for creating applications and clarifying status. The AI components will used primarily for speech recognition, but also for processing the dialogues conducted. C-19 Chatbot provides pre-formulated answers and references to further sources of information"/>
    <x v="0"/>
    <x v="1"/>
    <s v="DE"/>
    <s v="ITZBund "/>
    <x v="0"/>
    <x v="1"/>
    <s v="General services."/>
    <x v="3"/>
    <x v="7"/>
    <m/>
    <s v="Communication"/>
    <s v="Natural language processing"/>
    <m/>
    <s v="chatbot"/>
    <x v="2"/>
    <x v="1"/>
    <m/>
    <x v="0"/>
    <x v="0"/>
    <x v="1"/>
    <x v="0"/>
    <m/>
    <m/>
    <s v="Chatbots, Intelligent Digital Assistants, Virtual Agents and Recommendation Systems"/>
    <x v="1"/>
    <x v="2"/>
    <x v="0"/>
    <x v="0"/>
    <x v="0"/>
    <m/>
    <x v="1"/>
    <x v="1"/>
    <x v="1"/>
    <s v="Public Services and engagement"/>
    <m/>
    <m/>
    <m/>
    <b v="0"/>
    <m/>
    <m/>
    <m/>
    <m/>
    <m/>
    <s v="Improved Administration Efficency"/>
    <s v="Improved Administrative Efficiency"/>
    <m/>
    <m/>
    <s v="x"/>
    <m/>
    <s v="x"/>
    <m/>
    <m/>
    <b v="0"/>
    <m/>
    <m/>
    <m/>
    <s v="KI im Behördeneinsatz: Erfahrungen und Empfehlungen https://www.oeffentliche-it.de/documents/10181/14412/KI+im+Beh%C3%B6rdeneinsatz+-+Erfahrungen+und+Empfehlungen "/>
    <s v="published"/>
    <x v="0"/>
    <m/>
    <s v="Colin van Noordt"/>
    <d v="2021-03-20T00:00:00"/>
    <d v="2021-06-15T00:00:00"/>
  </r>
  <r>
    <s v="AIWT6-296"/>
    <s v="Study certificates - Automatic recognition for applying for child benefit"/>
    <s v="https://www.oeffentliche-it.de/documents/10181/14412/KI+im+Beh%C3%B6rdeneinsatz+-+Erfahrungen+und+Empfehlungen "/>
    <s v="Dr. Frank Pelzel_x000a_frank.pelzel@arbeitsagentur.de"/>
    <s v="To apply for child benefit, the current certificate of study of the child in question must be submitted twice a year. This results in a high volume of documents to be checked by hand, especially since the German universities could not agree on a uniform form.The client uploads the certificate of study to an appropriate website. The text of the certificate of study is extracted with OCR (Optical Character Recognition) and transferred to the system for classification. Four issues are checked:_x000a_-Is it a certificate of study (yes/no) and with what probability (score)?_x000a_probability (score)?_x000a_-Is it the right child?_x000a_-Is it the correct validity period/semester?_x000a_-Is it a known German university?_x000a_The result of the classification is displayed to the employees in the specialist procedure of the family benefits office. At the same time, the result of the check procedure &quot;Studienbescheinigung ja /nein&quot; (certificate of study yes /no) is indicated. This must then be actively accepted by the employee. The training data currently consists of 60,000 study certificates that are semi-automatically annotated and_x000a_annotated and then used for training. Using a specially developed algorithm, the personal data is anonymised before classification and can therefore also be used as training data. and can therefore also be used as training data. The classification of the study certificate is carried out by: Naive Base/Support Vector Machine / Logistic Regression. To NLP (Natural Language Processing), Named Entity Recognition is used for data extraction."/>
    <x v="0"/>
    <x v="1"/>
    <s v="DE"/>
    <s v="Bundesagentur für Arbeit"/>
    <x v="0"/>
    <x v="0"/>
    <s v="Family and children."/>
    <x v="4"/>
    <x v="0"/>
    <m/>
    <s v="Communication"/>
    <s v="Natural language processing"/>
    <m/>
    <s v="text analysis"/>
    <x v="2"/>
    <x v="2"/>
    <s v="5a-Services&amp;Benefits-eligibility_np"/>
    <x v="0"/>
    <x v="0"/>
    <x v="0"/>
    <x v="0"/>
    <m/>
    <m/>
    <s v="Computer Vision and Identity Recognition"/>
    <x v="5"/>
    <x v="10"/>
    <x v="0"/>
    <x v="0"/>
    <x v="0"/>
    <m/>
    <x v="1"/>
    <x v="1"/>
    <x v="3"/>
    <s v="Adjudication"/>
    <m/>
    <m/>
    <s v="Organizational / Sustained Change"/>
    <b v="0"/>
    <m/>
    <m/>
    <m/>
    <m/>
    <m/>
    <s v="Improved Administration Efficency"/>
    <s v="Improved Administrative Efficiency"/>
    <m/>
    <s v="x"/>
    <m/>
    <s v="x"/>
    <m/>
    <s v="x"/>
    <m/>
    <s v="Open government capabilities"/>
    <s v="x"/>
    <m/>
    <m/>
    <s v="KI im Behördeneinsatz: Erfahrungen und Empfehlungen https://www.oeffentliche-it.de/documents/10181/14412/KI+im+Beh%C3%B6rdeneinsatz+-+Erfahrungen+und+Empfehlungen "/>
    <s v="published"/>
    <x v="0"/>
    <m/>
    <s v="Colin van Noordt"/>
    <d v="2021-03-20T00:00:00"/>
    <d v="2021-06-21T00:00:00"/>
  </r>
  <r>
    <s v="AIWT6-297"/>
    <s v="Trade statistics - Classification system that automatically new data points as relevant"/>
    <s v="https://www.researchgate.net/publication/329945338_Machine_Learning_in_Official_Statistics"/>
    <s v="Joerg Feuerhake_x000a_Joerg.Feuerhake@destatis.de"/>
    <s v="The starting point is a classification problem: In order to decide whether a data point (e.g. a craft enterprise) is to be included in a statistic, it must be classified as relevant. (e.g. a craft enterprise) is included in a statistic, it must be classified as relevant or not. or not relevant. Up to now, this has been done manually. However, this is time-consuming and is also prone to errors. Furthermore, there are only scarce personnel capacities. On the basis of previously determined classification patterns for units (information from business registers), a classification system is trained that automatically classifies new automatically classifies new data points as relevant or not. Case handlers are given the same time window as before to process the now pre-sorted cases. The classified data points (craft enterprises relevant/not relevant for the statistics). statistics)"/>
    <x v="0"/>
    <x v="1"/>
    <s v="DE"/>
    <s v="Statistisches Bundesamt"/>
    <x v="0"/>
    <x v="1"/>
    <s v="General services."/>
    <x v="4"/>
    <x v="1"/>
    <m/>
    <s v="Learning"/>
    <s v="Machine learning"/>
    <s v="Machine learning"/>
    <m/>
    <x v="0"/>
    <x v="1"/>
    <m/>
    <x v="0"/>
    <x v="0"/>
    <x v="1"/>
    <x v="0"/>
    <m/>
    <m/>
    <s v="Predictive Analytics, Simulation and Data Visualisation"/>
    <x v="1"/>
    <x v="5"/>
    <x v="0"/>
    <x v="0"/>
    <x v="0"/>
    <m/>
    <x v="1"/>
    <x v="0"/>
    <x v="0"/>
    <s v="Internal Management"/>
    <m/>
    <s v="3 - AI4IOP"/>
    <m/>
    <b v="0"/>
    <m/>
    <m/>
    <m/>
    <m/>
    <m/>
    <s v="Improved Administration Efficency"/>
    <s v="Improved Administrative Efficiency"/>
    <m/>
    <m/>
    <s v="x"/>
    <s v="x"/>
    <m/>
    <m/>
    <m/>
    <b v="0"/>
    <m/>
    <m/>
    <m/>
    <s v="KI im Behördeneinsatz: Erfahrungen und Empfehlungen https://www.oeffentliche-it.de/documents/10181/14412/KI+im+Beh%C3%B6rdeneinsatz+-+Erfahrungen+und+Empfehlungen "/>
    <s v="validated"/>
    <x v="0"/>
    <s v="URL missing"/>
    <s v="Colin van Noordt"/>
    <d v="2021-03-20T00:00:00"/>
    <d v="2021-06-14T00:00:00"/>
  </r>
  <r>
    <s v="AIWT6-298"/>
    <s v="Indoor Robot - Making a 3D model of a new building "/>
    <s v="http://publica.fraunhofer.de/documents/N-599611.html"/>
    <s v="Konstantin Klipp_x000a_konstantin.klipp@fokus.fraunhofer.de"/>
    <s v="People need to be able to navigate (independently) in existing public buildings. In particular, people with disabilities such as blind people and wheelchair users need_x000a_information about the conditions of the building as well as simple and barrier-free navigation. In practice, current building plans often do not provide the necessary information. A robot measures the entire building using a laser scanner and object camera. A vector model of the building is created from the individual measurement points using AI. which can then be used for orientation maps and their display on mobile devices. mobile devices. The robot thus makes a 3D model of the building"/>
    <x v="0"/>
    <x v="1"/>
    <s v="DE"/>
    <s v="Bundesministerium für Verkehr und digitale Infrastruktur (BMVI)"/>
    <x v="0"/>
    <x v="8"/>
    <s v="Housing development."/>
    <x v="4"/>
    <x v="0"/>
    <m/>
    <s v="Learning"/>
    <s v="Machine learning"/>
    <s v="Machine learning"/>
    <m/>
    <x v="0"/>
    <x v="1"/>
    <m/>
    <x v="0"/>
    <x v="0"/>
    <x v="1"/>
    <x v="0"/>
    <m/>
    <m/>
    <s v="Cognitive Robotics and Process Automation, Connected and Automated Vehicles"/>
    <x v="3"/>
    <x v="8"/>
    <x v="0"/>
    <x v="0"/>
    <x v="0"/>
    <m/>
    <x v="2"/>
    <x v="1"/>
    <x v="2"/>
    <s v="Public Services and engagement"/>
    <m/>
    <m/>
    <m/>
    <s v="Improved Public Service"/>
    <m/>
    <s v="x"/>
    <m/>
    <s v="x"/>
    <m/>
    <b v="0"/>
    <b v="0"/>
    <m/>
    <m/>
    <m/>
    <m/>
    <m/>
    <m/>
    <m/>
    <b v="0"/>
    <m/>
    <m/>
    <m/>
    <s v="KI im Behördeneinsatz: Erfahrungen und Empfehlungen https://www.oeffentliche-it.de/documents/10181/14412/KI+im+Beh%C3%B6rdeneinsatz+-+Erfahrungen+und+Empfehlungen "/>
    <s v="validated"/>
    <x v="0"/>
    <s v="URL missing"/>
    <s v="Colin van Noordt"/>
    <d v="2021-03-20T00:00:00"/>
    <d v="2021-06-14T00:00:00"/>
  </r>
  <r>
    <s v="AIWT6-299"/>
    <s v="Artificial Intelligence for Light Signal Systems - KI4LSA"/>
    <s v=" "/>
    <s v="Prof. Jürgen Jasperneite_x000a_juergen.jasperneite@iosb-ina.fraunhofer.de"/>
    <s v="Traffic lights play a major role in controlling traffic in cities. However, the traffic lights are often often relatively static or are only controlled by humans with a delay. Furthermore, many traffic lights are not synchronised with each other. A possible optimisation of the traffic flow cannot be achieved. A sensor system yet to be developed maps the traffic situation at each intersection. The digital image created from the data will be analysed using AI to control other traffic light systems. For this purpose, existing traffic lights are interlinked. In this way, the traffic lights will adapt to the flow of traffic. This should reduce transit time transit time by 25 percent and achieve a considerable reduction in noise pollution and environmental pollution through exhaust fumes. In the long term, abnormal traffic situations are to be recognised and and to inform road users accordingly._x000a_It is expected that the AI will improve the control of the traffic lights and, based on this, optimisation of the traffic flow. Furthermore, the collected data will be made available as open data."/>
    <x v="3"/>
    <x v="1"/>
    <s v="DE"/>
    <s v="Lemgo City"/>
    <x v="1"/>
    <x v="3"/>
    <s v="Transport"/>
    <x v="2"/>
    <x v="4"/>
    <m/>
    <s v="Learning"/>
    <s v="Machine learning"/>
    <m/>
    <m/>
    <x v="1"/>
    <x v="1"/>
    <m/>
    <x v="0"/>
    <x v="0"/>
    <x v="3"/>
    <x v="0"/>
    <m/>
    <m/>
    <s v="Predictive Analytics, Simulation and Data Visualisation"/>
    <x v="4"/>
    <x v="3"/>
    <x v="0"/>
    <x v="0"/>
    <x v="0"/>
    <m/>
    <x v="3"/>
    <x v="2"/>
    <x v="5"/>
    <s v="Internal Management"/>
    <m/>
    <m/>
    <m/>
    <s v="Improved Public Service"/>
    <m/>
    <m/>
    <s v="x"/>
    <s v="x"/>
    <m/>
    <b v="0"/>
    <b v="0"/>
    <m/>
    <m/>
    <m/>
    <m/>
    <m/>
    <m/>
    <m/>
    <b v="0"/>
    <m/>
    <m/>
    <m/>
    <s v="KI im Behördeneinsatz: Erfahrungen und Empfehlungen https://www.oeffentliche-it.de/documents/10181/14412/KI+im+Beh%C3%B6rdeneinsatz+-+Erfahrungen+und+Empfehlungen "/>
    <s v="validated"/>
    <x v="1"/>
    <s v="URL missing"/>
    <s v="Colin van Noordt"/>
    <d v="2021-03-20T00:00:00"/>
    <d v="2021-06-14T00:00:00"/>
  </r>
  <r>
    <s v="AIWT6-300"/>
    <s v="Child benefit - Voice assistant for parents support"/>
    <s v="https://www.oeffentliche-it.de/documents/10181/14412/KI+im+Beh%C3%B6rdeneinsatz+-+Erfahrungen+und+Empfehlungen "/>
    <s v="Dr. Brigitte Klamroth_x000a_Brigitte.Klamroth@sk.hamburg.de"/>
    <s v="Parents are required by law to provide the registry office with information on the registration of their child in the first days after the birth of their child to the registrar's office, to determine the name and to create the first formal thus also create the first formal prerequisite for receiving parental and child benefits. The bureaucratic burden is increased by the fact that documents are requested at different places in a redundant manner and that there is usually (still) no electronic data exchange. Immediately after the birth, this creates additional work for many parents - in addition to the often tense domestic situation._x000a__x000a_The guiding principle of the project is: &quot;The data runs, not the parents&quot;. First, in 2018, a citizen-friendly, only three-page combination form was developed for entering all necessary data once. Thanks to a cross-institutional parents can hand it in directly at the maternity clinic, and the cooperation partners take care of everything else. take care of everything else. Parents now receive their child's birth certificate by post much faster. The parents now receive their child's birth certificate, the tax ID, the entry in the registration system and the child benefit notice much more quickly by post. The child benefit is transferred directly to their account. On this basis, an online service was service was developed in 2019, which will initially be offered as a pilot to a limited target group in June 2020. at the Asklepios Clinic in Altona. The pilot also includes the use of a voice assistance system to enable the combined application to be completed more easily and with fewer barriers. At stationary terminals in clinics or via tablets or smartphones, parents are guided linguistically through the process. guided through the process. Output of the application data at the responsible registry offices or the family insurance fund. A downstream system checks whether possible follow-up questions are required."/>
    <x v="0"/>
    <x v="1"/>
    <s v="DE"/>
    <s v="Amt für IT und Digitalisierung in der Senatskanzlei der Freien"/>
    <x v="0"/>
    <x v="0"/>
    <s v="Family and children."/>
    <x v="4"/>
    <x v="0"/>
    <m/>
    <s v="Communication"/>
    <s v="Natural language processing"/>
    <m/>
    <s v="voice assistant"/>
    <x v="2"/>
    <x v="2"/>
    <s v="5a-Services&amp;Benefits-eligibility_np"/>
    <x v="0"/>
    <x v="0"/>
    <x v="0"/>
    <x v="0"/>
    <m/>
    <m/>
    <s v="Natural Language Processing, Text Mining and Speech Analytics"/>
    <x v="0"/>
    <x v="0"/>
    <x v="0"/>
    <x v="0"/>
    <x v="0"/>
    <m/>
    <x v="0"/>
    <x v="1"/>
    <x v="1"/>
    <s v="Public Services and engagement"/>
    <m/>
    <m/>
    <s v="Organizational / Sustained Change"/>
    <s v="Improved Public Service"/>
    <m/>
    <m/>
    <m/>
    <s v="x"/>
    <m/>
    <b v="0"/>
    <b v="0"/>
    <m/>
    <m/>
    <m/>
    <m/>
    <m/>
    <m/>
    <m/>
    <b v="0"/>
    <m/>
    <m/>
    <m/>
    <s v="KI im Behördeneinsatz: Erfahrungen und Empfehlungen https://www.oeffentliche-it.de/documents/10181/14412/KI+im+Beh%C3%B6rdeneinsatz+-+Erfahrungen+und+Empfehlungen "/>
    <s v="published"/>
    <x v="0"/>
    <m/>
    <s v="Colin van Noordt"/>
    <d v="2021-03-20T00:00:00"/>
    <d v="2021-06-21T00:00:00"/>
  </r>
  <r>
    <s v="AIWT6-301"/>
    <s v="Against pornography - Analysis of suspicious material "/>
    <s v="https://www.behoerden-spiegel.de/2021/05/25/ki-im-kampf-gegen-kinderpornografie/"/>
    <s v="Markus Hartmann_x000a_E-Mail: Markus.Hartmann@sta-koeln.nrw.de"/>
    <s v="For the prosecution of the distribution, acquisition and possession of child and youth pornographic material for children and adolescents, a large amount of secured and possibly evidence-relevant data must be analysed on a regular basis. For example, non-justiciable holiday pictures must be from child pornography.  An automated image recognition system analyses possible images and sort out those that are most likely to depict child or youth pornography. These are then forwarded to the case worker for further investigation. Suspected child or youth pornography images that are submitted to the public prosecutor's office for a decision."/>
    <x v="0"/>
    <x v="1"/>
    <s v="DE"/>
    <s v="Cologne City"/>
    <x v="4"/>
    <x v="5"/>
    <s v="Police Services"/>
    <x v="4"/>
    <x v="7"/>
    <m/>
    <s v="Perception"/>
    <s v="Computer vision"/>
    <s v="Machine learning"/>
    <m/>
    <x v="0"/>
    <x v="5"/>
    <s v="6g-LawEnforcement-crime analytics_np"/>
    <x v="0"/>
    <x v="0"/>
    <x v="0"/>
    <x v="0"/>
    <m/>
    <m/>
    <s v="Computer Vision and Identity Recognition"/>
    <x v="3"/>
    <x v="7"/>
    <x v="0"/>
    <x v="0"/>
    <x v="0"/>
    <m/>
    <x v="1"/>
    <x v="1"/>
    <x v="1"/>
    <s v="Enforcement"/>
    <m/>
    <m/>
    <s v="Incremental / Technical Change"/>
    <b v="0"/>
    <m/>
    <m/>
    <m/>
    <m/>
    <m/>
    <s v="Improved Administration Efficency"/>
    <s v="Improved Administrative Efficiency"/>
    <m/>
    <s v="x"/>
    <m/>
    <s v="x"/>
    <m/>
    <m/>
    <m/>
    <b v="0"/>
    <m/>
    <m/>
    <m/>
    <s v="KI im Behördeneinsatz: Erfahrungen und Empfehlungen https://www.oeffentliche-it.de/documents/10181/14412/KI+im+Beh%C3%B6rdeneinsatz+-+Erfahrungen+und+Empfehlungen "/>
    <s v="published"/>
    <x v="0"/>
    <m/>
    <s v="Colin van Noordt"/>
    <d v="2021-03-20T00:00:00"/>
    <d v="2021-06-21T00:00:00"/>
  </r>
  <r>
    <s v="AIWT6-302"/>
    <s v="Notification procedure - Automatic control of accident occurring at the workplace"/>
    <s v="https://www.oeffentliche-it.de/documents/10181/14412/KI+im+Beh%C3%B6rdeneinsatz+-+Erfahrungen+und+Empfehlungen "/>
    <s v="Dr. Marcel Beining_x000a_marcel.beining@anacision.de"/>
    <s v="If an accident occurs at the workplace or on the way to and from work caused by a third party, the Employer's Liability Insurance Association checks whether this third party can be held liable. In the case of suspected recourse, a standardised document was forwarded to the central office for recourse proceedings and manually pre-checked.  Based on about one million completed (successful and unsuccessful) recourse and unsuccessful) subrogation proceedings, an AI is trained to assess to what extent there is a sufficient probability of successful subrogation proceedings in current and old cases. exists in current and old cases. Using text mining, the data is also searched for critical keywords to provide further to provide further supporting information for the later decision by the case handler. (Were the police called? Was there an assault?). The forecasts and all information necessary for the decision are made available to the recourse department via a web interface. The AI calculates the plausibility for a possible recourse procedure, the amount of the total costs and at the same time forecasts the probability of success. "/>
    <x v="0"/>
    <x v="1"/>
    <s v="DE"/>
    <s v="Berufsgenossenschaft Energie Textil Elektro Medienerzeugnisse (BG ETEM)_x000d_"/>
    <x v="0"/>
    <x v="3"/>
    <s v="General economic, commercial and labour affair"/>
    <x v="4"/>
    <x v="0"/>
    <m/>
    <s v="Communication"/>
    <s v="Planning and Scheduling"/>
    <m/>
    <m/>
    <x v="2"/>
    <x v="1"/>
    <m/>
    <x v="4"/>
    <x v="3"/>
    <x v="2"/>
    <x v="0"/>
    <m/>
    <m/>
    <s v="Predictive Analytics, Simulation and Data Visualisation"/>
    <x v="2"/>
    <x v="4"/>
    <x v="0"/>
    <x v="0"/>
    <x v="0"/>
    <m/>
    <x v="1"/>
    <x v="1"/>
    <x v="3"/>
    <s v="Public Services and engagement"/>
    <m/>
    <m/>
    <s v="Organizational / Sustained Change"/>
    <b v="0"/>
    <m/>
    <m/>
    <m/>
    <m/>
    <m/>
    <s v="Improved Administration Efficency"/>
    <s v="Improved Administrative Efficiency"/>
    <m/>
    <m/>
    <s v="x"/>
    <s v="x"/>
    <m/>
    <m/>
    <m/>
    <b v="0"/>
    <m/>
    <m/>
    <m/>
    <s v="KI im Behördeneinsatz: Erfahrungen und Empfehlungen https://www.oeffentliche-it.de/documents/10181/14412/KI+im+Beh%C3%B6rdeneinsatz+-+Erfahrungen+und+Empfehlungen "/>
    <s v="published"/>
    <x v="0"/>
    <m/>
    <s v="Colin van Noordt"/>
    <d v="2021-03-20T00:00:00"/>
    <d v="2021-03-20T00:00:00"/>
  </r>
  <r>
    <s v="AIWT6-303"/>
    <s v="Machine translation service of the justice system - Developing translation memory"/>
    <s v=" "/>
    <s v="Björn Beck_x000a_Bjoern.Beck@jum.bwl.de"/>
    <s v="In the judicial environment, legal texts in foreign languages must repeatedly be relevant and then translated at short notice. Existing offers of large platforms are not usable due to the lack of quality and data protection. At the same time reliable manual translation of many different languages with in-house expertise is not available._x000a_ Machine translations have been created using a neural network trained with translated texts. Foreign-language documents can thus be can be searched in a more targeted way, e.g. to get a quick overview. One goal of the further expansion of the project is to develop a translation memory: _x000a_This means that everything that has already been processed as input or output is recognised. In regular operation this is to be shifted to a central translation platform. Time critical translations in particular time-critical translations in particular. In addition, the system should lower the threshold for work translations, which can be produced within seconds, and allow initial access to foreign-language documents."/>
    <x v="0"/>
    <x v="1"/>
    <s v="DE"/>
    <s v="Ministerium der Justiz und für Europa (JUM)"/>
    <x v="1"/>
    <x v="5"/>
    <s v="Law courts"/>
    <x v="2"/>
    <x v="4"/>
    <m/>
    <s v="Communication"/>
    <s v="Natural language processing"/>
    <m/>
    <m/>
    <x v="1"/>
    <x v="1"/>
    <m/>
    <x v="0"/>
    <x v="0"/>
    <x v="3"/>
    <x v="0"/>
    <m/>
    <m/>
    <s v="Natural Language Processing, Text Mining and Speech Analytics"/>
    <x v="4"/>
    <x v="3"/>
    <x v="0"/>
    <x v="0"/>
    <x v="0"/>
    <m/>
    <x v="3"/>
    <x v="2"/>
    <x v="5"/>
    <s v="Public Services and engagement"/>
    <m/>
    <m/>
    <m/>
    <s v="Improved Public Service"/>
    <m/>
    <m/>
    <s v="x"/>
    <s v="x"/>
    <m/>
    <b v="0"/>
    <b v="0"/>
    <m/>
    <m/>
    <m/>
    <m/>
    <m/>
    <m/>
    <m/>
    <b v="0"/>
    <m/>
    <m/>
    <m/>
    <s v="KI im Behördeneinsatz: Erfahrungen und Empfehlungen https://www.oeffentliche-it.de/documents/10181/14412/KI+im+Beh%C3%B6rdeneinsatz+-+Erfahrungen+und+Empfehlungen "/>
    <s v="validated"/>
    <x v="1"/>
    <s v="URL missing"/>
    <s v="Colin van Noordt"/>
    <d v="2021-03-20T00:00:00"/>
    <d v="2021-06-14T00:00:00"/>
  </r>
  <r>
    <s v="AIWT6-304"/>
    <s v="Home Quarantine App - Electronic control of quaraintaine "/>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x v="0"/>
    <x v="1"/>
    <s v="DE"/>
    <m/>
    <x v="5"/>
    <x v="4"/>
    <s v="Health n.e.c."/>
    <x v="2"/>
    <x v="4"/>
    <m/>
    <s v="Perception"/>
    <s v="Computer vision"/>
    <m/>
    <m/>
    <x v="1"/>
    <x v="1"/>
    <m/>
    <x v="0"/>
    <x v="0"/>
    <x v="3"/>
    <x v="0"/>
    <m/>
    <m/>
    <s v="Computer Vision and Identity Recognition"/>
    <x v="4"/>
    <x v="3"/>
    <x v="0"/>
    <x v="0"/>
    <x v="0"/>
    <m/>
    <x v="3"/>
    <x v="2"/>
    <x v="5"/>
    <s v="Enforcement"/>
    <m/>
    <m/>
    <m/>
    <b v="0"/>
    <m/>
    <m/>
    <m/>
    <m/>
    <m/>
    <b v="0"/>
    <b v="0"/>
    <m/>
    <m/>
    <m/>
    <m/>
    <m/>
    <m/>
    <m/>
    <b v="0"/>
    <m/>
    <m/>
    <m/>
    <s v="alGOVrithms 2.0 report  https://opendatakosovo.org/wp-content/uploads/2021/03/ODK_alGOVrithms-2-0_report-2021_1.pdf?x54365"/>
    <s v="validated"/>
    <x v="1"/>
    <s v="URL missing"/>
    <s v="Colin van Noordt"/>
    <d v="2021-03-20T00:00:00"/>
    <d v="2021-06-14T00:00:00"/>
  </r>
  <r>
    <s v="AIWT6-305"/>
    <s v="Véda-KAFIR-ROBOTZSARU (‘Robocop’) - Integrated administration, case processing and electronic records management for police"/>
    <s v=" "/>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x v="0"/>
    <x v="16"/>
    <s v="HU"/>
    <s v="Hungarian Police"/>
    <x v="1"/>
    <x v="3"/>
    <s v="Transport"/>
    <x v="2"/>
    <x v="4"/>
    <m/>
    <s v="Perception"/>
    <s v="Computer vision"/>
    <m/>
    <m/>
    <x v="1"/>
    <x v="1"/>
    <m/>
    <x v="0"/>
    <x v="0"/>
    <x v="3"/>
    <x v="0"/>
    <m/>
    <m/>
    <s v="Computer Vision and Identity Recognition"/>
    <x v="4"/>
    <x v="3"/>
    <x v="0"/>
    <x v="0"/>
    <x v="0"/>
    <m/>
    <x v="3"/>
    <x v="2"/>
    <x v="5"/>
    <s v="Enforcement"/>
    <m/>
    <m/>
    <m/>
    <b v="0"/>
    <m/>
    <m/>
    <m/>
    <m/>
    <m/>
    <b v="0"/>
    <b v="0"/>
    <m/>
    <m/>
    <m/>
    <m/>
    <m/>
    <m/>
    <m/>
    <b v="0"/>
    <m/>
    <m/>
    <m/>
    <s v="alGOVrithms 2.0 report  https://opendatakosovo.org/wp-content/uploads/2021/03/ODK_alGOVrithms-2-0_report-2021_1.pdf?x54362"/>
    <s v="validated"/>
    <x v="1"/>
    <s v="URL missing"/>
    <s v="Colin van Noordt"/>
    <d v="2021-03-20T00:00:00"/>
    <d v="2021-06-14T00:00:00"/>
  </r>
  <r>
    <s v="AIWT6-306"/>
    <s v="IRIS - A Data Collecting and Pre-Screening alGOVrithm of the National Media and Communication Authority"/>
    <s v=" "/>
    <m/>
    <s v="The system was developed in-house by the Authority staff, somewhere between 2010 and 2013. It is used to collect and record broadcasts and provide metadata to the Authority. The latest publicly available information is that it has data for more than 8 million programs in case of 141 radio and television channels and can analyze data from 1990. According to the procurement documents, the most interesting part about this system is the plan to vest the IRIS with new features and replace human decision-making with a high degree of automation in the following fields y Track recognition y Protection of minors (automatic age-rating of programmes) y Measuring ad volume y Measuring the media presence of public actors, real-time follow up on ‘supported contents’, product placements etc. (this part also refers to face recognition and building a facedatabase) y Recognition of audio signals y Program monitoring y Advertising monitoring The preliminary information on this procurement has been withdrawn by the Authority in December 2020"/>
    <x v="0"/>
    <x v="16"/>
    <s v="HU"/>
    <s v="National Media and Communication Authority"/>
    <x v="1"/>
    <x v="3"/>
    <s v="Communication"/>
    <x v="0"/>
    <x v="4"/>
    <m/>
    <s v="Perception"/>
    <s v="Audio processing"/>
    <m/>
    <m/>
    <x v="1"/>
    <x v="1"/>
    <m/>
    <x v="0"/>
    <x v="0"/>
    <x v="3"/>
    <x v="0"/>
    <m/>
    <m/>
    <s v="Audio Processing"/>
    <x v="4"/>
    <x v="3"/>
    <x v="0"/>
    <x v="0"/>
    <x v="0"/>
    <m/>
    <x v="3"/>
    <x v="2"/>
    <x v="5"/>
    <s v="Regulatory research, analysis and monitoring"/>
    <m/>
    <m/>
    <m/>
    <b v="0"/>
    <m/>
    <m/>
    <m/>
    <m/>
    <m/>
    <b v="0"/>
    <b v="0"/>
    <m/>
    <m/>
    <m/>
    <m/>
    <m/>
    <m/>
    <m/>
    <b v="0"/>
    <m/>
    <m/>
    <m/>
    <s v="alGOVrithms 2.0 report  https://opendatakosovo.org/wp-content/uploads/2021/03/ODK_alGOVrithms-2-0_report-2021_1.pdf?x54364"/>
    <s v="validated"/>
    <x v="1"/>
    <s v="URL missing"/>
    <s v="Colin van Noordt"/>
    <d v="2021-03-20T00:00:00"/>
    <d v="2021-06-14T00:00:00"/>
  </r>
  <r>
    <s v="AIWT6-307"/>
    <s v="Decision on the Maternity Benefit  TÉBA - The Family Support Scheme of the Hungarian State Treasury"/>
    <s v=" "/>
    <m/>
    <s v="The Treasury operates some other complex algorithms, such as an ASP-system for local governments that aims to: _x000a__x000a_ Support local governments in the performance of their tasks and internal operation, the development and electronic development of organizations and processes, the improvement of efficiency, and the reduction of their costs, _x000a__x000a_Monitor the management of local governments with modern tools and methods. _x000a__x000a_Monitor the financing mechanisms of the local government subsystem. _x000a__x000a_Provide access to electronic administration services for the population and businesses living in the affected areas on a single platform in certain municipal administration processes. _x000a_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x v="0"/>
    <x v="16"/>
    <s v="HU"/>
    <s v="Hungarian State Treasury"/>
    <x v="1"/>
    <x v="1"/>
    <s v="Executive and legislative organs, financial and fiscal affairs, external affairs."/>
    <x v="2"/>
    <x v="4"/>
    <m/>
    <s v="Reasoning"/>
    <s v="Automated reasoning"/>
    <m/>
    <m/>
    <x v="1"/>
    <x v="1"/>
    <m/>
    <x v="0"/>
    <x v="0"/>
    <x v="3"/>
    <x v="0"/>
    <m/>
    <m/>
    <s v="Expert and Rule based Systems, Algorithmic Decision Making"/>
    <x v="4"/>
    <x v="3"/>
    <x v="0"/>
    <x v="0"/>
    <x v="0"/>
    <m/>
    <x v="3"/>
    <x v="2"/>
    <x v="5"/>
    <s v="Internal Management"/>
    <m/>
    <m/>
    <m/>
    <b v="0"/>
    <m/>
    <m/>
    <m/>
    <m/>
    <m/>
    <b v="0"/>
    <b v="0"/>
    <m/>
    <m/>
    <m/>
    <m/>
    <m/>
    <m/>
    <m/>
    <b v="0"/>
    <m/>
    <m/>
    <m/>
    <s v="alGOVrithms 2.0 report  https://opendatakosovo.org/wp-content/uploads/2021/03/ODK_alGOVrithms-2-0_report-2021_1.pdf?x54361"/>
    <s v="validated"/>
    <x v="1"/>
    <s v="URL missing"/>
    <s v="Colin van Noordt"/>
    <d v="2021-03-20T00:00:00"/>
    <d v="2021-06-14T00:00:00"/>
  </r>
  <r>
    <s v="AIWT6-308"/>
    <s v="‘Supporting’ Carrier-Choices by the Education Office"/>
    <s v=" "/>
    <m/>
    <s v="An online measuring tool had been compiled by the Education Office to support career choices. In 2020 all eighth graders (approx. 14 years old) were required by law to answer and complete the online questionnaire, by using their personalized educational identification number.According to the description of the website, test responses and their evaluation is only visible by the student, but the Education Office (together with previous result of competence measuring tests) might use results for statistical purposes. In this sense the system -- now -- is not yet suitable for automated decision-making, but this area may gain significance as supporting personalized career choices is also highlighted in Hungary’s AI Strategy. According to news reports the online career choice test directs eight-graders to vocational training -- in line with the government’s industrial development strategy.t an online measuring tool had been compiled by the Education Office to support career choices. In 2020 all eighth graders (approx. 14 years old) were required by law to answer and complete the online questionnaire, by using their personalized educational identification number."/>
    <x v="0"/>
    <x v="16"/>
    <s v="HU"/>
    <s v="Education Office"/>
    <x v="1"/>
    <x v="9"/>
    <s v="Secondary education."/>
    <x v="2"/>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alGOVrithms 2.0 report  https://opendatakosovo.org/wp-content/uploads/2021/03/ODK_alGOVrithms-2-0_report-2021_1.pdf?x54368"/>
    <s v="validated"/>
    <x v="1"/>
    <s v="URL missing"/>
    <s v="Colin van Noordt"/>
    <d v="2021-03-20T00:00:00"/>
    <d v="2021-06-14T00:00:00"/>
  </r>
  <r>
    <s v="AIWT6-309"/>
    <s v="R1 - humanoid robot"/>
    <s v="https://www.etapasproject.eu/usecases/post-2/"/>
    <s v="ETAPAS project (Lorenzo Natale, Senior Researcher, Italian Institute of Technology and Valerio Gower, Project Manager,_x000a_Fondazione Don Gnocchi)_x000a_"/>
    <s v="R1, the humanoid robot designed to assist us on several occasions. R1 is equipped with sophisticated mechanics, sensors and Artificial Intelligence that make it one of the most complete humanoids on the international scene. R1, used as a pilot project at the ETAPAS H2020 project (https://www.etapasproject.eu/usecases/post-2/),  will be able to be used as a low-cost assistive-rehabilitation robot in rehabilitation gyms to integrate more traditional treatments, support the clinical-assistance staff in the ward, as well as at the patient's home, where he can bring objects, help the assisted person to find them or to take them if difficult to reach. R1 will also be able to remember appointments or take medicines and recognize falls to manage any emergencies."/>
    <x v="1"/>
    <x v="12"/>
    <s v="IT"/>
    <s v="ETAPAS project: Fondazione Don Gnocchi (Italy)"/>
    <x v="6"/>
    <x v="4"/>
    <s v="Medical products, appliances and equipment."/>
    <x v="4"/>
    <x v="7"/>
    <m/>
    <s v="Integration and Interaction"/>
    <s v="Robotics and Automation"/>
    <m/>
    <m/>
    <x v="2"/>
    <x v="1"/>
    <m/>
    <x v="0"/>
    <x v="4"/>
    <x v="2"/>
    <x v="0"/>
    <m/>
    <m/>
    <s v="Cognitive Robotics and Process Automation, Connected and Automated Vehicles"/>
    <x v="0"/>
    <x v="0"/>
    <x v="0"/>
    <x v="0"/>
    <x v="0"/>
    <m/>
    <x v="0"/>
    <x v="1"/>
    <x v="2"/>
    <s v="Regulatory research, analysis and monitoring"/>
    <m/>
    <m/>
    <s v="Transformative / Disruptive"/>
    <s v="Improved Public Service"/>
    <m/>
    <s v="x"/>
    <m/>
    <s v="x"/>
    <m/>
    <b v="0"/>
    <b v="0"/>
    <m/>
    <m/>
    <m/>
    <m/>
    <m/>
    <m/>
    <m/>
    <b v="0"/>
    <m/>
    <m/>
    <m/>
    <s v="ETAPAS workshop of 30/04/2021. R1 is one of the pilots"/>
    <s v="published"/>
    <x v="0"/>
    <m/>
    <s v="Lorenzino Vaccari"/>
    <d v="2021-04-30T00:00:00"/>
    <m/>
  </r>
  <r>
    <s v="AIWT6-310"/>
    <s v="Kari - Chatbot for local governments"/>
    <s v="https://www.etapasproject.eu/usecases/post-3/"/>
    <s v="ETAPAS Project (Asbjørn Følstad, Senior Research Scientist, SINTEF and Anders Mærøe, Project Manager, PROKOM)"/>
    <s v="The chatbot Kari is an AI-based virtual agent developed for local government bodies – the local municipalities – to answer citizen's questions on the municipality services. It is currently available to the citizens of 80 Norwegian local municipalities – covering about 30% of the Norwegian population, and is in the process of being implemented in other European countries, including Sweden, Finland and Denmark. The chatbots knowledge-base contains over 6000 intents (answers to municipality questions), making it one of the largest in the world. "/>
    <x v="1"/>
    <x v="18"/>
    <s v="SE"/>
    <s v="ETAPAS Project: SINTEF-Prokom "/>
    <x v="6"/>
    <x v="1"/>
    <s v="Executive and legislative organs, financial and fiscal affairs, external affairs."/>
    <x v="4"/>
    <x v="7"/>
    <m/>
    <s v="Communication"/>
    <s v="Natural language processing"/>
    <m/>
    <s v="chatbot"/>
    <x v="2"/>
    <x v="1"/>
    <m/>
    <x v="0"/>
    <x v="0"/>
    <x v="1"/>
    <x v="0"/>
    <m/>
    <m/>
    <s v="Chatbots, Intelligent Digital Assistants, Virtual Agents and Recommendation Systems"/>
    <x v="0"/>
    <x v="1"/>
    <x v="0"/>
    <x v="0"/>
    <x v="0"/>
    <m/>
    <x v="0"/>
    <x v="1"/>
    <x v="1"/>
    <s v="Public Services and engagement"/>
    <m/>
    <m/>
    <s v="Incremental / Technical Change"/>
    <s v="Improved Public Service"/>
    <m/>
    <s v="x"/>
    <m/>
    <s v="x"/>
    <m/>
    <b v="0"/>
    <b v="0"/>
    <m/>
    <m/>
    <m/>
    <m/>
    <m/>
    <m/>
    <m/>
    <b v="0"/>
    <m/>
    <m/>
    <m/>
    <s v="ETAPAS workshop of 30/04/2021. Kari is one of the pilots"/>
    <s v="published"/>
    <x v="0"/>
    <m/>
    <s v="Lorenzino Vaccari"/>
    <d v="2021-04-30T00:00:00"/>
    <m/>
  </r>
  <r>
    <s v="AIWT6-311"/>
    <s v="CERTH-MUKA - Public Organizations Multi-factor Misinformation Handling "/>
    <s v="https://www.etapasproject.eu/usecases/post-4/"/>
    <s v="ETAPAS project (Anna Kougioumtzidou, Research Assistant, Centre for Research &amp; Technology (CERTH) and Evgenia_x000a_Telmetidou, Attorney, Municipality of Katerini)"/>
    <s v="A pilot project of the ETAPAS project. The deployment of AI for fake news detection and prioritization of emerging issues in the municipality of Katerini (Greece) is assessed by the ETAPAS framework to identify all relevant ethical and social risks and propose mitigation actions, eliminating any relevant risks and unforeseen consequences."/>
    <x v="1"/>
    <x v="28"/>
    <s v="EL"/>
    <s v="ETAPAS project: Municipality of Katerini_x000a_"/>
    <x v="1"/>
    <x v="1"/>
    <s v="General public services n.e.c."/>
    <x v="4"/>
    <x v="7"/>
    <m/>
    <s v="Reasoning"/>
    <s v="Automated reasoning"/>
    <m/>
    <m/>
    <x v="2"/>
    <x v="1"/>
    <m/>
    <x v="0"/>
    <x v="0"/>
    <x v="1"/>
    <x v="2"/>
    <m/>
    <m/>
    <s v="Expert and Rule based Systems, Algorithmic Decision Making"/>
    <x v="3"/>
    <x v="13"/>
    <x v="0"/>
    <x v="0"/>
    <x v="0"/>
    <m/>
    <x v="1"/>
    <x v="0"/>
    <x v="0"/>
    <s v="Public Services and engagement"/>
    <m/>
    <m/>
    <s v="Organizational / Sustained Change"/>
    <b v="0"/>
    <m/>
    <m/>
    <m/>
    <m/>
    <m/>
    <s v="Improved Administration Efficency"/>
    <s v="Improved Administrative Efficiency"/>
    <m/>
    <m/>
    <s v="x"/>
    <s v="x"/>
    <m/>
    <m/>
    <m/>
    <b v="0"/>
    <m/>
    <m/>
    <m/>
    <s v="ETAPAS workshop of 30/04/2021. Kari is one of the pilots"/>
    <s v="published"/>
    <x v="0"/>
    <m/>
    <s v="Lorenzino Vaccari"/>
    <d v="2021-04-30T00:00:00"/>
    <m/>
  </r>
  <r>
    <s v="AIWT6-312"/>
    <s v="Home Quarantine App - Supporting the use of electronic control for home quarantine"/>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x v="0"/>
    <x v="14"/>
    <s v="PL"/>
    <m/>
    <x v="0"/>
    <x v="4"/>
    <s v="Health n.e.c."/>
    <x v="1"/>
    <x v="0"/>
    <m/>
    <s v="Perception"/>
    <s v="Computer vision"/>
    <s v="Machine learning"/>
    <m/>
    <x v="0"/>
    <x v="1"/>
    <m/>
    <x v="0"/>
    <x v="0"/>
    <x v="1"/>
    <x v="0"/>
    <m/>
    <m/>
    <s v="Computer Vision and Identity Recognition"/>
    <x v="2"/>
    <x v="4"/>
    <x v="0"/>
    <x v="0"/>
    <x v="0"/>
    <m/>
    <x v="0"/>
    <x v="1"/>
    <x v="1"/>
    <s v="Enforcement"/>
    <m/>
    <m/>
    <s v="Organizational / Sustained Change"/>
    <s v="Improved Public Service"/>
    <m/>
    <m/>
    <s v="x"/>
    <s v="x"/>
    <m/>
    <b v="0"/>
    <b v="0"/>
    <m/>
    <m/>
    <m/>
    <m/>
    <m/>
    <m/>
    <m/>
    <b v="0"/>
    <m/>
    <m/>
    <m/>
    <s v="https://metamorphosis.org.mk/wp-content/uploads/2021/04/algovrithms_2.0_report-2021.pdf"/>
    <s v="published"/>
    <x v="0"/>
    <m/>
    <s v="Colin van Noordt"/>
    <d v="2021-03-20T00:00:00"/>
    <m/>
  </r>
  <r>
    <s v="AIWT6-313"/>
    <s v="Estimation of income of self-employed and SMES who pay taxes by module "/>
    <s v="https://www.agenciatributaria.es/"/>
    <s v="felixjesus.aragones@correo.aeat.es"/>
    <s v="SMES and self-employed can opt, under certain circumstances, to pay taxes by modules instead of indicating the exact amount of income. The solution estimates the income of the target population by training in a broadest population of similar characteristics that opt to pay taxes indicating the exact amount of income. It also uses data from taxpayers that change their paying scheme from one period to the next. The estimated amount is later used in the calculation of different ratios and statistics related to income.  "/>
    <x v="0"/>
    <x v="22"/>
    <s v="ES"/>
    <s v="Agencia Tributaria"/>
    <x v="0"/>
    <x v="3"/>
    <s v="Economic affairs n.e.c"/>
    <x v="1"/>
    <x v="7"/>
    <m/>
    <s v="Reasoning"/>
    <s v="Automated reasoning"/>
    <m/>
    <m/>
    <x v="2"/>
    <x v="1"/>
    <m/>
    <x v="0"/>
    <x v="2"/>
    <x v="2"/>
    <x v="0"/>
    <m/>
    <m/>
    <s v="Expert and Rule based Systems, Algorithmic Decision Making"/>
    <x v="2"/>
    <x v="12"/>
    <x v="0"/>
    <x v="0"/>
    <x v="0"/>
    <m/>
    <x v="1"/>
    <x v="0"/>
    <x v="2"/>
    <s v="Regulatory research, analysis and monitoring"/>
    <m/>
    <m/>
    <s v="Organizational / Sustained Change"/>
    <b v="0"/>
    <m/>
    <m/>
    <m/>
    <m/>
    <m/>
    <s v="Improved Administration Efficency"/>
    <s v="Improved Administrative Efficiency"/>
    <m/>
    <s v="x"/>
    <s v="x"/>
    <m/>
    <m/>
    <m/>
    <m/>
    <b v="0"/>
    <m/>
    <m/>
    <m/>
    <s v="Survey Use and impact of AI in the public sector. 2021"/>
    <s v="validated"/>
    <x v="0"/>
    <m/>
    <s v="Colin van Noordt"/>
    <d v="2021-05-20T00:00:00"/>
    <d v="2021-06-21T00:00:00"/>
  </r>
  <r>
    <s v="AIWT6-314"/>
    <s v="Véda-KAFIR-ROBOTZSARU (‘Robocop’) - System Operated by the Police for Traffic Safety Automated Processing"/>
    <s v="https://www.origo.hu/auto/20160415-megneztuk-a-szupertraffipaxok-vasarosnemenyi-kozpontjat.html"/>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x v="0"/>
    <x v="22"/>
    <s v="ES"/>
    <s v="NAV"/>
    <x v="0"/>
    <x v="3"/>
    <s v="Transport"/>
    <x v="1"/>
    <x v="6"/>
    <m/>
    <s v="Perception"/>
    <s v="Computer vision"/>
    <s v="Machine learning"/>
    <m/>
    <x v="0"/>
    <x v="1"/>
    <m/>
    <x v="4"/>
    <x v="3"/>
    <x v="2"/>
    <x v="0"/>
    <m/>
    <m/>
    <s v="Computer Vision and Identity Recognition"/>
    <x v="3"/>
    <x v="7"/>
    <x v="0"/>
    <x v="0"/>
    <x v="0"/>
    <m/>
    <x v="0"/>
    <x v="1"/>
    <x v="2"/>
    <s v="Enforcement"/>
    <m/>
    <m/>
    <s v="Transformative / Disruptive"/>
    <s v="Improved Public Service"/>
    <m/>
    <m/>
    <s v="x"/>
    <s v="x"/>
    <m/>
    <b v="0"/>
    <b v="0"/>
    <m/>
    <m/>
    <m/>
    <m/>
    <m/>
    <m/>
    <m/>
    <b v="0"/>
    <m/>
    <m/>
    <m/>
    <s v="https://metamorphosis.org.mk/wp-content/uploads/2021/04/algovrithms_2.0_report-2021.pdf"/>
    <s v="published"/>
    <x v="0"/>
    <m/>
    <s v="Colin van Noordt"/>
    <d v="2021-03-20T00:00:00"/>
    <m/>
  </r>
  <r>
    <s v="AIWT6-315"/>
    <s v="Application processing for sickness benefits "/>
    <s v="https://nav.no"/>
    <s v=""/>
    <s v="NAV is developing a new solution for processing applications for sickness benefits where most of the applications will be processed automatically. To ensure correct processing and payment to the end user we have to implement a form of risk assessment of each application. One way of doing that is to train AI-models which can pick out applications to be processed manually. The AI may be trained on data about the user’s situation, the employer, and other relevant information which combined will give a picture of the risk involved. The goal is to process as many applications automatically as possible while also keeping the risk for incorrect payments to the end user/employer low."/>
    <x v="0"/>
    <x v="23"/>
    <s v="NO"/>
    <s v="NAV"/>
    <x v="3"/>
    <x v="0"/>
    <s v="Sickness and disability."/>
    <x v="4"/>
    <x v="4"/>
    <m/>
    <s v="Services"/>
    <s v="Automated reasoning"/>
    <m/>
    <m/>
    <x v="1"/>
    <x v="1"/>
    <m/>
    <x v="0"/>
    <x v="0"/>
    <x v="3"/>
    <x v="0"/>
    <m/>
    <m/>
    <s v="Machine Learning, Deep Learning"/>
    <x v="4"/>
    <x v="3"/>
    <x v="0"/>
    <x v="0"/>
    <x v="0"/>
    <m/>
    <x v="3"/>
    <x v="2"/>
    <x v="5"/>
    <s v="Enforcement"/>
    <m/>
    <m/>
    <m/>
    <b v="0"/>
    <m/>
    <m/>
    <m/>
    <m/>
    <m/>
    <b v="0"/>
    <b v="0"/>
    <m/>
    <m/>
    <m/>
    <m/>
    <m/>
    <m/>
    <m/>
    <b v="0"/>
    <m/>
    <m/>
    <m/>
    <s v="Survey Use and impact of AI in the public sector. 2021"/>
    <s v="validated"/>
    <x v="1"/>
    <s v="[Luca] few information, no link, unclear"/>
    <s v="Colin van Noordt"/>
    <d v="2021-05-20T00:00:00"/>
    <d v="2021-06-21T00:00:00"/>
  </r>
  <r>
    <s v="AIWT6-316"/>
    <s v="Analysis of text streams"/>
    <s v="https://nav.no"/>
    <s v=""/>
    <s v="NAV administers key welfare benefits and services in Norway, and consequently receives a substantial number of user inquires through its online platforms. This is no less true in the wake of COVID-19 restrictions imposed last year. _x000d__x000a_We have used NLP to analyse text streams in order to provide key insights to product teams. Through this work we have, among other things, developed ML models to scrub personal identifiers from text and to classify texts into relevant topics. The end result is a dashboard presenting key insights from user inquires to help guide the priorities of product teams. _x000d__x000a_The solution also contributes to the research project CLEANUP, which is funded by the Norwegian research council and managed by the Norwegian computing center (NR). _x000d__x000a_The goal of CLEANUP is to develop new machine learning methods to automatically anonymise (or at least strongly de-identify) text documents containing personal data. _x000d__x000a_"/>
    <x v="0"/>
    <x v="23"/>
    <s v="NO"/>
    <s v="NAV"/>
    <x v="3"/>
    <x v="1"/>
    <s v="General public services n.e.c."/>
    <x v="4"/>
    <x v="4"/>
    <m/>
    <s v="Communication"/>
    <s v="Natural language processing"/>
    <m/>
    <m/>
    <x v="1"/>
    <x v="1"/>
    <m/>
    <x v="0"/>
    <x v="0"/>
    <x v="3"/>
    <x v="0"/>
    <m/>
    <m/>
    <s v="Natural Language Processing, Text Mining and Speech Analytics"/>
    <x v="4"/>
    <x v="3"/>
    <x v="0"/>
    <x v="0"/>
    <x v="0"/>
    <m/>
    <x v="3"/>
    <x v="2"/>
    <x v="5"/>
    <s v="Internal Management"/>
    <m/>
    <m/>
    <m/>
    <b v="0"/>
    <m/>
    <m/>
    <m/>
    <m/>
    <m/>
    <b v="0"/>
    <b v="0"/>
    <m/>
    <m/>
    <m/>
    <m/>
    <m/>
    <m/>
    <m/>
    <b v="0"/>
    <m/>
    <m/>
    <m/>
    <s v="Survey Use and impact of AI in the public sector. 2021"/>
    <s v="validated"/>
    <x v="1"/>
    <s v="[Luca] few information, no link, unclear"/>
    <s v="Colin van Noordt"/>
    <d v="2021-05-20T00:00:00"/>
    <m/>
  </r>
  <r>
    <s v="AIWT6-317"/>
    <s v="Algorithms in National Tax Authority"/>
    <s v=" "/>
    <m/>
    <s v="The Hungarian Tax Authority have been using various AI systems for selecting inspections or other measures, or as a prescreening (risk analysis), such as Tax and custom declarations for 10 years, declarations related to Electronic Trade and Transport Control System, or the movement of excisable products for 5 years, and Taxpayer data services (in case of online invoicing data services) for 2 years."/>
    <x v="0"/>
    <x v="16"/>
    <s v="HU"/>
    <m/>
    <x v="1"/>
    <x v="1"/>
    <s v="Executive and legislative organs, financial and fiscal affairs, external affairs."/>
    <x v="2"/>
    <x v="4"/>
    <m/>
    <s v="Reasoning"/>
    <s v="Automated reasoning"/>
    <m/>
    <m/>
    <x v="1"/>
    <x v="1"/>
    <m/>
    <x v="0"/>
    <x v="0"/>
    <x v="3"/>
    <x v="0"/>
    <m/>
    <m/>
    <s v="Predictive Analytics, Simulation and Data Visualisation"/>
    <x v="4"/>
    <x v="3"/>
    <x v="0"/>
    <x v="0"/>
    <x v="0"/>
    <m/>
    <x v="3"/>
    <x v="2"/>
    <x v="5"/>
    <s v="Public Services and engagement"/>
    <m/>
    <m/>
    <m/>
    <b v="0"/>
    <m/>
    <m/>
    <m/>
    <m/>
    <m/>
    <b v="0"/>
    <b v="0"/>
    <m/>
    <m/>
    <m/>
    <m/>
    <m/>
    <m/>
    <m/>
    <b v="0"/>
    <m/>
    <m/>
    <m/>
    <s v="alGOVrithms 2.0 report  https://opendatakosovo.org/wp-content/uploads/2021/03/ODK_alGOVrithms-2-0_report-2021_1.pdf?x54363"/>
    <s v="validated"/>
    <x v="1"/>
    <s v="[Luca] Not enough information for publication"/>
    <s v="Colin van Noordt"/>
    <d v="2021-03-20T00:00:00"/>
    <d v="2021-06-21T00:00:00"/>
  </r>
  <r>
    <s v="AIWT6-318"/>
    <s v="TÉBA - Decision on the Maternity Benefit  following the family support scheme of the Hungarian State Treasury "/>
    <s v=" "/>
    <m/>
    <s v="The Treasury operates some other complex algorithms, such as an ASP-system for local governments that aims to: _x000a_ Support local governments in the performance of their tasks and internal operation, the development and electronic development of organizations and processes, the improvement of efficiency, and the reduction of their costs, _x000a_Monitor the management of local governments with modern tools and methods. _x000a_Monitor the financing mechanisms of the local government subsystem. _x000a_Provide access to electronic administration services for the population and businesses living in the affected areas on a single platform in certain municipal administration processes. 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x v="0"/>
    <x v="22"/>
    <s v="ES"/>
    <m/>
    <x v="0"/>
    <x v="1"/>
    <s v="Executive and legislative organs, financial and fiscal affairs, external affairs."/>
    <x v="1"/>
    <x v="1"/>
    <m/>
    <s v="Reasoning"/>
    <s v="Automated reasoning"/>
    <m/>
    <m/>
    <x v="2"/>
    <x v="2"/>
    <s v="5a-Services&amp;Benefits-eligibility_np"/>
    <x v="0"/>
    <x v="0"/>
    <x v="0"/>
    <x v="0"/>
    <m/>
    <m/>
    <s v="Expert and Rule based Systems, Algorithmic Decision Making"/>
    <x v="0"/>
    <x v="0"/>
    <x v="0"/>
    <x v="0"/>
    <x v="0"/>
    <m/>
    <x v="1"/>
    <x v="0"/>
    <x v="0"/>
    <s v="Regulatory research, analysis and monitoring"/>
    <m/>
    <m/>
    <m/>
    <b v="0"/>
    <m/>
    <m/>
    <m/>
    <m/>
    <m/>
    <s v="Improved Administration Efficency"/>
    <s v="Improved Administrative Efficiency"/>
    <m/>
    <m/>
    <s v="x"/>
    <s v="x"/>
    <m/>
    <m/>
    <m/>
    <b v="0"/>
    <m/>
    <m/>
    <m/>
    <s v="https://metamorphosis.org.mk/wp-content/uploads/2021/04/algovrithms_2.0_report-2021.pdf"/>
    <s v="validated"/>
    <x v="0"/>
    <m/>
    <s v="Colin van Noordt"/>
    <d v="2021-03-20T00:00:00"/>
    <m/>
  </r>
  <r>
    <s v="AIWT6-319"/>
    <s v="Predicting sick leave duration"/>
    <s v="https://nav.no_x000a_https://www.jstor.org/stable/40967545"/>
    <s v="brede.bjorhovd@nav.no"/>
    <s v="Predicting sick leave duration: The Norwegian Labour and Welfare Service aim to advice case workers working with people on sick leave on which cases to follow up more closely and which cases that needs less attention. _x000a_The advice is a prediction of remaining duration of the current sick leave. _x000a_The prediction will be a part of the information available for the case worker when deciding to call for a dialogue meeting between the actors involved in the sick leave. The solution uses the random forest algorithm in order to aid explanability, the output is explained using shapley values._x000a_"/>
    <x v="0"/>
    <x v="23"/>
    <s v="NO"/>
    <s v="NAV"/>
    <x v="0"/>
    <x v="0"/>
    <s v="Unemployment."/>
    <x v="1"/>
    <x v="7"/>
    <m/>
    <s v="Reasoning"/>
    <s v="Automated reasoning"/>
    <m/>
    <m/>
    <x v="2"/>
    <x v="0"/>
    <s v="4b-Employement-eval-terminate"/>
    <x v="0"/>
    <x v="0"/>
    <x v="0"/>
    <x v="0"/>
    <m/>
    <m/>
    <s v="Machine Learning, Deep Learning"/>
    <x v="2"/>
    <x v="12"/>
    <x v="0"/>
    <x v="0"/>
    <x v="0"/>
    <m/>
    <x v="1"/>
    <x v="0"/>
    <x v="0"/>
    <s v="Public Services and engagement"/>
    <m/>
    <m/>
    <m/>
    <b v="0"/>
    <m/>
    <m/>
    <m/>
    <m/>
    <m/>
    <s v="Improved Administration Efficency"/>
    <s v="Improved Administrative Efficiency"/>
    <m/>
    <s v="x"/>
    <s v="x"/>
    <s v="x"/>
    <m/>
    <m/>
    <m/>
    <b v="0"/>
    <m/>
    <m/>
    <m/>
    <s v="Survey Use and impact of AI in the public sector. 2021"/>
    <s v="validated"/>
    <x v="0"/>
    <s v="[Marco] Not enough information for publication"/>
    <s v="Colin van Noordt"/>
    <d v="2021-05-20T00:00:00"/>
    <m/>
  </r>
  <r>
    <s v="AIWT6-320"/>
    <s v="Selection system of the Directorate General for Audit of European Funds (EUTAF)"/>
    <s v=" "/>
    <m/>
    <s v="The Directorate General for Audit of European Funds (Európai Támogatásokat Auditáló Főigazgatóság (EUTAF)s is the main authority responsible to perform ex-post checks on EU funded grants and programs.they use a selection and evaluation algorithm defined in the EU-Guidance EGESIF-16-0014-01. In most cases, they use the monetary unit sampling (MUS) method, which is a randomized statistical method; meaning that the DG does not use pre-screening or pre-selecting or analytics. Statistical sampling is carried out with the Caseware IDEA software, which has been in use for more than a decade."/>
    <x v="1"/>
    <x v="2"/>
    <s v="BE"/>
    <m/>
    <x v="1"/>
    <x v="1"/>
    <s v="Executive and legislative organs, financial and fiscal affairs, external affairs."/>
    <x v="2"/>
    <x v="4"/>
    <m/>
    <s v="Learning"/>
    <s v="Machine learning"/>
    <m/>
    <m/>
    <x v="1"/>
    <x v="1"/>
    <m/>
    <x v="0"/>
    <x v="0"/>
    <x v="3"/>
    <x v="0"/>
    <m/>
    <m/>
    <s v="Expert and Rule based Systems, Algorithmic Decision Making"/>
    <x v="4"/>
    <x v="3"/>
    <x v="0"/>
    <x v="0"/>
    <x v="0"/>
    <m/>
    <x v="3"/>
    <x v="2"/>
    <x v="5"/>
    <s v="Internal Management"/>
    <m/>
    <m/>
    <m/>
    <b v="0"/>
    <m/>
    <m/>
    <m/>
    <m/>
    <m/>
    <b v="0"/>
    <b v="0"/>
    <m/>
    <m/>
    <m/>
    <m/>
    <m/>
    <m/>
    <m/>
    <b v="0"/>
    <m/>
    <m/>
    <m/>
    <s v="alGOVrithms 2.0 report  https://opendatakosovo.org/wp-content/uploads/2021/03/ODK_alGOVrithms-2-0_report-2021_1.pdf?x54366"/>
    <s v="validated"/>
    <x v="1"/>
    <s v="No AI"/>
    <s v="Colin van Noordt"/>
    <d v="2021-03-20T00:00:00"/>
    <m/>
  </r>
  <r>
    <s v="AIWT6-321"/>
    <s v="Document Categorization - Categorisation and forwarding new inquiries"/>
    <s v="https://en.digst.dk/policy-and-strategy/denmark-s-national-strategy-for-artificial-intelligence/"/>
    <s v="johan.fu@lanekassen.no"/>
    <s v="There are many inquiries everyday by e-mail or by letter, which the employees have to read, categorize manually and them forward them to caseworkers. _x000a_ An AI can do it  in a more efficient way. In other words, AI can categorize the documents at a faster pace than us and with a higher precision. Its a win win for all parties if we can utilize the technique/solution.  _x000a_Instead of buying &quot;off the shelf&quot; solution, the development took place in-house, since the organisation has the data, software and domain knowledge thats required. "/>
    <x v="0"/>
    <x v="9"/>
    <s v="DK"/>
    <s v="Lånekassen (The Norwegian State Educational Loan Fund)"/>
    <x v="1"/>
    <x v="1"/>
    <s v="Executive and legislative organs, financial and fiscal affairs, external affairs."/>
    <x v="4"/>
    <x v="0"/>
    <m/>
    <s v="Communication"/>
    <s v="Natural language processing"/>
    <m/>
    <m/>
    <x v="1"/>
    <x v="1"/>
    <m/>
    <x v="0"/>
    <x v="0"/>
    <x v="3"/>
    <x v="0"/>
    <m/>
    <m/>
    <s v="Natural Language Processing, Text Mining and Speech Analytics"/>
    <x v="4"/>
    <x v="3"/>
    <x v="0"/>
    <x v="0"/>
    <x v="0"/>
    <m/>
    <x v="3"/>
    <x v="2"/>
    <x v="5"/>
    <s v="Public Services and engagement"/>
    <m/>
    <m/>
    <m/>
    <b v="0"/>
    <m/>
    <m/>
    <m/>
    <m/>
    <m/>
    <b v="0"/>
    <b v="0"/>
    <m/>
    <m/>
    <m/>
    <m/>
    <m/>
    <m/>
    <m/>
    <b v="0"/>
    <m/>
    <m/>
    <m/>
    <s v="Survey Use and impact of AI in the public sector. 2021"/>
    <s v="validated"/>
    <x v="1"/>
    <s v="[Marco] Danish or Norway"/>
    <s v="Colin van Noordt"/>
    <d v="2021-05-20T00:00:00"/>
    <m/>
  </r>
  <r>
    <s v="AIWT6-322"/>
    <s v="Intelligent mechanisms for clinical evaluation - Facilitate the reconciliation of citizens"/>
    <s v="https://www.almaviva.it/it_IT/Sanita_digitale/Case_study_IA_sanita_x000a__x000a_https://www.lombardiaspeciale.regione.lombardia.it/wps/portal/LS/Home/News/Dettaglio-News/2020/10-ottobre/premio-vimercate/premio-vimercate_x000a__x000a_https://www.asst-brianza.it/web/uploads/news/newsletter/eedf8a85-a91d-43af-abff-a7655e8875fd.pdf"/>
    <s v="a.manieri@almaviva.it"/>
    <s v="The Client's objective was to introduce intelligent mechanisms that would facilitate the reconciliation of the need to offer the citizen the best care and, at the same time, optimize costs, reducing the time that each doctor took away from taking care of patients for administrative duties. Machine Learning algorithm can support the doctor in the clinical evaluation and make suggestions in less time, analyzing much more information.  Clinicians in the diabetic, nephrology and internal medicine departments are called upon every day to make predictions based on the conditions of the patients being treated with respect to the time of discharge, the possibility of the onset of complications and consequent need for readmission, even urgent, to the facility. . They must, they needed to update the forecast every day for both patients in treatment and for those in protected discharge, to ensure that the facility was always able to provide assistance."/>
    <x v="0"/>
    <x v="12"/>
    <s v="IT"/>
    <s v="AlmavivA"/>
    <x v="3"/>
    <x v="4"/>
    <s v="Health n.e.c."/>
    <x v="1"/>
    <x v="7"/>
    <m/>
    <s v="Learning"/>
    <s v="Machine learning"/>
    <s v="Machine learning"/>
    <m/>
    <x v="0"/>
    <x v="1"/>
    <m/>
    <x v="1"/>
    <x v="0"/>
    <x v="0"/>
    <x v="0"/>
    <s v="A11-Medical devices, Reg. (EU) 2017/745"/>
    <m/>
    <s v="Machine Learning, Deep Learning"/>
    <x v="0"/>
    <x v="0"/>
    <x v="0"/>
    <x v="0"/>
    <x v="0"/>
    <m/>
    <x v="1"/>
    <x v="0"/>
    <x v="0"/>
    <s v="Regulatory research, analysis and monitoring"/>
    <m/>
    <m/>
    <m/>
    <b v="0"/>
    <m/>
    <m/>
    <m/>
    <m/>
    <m/>
    <s v="Improved Administration Efficency"/>
    <s v="Improved Administrative Efficiency"/>
    <m/>
    <s v="x"/>
    <m/>
    <s v="x"/>
    <m/>
    <m/>
    <m/>
    <b v="0"/>
    <m/>
    <m/>
    <m/>
    <s v="Survey Use and impact of AI in the public sector. 2021"/>
    <s v="validated"/>
    <x v="0"/>
    <m/>
    <s v="Colin van Noordt"/>
    <d v="2021-05-20T00:00:00"/>
    <m/>
  </r>
  <r>
    <s v="AIWT6-323"/>
    <s v="SNS24 Scout.AI - Analyse the information recorded within the SNS 24 TAE Service"/>
    <s v="https://www.spms.min-saude.pt/2019/08/spms-recebe-apoio-da-fct-para-projetos-de-ciencia-dos-dados-e-ia/_x000a__x000a_https://nova-lincs.di.fct.unl.pt/news-single/98"/>
    <s v="luis.melo.ext@spms.min-saude.pt"/>
    <s v="The Portuguese national health service is tax-funded, and otherwise mostly free of charge for the citizens. _x000a_Regarding telephone triage, Portugal has a national free of charge helpline for emergencies (112) and a separate national health service contact center helpline for non-emergent situations (SNS24), at the cost of a local call. Originally established in 1999, SNS24 evolved into a multichannel contact centre with the mission to facilitate the citizen’s access to the public healthcare services. Whilst providing several different services to callers, its core service is the nurse-led triage that uses protocols developed by the governmental public health agency. _x000a_The Triage, Counselling and Referral Service (TAE) is a telephone service provided by the Contact Centre of the National Health Service - SNS 24._x000a__x000a_In 2018, more than 1 million calls with an average duration of 7-8 minutes were answered. Being of national scope, this is a service that promotes equity in the access to health care._x000a_Telephone service is provided by nurses and follows pre-defined clinical algorithms. Triage is based on a specific clinical algorithm (out of a set of 59), and the choice of the most appropriate algorithm is extremely important and relevant. _x000a_The selected clinical algorithm should ensure high safety (not failing to identify situations that require urgent medical contact) and should have high discriminatory capability._x000a__x000a_In this context, the SNS24 Scout.AI will apply Artificial Intelligence (AI) methodologies, aiming the development of decision support tools with two main objectives:_x000a_1. Support the nurse in the selection of the most appropriate clinical algorithm._x000a_2. Provide support to Directorate-General of Health (DGS) in the optimization process of the design of clinical algorithms and their referrals._x000a__x000a_The first objective will be achieved by identifying the most appropriate algorithms for a given set of symptoms, with adjustment for age and sex. The AI methodology to be applied will be based on a classifier built on automatic learning algorithms on an anonymised data set, obtained from contacts of the SNS 24 in 2017 and 2018. This data represents accumulated experience in around 2 million cases._x000a_After the creation of the prediction model, it will be implemented in the SNS 24 TAE Service as decision support, indicating in real time which algorithms are most likely to be used. _x000a__x000a_The second goal is to create a support tool in the process of optimising the design of clinical algorithms and their referrals._x000a_Adding to the data already mentioned the referral and its adequacy, as well as the diagnoses established at hospital level, it will be possible to:_x000a_- assess the clinical performance of each referral, when classified in terms of safety and discriminatory capacity;_x000a_- predict the impact of potential changes to algorithms in terms of safety and performance;_x000a_- predict hospital-level diagnoses for each algorithm or set of symptoms._x000a__x000a_With this analysis, it will also be possible to detect any anomalous patterns and allow the DGS to make more informed decisions supported by real world data._x000a__x000a_In order to achieve these objectives, Natural Language Processing (NLP) and Machine Learning (ML) techniques developed specifically for the Portuguese language will be used, as well as Knowledge Representation and Reasoning (KRR). The motto of the texts, the extraction of appointed entities and the creation of lists of bigrams and trigrams, as well as the association with international medical classification systems (International Classification of Diseases), using ontology mapping techniques will be carried out. At ML level, automatic classifiers based on Support Vector Machines (SVM) and deep_x000a_neural networks (e.g. bi-LSTM with attention mechanisms) will be developed. Statistical methodologies will also be applied to detect anomalous situations in the application of clinical algorithms and their referral._x000a__x000a_Therefore, the SNS24 Scout.AI project will automatically analyse the information recorded within the SNS 24 TAE Service, using a built-in classifier using ML techniques to help nurses select the most appropriate clinical algorithm. It will also support the optimisation of the design in the SNS 24 algorithms by analysing the results of the referral of each case, improving its discriminatory capacity and clinical safety."/>
    <x v="0"/>
    <x v="24"/>
    <s v="PT"/>
    <s v="SPMS - Serviços Partilhados do Ministério da Saúde, EPE"/>
    <x v="0"/>
    <x v="4"/>
    <s v="Health n.e.c."/>
    <x v="3"/>
    <x v="7"/>
    <m/>
    <s v="Reasoning"/>
    <s v="Knowledge representation"/>
    <m/>
    <m/>
    <x v="2"/>
    <x v="1"/>
    <m/>
    <x v="0"/>
    <x v="2"/>
    <x v="2"/>
    <x v="0"/>
    <m/>
    <m/>
    <s v="AI-empowered Knowledge Management"/>
    <x v="3"/>
    <x v="13"/>
    <x v="0"/>
    <x v="0"/>
    <x v="0"/>
    <m/>
    <x v="0"/>
    <x v="1"/>
    <x v="1"/>
    <s v="Regulatory research, analysis and monitoring"/>
    <m/>
    <m/>
    <m/>
    <s v="Improved Public Service"/>
    <s v="x"/>
    <m/>
    <m/>
    <m/>
    <m/>
    <b v="0"/>
    <b v="0"/>
    <m/>
    <m/>
    <m/>
    <m/>
    <m/>
    <m/>
    <m/>
    <b v="0"/>
    <m/>
    <m/>
    <m/>
    <s v="Survey Use and impact of AI in the public sector. 2021"/>
    <s v="validated"/>
    <x v="0"/>
    <m/>
    <s v="Colin van Noordt"/>
    <d v="2021-05-20T00:00:00"/>
    <m/>
  </r>
  <r>
    <s v="AIWT6-324"/>
    <s v="AI in Statistical Analysis - Offer fast and relevant answers to ad hoc questions_x000a_"/>
    <s v="https://www.bundesregierung.de/breg-de/suche/datenstrategie-der-bundesregierung-1845632"/>
    <s v="joerg.feuerhake@destatis.de"/>
    <s v="The Federal Statistical Office Germany plans to use AI to offer new and improved results based on existing data. To do so, the Federal Statistical Office plans to cooperate with relevant scientific institutions and important users of statistics. The goal is to offer fast and relevant answers to ad hoc questions that occur in society and political decision-making._x000a_The project is in planning state. There are neither definitve stackeholders identivied nor budget decisions made._x000a_"/>
    <x v="0"/>
    <x v="1"/>
    <s v="DE"/>
    <s v="Federal Statistical Office Germany"/>
    <x v="1"/>
    <x v="1"/>
    <s v="R&amp;D general public services."/>
    <x v="6"/>
    <x v="2"/>
    <m/>
    <s v="Reasoning"/>
    <s v="Knowledge representation"/>
    <m/>
    <m/>
    <x v="1"/>
    <x v="1"/>
    <m/>
    <x v="0"/>
    <x v="0"/>
    <x v="3"/>
    <x v="0"/>
    <m/>
    <m/>
    <s v="AI-empowered Knowledge Management"/>
    <x v="4"/>
    <x v="3"/>
    <x v="0"/>
    <x v="0"/>
    <x v="0"/>
    <m/>
    <x v="3"/>
    <x v="2"/>
    <x v="5"/>
    <s v="Regulatory research, analysis and monitoring"/>
    <m/>
    <m/>
    <m/>
    <b v="0"/>
    <m/>
    <m/>
    <m/>
    <m/>
    <m/>
    <b v="0"/>
    <b v="0"/>
    <m/>
    <m/>
    <m/>
    <m/>
    <m/>
    <m/>
    <m/>
    <b v="0"/>
    <m/>
    <m/>
    <m/>
    <s v="Survey Use and impact of AI in the public sector. 2021"/>
    <s v="validated"/>
    <x v="1"/>
    <s v="[Marco] Not enough information for publication"/>
    <s v="Colin van Noordt"/>
    <d v="2021-05-20T00:00:00"/>
    <m/>
  </r>
  <r>
    <s v="AIWT6-325"/>
    <s v="Machine Learning in Editing and Imputation - Automated editing and correcting of data"/>
    <s v="https://www.statistischebibliothek.de/mir/servlets/MCRFileNodeServlet/DEMonografie_derivate_00001972/PoC_MachineLearning.pdf"/>
    <s v="joerg.feuerhake@destatis.de"/>
    <s v="One important step in statistical data processing is editing and imputation of missing or implausible observations. The Federal Statistical Office Germany is developing approaches to allow for automated editing and imputation based on observed values and plausibility rules. For the task machine learning methods are one important tool. The goal of the automated editing and imputation projects is to relief staff from editing and imputation tasks and to improve timeliness of statistical results at the same time. Often automated approaches are imperative, because digitization leads to larger data sets that need to be processed in a timely manner."/>
    <x v="0"/>
    <x v="1"/>
    <s v="DE"/>
    <s v="Federal Statistical Office Germany"/>
    <x v="0"/>
    <x v="1"/>
    <s v="General public services n.e.c."/>
    <x v="4"/>
    <x v="5"/>
    <n v="2018"/>
    <s v="Reasoning"/>
    <s v="Automated reasoning"/>
    <s v="Machine learning"/>
    <m/>
    <x v="0"/>
    <x v="1"/>
    <m/>
    <x v="0"/>
    <x v="0"/>
    <x v="1"/>
    <x v="0"/>
    <m/>
    <m/>
    <s v="Expert and Rule based Systems, Algorithmic Decision Making"/>
    <x v="1"/>
    <x v="5"/>
    <x v="0"/>
    <x v="0"/>
    <x v="0"/>
    <m/>
    <x v="1"/>
    <x v="0"/>
    <x v="0"/>
    <s v="Internal Management"/>
    <m/>
    <s v="3 - AI4IOP"/>
    <m/>
    <b v="0"/>
    <m/>
    <m/>
    <m/>
    <m/>
    <m/>
    <s v="Improved Administration Efficency"/>
    <s v="Improved Administrative Efficiency"/>
    <m/>
    <m/>
    <s v="x"/>
    <m/>
    <m/>
    <m/>
    <m/>
    <b v="0"/>
    <m/>
    <m/>
    <m/>
    <s v="Survey Use and impact of AI in the public sector. 2021"/>
    <s v="validated"/>
    <x v="0"/>
    <m/>
    <s v="Colin van Noordt"/>
    <d v="2021-05-20T00:00:00"/>
    <m/>
  </r>
  <r>
    <s v="AIWT6-326"/>
    <s v="Machine Learning in Text Classification Projects -  Relieving staff from coding tasks"/>
    <s v="https://www.statistischebibliothek.de/mir/servlets/MCRFileNodeServlet/DEMonografie_derivate_00001972/PoC_MachineLearning.pdf"/>
    <s v="joerg.feuerhake@destatis.de"/>
    <s v="The Federal Statistical Office Germany currently works in several projects to employ machine learning to text classification problems. In many statistics, text information is collected. For statistical purposes, the texts need to be coded into a set of predefined categories. This is a time consuming task. The main goal of the text classification projects is to relief staff from coding tasks and to improve timeliness of statistical results at the same time. Often these approaches are imperative, because digitization leads to larger data sets that need to be processed in a timely manner._x000a_"/>
    <x v="0"/>
    <x v="1"/>
    <s v="DE"/>
    <s v="Federal Statistical Office Germany"/>
    <x v="0"/>
    <x v="1"/>
    <s v="General public services n.e.c."/>
    <x v="4"/>
    <x v="5"/>
    <n v="2018"/>
    <s v="Reasoning"/>
    <s v="Automated reasoning"/>
    <s v="Machine learning"/>
    <m/>
    <x v="0"/>
    <x v="1"/>
    <m/>
    <x v="0"/>
    <x v="0"/>
    <x v="1"/>
    <x v="0"/>
    <m/>
    <m/>
    <s v="Expert and Rule based Systems, Algorithmic Decision Making"/>
    <x v="1"/>
    <x v="5"/>
    <x v="0"/>
    <x v="0"/>
    <x v="0"/>
    <m/>
    <x v="1"/>
    <x v="0"/>
    <x v="0"/>
    <s v="Internal Management"/>
    <m/>
    <s v="3 - AI4IOP"/>
    <m/>
    <b v="0"/>
    <m/>
    <m/>
    <m/>
    <m/>
    <m/>
    <s v="Improved Administration Efficency"/>
    <s v="Improved Administrative Efficiency"/>
    <m/>
    <m/>
    <s v="x"/>
    <m/>
    <m/>
    <m/>
    <m/>
    <b v="0"/>
    <m/>
    <m/>
    <m/>
    <s v="Survey Use and impact of AI in the public sector. 2021"/>
    <s v="validated"/>
    <x v="0"/>
    <m/>
    <s v="Colin van Noordt"/>
    <d v="2021-05-20T00:00:00"/>
    <m/>
  </r>
  <r>
    <s v="AIWT6-327"/>
    <s v="Project ML-SAST"/>
    <s v="https://www.evergabe-online.de/tenderdetails.html?1&amp;id=343088"/>
    <s v="alexander.kuehn@bsi.bund.de"/>
    <s v="The Federal Office for Information Security (BSI) intends to support and advance the development of ML-based SAST tools for automated and autonomous detection of new error patterns during the programming process. This should result in more secure programs, reduced workload and shorter development time._x000a_In the ML-SAST project, the use of machine learning (ML) methods in the context of static application security testing (SAST) will be evaluated. As research and experience prove, ML shows strength in the area of automated pattern recognition. _x000a_As first step of the project the feasibility of ML-based SAST will be investigated. Therefor the current research literature on this topic will be reviewed. The goal is to identify the most suitable ML models. The results will be published in a study. Based on the findings of the study, an open source prototype of the ML-SAST method will be developed."/>
    <x v="0"/>
    <x v="1"/>
    <s v="DE"/>
    <s v="Federal Office for Information Security (BSI)"/>
    <x v="0"/>
    <x v="1"/>
    <s v="General public services n.e.c."/>
    <x v="1"/>
    <x v="0"/>
    <m/>
    <s v="Learning"/>
    <s v="Machine learning"/>
    <s v="Machine learning"/>
    <m/>
    <x v="0"/>
    <x v="1"/>
    <m/>
    <x v="0"/>
    <x v="0"/>
    <x v="1"/>
    <x v="0"/>
    <m/>
    <m/>
    <s v="Machine Learning, Deep Learning"/>
    <x v="3"/>
    <x v="7"/>
    <x v="0"/>
    <x v="0"/>
    <x v="0"/>
    <m/>
    <x v="1"/>
    <x v="0"/>
    <x v="2"/>
    <s v="Public Services and engagement"/>
    <s v="Yes"/>
    <m/>
    <s v="Incremental / Technical Change"/>
    <b v="0"/>
    <m/>
    <m/>
    <m/>
    <m/>
    <m/>
    <s v="Improved Administration Efficency"/>
    <s v="Improved Administrative Efficiency"/>
    <m/>
    <s v="x"/>
    <s v="x"/>
    <s v="x"/>
    <m/>
    <m/>
    <m/>
    <s v="Open government capabilities"/>
    <s v="x"/>
    <m/>
    <m/>
    <s v="Survey Use and impact of AI in the public sector. 2021"/>
    <s v="validated"/>
    <x v="0"/>
    <m/>
    <s v="Colin van Noordt"/>
    <d v="2021-05-20T00:00:00"/>
    <m/>
  </r>
  <r>
    <s v="AIWT6-328"/>
    <s v="Project ROMATRIS"/>
    <s v="https://robotik.dfki-bremen.de/en/research/projects/romatris/"/>
    <s v="christian.illing@thw.de"/>
    <s v="The project ROMATRIS „robotic material transportation at incident sites“ is aiming at a future solution, to advance one of THW core skills; urban search and rescue. _x000a_ROMATRIS; is a project that addresses two aspects of AI, namely robotics and human-machine-interaction. Within the project a robotic system will be created that brings a payload of 50 to 100 kg and will be able to cross ruins and debris fields, independent of time an weather. Regarding the challenge of keeping operators hands free, hmi comes into play. ROMATRIS; will be sensitive for gesture control, provide a follow me function, avoid collisions with humans and objects, shuttle function._x000a_"/>
    <x v="0"/>
    <x v="1"/>
    <s v="DE"/>
    <s v="Bundesanstalt Technisches Hilfswerk"/>
    <x v="0"/>
    <x v="5"/>
    <s v="Public order and safety n.e.c."/>
    <x v="4"/>
    <x v="7"/>
    <n v="2025"/>
    <s v="Integration and Interaction"/>
    <s v="Robotics and Automation"/>
    <s v="Machine learning"/>
    <m/>
    <x v="0"/>
    <x v="1"/>
    <m/>
    <x v="0"/>
    <x v="1"/>
    <x v="2"/>
    <x v="0"/>
    <m/>
    <m/>
    <s v="Cognitive Robotics and Process Automation, Connected and Automated Vehicles"/>
    <x v="1"/>
    <x v="2"/>
    <x v="0"/>
    <x v="0"/>
    <x v="0"/>
    <m/>
    <x v="0"/>
    <x v="1"/>
    <x v="2"/>
    <s v="Public Services and engagement"/>
    <m/>
    <m/>
    <s v="Transformative / Disruptive"/>
    <s v="Improved Public Service"/>
    <m/>
    <s v="x"/>
    <m/>
    <s v="x"/>
    <m/>
    <b v="0"/>
    <b v="0"/>
    <m/>
    <m/>
    <m/>
    <m/>
    <m/>
    <m/>
    <m/>
    <b v="0"/>
    <m/>
    <m/>
    <m/>
    <s v="Survey Use and impact of AI in the public sector. 2021"/>
    <s v="validated"/>
    <x v="0"/>
    <m/>
    <s v="Colin van Noordt"/>
    <d v="2021-05-20T00:00:00"/>
    <m/>
  </r>
  <r>
    <s v="AIWT6-329"/>
    <s v="Sound2Vision Algorithm "/>
    <s v="deepersense.eu"/>
    <s v="christian.illing@thw.de"/>
    <s v="The Sound2Vision algorithm(use case 1) of the DEEPER-Sense project. This ongoing research project receives funding from the European Union’s Horizon 2020 research and innovation programme under grant agreement No 101016958._x000a__x000a_The main objective of DeeperSense is to significantly improve the environment perception capabilities of service robots and therefore improving their performance and reliability, achieving new functionality, and opening up new applications for robotics._x000a_DeeperSense adopts a novel approach of using Artificial Intelligence and data-driven Machine Learning / Deep Learning to combine the capabilities of non-visual and visual sensors with the objective to improve their joint capability of environment perception beyond the capabilities of the individual sensors._x000a_DeeperSense will focus on underwater robotics as a domain to demonstrate and verify this approach as it is considered one of the most challenging application areas for robot operation and environment perception. The project implements Deep Learning solutions for three use cases that were selected for their societal and environmental relevance and are driven by concrete end-user and market needs. During the project, comprehensive training data will be generated, where the developed algorithms will be trained upon and verified both in the lab and in extensive field trials. The trained algorithms will be optimized to run on the on-board hardware of underwater vehicles, thus enabling real-time execution in support of the autonomous robot behaviour._x000a_Both the algorithms and the data will be made publicly available through online repositories embedded in European research infrastructures._x000a_The DeeperSense consortium consists of renowned experts in robotics and marine robotics, Artificial Intelligence, and underwater sensing. The research and technology partners are complemented by end-users from the three use case application areas. Among others, the dissemination strategy of DeeperSense has the objective to bridge the gap between the European robotics and AI communities and thus strengthen European science and technology._x000a_Use Case 1 aims at an algorithm to improve Diver Monitoring._x000a_Professional divers work under low visibility conditions. This makes it difficult for operation control to monitor their movements, state, and position.  Subsea robots equipped with cameras provide images, but only during good visibility. Acoustic sensors (SONAR), on the other hand, are work even in the dark, but are not very precise. _x000a__x000a_DEEPER-Sense will bring these two sensors together and create the base for a future solution. _x000a__x000a__x000a_"/>
    <x v="1"/>
    <x v="1"/>
    <s v="DE"/>
    <s v="Bundesanstalt Technisches Hilfswerk (THW)"/>
    <x v="1"/>
    <x v="10"/>
    <m/>
    <x v="6"/>
    <x v="4"/>
    <m/>
    <s v="Integration and Interaction"/>
    <s v="Robotics and Automation"/>
    <m/>
    <m/>
    <x v="1"/>
    <x v="1"/>
    <m/>
    <x v="0"/>
    <x v="0"/>
    <x v="3"/>
    <x v="0"/>
    <m/>
    <m/>
    <s v="Cognitive Robotics and Process Automation, Connected and Automated Vehicles"/>
    <x v="4"/>
    <x v="3"/>
    <x v="0"/>
    <x v="0"/>
    <x v="0"/>
    <m/>
    <x v="3"/>
    <x v="2"/>
    <x v="2"/>
    <s v="Public Services and engagement"/>
    <m/>
    <m/>
    <m/>
    <b v="0"/>
    <m/>
    <m/>
    <m/>
    <m/>
    <m/>
    <b v="0"/>
    <b v="0"/>
    <m/>
    <m/>
    <m/>
    <m/>
    <m/>
    <m/>
    <m/>
    <b v="0"/>
    <m/>
    <m/>
    <m/>
    <s v="Survey Use and impact of AI in the public sector. 2021"/>
    <s v="retired"/>
    <x v="1"/>
    <m/>
    <s v="Colin van Noordt"/>
    <d v="2021-05-20T00:00:00"/>
    <m/>
  </r>
  <r>
    <s v="AIWT6-330"/>
    <s v="Bridge sensors"/>
    <s v="https://baae58888c14f40f89d08821.blob.core.windows.net/paper/SmartShipping_paper_nl.pdf"/>
    <s v="publiekedienstverlening@nlaic.com"/>
    <s v="The Dutch roads and waterways are become increasingly full. The province of South Holland wants its roads and waterways to be safe and accessible, to which end it has introduced the Smart Shipping programme. In a partnership with the Directorate-General for Public Works and Water Management and the Ministry of Infrastructure and Water Management, this programme stimulates smarter, safer, and more efficient use of waterways, so they can stay competitive with other modes of transport. To make smart mobility possible, 55 of the provincial bridges have been equipped with sensors to see whether the bridge is open or not. Induction loops are installed in roads, that measure the amount of traffic. The app uses this data to make sure that ships don’t have to wait unnecessarily long for bridges to open, while minimizing impact on road mobility. "/>
    <x v="2"/>
    <x v="13"/>
    <s v="NL"/>
    <s v="Province of SouthHolland"/>
    <x v="4"/>
    <x v="3"/>
    <s v="Transport"/>
    <x v="1"/>
    <x v="2"/>
    <m/>
    <s v="Perception"/>
    <s v="Computer vision"/>
    <s v="Machine learning"/>
    <m/>
    <x v="0"/>
    <x v="1"/>
    <m/>
    <x v="2"/>
    <x v="1"/>
    <x v="2"/>
    <x v="0"/>
    <m/>
    <m/>
    <s v="Computer Vision and Identity Recognition"/>
    <x v="3"/>
    <x v="8"/>
    <x v="0"/>
    <x v="0"/>
    <x v="0"/>
    <m/>
    <x v="0"/>
    <x v="1"/>
    <x v="2"/>
    <s v="Smart city"/>
    <m/>
    <m/>
    <s v="Incremental / Technical Change"/>
    <s v="Improved Public Service"/>
    <m/>
    <m/>
    <s v="x"/>
    <s v="x"/>
    <m/>
    <b v="0"/>
    <b v="0"/>
    <m/>
    <m/>
    <m/>
    <m/>
    <m/>
    <m/>
    <m/>
    <b v="0"/>
    <m/>
    <m/>
    <m/>
    <s v="Survey Use and impact of AI in the public sector. 2021"/>
    <s v="validated"/>
    <x v="0"/>
    <m/>
    <s v="Colin van Noordt"/>
    <d v="2021-05-20T00:00:00"/>
    <m/>
  </r>
  <r>
    <s v="AIWT6-331"/>
    <s v="Vegetation detection Friesland - Remote sensing and image recognition to interpret satellite images"/>
    <s v="https://www.ilionx.com/referent/provincie-fryslan-2/"/>
    <s v="publiekedienstverlening@nlaic.com"/>
    <s v="The province of Friesland is using remote sensing and image recognition to interpret satellite images. Using AI, the province can gain insights as to the current state of vegetation on the Dutch Waddeneilanden (Frisian Islands). Up until this project was started, this vegetation registration was done once very 6 or 12 years by inspectors who would go to the islands. However, this process was both too labor intensive and at large intervals. So now AI interprets satellite images, and hard-to-judge areas are reviewed manually by inspectors. An additional benefit is that many of the vegetation is very sensitive to nitrogen. This means that keeping an accurate eye on the island vegetation also helps draw up accurate nitrogen models."/>
    <x v="2"/>
    <x v="13"/>
    <s v="NL"/>
    <s v="Province of Friesland"/>
    <x v="4"/>
    <x v="2"/>
    <s v="Environmental protection n.e.c."/>
    <x v="1"/>
    <x v="7"/>
    <m/>
    <s v="Perception"/>
    <s v="Computer vision"/>
    <s v="Machine learning"/>
    <m/>
    <x v="0"/>
    <x v="1"/>
    <m/>
    <x v="0"/>
    <x v="0"/>
    <x v="1"/>
    <x v="2"/>
    <m/>
    <m/>
    <s v="Computer Vision and Identity Recognition"/>
    <x v="3"/>
    <x v="8"/>
    <x v="0"/>
    <x v="0"/>
    <x v="0"/>
    <m/>
    <x v="0"/>
    <x v="1"/>
    <x v="2"/>
    <s v="Smart city"/>
    <m/>
    <m/>
    <s v="Incremental / Technical Change"/>
    <s v="Improved Public Service"/>
    <m/>
    <m/>
    <s v="x"/>
    <s v="x"/>
    <m/>
    <b v="0"/>
    <b v="0"/>
    <m/>
    <m/>
    <m/>
    <m/>
    <m/>
    <m/>
    <m/>
    <b v="0"/>
    <m/>
    <m/>
    <m/>
    <s v="Survey Use and impact of AI in the public sector. 2021"/>
    <s v="validated"/>
    <x v="0"/>
    <m/>
    <s v="Colin van Noordt"/>
    <d v="2021-05-20T00:00:00"/>
    <m/>
  </r>
  <r>
    <s v="AIWT6-332"/>
    <s v="Automation subsidy requirements - Application for a subsidy are examined by AI algorithm"/>
    <s v="https://www.zuid-holland.nl/@16784/energietransitie/"/>
    <s v="publiekedienstverlening@nlaic.com"/>
    <s v="This project aims to solve the problem that many individuals want to live more environmentally sustainable lives, but are not financially able to do so. The target of this subsidy are people who live in houses with a property value of no more than 200 000 euros. These people qualify for subsidies that can help them make their house more sustainable, ranging from 300 to 3000 euros. Allotment normally takes a lot of effort and time, because forms need to be scanned and judged. This process would take up to 6 weeks and cost a lot of manpower, which was often more costly than the subsidy in question. This project aims to optimize the existing process: it is an automation project. We started with a cluster data analysis to target the correct people for this subsidy. When these people apply for a subsidy, their application is examined by an algorithm. If the applications meets the qualifications, the subsidy is automatically awarded. The process is thus reduced from several weeks to a few days. This benefits the applicants, as the subsidy is only awarded after they have implemented the steps to make their house more sustainable. If the algorithm cannot award a subsidy, a human will be involved. This means that subsidies are never automatically rejected. In addition to innovative technical aspects, this case process was also innovative. We worked according to the “garage methodology”, using funnels, scrum, and product owners. It cost time to implement this approach, but it works very well for implementing new technology. "/>
    <x v="2"/>
    <x v="13"/>
    <s v="NL"/>
    <s v="Provinde of South Holland"/>
    <x v="4"/>
    <x v="3"/>
    <s v="Other industries"/>
    <x v="1"/>
    <x v="7"/>
    <m/>
    <s v="Reasoning"/>
    <s v="Automated reasoning"/>
    <m/>
    <m/>
    <x v="2"/>
    <x v="2"/>
    <s v="6a-LawEnforcement-riskassess_np"/>
    <x v="0"/>
    <x v="0"/>
    <x v="0"/>
    <x v="0"/>
    <m/>
    <m/>
    <s v="Expert and Rule based Systems, Algorithmic Decision Making"/>
    <x v="5"/>
    <x v="10"/>
    <x v="0"/>
    <x v="0"/>
    <x v="0"/>
    <m/>
    <x v="1"/>
    <x v="1"/>
    <x v="3"/>
    <s v="Public Services and engagement"/>
    <m/>
    <m/>
    <s v="Incremental / Technical Change"/>
    <b v="0"/>
    <m/>
    <m/>
    <m/>
    <m/>
    <m/>
    <s v="Improved Administration Efficency"/>
    <s v="Improved Administrative Efficiency"/>
    <m/>
    <s v="x"/>
    <m/>
    <s v="x"/>
    <m/>
    <s v="x"/>
    <m/>
    <s v="Open government capabilities"/>
    <s v="x"/>
    <m/>
    <m/>
    <s v="Survey Use and impact of AI in the public sector. 2021"/>
    <s v="validated"/>
    <x v="0"/>
    <m/>
    <s v="Colin van Noordt"/>
    <d v="2021-05-20T00:00:00"/>
    <m/>
  </r>
  <r>
    <s v="AIWT6-333"/>
    <s v="Tracing labour exploitation - Tracing potential victims of human trafficking "/>
    <s v="https://nos.nl/artikel/2273390-mensenhandel-opgespoord-via-bankgegevens"/>
    <s v="publiekedienstverlening@nlaic.com"/>
    <s v="Inspectorate SZW works together with ABN-Amro and the UvA to trace labor exploitation (human trafficking) by applying pattern recognition to baking information. SZW has supplied various risk patterns, which are traced in banking data with scripts. These connections are then checked by persons. If approved, this can be a motive for a further investigation by the Financial Intelligence Unit into suspicious transactions. Based on that investigation, the public prosecutor can decide to write a warrant, which the judge can use as cause for a further investigation. If so, address and transaction details will be supplied by the bank. These are used to trace potential victims – not perpetrators – of human trafficking. This pilot uses linear scripts which are then vetted for false positives by a human controller. The possibility of using machine learning to hone this process with machine learning in the future is under investigation, as well as possible expansion to 4 other large banks. "/>
    <x v="0"/>
    <x v="13"/>
    <s v="NL"/>
    <s v="Inspectorate SZW"/>
    <x v="0"/>
    <x v="0"/>
    <s v="Social protection n.e.c."/>
    <x v="1"/>
    <x v="2"/>
    <m/>
    <s v="Reasoning"/>
    <s v="Automated reasoning"/>
    <m/>
    <m/>
    <x v="2"/>
    <x v="0"/>
    <m/>
    <x v="0"/>
    <x v="2"/>
    <x v="2"/>
    <x v="0"/>
    <m/>
    <m/>
    <s v="Expert and Rule based Systems, Algorithmic Decision Making"/>
    <x v="2"/>
    <x v="9"/>
    <x v="0"/>
    <x v="0"/>
    <x v="0"/>
    <m/>
    <x v="2"/>
    <x v="0"/>
    <x v="2"/>
    <s v="Enforcement"/>
    <m/>
    <m/>
    <m/>
    <s v="Improved Public Service"/>
    <m/>
    <m/>
    <m/>
    <s v="x"/>
    <m/>
    <b v="0"/>
    <b v="0"/>
    <m/>
    <m/>
    <m/>
    <m/>
    <m/>
    <m/>
    <m/>
    <b v="0"/>
    <m/>
    <m/>
    <m/>
    <s v="Survey Use and impact of AI in the public sector. 2021"/>
    <s v="validated"/>
    <x v="0"/>
    <m/>
    <s v="Colin van Noordt"/>
    <d v="2021-05-20T00:00:00"/>
    <m/>
  </r>
  <r>
    <s v="AIWT6-334"/>
    <s v="Loting illegally buried cadavers with drones -  Use of drones to detect illegaly buried cadavers"/>
    <s v="https://techforfuture.nl/onderzoek/lopend/hidden-graves/"/>
    <s v="publiekedienstverlening@nlaic.com"/>
    <s v="The Netherlands Food and Consumer Product Safety Authority (NVW) uses drones who employ machine learning to detect irregularities. The goal of this project is to localize illegally buried cadavers. Burying a cadaver will lead to irregularities in surface vegetation. If there are irregularities, an inspector can be deployed to investigate the scene in question. The aim is to get an accurate sense of the actual situation as quickly as possible. The end goal of this technology is that different government services can use the same data, so that they don’t have to collect their own data. "/>
    <x v="0"/>
    <x v="13"/>
    <s v="NL"/>
    <s v="Netherlands Food and Consumer Product Safety Authority (NVW"/>
    <x v="0"/>
    <x v="3"/>
    <s v="Agriculture, forestry, fishing and hunting"/>
    <x v="4"/>
    <x v="1"/>
    <n v="2020"/>
    <s v="Perception"/>
    <s v="Computer vision"/>
    <s v="Machine learning"/>
    <m/>
    <x v="0"/>
    <x v="1"/>
    <m/>
    <x v="4"/>
    <x v="1"/>
    <x v="2"/>
    <x v="0"/>
    <m/>
    <m/>
    <s v="Computer Vision and Identity Recognition"/>
    <x v="3"/>
    <x v="8"/>
    <x v="0"/>
    <x v="0"/>
    <x v="0"/>
    <m/>
    <x v="1"/>
    <x v="1"/>
    <x v="2"/>
    <s v="Enforcement"/>
    <m/>
    <m/>
    <m/>
    <b v="0"/>
    <m/>
    <m/>
    <m/>
    <m/>
    <m/>
    <s v="Improved Administration Efficency"/>
    <s v="Improved Administrative Efficiency"/>
    <m/>
    <s v="x"/>
    <m/>
    <s v="x"/>
    <m/>
    <m/>
    <m/>
    <b v="0"/>
    <m/>
    <m/>
    <m/>
    <s v="Survey Use and impact of AI in the public sector. 2021"/>
    <s v="validated"/>
    <x v="0"/>
    <m/>
    <s v="Colin van Noordt"/>
    <d v="2021-05-20T00:00:00"/>
    <m/>
  </r>
  <r>
    <s v="AIWT6-335"/>
    <s v="AI for detecting illegal substances -  AI to index seized data carrier"/>
    <s v="https://www.forensischinstituut.nl/"/>
    <s v="publiekedienstverlening@nlaic.com"/>
    <s v="The Netherlands Forensic Institute uses AI to index seized data carriers, and search the contents for images containing illegal substances. This accelerates the work of detectives and makes their work more effective and more efficient. Development followed these steps:_x000a_Labeling illegal substances._x000a_Applying a suitable model architecture (using pre-trained deep learning)_x000a_Fine-tuning (for low-quality pictures)_x000a_Validation: how can this script be improved?_x000a_Implementation_x000a_During this project, an unexpectedly large amount of the time  was spent labeling data."/>
    <x v="0"/>
    <x v="13"/>
    <s v="NL"/>
    <s v="Netherlands Forensic Institute "/>
    <x v="0"/>
    <x v="5"/>
    <s v="Police Services"/>
    <x v="1"/>
    <x v="0"/>
    <m/>
    <s v="Perception"/>
    <s v="Computer vision"/>
    <s v="Machine learning"/>
    <m/>
    <x v="0"/>
    <x v="1"/>
    <m/>
    <x v="0"/>
    <x v="0"/>
    <x v="1"/>
    <x v="2"/>
    <m/>
    <m/>
    <s v="Computer Vision and Identity Recognition"/>
    <x v="3"/>
    <x v="8"/>
    <x v="0"/>
    <x v="0"/>
    <x v="0"/>
    <m/>
    <x v="1"/>
    <x v="0"/>
    <x v="0"/>
    <s v="Regulatory research, analysis and monitoring"/>
    <m/>
    <m/>
    <m/>
    <b v="0"/>
    <m/>
    <m/>
    <m/>
    <m/>
    <m/>
    <s v="Improved Administration Efficency"/>
    <s v="Improved Administrative Efficiency"/>
    <m/>
    <s v="x"/>
    <m/>
    <s v="x"/>
    <m/>
    <m/>
    <m/>
    <b v="0"/>
    <m/>
    <m/>
    <m/>
    <s v="Survey Use and impact of AI in the public sector. 2021"/>
    <s v="validated"/>
    <x v="0"/>
    <m/>
    <s v="Colin van Noordt"/>
    <d v="2021-05-20T00:00:00"/>
    <m/>
  </r>
  <r>
    <s v="AIWT6-336"/>
    <s v="Debt relief - Chatbot to assist people with debts"/>
    <s v="https://nederlandseschuldhulproute.nl/"/>
    <s v="publiekedienstverlening@nlaic.com"/>
    <s v="The goal of this project is to make (local) debt relief easily and quickly accessible to debtors. This is done partially with a chatbot that helps people with their questions about their debts. There are different entry routes to debt relief. The best next step is determined on the basis of several key questions that determine the best next step for the person in question. This project is the product of a collaboration between IBM and the Rotterdam Municipality. It is a pilot project in IJsselmonde and Delfshaven in the first two quarters of 2021. The idea, based on the results, is to expand to large and middel-sized Dutch municipalities. In doing so, IBM wants to always collaborate with local municipal debt relief organizations. Nationally, the project is executed in collaboration with several debt relief organizations. IBM sees this project as a way to make a social contribution with their own knowledge and technology, and has no profit motive in this project. IBM maintains cost price rates and makes its own investments in this project, in addition to financing from subsidies from funds and municipalities. "/>
    <x v="0"/>
    <x v="13"/>
    <s v="NL"/>
    <s v="Rotterdam"/>
    <x v="4"/>
    <x v="0"/>
    <s v="Social protection n.e.c."/>
    <x v="0"/>
    <x v="0"/>
    <m/>
    <s v="Communication"/>
    <s v="Natural language processing"/>
    <s v="Machine learning"/>
    <s v="chatbot"/>
    <x v="0"/>
    <x v="1"/>
    <m/>
    <x v="4"/>
    <x v="2"/>
    <x v="2"/>
    <x v="0"/>
    <m/>
    <m/>
    <s v="Chatbots, Intelligent Digital Assistants, Virtual Agents and Recommendation Systems"/>
    <x v="0"/>
    <x v="0"/>
    <x v="0"/>
    <x v="0"/>
    <x v="0"/>
    <m/>
    <x v="0"/>
    <x v="1"/>
    <x v="1"/>
    <s v="Public Services and engagement"/>
    <m/>
    <m/>
    <m/>
    <s v="Improved Public Service"/>
    <m/>
    <s v="x"/>
    <m/>
    <s v="x"/>
    <s v="x"/>
    <b v="0"/>
    <b v="0"/>
    <m/>
    <m/>
    <m/>
    <m/>
    <m/>
    <m/>
    <m/>
    <b v="0"/>
    <m/>
    <m/>
    <m/>
    <s v="Survey Use and impact of AI in the public sector. 2021"/>
    <s v="validated"/>
    <x v="0"/>
    <m/>
    <s v="Colin van Noordt"/>
    <d v="2021-05-20T00:00:00"/>
    <m/>
  </r>
  <r>
    <s v="AIWT6-337"/>
    <s v="Calculemus FLINT - Ensuring understandability of normative law texts"/>
    <s v="https://homepages.cwi.nl/~storm/publications/calculemus.pdf"/>
    <s v="publiekedienstverlening@nlaic.com"/>
    <s v="Calculemus FLINT is a method for interpreting sources and applying norms. Calculemus is a roadmap for solving normative questions. Flint (Formal Language for the Interpretation of Normative Theories) is the domain-specific language for interpreting judicial sources. The goal of the legal engineering aspect of the program is to promote the exchange of norms between different groups, and to investigate the different ways norms can be handled. In addition, the method can also help explain laws and investigate whether they are executable. An organization must be able to explain that it is legitimately carrying out laws – also when it uses AI to do so. Calculemus Flint ensures that normative law texts are understandable for all parties, which can improve the acceptance of and normative basis for artificially taken decisions. End users of this program can be policy makers or legislative lawyers, but also civilians subject to certain laws. "/>
    <x v="0"/>
    <x v="13"/>
    <s v="NL"/>
    <m/>
    <x v="0"/>
    <x v="1"/>
    <s v="Executive and legislative organs, financial and fiscal affairs, external affairs."/>
    <x v="1"/>
    <x v="7"/>
    <m/>
    <s v="Communication"/>
    <s v="Natural language processing"/>
    <m/>
    <s v="text analysis"/>
    <x v="2"/>
    <x v="7"/>
    <s v="8-Justice"/>
    <x v="0"/>
    <x v="4"/>
    <x v="0"/>
    <x v="1"/>
    <m/>
    <m/>
    <s v="Natural Language Processing, Text Mining and Speech Analytics"/>
    <x v="3"/>
    <x v="7"/>
    <x v="0"/>
    <x v="0"/>
    <x v="0"/>
    <m/>
    <x v="1"/>
    <x v="0"/>
    <x v="2"/>
    <s v="Regulatory research, analysis and monitoring"/>
    <s v="Yes"/>
    <m/>
    <m/>
    <b v="0"/>
    <m/>
    <m/>
    <m/>
    <m/>
    <m/>
    <s v="Improved Administration Efficency"/>
    <s v="Improved Administrative Efficiency"/>
    <m/>
    <m/>
    <s v="x"/>
    <m/>
    <m/>
    <m/>
    <m/>
    <s v="Open government capabilities"/>
    <s v="x"/>
    <m/>
    <m/>
    <s v="Survey Use and impact of AI in the public sector. 2021"/>
    <s v="validated"/>
    <x v="0"/>
    <m/>
    <s v="Colin van Noordt"/>
    <d v="2021-05-20T00:00:00"/>
    <m/>
  </r>
  <r>
    <s v="AIWT6-338"/>
    <s v="Ik houd van jou Monitor - Monitor which automatically calculates the distance between people"/>
    <s v="https://algoritmeregister.amsterdam.nl/anderhalve-meter-monitor/"/>
    <s v="publiekedienstverlening@nlaic.com"/>
    <s v="The city of Amsterdam has taken various measures to combat the further spread of COVID-19 and to spread awareness on the importance of keeping 1.5 meters distance from one another. To that end, the city has implemented the 1.5 meter monitor. A camera takes a picture of a public scene, and the system automatically calculates the distance between people. Passers-by can see this picture, on which faces have been replaced with smileys, on a screen. This tells them whether they are keeping their distance: a green smiley for more than 1.8 meters distance, an orange smiley for 1.5 to 1.8 meters distance, and a red smiley for less than 1.5 meters distance. Pedestrians are also warned with audio signals. The system does not save the photographs it takes, so images are used only for a direct warning to pedestrians. However, the total amount of pedestrians within range of the camera is recorded, so that it is possible to monitor whether a certain area is too busy. The 1.5 meter monitor is temporarily employed because of emergency ordinance COVID-19 and the necessity of keeping 1.5 meters distance. The system is being test in a number of public spaces in the Amsterdam—Amstelland region."/>
    <x v="3"/>
    <x v="13"/>
    <s v="NL"/>
    <s v="Amsterdam"/>
    <x v="4"/>
    <x v="4"/>
    <s v="Health n.e.c."/>
    <x v="4"/>
    <x v="6"/>
    <m/>
    <s v="Perception"/>
    <s v="Computer vision"/>
    <s v="Machine learning"/>
    <m/>
    <x v="0"/>
    <x v="1"/>
    <m/>
    <x v="0"/>
    <x v="2"/>
    <x v="2"/>
    <x v="0"/>
    <m/>
    <m/>
    <s v="Computer Vision and Identity Recognition"/>
    <x v="3"/>
    <x v="8"/>
    <x v="0"/>
    <x v="0"/>
    <x v="0"/>
    <m/>
    <x v="0"/>
    <x v="1"/>
    <x v="2"/>
    <s v="Enforcement"/>
    <m/>
    <m/>
    <m/>
    <s v="Improved Public Service"/>
    <m/>
    <m/>
    <s v="x"/>
    <s v="x"/>
    <m/>
    <b v="0"/>
    <b v="0"/>
    <m/>
    <m/>
    <m/>
    <m/>
    <m/>
    <m/>
    <m/>
    <b v="0"/>
    <m/>
    <m/>
    <m/>
    <s v="Survey Use and impact of AI in the public sector. 2021"/>
    <s v="validated"/>
    <x v="0"/>
    <m/>
    <s v="Colin van Noordt"/>
    <d v="2021-05-20T00:00:00"/>
    <m/>
  </r>
  <r>
    <s v="AIWT6-339"/>
    <s v="Detection protective equipment"/>
    <s v="https://www.fnol.cz/aktuality/fakultni-nemocnice-olomouc-testuje-termokamery-pro-podporu-zachytu-priznaku-koronaviru"/>
    <s v="antonin.hlavinka@fnol.cz"/>
    <s v="COVID-19 reporting system - University Hospital Olomouc (UHO) in cooperation with the industry is working on development of an AI based system, which should detect the correct wearing of personal (visitors, in general people in interiors) protective equipment (respirator masks) as ordered by COVID-19 – related regulation, and also adherence to the recommended distance between people, as well as detect cough. The system is currently (April-May 2021) in its testing phase. (For the purposes of the survey, UHO can be considered as part of public sector; state owned hospital.) . As the system is in development there is no public description of the system. However, there is a link to previous non-AI solution managed by the same team in UHO (text in Czech)"/>
    <x v="0"/>
    <x v="8"/>
    <s v="CZ"/>
    <s v="University Hospital Olomouc, contact antonin.hlavinka@fnol.cz"/>
    <x v="0"/>
    <x v="4"/>
    <s v="Health n.e.c."/>
    <x v="0"/>
    <x v="0"/>
    <n v="2021"/>
    <s v="Perception"/>
    <s v="Computer vision"/>
    <s v="Machine learning"/>
    <m/>
    <x v="0"/>
    <x v="1"/>
    <m/>
    <x v="0"/>
    <x v="2"/>
    <x v="2"/>
    <x v="0"/>
    <m/>
    <m/>
    <s v="Computer Vision and Identity Recognition"/>
    <x v="2"/>
    <x v="4"/>
    <x v="0"/>
    <x v="0"/>
    <x v="0"/>
    <m/>
    <x v="0"/>
    <x v="1"/>
    <x v="2"/>
    <s v="Enforcement"/>
    <m/>
    <m/>
    <s v="Incremental / Technical Change"/>
    <s v="Improved Public Service"/>
    <m/>
    <m/>
    <s v="x"/>
    <m/>
    <m/>
    <b v="0"/>
    <b v="0"/>
    <m/>
    <m/>
    <m/>
    <m/>
    <m/>
    <m/>
    <m/>
    <b v="0"/>
    <m/>
    <m/>
    <m/>
    <s v="Survey Use and impact of AI in the public sector. 2021"/>
    <s v="validated"/>
    <x v="0"/>
    <m/>
    <s v="Colin van Noordt"/>
    <d v="2021-05-20T00:00:00"/>
    <m/>
  </r>
  <r>
    <s v="AIWT6-340"/>
    <s v="Object Detection Kit Amsterdam - Automatic detection of garbage "/>
    <s v="https://odk.ai/#/participation"/>
    <s v="publiekedienstverlening@nlaic.com"/>
    <s v="Object Detection Kit (ODK) is an open source platform for municipalities, initiated by Amsterdam. Garbage in public spaces is automatically detected. This information is then transmitted to the service responsible for the removal of that kind of garbage. There is a lot of garbage in certain locations in Amsterdam, especially near underground containers. The Amsterdam municipality aims to keep its streets as clean as possible, while employing its garbage removal services as efficiently as possible. ODK detects garbage in public spaces and enables more effective interventions to make sure streets are clean. ODK reduces the impact of garbage on public spaces. Thanks to automatic scanning and reporting, locals don’t need to report as much wrongly placed garbage."/>
    <x v="3"/>
    <x v="13"/>
    <s v="NL"/>
    <s v="City of Amsterdam"/>
    <x v="4"/>
    <x v="1"/>
    <s v="Executive and legislative organs, financial and fiscal affairs, external affairs."/>
    <x v="0"/>
    <x v="0"/>
    <m/>
    <s v="Perception"/>
    <s v="Computer vision"/>
    <s v="Machine learning"/>
    <m/>
    <x v="0"/>
    <x v="1"/>
    <m/>
    <x v="0"/>
    <x v="0"/>
    <x v="1"/>
    <x v="0"/>
    <m/>
    <m/>
    <s v="Computer Vision and Identity Recognition"/>
    <x v="3"/>
    <x v="8"/>
    <x v="0"/>
    <x v="0"/>
    <x v="0"/>
    <m/>
    <x v="1"/>
    <x v="1"/>
    <x v="2"/>
    <s v="Internal Management"/>
    <s v="Yes"/>
    <m/>
    <m/>
    <b v="0"/>
    <m/>
    <m/>
    <m/>
    <m/>
    <m/>
    <s v="Improved Administration Efficency"/>
    <s v="Improved Administrative Efficiency"/>
    <m/>
    <s v="x"/>
    <m/>
    <s v="x"/>
    <s v="x"/>
    <m/>
    <m/>
    <s v="Open government capabilities"/>
    <s v="x"/>
    <m/>
    <m/>
    <s v="Survey Use and impact of AI in the public sector. 2021"/>
    <s v="validated"/>
    <x v="0"/>
    <m/>
    <s v="Colin van Noordt"/>
    <d v="2021-05-20T00:00:00"/>
    <m/>
  </r>
  <r>
    <s v="AIWT6-341"/>
    <s v="Detection causes early school leavers Kungsbacka - Analysing data of early school leavers"/>
    <s v="https://www.kungsbacka.se"/>
    <s v="iwona.carlsson@kungsbacka.se"/>
    <s v="Use AI technology to analyse data about students who go out of primary school without eligibility for upper secondary school. Today we have approximately 100 students per year. It would be interesting to find the factors behind the problem and be able to start the prevention work in time. Today we only analyse grades and the analysis is made by humans. Using AI technology we believe that we can find other causes to the problem. This will be the pilot case for our organisation but the plan is to scale it up and use AI technology for other areas too. "/>
    <x v="3"/>
    <x v="18"/>
    <s v="SE"/>
    <s v="Kungsbacka municipality"/>
    <x v="4"/>
    <x v="9"/>
    <s v="Pre-primary and primary education."/>
    <x v="4"/>
    <x v="0"/>
    <m/>
    <s v="Learning"/>
    <s v="Planning and Scheduling"/>
    <s v="Machine learning"/>
    <m/>
    <x v="0"/>
    <x v="4"/>
    <m/>
    <x v="0"/>
    <x v="0"/>
    <x v="1"/>
    <x v="2"/>
    <m/>
    <m/>
    <s v="Predictive Analytics, Simulation and Data Visualisation"/>
    <x v="2"/>
    <x v="12"/>
    <x v="0"/>
    <x v="0"/>
    <x v="0"/>
    <m/>
    <x v="1"/>
    <x v="0"/>
    <x v="0"/>
    <s v="Internal Management"/>
    <m/>
    <m/>
    <m/>
    <b v="0"/>
    <m/>
    <m/>
    <m/>
    <m/>
    <m/>
    <s v="Improved Administration Efficency"/>
    <s v="Improved Administrative Efficiency"/>
    <m/>
    <m/>
    <s v="x"/>
    <s v="x"/>
    <m/>
    <m/>
    <m/>
    <b v="0"/>
    <m/>
    <m/>
    <m/>
    <s v="Survey Use and impact of AI in the public sector. 2021"/>
    <s v="validated"/>
    <x v="0"/>
    <m/>
    <s v="Colin van Noordt"/>
    <d v="2021-05-20T00:00:00"/>
    <m/>
  </r>
  <r>
    <s v="AIWT6-342"/>
    <s v="DeepL Translator "/>
    <s v="https://www.deepl.com/translator"/>
    <s v="twitter:@DeepLcom"/>
    <s v="DeepL Translator _x000d__x000a_Quoted from wikipedia.org:_x000d__x000a_DeepL Translator is a free neural machine translation service launched on 28 August 2017 and developed by DeepL GmbH (Linguee), based in Cologne, Germany. _x000d__x000a_DeepL currently offers translations between the following 24 languages and 552 language pairs._x000d__x000a_There are no advertisements on DeepL. The company wants to earn money by licensing a translation application-programming interface. _x000d__x000a_The algorithm and source code are closed-source and proprietary. The service uses convolutional neural networks (CNNs) that have been trained with the Linguee database._x000d__x000a_"/>
    <x v="0"/>
    <x v="1"/>
    <s v="DE"/>
    <s v="Federal Office for Information Security"/>
    <x v="1"/>
    <x v="10"/>
    <m/>
    <x v="5"/>
    <x v="4"/>
    <m/>
    <s v="Communication"/>
    <s v="Natural language processing"/>
    <m/>
    <m/>
    <x v="1"/>
    <x v="1"/>
    <m/>
    <x v="0"/>
    <x v="0"/>
    <x v="3"/>
    <x v="0"/>
    <m/>
    <m/>
    <s v="Natural Language Processing, Text Mining and Speech Analytics"/>
    <x v="4"/>
    <x v="3"/>
    <x v="0"/>
    <x v="0"/>
    <x v="0"/>
    <m/>
    <x v="3"/>
    <x v="2"/>
    <x v="5"/>
    <s v="Public Services and engagement"/>
    <m/>
    <m/>
    <m/>
    <b v="0"/>
    <m/>
    <m/>
    <m/>
    <m/>
    <m/>
    <b v="0"/>
    <b v="0"/>
    <m/>
    <m/>
    <m/>
    <m/>
    <m/>
    <m/>
    <m/>
    <b v="0"/>
    <m/>
    <m/>
    <m/>
    <s v="Survey Use and impact of AI in the public sector. 2021"/>
    <s v="validated"/>
    <x v="1"/>
    <m/>
    <s v="Colin van Noordt"/>
    <d v="2021-05-20T00:00:00"/>
    <m/>
  </r>
  <r>
    <s v="AIWT6-343"/>
    <s v="Assessment security properties of Symmetric Ciphers - Supporting assessment of security properties of cryptographic algorithms"/>
    <s v="https://www.bsi.bund.de/DE/Themen/Unternehmen-und-Organisationen/Informationen-und-Empfehlungen/Kryptografie/KI-in-der-Kryptografie/ki-in-der-kryptografie_node.html"/>
    <s v="E-Mail: bsi@bsi.bund.de_x000a_De-Mail: poststelle@bsi-bund.de-mail.de_x000a_oder über das Kontaktformular"/>
    <s v="An AI-Tool for the assessment of security properties of Symmetric Ciphers. The use of cryptographic mechanisms requires an assessment of security properties of cryptographic algorithms such as symmetric ciphers. This AI-Tool supports this task by finding a good deep neural network that distinguishes ciphertext pairs of round-reduced symmetric ciphers from random texts and thus, gives a coarse estimation of the security level the symmetric cipher can provide. _x000a_The development of this AI-Tool is part of a study that investigates whether Artificial Intelligence can be helpful in solving cryptographic problems."/>
    <x v="0"/>
    <x v="1"/>
    <s v="DE"/>
    <s v="Federal Office for Information Security"/>
    <x v="0"/>
    <x v="5"/>
    <s v="Public order and safety n.e.c."/>
    <x v="1"/>
    <x v="7"/>
    <m/>
    <s v="Learning"/>
    <s v="Machine learning"/>
    <s v="Machine learning"/>
    <m/>
    <x v="0"/>
    <x v="1"/>
    <m/>
    <x v="0"/>
    <x v="0"/>
    <x v="1"/>
    <x v="0"/>
    <m/>
    <m/>
    <s v="Machine Learning, Deep Learning"/>
    <x v="3"/>
    <x v="7"/>
    <x v="0"/>
    <x v="0"/>
    <x v="0"/>
    <m/>
    <x v="1"/>
    <x v="1"/>
    <x v="5"/>
    <s v="Public Services and engagement"/>
    <m/>
    <m/>
    <m/>
    <b v="0"/>
    <m/>
    <m/>
    <m/>
    <m/>
    <m/>
    <s v="Improved Administration Efficency"/>
    <s v="Improved Administrative Efficiency"/>
    <m/>
    <m/>
    <s v="x"/>
    <m/>
    <m/>
    <m/>
    <m/>
    <b v="0"/>
    <m/>
    <m/>
    <m/>
    <s v="Survey Use and impact of AI in the public sector. 2021"/>
    <s v="validated"/>
    <x v="0"/>
    <m/>
    <s v="Colin van Noordt"/>
    <d v="2021-05-20T00:00:00"/>
    <m/>
  </r>
  <r>
    <s v="AIWT6-344"/>
    <s v="Enhancing metadata for textual information - improving the quality of search and automatic reasoning"/>
    <s v="https://www.bsi.bund.de"/>
    <s v="Christoph.Droste@bsi.bund.de"/>
    <s v="The solution shall enhance metadata for unstructured, textual information about the topic of IT-Securty and hence rise the quality of search and automatic reasoning. Therefore a text corpus of public available news and background information shall be created and processed such that the pure text content without artifacts and technical accessories is accessible. _x000a_The resulting texts shall be exploited with a combination of towfold Artificial Intelligence methods. On the one hand traditional methods using manually created taxonomies and ontologies help to find terms of defined meanings in the given text and solve the problem of homonyms. Standards like SKOS (Simple Knowledge Organisation System) guaratny flexibility and reusability._x000a_On the other hand machine learning will be applied to determine the local context and support &quot;Named Entity Extraction&quot; (NER). Modern models of Natural Language Processing (NLP) like &quot;Transformer&quot; models will be  be applied in various tasks like NER, Question-Answering and classification."/>
    <x v="0"/>
    <x v="1"/>
    <s v="DE"/>
    <s v="Federal Office for Security in Information Technology (Bundesamt für Sicherheit in der Informationstechnik - BSI)"/>
    <x v="0"/>
    <x v="1"/>
    <s v="Executive and legislative organs, financial and fiscal affairs, external affairs."/>
    <x v="1"/>
    <x v="7"/>
    <m/>
    <s v="Communication"/>
    <s v="Natural language processing"/>
    <s v="Machine learning"/>
    <s v="text analysis"/>
    <x v="0"/>
    <x v="1"/>
    <m/>
    <x v="0"/>
    <x v="0"/>
    <x v="1"/>
    <x v="0"/>
    <m/>
    <m/>
    <s v="Natural Language Processing, Text Mining and Speech Analytics"/>
    <x v="0"/>
    <x v="15"/>
    <x v="0"/>
    <x v="0"/>
    <x v="0"/>
    <m/>
    <x v="2"/>
    <x v="0"/>
    <x v="0"/>
    <s v="Regulatory research, analysis and monitoring"/>
    <m/>
    <s v="2 - IOP4AI​"/>
    <m/>
    <s v="Improved Public Service"/>
    <m/>
    <m/>
    <s v="x"/>
    <m/>
    <m/>
    <s v="Open Government Capabilities"/>
    <b v="0"/>
    <m/>
    <m/>
    <m/>
    <m/>
    <m/>
    <m/>
    <m/>
    <s v="Open government capabilities"/>
    <s v="x"/>
    <m/>
    <m/>
    <s v="Survey Use and impact of AI in the public sector. 2021"/>
    <s v="validated"/>
    <x v="0"/>
    <m/>
    <s v="Colin van Noordt"/>
    <d v="2021-05-20T00:00:00"/>
    <m/>
  </r>
  <r>
    <s v="AIWT6-345"/>
    <s v="Passenger Name Record"/>
    <s v="https://www.bka.de/DE/UnsereAufgaben/Aufgabenbereiche/Zentralstellen/Fluggastdatenspeicherung/Fluggastdatenspeicherung_node.html"/>
    <s v="dennis.meyer@bva.bund.de"/>
    <s v="PNR (Passenger Name Record). The application receives passenger data from air carriers, processes and analyzes it, and forwards these results to the BKA (Bundeskriminalamt) as the responsible national Passenger Information Unit (PIU). In case of required follow-up measures the information is also send to the BPol (Bundespolizei). One goal is to identify individuals who have committed serious crime or terrorist offenses or could do so within a foreseeable period of time. To this end, the passanger data is compared with different crime databases as well as with patterns. In order to be able to create and improve suitable patterns, the PNR Act enables the analysis of PNR data. The BVA (Bundesverwaltungsamt) processes the PNR data on behalf of and according to the instructions of the BKA."/>
    <x v="0"/>
    <x v="1"/>
    <s v="DE"/>
    <s v="BVA (Bundesverwaltungsamt)"/>
    <x v="1"/>
    <x v="5"/>
    <s v="Public order and safety n.e.c."/>
    <x v="4"/>
    <x v="4"/>
    <m/>
    <s v="Planning"/>
    <s v="Searching"/>
    <m/>
    <m/>
    <x v="1"/>
    <x v="1"/>
    <m/>
    <x v="0"/>
    <x v="0"/>
    <x v="3"/>
    <x v="0"/>
    <m/>
    <m/>
    <s v="AI-empowered Knowledge Management"/>
    <x v="0"/>
    <x v="16"/>
    <x v="0"/>
    <x v="0"/>
    <x v="0"/>
    <m/>
    <x v="3"/>
    <x v="2"/>
    <x v="5"/>
    <s v="Regulatory research, analysis and monitoring"/>
    <m/>
    <m/>
    <m/>
    <b v="0"/>
    <m/>
    <m/>
    <m/>
    <m/>
    <m/>
    <b v="0"/>
    <b v="0"/>
    <m/>
    <m/>
    <m/>
    <m/>
    <m/>
    <m/>
    <m/>
    <b v="0"/>
    <m/>
    <m/>
    <m/>
    <s v="Survey Use and impact of AI in the public sector. 2021"/>
    <s v="validated"/>
    <x v="1"/>
    <s v="[Marco] See Survey data, publication on allowed."/>
    <s v="Colin van Noordt"/>
    <d v="2021-05-20T00:00:00"/>
    <m/>
  </r>
  <r>
    <s v="AIWT6-346"/>
    <s v="Real-life traffic analysis - Creation of labelled data sets of real-life video traffic"/>
    <s v="www.zitis.bund.de"/>
    <s v="BD@zitis.bund.de"/>
    <s v="The main goal of the project is to create a labelled data set of videos showing real-life traffic scenes. In particular there is a focus on license plates. Since the manual annotation of video data is extremely ressources consuming and expensive, a high grade of automatisation in the annotation process is desired. To this end the development of a automatic license plate detector was started. Modern technologies from the area of machine learning are used to create a license plate detector, whose annotation capability resembles manual annotation. Moreover, the possibility of human postprocessing and quality assurance is also elaborated. "/>
    <x v="0"/>
    <x v="1"/>
    <s v="DE"/>
    <s v="ZITiS"/>
    <x v="1"/>
    <x v="3"/>
    <s v="Transport"/>
    <x v="4"/>
    <x v="0"/>
    <m/>
    <s v="Perception"/>
    <s v="Computer vision"/>
    <m/>
    <m/>
    <x v="1"/>
    <x v="1"/>
    <m/>
    <x v="0"/>
    <x v="0"/>
    <x v="3"/>
    <x v="0"/>
    <m/>
    <m/>
    <s v="Computer Vision and Identity Recognition"/>
    <x v="4"/>
    <x v="3"/>
    <x v="0"/>
    <x v="0"/>
    <x v="0"/>
    <m/>
    <x v="3"/>
    <x v="2"/>
    <x v="5"/>
    <s v="Regulatory research, analysis and monitoring"/>
    <m/>
    <m/>
    <m/>
    <b v="0"/>
    <m/>
    <m/>
    <m/>
    <m/>
    <m/>
    <b v="0"/>
    <b v="0"/>
    <m/>
    <m/>
    <m/>
    <m/>
    <m/>
    <m/>
    <m/>
    <b v="0"/>
    <m/>
    <m/>
    <m/>
    <s v="Survey Use and impact of AI in the public sector. 2021"/>
    <s v="validated"/>
    <x v="1"/>
    <s v="[Marco] See Survey data, publication on allowed."/>
    <s v="Colin van Noordt"/>
    <d v="2021-05-20T00:00:00"/>
    <m/>
  </r>
  <r>
    <s v="AIWT6-347"/>
    <s v="Support system for classification of citizen inquiries or complaints"/>
    <s v="https://atencioenlinia.ajuntament.barcelona.cat"/>
    <s v="mperezba@bcn.cat"/>
    <s v="Support system for the classification of incidences/complains from citizens in Barcelona. _x000a_IRIS is the service that allows citizens to report incidents or send complaints to the Barcelona City Council for resolution. Through IRIS, citizens can send information and queries, as well as complaints and suggestions for improvement. In this process, the citizen who reports the incident has to classify it using a tree of topics offered through the computer application. This classification is important because it is used to direct the incident directly to the responsible department, thus speeding up the response process. Errors in the thematic classification cause inadequate responses and delays in the resolution of incidents, thus affecting the quality of the service offered._x000a_As part of the IRIS service update project, a module called MARIO has been developed, based on machine learning algorithms -Machine Learning- and natural language processing (one of the technologies included in the IA) to simplify the incident classification process for citizens. From the analysis of the free text describing the incident, MARIO suggests to the citizen the most likely categories where the incident fits because he/she chooses the most appropriate category._x000a_MARIO, which is currently being tested, minimizes the error rate in the initial classification of incidents by greatly reducing manual reclassification processes. Previously, 50% of the communications made needed to be reassigned; now, with MARIO, a hit rate of over 85% is being achieved._x000a_MARIO has been developed using open source tools -Open Source- such as Python, Scikit-*learn and *Pandas, among others. The algorithm has required a training that has been carried out using a dataset with the topics and questions asked by the citizen previously validated to ensure that they have been correctly classified._x000a_This pilot has been used by the Municipal Institute of Informatics to evaluate the techniques and processes of text classification with the following conclusions:_x000a_Often the integration of AI techniques into existing processes has to be accompanied by a restructuring of the data. In the case of IRIS, the wide range of classification options makes the task difficult for a human but makes *IA inefficient. Clustering of categories is recommended_x000a_- It is important to have a quality dataset._x000a_- In order to ensure good system efficiency, good data preprocessing including cleaning and standardization of this data is necessary._x000a_- Data anonymization must be taken into account._x000a_- For good training, it is necessary to have a representative volume of input data that is homogeneous in all categories."/>
    <x v="3"/>
    <x v="22"/>
    <s v="ES511"/>
    <s v="Barcelona City Council"/>
    <x v="4"/>
    <x v="1"/>
    <s v="General public services n.e.c."/>
    <x v="1"/>
    <x v="7"/>
    <m/>
    <s v="Communication"/>
    <s v="Natural language processing"/>
    <s v="Machine learning"/>
    <s v="Q&amp;A"/>
    <x v="0"/>
    <x v="1"/>
    <m/>
    <x v="0"/>
    <x v="0"/>
    <x v="1"/>
    <x v="2"/>
    <m/>
    <m/>
    <s v="Natural Language Processing, Text Mining and Speech Analytics"/>
    <x v="0"/>
    <x v="1"/>
    <x v="0"/>
    <x v="0"/>
    <x v="0"/>
    <m/>
    <x v="0"/>
    <x v="1"/>
    <x v="3"/>
    <s v="Public Services and engagement"/>
    <s v="Yes"/>
    <m/>
    <m/>
    <s v="Improved Public Service"/>
    <m/>
    <s v="x"/>
    <m/>
    <s v="x"/>
    <m/>
    <s v="Open Government Capabilities"/>
    <b v="0"/>
    <m/>
    <m/>
    <m/>
    <m/>
    <m/>
    <m/>
    <m/>
    <s v="Open government capabilities"/>
    <s v="x"/>
    <s v="x"/>
    <m/>
    <s v="Survey Use and impact of AI in the public sector. 2021"/>
    <s v="validated"/>
    <x v="0"/>
    <m/>
    <s v="Colin van Noordt"/>
    <d v="2021-05-20T00:00:00"/>
    <m/>
  </r>
  <r>
    <s v="AIWT6-348"/>
    <s v="Chatbot Sigma"/>
    <s v="https://eportugal.gov.pt/"/>
    <s v="andre.lapa@ama.pt"/>
    <s v="Chatbot &quot;Sigma&quot; - ePortugal.gov.pt_x000d__x000a__x000d__x000a_Sigma is the chatbot of the portuguese public services portal (eportugal.gov.pt)._x000d__x000a_This chatbot responds, in natural language, to user interactions with the information available on the information pages on public services available on the ePortugal portal._x000d__x000a_In addition to answer with information, the user can, in a conversation, change his address on the Citizen Card (Portuguese identification document)._x000d__x000a_In the last Portuguese elections, the citizen was able, through a conversation with Sigma, to know where to vote._x000d__x000a__x000d__x000a_The administration and configuration of Sigma goes through 3 platforms:_x000d__x000a_LUIS - platform that interprets natural language. When trained, he's able to identify what the user wants to know (intention) about a certain service (entity)._x000d__x000a__x000d__x000a_QnA - platform where the ePortugal portal services are loaded so that the bot can identify them, and also where chitchat interactions are loaded (quick chat)._x000d__x000a__x000d__x000a_Cognitive Services APIs Reference - platform where groups of synonyms are loaded in form of keywords to facilitate the bot to interpret a service."/>
    <x v="0"/>
    <x v="24"/>
    <s v="PT"/>
    <s v="Agência para a Modernização Administrativa - AMA"/>
    <x v="0"/>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2"/>
    <s v="Public Services and engagement"/>
    <m/>
    <m/>
    <s v="Incremental / Technical Change"/>
    <s v="Improved Public Service"/>
    <s v="x"/>
    <m/>
    <m/>
    <m/>
    <m/>
    <b v="0"/>
    <b v="0"/>
    <m/>
    <m/>
    <m/>
    <m/>
    <m/>
    <m/>
    <m/>
    <b v="0"/>
    <m/>
    <m/>
    <m/>
    <s v="Survey Use and impact of AI in the public sector. 2021"/>
    <s v="validated"/>
    <x v="0"/>
    <m/>
    <s v="Colin van Noordt"/>
    <d v="2021-05-20T00:00:00"/>
    <m/>
  </r>
  <r>
    <s v="AIWT6-349"/>
    <m/>
    <s v="https://www.luxactive.com/en/"/>
    <s v="nikol.bujalkova@luxactive.com"/>
    <s v="Energy, tourism, mobility, data, and service_x000d__x000a__x000d__x000a_We are using international API standards for easy incorporation to data hubs. For example, online booking, an payment of some touristic activity, products, and services provided by our oHA product (online Holiday Assistent)._x000d__x000a_These include a digital guest folder with hotel facilities, updates of the region, and traffic latest updates. Moreover, you can also find many POIs included, nearly event, hotels, restaurants, and tours with navigation. The hotels or some different touristic organization that use these products can direct communication with guests."/>
    <x v="0"/>
    <x v="26"/>
    <s v="SI"/>
    <s v="LuxActive KG "/>
    <x v="3"/>
    <x v="1"/>
    <s v="General public services n.e.c."/>
    <x v="5"/>
    <x v="4"/>
    <m/>
    <s v="Communication"/>
    <s v="Natural language processing"/>
    <m/>
    <m/>
    <x v="1"/>
    <x v="1"/>
    <m/>
    <x v="0"/>
    <x v="0"/>
    <x v="3"/>
    <x v="0"/>
    <m/>
    <m/>
    <s v="Chatbots, Intelligent Digital Assistants, Virtual Agents and Recommendation Systems"/>
    <x v="4"/>
    <x v="3"/>
    <x v="0"/>
    <x v="0"/>
    <x v="0"/>
    <m/>
    <x v="3"/>
    <x v="2"/>
    <x v="2"/>
    <s v="Public Services and engagement"/>
    <m/>
    <m/>
    <s v="Incremental / Technical Change"/>
    <s v="Improved Public Service"/>
    <m/>
    <m/>
    <s v="x"/>
    <s v="x"/>
    <m/>
    <b v="0"/>
    <b v="0"/>
    <m/>
    <m/>
    <m/>
    <m/>
    <m/>
    <m/>
    <m/>
    <b v="0"/>
    <m/>
    <m/>
    <m/>
    <s v="Survey Use and impact of AI in the public sector. 2021"/>
    <s v="validated"/>
    <x v="1"/>
    <s v="[Marco] Not enough information for publication"/>
    <s v="Colin van Noordt"/>
    <d v="2021-05-20T00:00:00"/>
    <m/>
  </r>
  <r>
    <s v="AIWT6-350"/>
    <s v="Tool to optimize self-consumption in residential sectors"/>
    <s v="https://www.aiguasol.coop"/>
    <s v="oscar.camara@aiguasol.coop"/>
    <s v="The project plans to develop a set of tools to facilitate this process, including one that will optimize the coefficients of hourly distribution of photovoltaic generation based (or any other renewable resource) on the electricity consumption profiles of each user. This process is currently very difficult to carry out with the available tools, since it requires knowledge and forecasting of the consumption habits of the users. The new tool will be able to make such predictions, which together with the prediction of photovoltaic production (or any other renewable resource), will allow the calculation of optimized self-consumption scenarios. Thanks to this technology, users will also be able to adapt their consumption habits to promote self-consumption and, in the future, even offer service to the grid to promote its stability._x000a_The tool is mainly composed of three modules: recruitment, planning and execution. Although AI will be used mainly in the third module, part of its results will also be used in phases one and two to help in system sizing and optimization, allowing the selection of the optimal number of PV panels. This will be done thanks to the automatic generation of statistical profiles according to the typologies of the users."/>
    <x v="0"/>
    <x v="22"/>
    <s v="ES"/>
    <s v="Aiguasol"/>
    <x v="3"/>
    <x v="8"/>
    <s v="Housing and community amenities n.e.c."/>
    <x v="1"/>
    <x v="0"/>
    <m/>
    <s v="Reasoning"/>
    <s v="Automated reasoning"/>
    <m/>
    <m/>
    <x v="2"/>
    <x v="1"/>
    <m/>
    <x v="0"/>
    <x v="0"/>
    <x v="1"/>
    <x v="0"/>
    <m/>
    <m/>
    <s v="Expert and Rule based Systems, Algorithmic Decision Making"/>
    <x v="2"/>
    <x v="4"/>
    <x v="0"/>
    <x v="0"/>
    <x v="0"/>
    <m/>
    <x v="2"/>
    <x v="0"/>
    <x v="3"/>
    <s v="Regulatory research, analysis and monitoring"/>
    <m/>
    <m/>
    <m/>
    <s v="Improved Public Service"/>
    <m/>
    <m/>
    <s v="x"/>
    <s v="x"/>
    <m/>
    <b v="0"/>
    <b v="0"/>
    <m/>
    <m/>
    <m/>
    <m/>
    <m/>
    <m/>
    <m/>
    <b v="0"/>
    <m/>
    <m/>
    <m/>
    <s v="Survey Use and impact of AI in the public sector. 2021"/>
    <s v="validated"/>
    <x v="0"/>
    <m/>
    <s v="Colin van Noordt"/>
    <d v="2021-05-20T00:00:00"/>
    <m/>
  </r>
  <r>
    <s v="AIWT6-351"/>
    <s v="Chatbot Trade Register - Development of Chatbot for Trade Register matters"/>
    <s v="https://www.prh.fi/en/kaupparekisteri.html"/>
    <s v="anna.lauttamus-kauppila@prh.fi"/>
    <s v="The Finnish Patent Registration Office is currently building a  Finnish-speaking chatbot which helps customers with Trade Register matters. _x000a_"/>
    <x v="0"/>
    <x v="7"/>
    <s v="FI"/>
    <s v="Finnish Patent and Registration Office PRH"/>
    <x v="0"/>
    <x v="3"/>
    <s v="Economic affairs n.e.c"/>
    <x v="1"/>
    <x v="0"/>
    <m/>
    <s v="Communication"/>
    <s v="Natural language processing"/>
    <m/>
    <s v="chatbot"/>
    <x v="2"/>
    <x v="1"/>
    <m/>
    <x v="0"/>
    <x v="0"/>
    <x v="1"/>
    <x v="0"/>
    <m/>
    <m/>
    <s v="Chatbots, Intelligent Digital Assistants, Virtual Agents and Recommendation Systems"/>
    <x v="0"/>
    <x v="0"/>
    <x v="0"/>
    <x v="0"/>
    <x v="0"/>
    <m/>
    <x v="0"/>
    <x v="1"/>
    <x v="2"/>
    <s v="Public Services and engagement"/>
    <m/>
    <m/>
    <m/>
    <s v="Improved Public Service"/>
    <s v="x"/>
    <m/>
    <m/>
    <s v="x"/>
    <m/>
    <b v="0"/>
    <b v="0"/>
    <m/>
    <m/>
    <m/>
    <m/>
    <m/>
    <m/>
    <m/>
    <b v="0"/>
    <m/>
    <m/>
    <m/>
    <s v="Survey Use and impact of AI in the public sector. 2021"/>
    <s v="validated"/>
    <x v="0"/>
    <m/>
    <s v="Colin van Noordt"/>
    <d v="2021-05-20T00:00:00"/>
    <d v="2021-05-20T00:00:00"/>
  </r>
  <r>
    <s v="AIWT6-352"/>
    <s v="Classification site plans - AI to assist notaries in classifying site plan documents"/>
    <s v="internal web address"/>
    <s v="keith.cortis@gov.mt"/>
    <s v="Computer Vision through image classification techniques, to assist notaries in classifying whether an uploaded document is a site plan or not. The latter is one supporting required by the notary upon signature of contract for property purchase. When the notary submits the contract of purchase via the online notaries portal, several documents need to be uploaded as supporting evidence, one of which includes a site plan of the building, acquired via the land registry department. Once the document is uploaded, this is automatically verified to check on whether the document represents a site plan or not. If the document is classified as a site plan, the notary can proceed with the contract submission, otherwise, he/she needs to re-check whether the correct site plan document was uploaded."/>
    <x v="0"/>
    <x v="7"/>
    <s v="FI"/>
    <s v=""/>
    <x v="1"/>
    <x v="3"/>
    <s v="Economic affairs n.e.c"/>
    <x v="5"/>
    <x v="4"/>
    <m/>
    <s v="Perception"/>
    <s v="Computer vision"/>
    <m/>
    <m/>
    <x v="1"/>
    <x v="1"/>
    <m/>
    <x v="0"/>
    <x v="0"/>
    <x v="3"/>
    <x v="0"/>
    <m/>
    <m/>
    <s v="Computer Vision and Identity Recognition"/>
    <x v="4"/>
    <x v="3"/>
    <x v="0"/>
    <x v="0"/>
    <x v="0"/>
    <m/>
    <x v="3"/>
    <x v="2"/>
    <x v="5"/>
    <s v="Internal Management"/>
    <m/>
    <m/>
    <m/>
    <b v="0"/>
    <m/>
    <m/>
    <m/>
    <m/>
    <m/>
    <b v="0"/>
    <b v="0"/>
    <m/>
    <m/>
    <m/>
    <m/>
    <m/>
    <m/>
    <m/>
    <b v="0"/>
    <m/>
    <m/>
    <m/>
    <s v="Survey Use and impact of AI in the public sector. 2021"/>
    <s v="validated"/>
    <x v="1"/>
    <s v="[Marco] Not enough information for publication"/>
    <s v="Colin van Noordt"/>
    <d v="2021-05-20T00:00:00"/>
    <d v="2021-05-20T00:00:00"/>
  </r>
  <r>
    <s v="AIWT6-353"/>
    <s v="Automation of subtitling videos and audios - Improving accessibility of public websites"/>
    <s v="internal web address"/>
    <s v="mikko.laakso@vero.fi"/>
    <s v="The solution relates to the directive (EU) 2016/2102 of the European Parliament and of the Council of 26 October 2016 on the accessibility of the websites and mobile applications of public sector bodies. The technical solution is intended for subtitling public and internal videos and audios by utilizing Microsoft's Azure cloud computing technology - speech-to-text services and text analytics.  The subtitling service is automated in such a way that the user downloads the recording to be subtitled via the web interface and receives an e-mail when the subtitling is completed. The subtitle file (.srt) is returned to the user. "/>
    <x v="0"/>
    <x v="7"/>
    <s v="FI"/>
    <s v="Finnish Tax Administration (FTA)"/>
    <x v="0"/>
    <x v="1"/>
    <s v="Executive and legislative organs, financial and fiscal affairs, external affairs."/>
    <x v="1"/>
    <x v="0"/>
    <m/>
    <s v="Perception"/>
    <s v="Audio processing"/>
    <s v="Machine learning"/>
    <m/>
    <x v="0"/>
    <x v="1"/>
    <m/>
    <x v="0"/>
    <x v="0"/>
    <x v="1"/>
    <x v="0"/>
    <m/>
    <m/>
    <s v="Audio Processing"/>
    <x v="1"/>
    <x v="2"/>
    <x v="0"/>
    <x v="0"/>
    <x v="0"/>
    <m/>
    <x v="0"/>
    <x v="1"/>
    <x v="3"/>
    <s v="Public Services and engagement"/>
    <m/>
    <s v="3 - AI4IOP"/>
    <s v="Incremental / Technical Change"/>
    <s v="Improved Public Service"/>
    <m/>
    <s v="x"/>
    <m/>
    <m/>
    <m/>
    <b v="0"/>
    <b v="0"/>
    <m/>
    <m/>
    <m/>
    <m/>
    <m/>
    <m/>
    <m/>
    <b v="0"/>
    <m/>
    <m/>
    <m/>
    <s v="Survey Use and impact of AI in the public sector. 2021"/>
    <s v="validated"/>
    <x v="0"/>
    <m/>
    <s v="Colin van Noordt"/>
    <d v="2021-05-20T00:00:00"/>
    <d v="2021-05-20T00:00:00"/>
  </r>
  <r>
    <s v="AIWT6-354"/>
    <s v="Cultural Heritage Tools - AI tools integrated in the National Library of Finland"/>
    <s v="https://digi.kansalliskirjasto.fi/name-search?set_language=en"/>
    <s v="minna.kaukonen@helsinki.fi"/>
    <s v="Two AI tools have been integrated into the IT system of the National Library of Finland (digi.nationallibrary.fi):_x000a_1. Named entity recognition (NER)_x000a_-Stanford NER software to recognize persons and place names from the Finnish historical newspapers. The first training and evaluation data set was created that consists of pages of both journals and newspapers from the time period 1836–1918. The Stanford NER system was trained using 220 annotated pages and evaluated using 34 pages. The results that were achieved were mostly good: 71 % of person names and 79 % of place names were recognized from the evaluation data._x000a_2. Image classification_x000a_-Google TensorFlow was used to classify images._x000a_A training dataset was created that was used to train the classifier model with TensorFlow. Using the trained model, it was possible to classify images into the following groups: advertisements, drawings, notes, pictures, paintings, maps or garbage._x000a_-The trained model was used to classify 50 000 images and its accuracy was about 70-75% when about 10 000 classified images were manually observed._x000a_-A graphical user interface was created that enabled an easier way to observe achieved results."/>
    <x v="0"/>
    <x v="7"/>
    <s v="FI"/>
    <s v="The National Library of Finland"/>
    <x v="0"/>
    <x v="7"/>
    <s v="Cultural services."/>
    <x v="1"/>
    <x v="0"/>
    <m/>
    <s v="Communication"/>
    <s v="Natural language processing"/>
    <m/>
    <s v="text analysis"/>
    <x v="2"/>
    <x v="1"/>
    <m/>
    <x v="0"/>
    <x v="0"/>
    <x v="1"/>
    <x v="0"/>
    <m/>
    <m/>
    <s v="Chatbots, Intelligent Digital Assistants, Virtual Agents and Recommendation Systems"/>
    <x v="1"/>
    <x v="2"/>
    <x v="0"/>
    <x v="0"/>
    <x v="0"/>
    <m/>
    <x v="0"/>
    <x v="0"/>
    <x v="0"/>
    <s v="Public Services and engagement"/>
    <m/>
    <s v="3 - AI4IOP"/>
    <m/>
    <s v="Improved Public Service"/>
    <m/>
    <s v="x"/>
    <s v="x"/>
    <s v="x"/>
    <m/>
    <b v="0"/>
    <b v="0"/>
    <m/>
    <m/>
    <m/>
    <m/>
    <m/>
    <m/>
    <m/>
    <b v="0"/>
    <m/>
    <m/>
    <m/>
    <s v="Survey Use and impact of AI in the public sector. 2021"/>
    <s v="validated"/>
    <x v="0"/>
    <m/>
    <s v="Colin van Noordt"/>
    <d v="2021-05-20T00:00:00"/>
    <d v="2021-05-20T00:00:00"/>
  </r>
  <r>
    <s v="AIWT6-355"/>
    <s v="Chatbot  Social Insurance Institution of Finland - Automating communication with customers"/>
    <s v="www.kela.fi/lapsiperheet"/>
    <s v="riikka.lindroos-jarvitalo@kela.fi"/>
    <s v="Chatbots are in use in the customer service since 2017, during these years the Chatbot has been developed further, with two different vendors. At the moment, the organisation are  developing this service from FAQ-bot to more sophisticated one, which means that we are planning and testing the use of identification, automation and API. It is planned that in the near future our customers can do the basic customer service tasks with chatbot, and they don't feel the need to contact our customer service as frequently as they do now. _x000a__x000a_Right now the chatbot can answer to questions reqarding familybenefits, income support and coronavirus. Chatbot speaks finnish and swedish, and understands english (anwers are given in either finnish or swedish). "/>
    <x v="0"/>
    <x v="7"/>
    <s v="FI"/>
    <s v="Kela/Kansaneläkelaitos/the Social Insurance Institution of Finland"/>
    <x v="0"/>
    <x v="4"/>
    <s v="Health n.e.c."/>
    <x v="1"/>
    <x v="5"/>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m/>
    <s v="x"/>
    <m/>
    <s v="x"/>
    <m/>
    <b v="0"/>
    <b v="0"/>
    <m/>
    <m/>
    <m/>
    <m/>
    <m/>
    <m/>
    <m/>
    <b v="0"/>
    <m/>
    <m/>
    <m/>
    <s v="Survey Use and impact of AI in the public sector. 2021"/>
    <s v="validated"/>
    <x v="0"/>
    <m/>
    <s v="Colin van Noordt"/>
    <d v="2021-05-20T00:00:00"/>
    <d v="2021-05-20T00:00:00"/>
  </r>
  <r>
    <s v="AIWT6-356"/>
    <s v="Semi-automated prior art search tool - Tool to search for patents"/>
    <m/>
    <s v="mika.inki@prh.fi"/>
    <s v="The Helsinki City Library has worked with IPRally Technologies Oy to install their patent search tool on our own servers and to customize its user interface and output for our purposes. _x000a__x000a_Patent examiners need to find the most relevant prior art for each new patent application in order to be able to assess the novelty and inventive step of the patent claims. IPRally's system builds a graph from the features of a patent claim (and the description) and similar graphs are built for prior art patent documents (from the databases of large patent offices). The graphs are input into a neural network that converts them to vectors, and the distances between the vectors for the application and prior art documents are compared to find relevant prior art. Public search reports from the large patent offices are used as learning data for the neural network. The output from the system can be easily inputted into Epoquenet (examiner's search system from the European Patent Office) for further analysis._x000a_"/>
    <x v="0"/>
    <x v="7"/>
    <s v="FI"/>
    <s v="Finnish Patent and Registration Office"/>
    <x v="1"/>
    <x v="3"/>
    <s v="Economic affairs n.e.c"/>
    <x v="5"/>
    <x v="4"/>
    <m/>
    <s v="Planning"/>
    <s v="Searching"/>
    <m/>
    <m/>
    <x v="1"/>
    <x v="1"/>
    <m/>
    <x v="0"/>
    <x v="0"/>
    <x v="3"/>
    <x v="0"/>
    <m/>
    <m/>
    <s v="Machine Learning, Deep Learning"/>
    <x v="4"/>
    <x v="3"/>
    <x v="0"/>
    <x v="0"/>
    <x v="0"/>
    <m/>
    <x v="3"/>
    <x v="2"/>
    <x v="5"/>
    <s v="Enforcement"/>
    <m/>
    <m/>
    <m/>
    <b v="0"/>
    <m/>
    <m/>
    <m/>
    <m/>
    <m/>
    <b v="0"/>
    <b v="0"/>
    <m/>
    <m/>
    <m/>
    <m/>
    <m/>
    <m/>
    <m/>
    <b v="0"/>
    <m/>
    <m/>
    <m/>
    <s v="Survey Use and impact of AI in the public sector. 2021"/>
    <s v="validated"/>
    <x v="1"/>
    <s v="[Marco] Not enough information for publication"/>
    <s v="Colin van Noordt"/>
    <d v="2021-05-20T00:00:00"/>
    <d v="2021-05-20T00:00:00"/>
  </r>
  <r>
    <s v="AIWT6-357"/>
    <s v="IMMS (Intelligent Material Management System) for the entire library collection.  "/>
    <s v="https://ai.hel.fi/en/intelligent-material-management-system/ "/>
    <s v="satu.holmberg@hel.fi"/>
    <s v="An intelligent material management system was acquired while the city library moved away from library-specific collections to one shared collection. With the change, the library wanted to enable moving the material freely between different libraries. The system was introduced in May 2019, after which it has been in use but still in the deployment phase. The system has made it possible to reach a situation where the majority of the collection now floats, i.e. moves freely between libraries. IMMS gives public libraries control of collection, space, and float management. IMMS complements your existing ILS and creates an unprecedented level of transparency in your material flow. Utilizing new tools for data collection, items can be tracked to the shelf, shelving cart, transport bin, or storage location._x000a_"/>
    <x v="3"/>
    <x v="7"/>
    <s v="FI"/>
    <s v="Helsinki City Library"/>
    <x v="4"/>
    <x v="1"/>
    <s v="R&amp;D general public services."/>
    <x v="1"/>
    <x v="1"/>
    <m/>
    <s v="Reasoning"/>
    <s v="Automated reasoning"/>
    <m/>
    <m/>
    <x v="2"/>
    <x v="1"/>
    <m/>
    <x v="0"/>
    <x v="0"/>
    <x v="1"/>
    <x v="0"/>
    <m/>
    <m/>
    <s v="Expert and Rule based Systems, Algorithmic Decision Making"/>
    <x v="1"/>
    <x v="5"/>
    <x v="0"/>
    <x v="0"/>
    <x v="0"/>
    <m/>
    <x v="1"/>
    <x v="1"/>
    <x v="2"/>
    <s v="Regulatory research, analysis and monitoring"/>
    <m/>
    <m/>
    <m/>
    <b v="0"/>
    <m/>
    <m/>
    <m/>
    <m/>
    <m/>
    <s v="Improved Administration Efficency"/>
    <s v="Improved Administrative Efficiency"/>
    <m/>
    <m/>
    <s v="x"/>
    <s v="x"/>
    <m/>
    <m/>
    <m/>
    <s v="Open government capabilities"/>
    <s v="x"/>
    <m/>
    <m/>
    <s v="Survey Use and impact of AI in the public sector. 2021"/>
    <s v="validated"/>
    <x v="0"/>
    <m/>
    <s v="Colin van Noordt"/>
    <d v="2021-05-20T00:00:00"/>
    <d v="2021-05-20T00:00:00"/>
  </r>
  <r>
    <s v="AIWT6-358"/>
    <s v="NeRo Chatbot - Chatbot for clients of maternity services "/>
    <s v="https://ai.hel.fi/en/maternity-clinic-chatbot-nero/"/>
    <s v="monica.lindberg@hel.fi"/>
    <s v="Counseling chat and counseling robot NeRo. Transactions in the chat are initially anonymous, but if necessary, we may ask you to identify yourself during the chat. With identification, we can advise you more personally. The authentication feature is still in the experimental phase. Currently, authentication works best on Android and Windows devices. Full Apple support is coming soon. Anonymous chat already works on all devices.  NeRo counseling robot is not currently in use."/>
    <x v="3"/>
    <x v="7"/>
    <s v="FI"/>
    <s v="Helsinki"/>
    <x v="4"/>
    <x v="4"/>
    <s v="Health n.e.c."/>
    <x v="0"/>
    <x v="1"/>
    <m/>
    <s v="Communication"/>
    <s v="Natural language processing"/>
    <s v="Machine learning"/>
    <s v="chatbot"/>
    <x v="0"/>
    <x v="1"/>
    <m/>
    <x v="0"/>
    <x v="2"/>
    <x v="2"/>
    <x v="2"/>
    <m/>
    <m/>
    <s v="Chatbots, Intelligent Digital Assistants, Virtual Agents and Recommendation Systems"/>
    <x v="0"/>
    <x v="1"/>
    <x v="0"/>
    <x v="0"/>
    <x v="0"/>
    <m/>
    <x v="0"/>
    <x v="1"/>
    <x v="1"/>
    <s v="Public Services and engagement"/>
    <m/>
    <m/>
    <m/>
    <s v="Improved Public Service"/>
    <m/>
    <s v="x"/>
    <m/>
    <m/>
    <m/>
    <b v="0"/>
    <b v="0"/>
    <m/>
    <m/>
    <m/>
    <m/>
    <m/>
    <m/>
    <m/>
    <b v="0"/>
    <m/>
    <m/>
    <m/>
    <s v="Survey Use and impact of AI in the public sector. 2021"/>
    <s v="validated"/>
    <x v="0"/>
    <m/>
    <s v="Colin van Noordt"/>
    <d v="2021-05-20T00:00:00"/>
    <d v="2021-05-20T00:00:00"/>
  </r>
  <r>
    <s v="AIWT6-359"/>
    <s v="Job Market Finland - Matching employees with right jobs"/>
    <s v="https://kokeile.tyomarkkinatori.fi/en/Etusivu"/>
    <s v="tyomarkkinatori.keha@ely-keskus.fi"/>
    <s v="Job Market Finland, which is a service developed by KEHA-Centre and the Ministry of Economic Affairs and Employment, is being built up in stages and it will emerge as a new kind of service for the job market, offering a shared platform for public and private suppliers of services for training and for business and industry, and for the jobs offered by various employment exchange platforms._x000a_The most important thing in the job market is matching the right employees with the right jobs. If everything goes right, the employee gets a job that matches their skills and interests, while the employer gains a skilled worker._x000a_The AI-based matching solution matches jobseeker-profiles and job vacancies based on structured information (e.g. skills, occupations) and natural language. The matches are scored and showed to both jobseeker and employer. AI-solution also helps in describing skills needed or provided. "/>
    <x v="0"/>
    <x v="7"/>
    <s v="FI"/>
    <s v="KEHA-centre"/>
    <x v="0"/>
    <x v="0"/>
    <s v="Unemployment."/>
    <x v="1"/>
    <x v="7"/>
    <m/>
    <s v="Reasoning"/>
    <s v="Automated reasoning"/>
    <m/>
    <m/>
    <x v="2"/>
    <x v="0"/>
    <m/>
    <x v="0"/>
    <x v="0"/>
    <x v="1"/>
    <x v="2"/>
    <m/>
    <m/>
    <s v="Expert and Rule based Systems, Algorithmic Decision Making"/>
    <x v="0"/>
    <x v="0"/>
    <x v="0"/>
    <x v="0"/>
    <x v="0"/>
    <m/>
    <x v="0"/>
    <x v="1"/>
    <x v="3"/>
    <s v="Public Services and engagement"/>
    <m/>
    <m/>
    <m/>
    <s v="Improved Public Service"/>
    <m/>
    <m/>
    <s v="x"/>
    <s v="x"/>
    <m/>
    <b v="0"/>
    <b v="0"/>
    <m/>
    <m/>
    <m/>
    <m/>
    <m/>
    <m/>
    <m/>
    <b v="0"/>
    <m/>
    <m/>
    <m/>
    <s v="Survey Use and impact of AI in the public sector. 2021"/>
    <s v="validated"/>
    <x v="0"/>
    <m/>
    <s v="Colin van Noordt"/>
    <d v="2021-05-20T00:00:00"/>
    <d v="2021-05-20T00:00:00"/>
  </r>
  <r>
    <s v="AIWT6-360"/>
    <s v="Tray - Machine learning to increase performance and stability of data exchange"/>
    <s v=" "/>
    <s v="bernarda.kozelj@gov.si"/>
    <s v="Slovenia uses a unified data exchange system called the Tray. Due to process automation and new data consumers, there is occasionally an overload of the entire system. Data sources are overloaded with a number of requests._x000a_The system is very mission critical on one hand. On the other hand its use is increasing and we want to keep the good reputation by offering high performance and reliability despite the uneven demand. _x000a_A machine learning system was  introduced which predicts the permeability of the data provider system on the basis of its status. Machine learning system uses special algorithms for prediciton._x000a_Learning system collects performance metrics from individual calls, extracts relevant characteristics (time of returning response, occupancy, frequency of failures ...) and instructs the Throttling system on how to regulate the quantity and frequency of calls to a single source._x000a_With the learning and throttling system, we can monitor and regulate the utilization of datasources. This ensures maximum throughput of the system, its stability and the timely acquisition of data._x000a_"/>
    <x v="0"/>
    <x v="26"/>
    <s v="SI"/>
    <s v="Ministry of Public Administration"/>
    <x v="1"/>
    <x v="1"/>
    <s v="General public services n.e.c."/>
    <x v="5"/>
    <x v="4"/>
    <m/>
    <s v="Learning"/>
    <s v="Machine learning"/>
    <m/>
    <m/>
    <x v="1"/>
    <x v="1"/>
    <m/>
    <x v="0"/>
    <x v="0"/>
    <x v="3"/>
    <x v="0"/>
    <m/>
    <m/>
    <s v="Machine Learning, Deep Learning"/>
    <x v="4"/>
    <x v="3"/>
    <x v="0"/>
    <x v="0"/>
    <x v="0"/>
    <m/>
    <x v="3"/>
    <x v="2"/>
    <x v="5"/>
    <s v="Internal Management"/>
    <m/>
    <m/>
    <m/>
    <b v="0"/>
    <m/>
    <m/>
    <m/>
    <m/>
    <m/>
    <b v="0"/>
    <b v="0"/>
    <m/>
    <m/>
    <m/>
    <m/>
    <m/>
    <m/>
    <m/>
    <b v="0"/>
    <m/>
    <m/>
    <m/>
    <s v="Survey Use and impact of AI in the public sector. 2021"/>
    <s v="validated"/>
    <x v="1"/>
    <s v="[Marco] Not enough information for publication"/>
    <s v="Colin van Noordt"/>
    <d v="2021-05-20T00:00:00"/>
    <d v="2021-05-20T00:00:00"/>
  </r>
  <r>
    <s v="AIWT6-361"/>
    <s v="AI assisted chat service - Chatbot for tax purposes "/>
    <s v="https://www.vero.fi/sahkoiset-asiointipalvelut/omavero/"/>
    <s v="mikko.laakso@vero.fi"/>
    <s v="AI assisted chat service provided by Finnish Tax Administration_x000d__x000a_- Service for individual tax payers: virtual agent advises in most common tax matters. During office hours human agent can be invited into conversation if necessary. _x000d__x000a_- Customer gets a quick reply regardless of time, without any telephone expenses or identification required_x000d__x000a_- AI assisted chat service uses NLP (natural language processing) to translate customer messages into a format that can be understood by a virtual agent_x000d__x000a_- AI solution is developed by commercial organisation, whereas governing the virtual agent (AI training, monitoring, and content creation) is done by Finnish Tax Administration chat-product team_x000d__x000a__x000d__x000a__x000d__x000a_"/>
    <x v="0"/>
    <x v="7"/>
    <s v="FI"/>
    <s v="Finnish Tax Administration"/>
    <x v="0"/>
    <x v="3"/>
    <s v="Economic affairs n.e.c"/>
    <x v="1"/>
    <x v="0"/>
    <m/>
    <s v="Communication"/>
    <s v="Natural language processing"/>
    <m/>
    <s v="chatbot"/>
    <x v="2"/>
    <x v="1"/>
    <m/>
    <x v="0"/>
    <x v="0"/>
    <x v="1"/>
    <x v="0"/>
    <m/>
    <m/>
    <s v="Chatbots, Intelligent Digital Assistants, Virtual Agents and Recommendation Systems"/>
    <x v="0"/>
    <x v="0"/>
    <x v="0"/>
    <x v="0"/>
    <x v="0"/>
    <m/>
    <x v="0"/>
    <x v="1"/>
    <x v="2"/>
    <s v="Public Services and engagement"/>
    <m/>
    <m/>
    <s v="Incremental / Technical Change"/>
    <s v="Improved Public Service"/>
    <m/>
    <s v="x"/>
    <m/>
    <m/>
    <m/>
    <b v="0"/>
    <b v="0"/>
    <m/>
    <m/>
    <m/>
    <m/>
    <m/>
    <m/>
    <m/>
    <b v="0"/>
    <m/>
    <m/>
    <m/>
    <s v="Survey Use and impact of AI in the public sector. 2021"/>
    <s v="validated"/>
    <x v="0"/>
    <m/>
    <s v="Colin van Noordt"/>
    <d v="2021-05-20T00:00:00"/>
    <d v="2021-05-20T00:00:00"/>
  </r>
  <r>
    <s v="AIWT6-362"/>
    <s v="Sentiment analysis of customer feedback - Sentiment analysis in taxation area"/>
    <s v=" "/>
    <s v="lasse.winter@vero.fi"/>
    <s v="Finnish Tax Administration has collected customer feedback and text from a variety of sources, such as social media, service chat and webpage feedback channels. On some of these the customer himself classifies his satisfaction while other data has been manually labeled by officials. This training data has been used to create a Finnish language sentiment analysis algorithm which performs better in taxation area than Finnish language open-source solutions. The algorithm is based on a LSTM neural network architecture with a word embedding layer. "/>
    <x v="0"/>
    <x v="7"/>
    <s v="FI"/>
    <s v="Finnish Tax Administration"/>
    <x v="1"/>
    <x v="3"/>
    <s v="Economic affairs n.e.c"/>
    <x v="4"/>
    <x v="2"/>
    <m/>
    <s v="Communication"/>
    <s v="Natural language processing"/>
    <m/>
    <m/>
    <x v="1"/>
    <x v="1"/>
    <m/>
    <x v="0"/>
    <x v="0"/>
    <x v="3"/>
    <x v="0"/>
    <m/>
    <m/>
    <s v="Natural Language Processing, Text Mining and Speech Analytics"/>
    <x v="4"/>
    <x v="3"/>
    <x v="0"/>
    <x v="0"/>
    <x v="0"/>
    <m/>
    <x v="3"/>
    <x v="2"/>
    <x v="2"/>
    <s v="Internal Management"/>
    <m/>
    <m/>
    <m/>
    <b v="0"/>
    <m/>
    <m/>
    <m/>
    <m/>
    <m/>
    <b v="0"/>
    <b v="0"/>
    <m/>
    <m/>
    <m/>
    <m/>
    <m/>
    <m/>
    <m/>
    <b v="0"/>
    <m/>
    <m/>
    <m/>
    <s v="Survey Use and impact of AI in the public sector. 2021"/>
    <s v="validated"/>
    <x v="1"/>
    <s v="[Marco] Author asked to NOT publishing it"/>
    <s v="Colin van Noordt"/>
    <d v="2021-05-20T00:00:00"/>
    <d v="2021-05-20T00:00:00"/>
  </r>
  <r>
    <s v="AIWT6-363"/>
    <s v="MLOps platform for classification purposes - Developing classification models"/>
    <s v=" "/>
    <s v="jussi.ritola@stat.fi"/>
    <s v="Aim is to make maintaining and developing machine learning classification models easier and more robust. Classification models are used in internal processes, either in batch mode or as online prediction services._x000a_The system also defines architecture and security policies to be used with the models. So that those decisions don't have to be made in each case separately._x000a_The system is meant for expert usage in internal data or statistics processes. The outcome is usually some middle-product data which is then aggregated before it is released to the public as a statistics release."/>
    <x v="0"/>
    <x v="7"/>
    <s v="FI"/>
    <s v="Statistics Finland"/>
    <x v="0"/>
    <x v="1"/>
    <s v="R&amp;D general public services."/>
    <x v="3"/>
    <x v="0"/>
    <m/>
    <s v="Learning"/>
    <s v="Machine learning"/>
    <s v="Machine learning"/>
    <m/>
    <x v="0"/>
    <x v="1"/>
    <m/>
    <x v="0"/>
    <x v="0"/>
    <x v="1"/>
    <x v="0"/>
    <m/>
    <m/>
    <s v="Machine Learning, Deep Learning"/>
    <x v="1"/>
    <x v="5"/>
    <x v="0"/>
    <x v="0"/>
    <x v="0"/>
    <m/>
    <x v="1"/>
    <x v="1"/>
    <x v="5"/>
    <s v="Internal Management"/>
    <m/>
    <m/>
    <m/>
    <b v="0"/>
    <m/>
    <m/>
    <m/>
    <m/>
    <m/>
    <s v="Improved Administration Efficency"/>
    <s v="Improved Administrative Efficiency"/>
    <m/>
    <m/>
    <s v="x"/>
    <m/>
    <m/>
    <m/>
    <m/>
    <b v="0"/>
    <m/>
    <m/>
    <m/>
    <s v="Survey Use and impact of AI in the public sector. 2021"/>
    <s v="validated"/>
    <x v="0"/>
    <m/>
    <s v="Colin van Noordt"/>
    <d v="2021-05-20T00:00:00"/>
    <d v="2021-05-20T00:00:00"/>
  </r>
  <r>
    <s v="AIWT6-364"/>
    <s v="Anomaly detection in e-government administration"/>
    <s v=" "/>
    <s v="zoltan.mathe@idomsoft.hu"/>
    <s v="Anomaly detection in e government administration_x000a_In government administration various critical services are used. In order to maximise these services reability and availability we are being introducing various machine learning techniques. We are focusing for the smooth operation of huge amount of services such as in order to minimise the risk of service corruption we are predicting the future load or we are trying to identify the miss usage of a certain services, etc._x000a_We are using different algorithms to create models for anomaly detection in order to analyse huge amount of data, which are produced by various general public services used by many people for government administration. "/>
    <x v="0"/>
    <x v="16"/>
    <s v="HU"/>
    <s v="Idomsoft ZRT"/>
    <x v="0"/>
    <x v="1"/>
    <s v="Public Services"/>
    <x v="3"/>
    <x v="7"/>
    <m/>
    <s v="Planning"/>
    <s v="Planning and Scheduling"/>
    <s v="Machine learning"/>
    <m/>
    <x v="0"/>
    <x v="1"/>
    <m/>
    <x v="0"/>
    <x v="3"/>
    <x v="2"/>
    <x v="0"/>
    <m/>
    <m/>
    <s v="Predictive Analytics, Simulation and Data Visualisation"/>
    <x v="2"/>
    <x v="4"/>
    <x v="0"/>
    <x v="0"/>
    <x v="0"/>
    <m/>
    <x v="1"/>
    <x v="0"/>
    <x v="3"/>
    <s v="Regulatory research, analysis and monitoring"/>
    <m/>
    <m/>
    <m/>
    <b v="0"/>
    <m/>
    <m/>
    <m/>
    <m/>
    <m/>
    <s v="Improved Administration Efficency"/>
    <s v="Improved Administrative Efficiency"/>
    <m/>
    <m/>
    <s v="x"/>
    <m/>
    <m/>
    <s v="x"/>
    <s v="x"/>
    <b v="0"/>
    <m/>
    <m/>
    <m/>
    <s v="Survey Use and impact of AI in the public sector. 2021"/>
    <s v="validated"/>
    <x v="0"/>
    <m/>
    <s v="Colin van Noordt"/>
    <d v="2021-05-20T00:00:00"/>
    <d v="2021-05-20T00:00:00"/>
  </r>
  <r>
    <s v="AIWT6-365"/>
    <s v="Prediction supply of trucks - Machine Learning to predict truck scheduling"/>
    <s v="https://www.researchgate.net/project/Application-of-Artificial-Immune-System-in-Prediction"/>
    <s v="mail.taoufik@gmail.com"/>
    <s v="The AI enabled solution (using maching learning), is planned to be used in order to predict the available capacity in trucks scheduled for the next day. This prediction should help to optimize the transport flow. "/>
    <x v="0"/>
    <x v="11"/>
    <s v="FR"/>
    <s v="La Poste"/>
    <x v="0"/>
    <x v="3"/>
    <s v="Transport"/>
    <x v="3"/>
    <x v="7"/>
    <m/>
    <s v="Learning"/>
    <s v="Machine learning"/>
    <s v="Machine learning"/>
    <m/>
    <x v="0"/>
    <x v="1"/>
    <m/>
    <x v="0"/>
    <x v="0"/>
    <x v="1"/>
    <x v="0"/>
    <m/>
    <m/>
    <s v="Predictive Analytics, Simulation and Data Visualisation"/>
    <x v="2"/>
    <x v="12"/>
    <x v="0"/>
    <x v="0"/>
    <x v="0"/>
    <m/>
    <x v="2"/>
    <x v="0"/>
    <x v="2"/>
    <s v="Internal Management"/>
    <m/>
    <m/>
    <s v="Incremental / Technical Change"/>
    <s v="Improved Public Service"/>
    <m/>
    <m/>
    <s v="x"/>
    <s v="x"/>
    <m/>
    <b v="0"/>
    <b v="0"/>
    <m/>
    <m/>
    <m/>
    <m/>
    <m/>
    <m/>
    <m/>
    <b v="0"/>
    <m/>
    <m/>
    <m/>
    <s v="Survey Use and impact of AI in the public sector. 2021"/>
    <s v="validated"/>
    <x v="0"/>
    <m/>
    <s v="Colin van Noordt"/>
    <d v="2021-05-20T00:00:00"/>
    <d v="2021-05-20T00:00:00"/>
  </r>
  <r>
    <s v="AIWT6-366"/>
    <s v="programmi interattivi ENEA"/>
    <s v=" "/>
    <s v="marina.sorrentino@enea.it"/>
    <s v="utilizzo il programma delle presenze e tutti i programmi interattivi ENEA"/>
    <x v="0"/>
    <x v="12"/>
    <s v="IT"/>
    <s v="ENEA"/>
    <x v="1"/>
    <x v="10"/>
    <m/>
    <x v="5"/>
    <x v="4"/>
    <m/>
    <s v="Communication"/>
    <s v="Natural language processing"/>
    <m/>
    <m/>
    <x v="1"/>
    <x v="1"/>
    <m/>
    <x v="0"/>
    <x v="0"/>
    <x v="3"/>
    <x v="0"/>
    <m/>
    <m/>
    <s v="Chatbots, Intelligent Digital Assistants, Virtual Agents and Recommendation Systems"/>
    <x v="4"/>
    <x v="3"/>
    <x v="0"/>
    <x v="0"/>
    <x v="0"/>
    <m/>
    <x v="3"/>
    <x v="2"/>
    <x v="5"/>
    <s v="Public Services and engagement"/>
    <m/>
    <m/>
    <m/>
    <b v="0"/>
    <m/>
    <m/>
    <m/>
    <m/>
    <m/>
    <b v="0"/>
    <b v="0"/>
    <m/>
    <m/>
    <m/>
    <m/>
    <m/>
    <m/>
    <m/>
    <b v="0"/>
    <m/>
    <m/>
    <m/>
    <s v="Survey Use and impact of AI in the public sector. 2021"/>
    <s v="validated"/>
    <x v="1"/>
    <s v="[Marco] Not enough information for publication"/>
    <s v="Colin van Noordt"/>
    <d v="2021-05-20T00:00:00"/>
    <d v="2021-05-20T00:00:00"/>
  </r>
  <r>
    <s v="AIWT6-367"/>
    <s v="Unlocking digitized documents -  using OCR, extracting entities and organising image content"/>
    <s v="http://www.eluxemburgensia.lu"/>
    <s v="yves.maurer@bnl.etat.lu"/>
    <s v="Unlock digitized textual documents by correcting OCR, extracting entities and organising image content."/>
    <x v="0"/>
    <x v="20"/>
    <s v="LU"/>
    <s v="Bibliothèque nationale de Luxembourg"/>
    <x v="0"/>
    <x v="1"/>
    <s v="General services."/>
    <x v="1"/>
    <x v="0"/>
    <m/>
    <s v="Perception"/>
    <s v="Computer vision"/>
    <m/>
    <m/>
    <x v="3"/>
    <x v="1"/>
    <m/>
    <x v="5"/>
    <x v="0"/>
    <x v="1"/>
    <x v="0"/>
    <m/>
    <m/>
    <s v="Computer Vision and Identity Recognition"/>
    <x v="1"/>
    <x v="2"/>
    <x v="0"/>
    <x v="0"/>
    <x v="0"/>
    <m/>
    <x v="1"/>
    <x v="0"/>
    <x v="0"/>
    <s v="Public Services and engagement"/>
    <m/>
    <s v="3 - AI4IOP"/>
    <m/>
    <b v="0"/>
    <m/>
    <m/>
    <m/>
    <m/>
    <m/>
    <s v="Improved Administration Efficency"/>
    <s v="Improved Administrative Efficiency"/>
    <m/>
    <s v="x"/>
    <m/>
    <s v="x"/>
    <m/>
    <m/>
    <m/>
    <b v="0"/>
    <m/>
    <m/>
    <m/>
    <s v="Survey Use and impact of AI in the public sector. 2021"/>
    <s v="validated"/>
    <x v="0"/>
    <m/>
    <s v="Colin van Noordt"/>
    <d v="2021-05-20T00:00:00"/>
    <d v="2021-05-20T00:00:00"/>
  </r>
  <r>
    <s v="AIWT6-368"/>
    <s v="Kranj Digital Twin - Representation of the city digitally"/>
    <s v="https://pametnamlaka.3fs.net/"/>
    <s v="ana.vizovisek@kranj.si"/>
    <s v="Digital twin for representing consuming of water, gas, traffic, et of the city"/>
    <x v="3"/>
    <x v="26"/>
    <s v="SI042"/>
    <s v="City Municipality of Kranj"/>
    <x v="4"/>
    <x v="1"/>
    <s v="R&amp;D general public services."/>
    <x v="3"/>
    <x v="7"/>
    <m/>
    <s v="Planning"/>
    <s v="Optimisation"/>
    <s v="Machine learning"/>
    <m/>
    <x v="0"/>
    <x v="3"/>
    <m/>
    <x v="0"/>
    <x v="1"/>
    <x v="2"/>
    <x v="3"/>
    <m/>
    <m/>
    <s v="Predictive Analytics, Simulation and Data Visualisation"/>
    <x v="2"/>
    <x v="12"/>
    <x v="0"/>
    <x v="0"/>
    <x v="0"/>
    <m/>
    <x v="1"/>
    <x v="1"/>
    <x v="2"/>
    <s v="Service integration"/>
    <m/>
    <m/>
    <m/>
    <b v="0"/>
    <m/>
    <m/>
    <m/>
    <m/>
    <m/>
    <s v="Improved Administration Efficency"/>
    <s v="Improved Administrative Efficiency"/>
    <m/>
    <m/>
    <s v="x"/>
    <s v="x"/>
    <m/>
    <m/>
    <m/>
    <b v="0"/>
    <m/>
    <m/>
    <m/>
    <s v="Survey Use and impact of AI in the public sector. 2021"/>
    <s v="validated"/>
    <x v="0"/>
    <m/>
    <s v="Colin van Noordt"/>
    <d v="2021-05-20T00:00:00"/>
    <d v="2021-05-20T00:00:00"/>
  </r>
  <r>
    <s v="AIWT6-369"/>
    <s v="AuroraAI - Ministry of Finance"/>
    <s v="National Artificial Intelligence Programme AuroraAI"/>
    <s v="antti.hahto@vm.fi"/>
    <s v="During 2021, starter kits for deploying the AuroraAI network's core components for service providers will be published as well as a package of various services connected to the network. The starter kit will allow the first service providers to connect their services to the AuroraAI network._x000a_Responsibility for developing the reference implementations of the AuroraAI network interfaces has been assigned to DigiFinland Oy, which is a state-owned special task company. AuroraAI chatbot and the How am I? service will be piloted in the daily life of higher comprehensive school pupils in 2021."/>
    <x v="0"/>
    <x v="7"/>
    <s v="FI"/>
    <s v="Ministry of Finance"/>
    <x v="0"/>
    <x v="1"/>
    <s v="R&amp;D general public services."/>
    <x v="3"/>
    <x v="7"/>
    <m/>
    <s v="Learning"/>
    <s v="Machine learning"/>
    <s v="Machine learning"/>
    <m/>
    <x v="0"/>
    <x v="1"/>
    <m/>
    <x v="0"/>
    <x v="3"/>
    <x v="2"/>
    <x v="0"/>
    <m/>
    <m/>
    <s v="Predictive Analytics, Simulation and Data Visualisation"/>
    <x v="0"/>
    <x v="0"/>
    <x v="0"/>
    <x v="0"/>
    <x v="0"/>
    <m/>
    <x v="2"/>
    <x v="0"/>
    <x v="2"/>
    <s v="Service integration"/>
    <m/>
    <m/>
    <m/>
    <s v="Improved Public Service"/>
    <s v="x"/>
    <s v="x"/>
    <m/>
    <s v="x"/>
    <s v="x"/>
    <b v="0"/>
    <b v="0"/>
    <m/>
    <m/>
    <m/>
    <m/>
    <m/>
    <m/>
    <m/>
    <b v="0"/>
    <m/>
    <m/>
    <m/>
    <s v="Survey Use and impact of AI in the public sector. 2021"/>
    <s v="validated"/>
    <x v="0"/>
    <m/>
    <s v="Colin van Noordt"/>
    <d v="2021-05-20T00:00:00"/>
    <d v="2021-05-20T00:00:00"/>
  </r>
  <r>
    <s v="AIWT6-370"/>
    <s v="Social and Creative AI policy tools"/>
    <s v=" "/>
    <s v="nioannou@meci.gov.cy"/>
    <s v="Use AI to develop policy tools for Social and Creative Industries"/>
    <x v="0"/>
    <x v="6"/>
    <s v="CY"/>
    <s v="Ministry of Energy, Commerce and Industry"/>
    <x v="1"/>
    <x v="0"/>
    <s v="Social protection n.e.c."/>
    <x v="4"/>
    <x v="4"/>
    <m/>
    <s v="Learning"/>
    <s v="Machine learning"/>
    <m/>
    <m/>
    <x v="1"/>
    <x v="1"/>
    <m/>
    <x v="0"/>
    <x v="0"/>
    <x v="3"/>
    <x v="0"/>
    <m/>
    <m/>
    <s v="Machine Learning, Deep Learning"/>
    <x v="4"/>
    <x v="3"/>
    <x v="0"/>
    <x v="0"/>
    <x v="0"/>
    <m/>
    <x v="3"/>
    <x v="2"/>
    <x v="5"/>
    <s v="Public Services and engagement"/>
    <m/>
    <m/>
    <m/>
    <b v="0"/>
    <m/>
    <m/>
    <m/>
    <m/>
    <m/>
    <b v="0"/>
    <b v="0"/>
    <m/>
    <m/>
    <m/>
    <m/>
    <m/>
    <m/>
    <m/>
    <b v="0"/>
    <m/>
    <m/>
    <m/>
    <s v="Survey Use and impact of AI in the public sector. 2021"/>
    <s v="validated"/>
    <x v="1"/>
    <s v="[Marco] Not enough information for publication"/>
    <s v="Colin van Noordt"/>
    <d v="2021-05-20T00:00:00"/>
    <d v="2021-05-20T00:00:00"/>
  </r>
  <r>
    <s v="AIWT6-371"/>
    <s v="DBA - Intelligent Control Platform"/>
    <s v="https://medium.com/urban-ai/ambient-intelligence-and-the-digital-umbrella-1650edbe3732"/>
    <s v="Marius Hartmann_x000a_MarHar@erst.dk"/>
    <s v="The research unit was established in 2017 when put first two AI models into production, in direct integration with an (internal) Control Systems so they are continually evaluating new data. Every time there's a change in our data, it's machine interprets certain thresholds put up for decision support. Intelligent Control. They have about 30 models in production today and are currently implementing their third generation of our platform now called the Intelligent Control Platform.  Currently working with real time graph ML and fraud detection and architecting of the data platform supporting this."/>
    <x v="0"/>
    <x v="9"/>
    <s v="DK"/>
    <s v="Danish Business Authority"/>
    <x v="0"/>
    <x v="1"/>
    <s v="Executive and legislative organs, financial and fiscal affairs, external affairs."/>
    <x v="1"/>
    <x v="2"/>
    <m/>
    <s v="Learning"/>
    <s v="Machine learning"/>
    <s v="Machine learning"/>
    <m/>
    <x v="0"/>
    <x v="5"/>
    <s v="5a-Services&amp;Benefits-eligibility_np"/>
    <x v="0"/>
    <x v="2"/>
    <x v="0"/>
    <x v="0"/>
    <m/>
    <m/>
    <s v="AI-empowered Knowledge Management"/>
    <x v="3"/>
    <x v="7"/>
    <x v="0"/>
    <x v="1"/>
    <x v="0"/>
    <m/>
    <x v="1"/>
    <x v="0"/>
    <x v="0"/>
    <s v="Enforcement"/>
    <m/>
    <m/>
    <s v="Organizational / Sustained Change"/>
    <b v="0"/>
    <m/>
    <m/>
    <m/>
    <m/>
    <m/>
    <s v="Improved Administration Efficency"/>
    <s v="Improved Administrative Efficiency"/>
    <m/>
    <m/>
    <s v="x"/>
    <m/>
    <m/>
    <m/>
    <m/>
    <b v="0"/>
    <m/>
    <m/>
    <m/>
    <s v="Survey Use and impact of AI in the public sector. 2021"/>
    <s v="validated"/>
    <x v="0"/>
    <m/>
    <s v="Colin van Noordt"/>
    <d v="2021-05-20T00:00:00"/>
    <d v="2021-05-20T00:00:00"/>
  </r>
  <r>
    <s v="AIWT6-372"/>
    <s v="Polyteia"/>
    <s v="https://www.polyteia.com/"/>
    <m/>
    <s v="The Berlin-based Polyteia provides a data analytics and visualization platform which connects city and municipal data from multiple sources with local government decision-makers. Founded in 2017, Polyteia enables municipalities to optimize their operations and enhance decision-making and planning when it comes to some of their core action fields: schools, mobility, childcare etc One of the cliensts is the municipality of Oranienburg - which has been collaborating with the startup."/>
    <x v="3"/>
    <x v="1"/>
    <s v="DE"/>
    <s v="municipality of Oranienburg"/>
    <x v="3"/>
    <x v="1"/>
    <s v="Executive and legislative organs, financial and fiscal affairs, external affairs."/>
    <x v="2"/>
    <x v="4"/>
    <m/>
    <s v="Reasoning"/>
    <s v="Automated reasoning"/>
    <m/>
    <m/>
    <x v="1"/>
    <x v="1"/>
    <m/>
    <x v="0"/>
    <x v="0"/>
    <x v="3"/>
    <x v="0"/>
    <m/>
    <m/>
    <s v="AI-empowered Knowledge Management"/>
    <x v="4"/>
    <x v="3"/>
    <x v="0"/>
    <x v="0"/>
    <x v="0"/>
    <m/>
    <x v="3"/>
    <x v="2"/>
    <x v="5"/>
    <s v="Public Services and engagement"/>
    <m/>
    <m/>
    <m/>
    <b v="0"/>
    <m/>
    <m/>
    <m/>
    <m/>
    <m/>
    <b v="0"/>
    <b v="0"/>
    <m/>
    <m/>
    <m/>
    <m/>
    <m/>
    <m/>
    <m/>
    <b v="0"/>
    <m/>
    <m/>
    <m/>
    <s v="https://novoville.com/i-am-a-citizen/ , https://www.dw.com/en/the-business-of-improving-government-efficiency/a-52734147 "/>
    <s v="validated"/>
    <x v="1"/>
    <s v="[Marco] Not clear where AI, more BI and DW"/>
    <s v="Colin van Noordt"/>
    <d v="2021-05-20T00:00:00"/>
    <d v="2021-05-20T00:00:00"/>
  </r>
  <r>
    <s v="AIWT6-373"/>
    <s v="Civocracy - Online Platform"/>
    <s v="https://www.civocracy.org/"/>
    <s v="twitter @civocracy"/>
    <s v="Civocracy is an online platform serving as a discussion board between citizens, businesses, organizations, and governments. Features include city-lead discussions and debates, idea crowdsourcing, statistics and analysis, real-time tracked impact, thus reviving the sense of community through participation, collaboration, and transparency. Cities in Germany, Netherlands, Belgium and France have already experienced the added value it offers to online citizen consultation. The platform has a Data Analytics/ML function and is capable of analysing group sentiments. "/>
    <x v="1"/>
    <x v="1"/>
    <s v="DE"/>
    <s v="Civocracy"/>
    <x v="6"/>
    <x v="1"/>
    <s v="R&amp;D general public services."/>
    <x v="1"/>
    <x v="7"/>
    <m/>
    <s v="Learning"/>
    <s v="Machine learning"/>
    <s v="Machine learning"/>
    <s v="sentiment analysis"/>
    <x v="0"/>
    <x v="1"/>
    <m/>
    <x v="0"/>
    <x v="5"/>
    <x v="2"/>
    <x v="0"/>
    <m/>
    <m/>
    <m/>
    <x v="0"/>
    <x v="1"/>
    <x v="0"/>
    <x v="0"/>
    <x v="0"/>
    <m/>
    <x v="0"/>
    <x v="1"/>
    <x v="3"/>
    <s v="Public Services and engagement"/>
    <s v="Yes"/>
    <m/>
    <m/>
    <s v="Improved Public Service"/>
    <m/>
    <s v="x"/>
    <m/>
    <s v="x"/>
    <m/>
    <s v="Open Government Capabilities"/>
    <b v="0"/>
    <m/>
    <m/>
    <m/>
    <m/>
    <m/>
    <m/>
    <m/>
    <s v="Open government capabilities"/>
    <s v="x"/>
    <s v="x"/>
    <m/>
    <m/>
    <s v="validated"/>
    <x v="0"/>
    <m/>
    <s v="Colin van Noordt"/>
    <d v="2021-05-20T00:00:00"/>
    <d v="2021-05-20T00:00:00"/>
  </r>
  <r>
    <s v="AIWT6-374"/>
    <s v="Chaos - Analysis of multiple data sources to forecast property market performance"/>
    <s v=" "/>
    <m/>
    <s v="CHAOS analyses multiple data sources to forecast property market performance. Using Artificial Intelligence, we provide our customers with actionable insights Chaos is being used in various Finnish cities, such as in Helsinki, Skanska and others.  "/>
    <x v="0"/>
    <x v="7"/>
    <s v="FI"/>
    <s v="Helsinki, Skansa and others"/>
    <x v="3"/>
    <x v="1"/>
    <s v="Executive and legislative organs, financial and fiscal affairs, external affairs."/>
    <x v="3"/>
    <x v="7"/>
    <m/>
    <s v="Reasoning"/>
    <s v="Knowledge representation"/>
    <m/>
    <m/>
    <x v="2"/>
    <x v="1"/>
    <m/>
    <x v="0"/>
    <x v="0"/>
    <x v="1"/>
    <x v="0"/>
    <m/>
    <m/>
    <s v="AI-empowered Knowledge Management"/>
    <x v="2"/>
    <x v="9"/>
    <x v="0"/>
    <x v="0"/>
    <x v="0"/>
    <m/>
    <x v="1"/>
    <x v="0"/>
    <x v="0"/>
    <s v="Public Services and engagement"/>
    <m/>
    <m/>
    <m/>
    <b v="0"/>
    <m/>
    <m/>
    <m/>
    <m/>
    <m/>
    <s v="Improved Administration Efficency"/>
    <s v="Improved Administrative Efficiency"/>
    <m/>
    <m/>
    <s v="x"/>
    <m/>
    <m/>
    <m/>
    <m/>
    <b v="0"/>
    <m/>
    <m/>
    <m/>
    <s v="https://chaosarchitects.com/customer-cases/"/>
    <s v="validated"/>
    <x v="0"/>
    <m/>
    <s v="Colin van Noordt"/>
    <d v="2021-05-20T00:00:00"/>
    <d v="2021-05-20T00:00:00"/>
  </r>
  <r>
    <s v="AIWT6-375"/>
    <s v="Prediction of exacerbation of COPD and heart failure patients"/>
    <s v=" "/>
    <s v="Lasse Olsen, lasol@digst.dk"/>
    <s v="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Based on patient reported measurements of blood pressure, oxygen saturation, and heart rate, the algorithm identifies whether there is a risk of exacerbation or heart failure, even before the event occurs. A deterioration in the patient’s condition warns the healthcare professionals and early preventive treatment can be initiated."/>
    <x v="3"/>
    <x v="9"/>
    <s v="DK"/>
    <s v="TeleCare Nord "/>
    <x v="4"/>
    <x v="4"/>
    <s v="Hospital services."/>
    <x v="3"/>
    <x v="0"/>
    <n v="2023"/>
    <s v="Planning"/>
    <s v="Planning and Scheduling"/>
    <m/>
    <m/>
    <x v="3"/>
    <x v="1"/>
    <m/>
    <x v="1"/>
    <x v="0"/>
    <x v="0"/>
    <x v="0"/>
    <s v="A11-Medical devices, Reg. (EU) 2017/745"/>
    <m/>
    <s v="Predictive Analytics, Simulation and Data Visualisation"/>
    <x v="2"/>
    <x v="12"/>
    <x v="0"/>
    <x v="0"/>
    <x v="0"/>
    <m/>
    <x v="1"/>
    <x v="0"/>
    <x v="0"/>
    <s v="Regulatory research, analysis and monitoring"/>
    <m/>
    <m/>
    <m/>
    <b v="0"/>
    <m/>
    <m/>
    <m/>
    <m/>
    <m/>
    <s v="Improved Administration Efficency"/>
    <s v="Improved Administrative Efficiency"/>
    <m/>
    <s v="x"/>
    <s v="x"/>
    <m/>
    <m/>
    <m/>
    <m/>
    <b v="0"/>
    <m/>
    <m/>
    <m/>
    <s v="Mail to AI Watch 15-05-2021"/>
    <s v="validated"/>
    <x v="0"/>
    <m/>
    <s v="Colin van Noordt"/>
    <d v="2021-05-24T00:00:00"/>
    <m/>
  </r>
  <r>
    <s v="AIWT6-376"/>
    <s v="Artificial Intelligence for faster and better diagnosis of emergency patients"/>
    <s v=" "/>
    <s v="Lasse Olsen, lasol@digst.dk"/>
    <s v="To assist healthcare professionals in deciding whether or not to admit an emergency patient a tool that can provide a quick diagnosis of the 15 most common acute illnesses will be developed. This provides better opportunities to differentiate between non-critical patients and critical patients who need hospital admission. Thus, resources can be used better for the benefit of the patients. Based on analyses of blood and urine samples, the algorithm can detect the 15 most critical diagnoses and infections. The algorithm can also rank the probability of these within 60 minutes of the patient's arrival. "/>
    <x v="3"/>
    <x v="9"/>
    <s v="DK03"/>
    <s v="Sugehus Lillebaelt"/>
    <x v="4"/>
    <x v="4"/>
    <s v="Hospital services."/>
    <x v="3"/>
    <x v="2"/>
    <n v="2022"/>
    <s v="Planning"/>
    <s v="Planning and Scheduling"/>
    <m/>
    <m/>
    <x v="2"/>
    <x v="1"/>
    <m/>
    <x v="1"/>
    <x v="0"/>
    <x v="0"/>
    <x v="0"/>
    <s v="A11-Medical devices, Reg. (EU) 2017/745"/>
    <m/>
    <s v="Predictive Analytics, Simulation and Data Visualisation"/>
    <x v="1"/>
    <x v="5"/>
    <x v="0"/>
    <x v="0"/>
    <x v="0"/>
    <m/>
    <x v="0"/>
    <x v="0"/>
    <x v="0"/>
    <s v="Enforcement"/>
    <m/>
    <m/>
    <m/>
    <s v="Improved Public Service"/>
    <s v="x"/>
    <m/>
    <s v="x"/>
    <m/>
    <m/>
    <b v="0"/>
    <b v="0"/>
    <m/>
    <m/>
    <m/>
    <m/>
    <m/>
    <m/>
    <m/>
    <b v="0"/>
    <m/>
    <m/>
    <m/>
    <s v="Mail to AI Watch 15-05-2021"/>
    <s v="validated"/>
    <x v="0"/>
    <m/>
    <s v="Colin van Noordt"/>
    <d v="2021-05-24T00:00:00"/>
    <m/>
  </r>
  <r>
    <s v="AIWT6-377"/>
    <s v="Artificial Intelligence in general practice "/>
    <s v=" "/>
    <s v="Lasse Olsen, lasol@digst.dk"/>
    <s v="In general practice, physicians need to handle and process a lot of information, including patients’ test results. However, not all test results require action from physicians. By automating the handling of these types of test results, physicians’ attention can instead be allocated to patients and their treatment. The algorithm will support physicians’ work in general practice by, for example, automatically handling received test results or sorting blood test results and making physicians aware of results that require immediate response."/>
    <x v="3"/>
    <x v="9"/>
    <s v="DK"/>
    <s v="Medcom"/>
    <x v="4"/>
    <x v="4"/>
    <s v="Hospital services."/>
    <x v="3"/>
    <x v="2"/>
    <n v="2021"/>
    <s v="Integration and Interaction"/>
    <s v="Robotics and Automation"/>
    <m/>
    <m/>
    <x v="2"/>
    <x v="1"/>
    <m/>
    <x v="0"/>
    <x v="2"/>
    <x v="2"/>
    <x v="0"/>
    <m/>
    <m/>
    <s v="Cognitive Robotics and Process Automation, Connected and Automated Vehicles"/>
    <x v="1"/>
    <x v="2"/>
    <x v="0"/>
    <x v="0"/>
    <x v="0"/>
    <m/>
    <x v="0"/>
    <x v="0"/>
    <x v="0"/>
    <s v="Public Services and engagement"/>
    <m/>
    <m/>
    <s v="Transformative / Disruptive"/>
    <s v="Improved Public Service"/>
    <m/>
    <m/>
    <s v="x"/>
    <s v="x"/>
    <m/>
    <b v="0"/>
    <b v="0"/>
    <m/>
    <m/>
    <m/>
    <m/>
    <m/>
    <m/>
    <m/>
    <b v="0"/>
    <m/>
    <m/>
    <m/>
    <s v="Mail to AI Watch 15-05-2021"/>
    <s v="validated"/>
    <x v="0"/>
    <m/>
    <s v="Colin van Noordt"/>
    <d v="2021-05-24T00:00:00"/>
    <m/>
  </r>
  <r>
    <s v="AIWT6-378"/>
    <s v="Real-time predictions and essential information for clinicians"/>
    <s v=" "/>
    <s v="Lasse Olsen, lasol@digst.dk"/>
    <s v="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he algorithm provides predictions for the bed occupancy rate of the hospital wards, the number of discharges and the risk of patient readmission in order to provide a real-time picture of the capacity."/>
    <x v="3"/>
    <x v="9"/>
    <s v="DK"/>
    <s v="Regionshospitalet Randers"/>
    <x v="4"/>
    <x v="4"/>
    <s v="Hospital services."/>
    <x v="1"/>
    <x v="2"/>
    <n v="2020"/>
    <s v="Planning"/>
    <s v="Planning and Scheduling"/>
    <m/>
    <m/>
    <x v="2"/>
    <x v="1"/>
    <m/>
    <x v="0"/>
    <x v="1"/>
    <x v="2"/>
    <x v="0"/>
    <m/>
    <m/>
    <s v="Predictive Analytics, Simulation and Data Visualisation"/>
    <x v="1"/>
    <x v="5"/>
    <x v="0"/>
    <x v="0"/>
    <x v="0"/>
    <m/>
    <x v="1"/>
    <x v="0"/>
    <x v="0"/>
    <s v="Internal Management"/>
    <m/>
    <m/>
    <m/>
    <b v="0"/>
    <m/>
    <m/>
    <m/>
    <m/>
    <m/>
    <s v="Improved Administration Efficency"/>
    <s v="Improved Administrative Efficiency"/>
    <m/>
    <m/>
    <s v="x"/>
    <m/>
    <m/>
    <m/>
    <m/>
    <b v="0"/>
    <m/>
    <m/>
    <m/>
    <s v="Mail to AI Watch 15-05-2021"/>
    <s v="validated"/>
    <x v="0"/>
    <m/>
    <s v="Colin van Noordt"/>
    <d v="2021-05-24T00:00:00"/>
    <m/>
  </r>
  <r>
    <s v="AIWT6-379"/>
    <s v="Better diagnosis of prostate cancer"/>
    <s v=" "/>
    <s v="Lasse Olsen, lasol@digst.dk"/>
    <s v="Prostate cancer is often diagnosed at such an early stage that the cancer has not yet spread from the prostate. However, the vast majority of patients still have their prostate removed, which causes discomforts or complications. The project will develop a solution that can assess the risk of the cancer spreading, ensuring the patient does not undergo unnecessary surgery. Based on data from previous disease patterns, the algorithm will assess the risk of the cancer spreading from the prostate. The result will support the medical assessment of which patients need surgery to avoid the formation of metastases and which patients can be exempted from surgical treatment. "/>
    <x v="3"/>
    <x v="9"/>
    <s v="DK031"/>
    <s v="Odense Universitetshospital"/>
    <x v="4"/>
    <x v="4"/>
    <s v="Hospital services."/>
    <x v="3"/>
    <x v="2"/>
    <n v="2023"/>
    <s v="Planning"/>
    <s v="Planning and Scheduling"/>
    <m/>
    <m/>
    <x v="2"/>
    <x v="1"/>
    <m/>
    <x v="1"/>
    <x v="0"/>
    <x v="0"/>
    <x v="0"/>
    <s v="A11-Medical devices, Reg. (EU) 2017/745"/>
    <m/>
    <s v="Predictive Analytics, Simulation and Data Visualisation"/>
    <x v="1"/>
    <x v="5"/>
    <x v="0"/>
    <x v="0"/>
    <x v="0"/>
    <m/>
    <x v="1"/>
    <x v="0"/>
    <x v="0"/>
    <s v="Internal Management"/>
    <m/>
    <m/>
    <m/>
    <b v="0"/>
    <m/>
    <m/>
    <m/>
    <m/>
    <m/>
    <s v="Improved Administration Efficency"/>
    <s v="Improved Administrative Efficiency"/>
    <m/>
    <s v="x"/>
    <m/>
    <s v="x"/>
    <m/>
    <m/>
    <m/>
    <b v="0"/>
    <m/>
    <m/>
    <m/>
    <s v="Mail to AI Watch 15-05-2021"/>
    <s v="validated"/>
    <x v="0"/>
    <m/>
    <s v="Colin van Noordt"/>
    <d v="2021-05-24T00:00:00"/>
    <m/>
  </r>
  <r>
    <s v="AIWT6-380"/>
    <s v="Artificial Intelligence for better planning of cancer treatments"/>
    <s v=" "/>
    <s v="Lasse Olsen, lasol@digst.dk"/>
    <s v="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roject will use Artificial Intelligence to offer a more individualised and risk-based cancer treatment. The algorithm will, among other things, divide patients into high-risk and low-risk groups in order to be able to adapt the treatment to the individual’s needs."/>
    <x v="3"/>
    <x v="9"/>
    <s v="DK"/>
    <s v="Rigshospitalet"/>
    <x v="4"/>
    <x v="4"/>
    <s v="Hospital services."/>
    <x v="3"/>
    <x v="0"/>
    <n v="2022"/>
    <s v="Planning"/>
    <s v="Planning and Scheduling"/>
    <m/>
    <m/>
    <x v="2"/>
    <x v="1"/>
    <m/>
    <x v="1"/>
    <x v="0"/>
    <x v="0"/>
    <x v="0"/>
    <s v="A11-Medical devices, Reg. (EU) 2017/745"/>
    <m/>
    <s v="Predictive Analytics, Simulation and Data Visualisation"/>
    <x v="1"/>
    <x v="5"/>
    <x v="0"/>
    <x v="0"/>
    <x v="0"/>
    <m/>
    <x v="1"/>
    <x v="0"/>
    <x v="0"/>
    <s v="Internal Management"/>
    <m/>
    <m/>
    <m/>
    <b v="0"/>
    <m/>
    <m/>
    <m/>
    <m/>
    <m/>
    <s v="Improved Administration Efficency"/>
    <s v="Improved Administrative Efficiency"/>
    <m/>
    <s v="x"/>
    <m/>
    <s v="x"/>
    <m/>
    <m/>
    <m/>
    <b v="0"/>
    <m/>
    <m/>
    <m/>
    <s v="Mail to AI Watch 15-05-2021"/>
    <s v="validated"/>
    <x v="0"/>
    <m/>
    <s v="Colin van Noordt"/>
    <d v="2021-05-24T00:00:00"/>
    <m/>
  </r>
  <r>
    <s v="AIWT6-381"/>
    <s v="Artificial Intelligence to prevent complications after bowel cancer surgery"/>
    <s v=" "/>
    <s v="Lasse Olsen, lasol@digst.dk"/>
    <s v="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 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The algorithm is trained using health registry data on bowel cancer patients. The model is embedded in a software module, and is to be used with data from the individual patient to estimate risk of death, complications, readmission, re-operation, etc. "/>
    <x v="3"/>
    <x v="9"/>
    <s v="DK02"/>
    <s v="West Zealand Region"/>
    <x v="4"/>
    <x v="4"/>
    <s v="Hospital services."/>
    <x v="3"/>
    <x v="2"/>
    <n v="2023"/>
    <s v="Planning"/>
    <s v="Planning and Scheduling"/>
    <s v="Machine learning"/>
    <m/>
    <x v="0"/>
    <x v="1"/>
    <m/>
    <x v="1"/>
    <x v="0"/>
    <x v="0"/>
    <x v="0"/>
    <s v="A11-Medical devices, Reg. (EU) 2017/745"/>
    <m/>
    <s v="Predictive Analytics, Simulation and Data Visualisation"/>
    <x v="1"/>
    <x v="5"/>
    <x v="0"/>
    <x v="0"/>
    <x v="0"/>
    <m/>
    <x v="1"/>
    <x v="0"/>
    <x v="0"/>
    <s v="Public Services and engagement"/>
    <m/>
    <m/>
    <m/>
    <b v="0"/>
    <m/>
    <m/>
    <m/>
    <m/>
    <m/>
    <s v="Improved Administration Efficency"/>
    <s v="Improved Administrative Efficiency"/>
    <m/>
    <s v="x"/>
    <m/>
    <s v="x"/>
    <m/>
    <m/>
    <m/>
    <b v="0"/>
    <m/>
    <m/>
    <m/>
    <s v="Mail to AI Watch 15-05-2021"/>
    <s v="validated"/>
    <x v="0"/>
    <m/>
    <s v="Colin van Noordt"/>
    <d v="2021-05-24T00:00:00"/>
    <m/>
  </r>
  <r>
    <s v="AIWT6-382"/>
    <s v="Reduction of radiation dose in relation to scans used in cancer treatment"/>
    <s v=" "/>
    <s v="Lasse Olsen, lasol@digst.dk"/>
    <s v="In PET scans, a radioactive tracer is injected into the patient. Higher doses of tracer provide a clearer scan image. However, the radiation dose may increase the risk of cancer development later on. The purpose is to reduce the radiation dose without reducing the quality of the scan image. This can reduce the risk of cancer and the cost of the radioactive tracer The algorithm processes scan images produced using a reduced radiation dose. Reducing the radiation dose increases the amount of noise in the image. The algorithm reduces this noise and the image can therefore still be used for diagnostics."/>
    <x v="3"/>
    <x v="9"/>
    <s v="DK"/>
    <s v="Rigshospitalet"/>
    <x v="4"/>
    <x v="4"/>
    <s v="Hospital services."/>
    <x v="3"/>
    <x v="2"/>
    <n v="2023"/>
    <s v="Perception"/>
    <s v="Computer vision"/>
    <m/>
    <m/>
    <x v="3"/>
    <x v="1"/>
    <m/>
    <x v="1"/>
    <x v="0"/>
    <x v="0"/>
    <x v="0"/>
    <s v="A11-Medical devices, Reg. (EU) 2017/745"/>
    <m/>
    <s v="Computer Vision and Identity Recognition"/>
    <x v="2"/>
    <x v="9"/>
    <x v="0"/>
    <x v="0"/>
    <x v="0"/>
    <m/>
    <x v="1"/>
    <x v="0"/>
    <x v="0"/>
    <s v="Public Services and engagement"/>
    <m/>
    <m/>
    <m/>
    <b v="0"/>
    <m/>
    <m/>
    <m/>
    <m/>
    <m/>
    <s v="Improved Administration Efficency"/>
    <s v="Improved Administrative Efficiency"/>
    <m/>
    <s v="x"/>
    <m/>
    <m/>
    <m/>
    <m/>
    <m/>
    <b v="0"/>
    <m/>
    <m/>
    <m/>
    <s v="Mail to AI Watch 15-05-2021"/>
    <s v="validated"/>
    <x v="0"/>
    <m/>
    <s v="Colin van Noordt"/>
    <d v="2021-05-24T00:00:00"/>
    <m/>
  </r>
  <r>
    <s v="AIWT6-383"/>
    <s v="Intelligent rehabilitation and targeted healthcare services for citizens"/>
    <s v=" "/>
    <s v="Lasse Olsen, lasol@digst.dk"/>
    <s v="Not all citizens who could potentially benefit from physical exercise treatment are offered this at the optimal time. The purpose of the project is to create knowledge about when and which citizens will most likely be able to complete a physical exercise treatment plan in order to be able to offer a more targeted rehabilitation. The algorithm provides information on which citizens would benefit the most from participation in a exercise course. The algorithm will identify citizens with a high risk of falling. The algorithm compares, among other things, data on the granting of services to citizens and data on the success rate of actual exercise courses."/>
    <x v="3"/>
    <x v="9"/>
    <s v="DK050"/>
    <s v="Aalborg Kommune"/>
    <x v="4"/>
    <x v="1"/>
    <s v="Executive and legislative organs, financial and fiscal affairs, external affairs."/>
    <x v="3"/>
    <x v="0"/>
    <n v="2021"/>
    <s v="Planning"/>
    <s v="Automated reasoning"/>
    <m/>
    <m/>
    <x v="2"/>
    <x v="1"/>
    <m/>
    <x v="1"/>
    <x v="0"/>
    <x v="0"/>
    <x v="0"/>
    <m/>
    <m/>
    <s v="Predictive Analytics, Simulation and Data Visualisation"/>
    <x v="2"/>
    <x v="12"/>
    <x v="0"/>
    <x v="0"/>
    <x v="0"/>
    <m/>
    <x v="1"/>
    <x v="0"/>
    <x v="0"/>
    <s v="Public Services and engagement"/>
    <m/>
    <m/>
    <m/>
    <b v="0"/>
    <m/>
    <m/>
    <m/>
    <m/>
    <m/>
    <s v="Improved Administration Efficency"/>
    <s v="Improved Administrative Efficiency"/>
    <s v="x"/>
    <m/>
    <s v="x"/>
    <m/>
    <m/>
    <m/>
    <m/>
    <b v="0"/>
    <m/>
    <m/>
    <m/>
    <s v="Mail to AI Watch 15-05-2021"/>
    <s v="validated"/>
    <x v="0"/>
    <m/>
    <s v="Colin van Noordt"/>
    <d v="2021-05-24T00:00:00"/>
    <m/>
  </r>
  <r>
    <s v="AIWT6-384"/>
    <s v="Faster case processing when granting cleaning services using new technology"/>
    <s v=" "/>
    <s v="Lasse Olsen, lasol@digst.dk"/>
    <s v="Support decisions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When deciding whether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The algorithm will serve as a decision support tool for the caseworker in questions of whether a citizen should be granted cleaning services. The algorithm will base this on structured data regarding e.g. the citizen's condition, housing situation, and potential cohabitants. "/>
    <x v="3"/>
    <x v="9"/>
    <s v="DK032"/>
    <s v="Esbjerg Kommune"/>
    <x v="4"/>
    <x v="1"/>
    <s v="Executive and legislative organs, financial and fiscal affairs, external affairs."/>
    <x v="3"/>
    <x v="0"/>
    <n v="2021"/>
    <s v="Reasoning"/>
    <s v="Automated reasoning"/>
    <m/>
    <m/>
    <x v="2"/>
    <x v="2"/>
    <m/>
    <x v="0"/>
    <x v="2"/>
    <x v="2"/>
    <x v="2"/>
    <m/>
    <m/>
    <s v="AI-empowered Knowledge Management"/>
    <x v="5"/>
    <x v="10"/>
    <x v="0"/>
    <x v="0"/>
    <x v="0"/>
    <m/>
    <x v="1"/>
    <x v="1"/>
    <x v="0"/>
    <s v="Public Services and engagement"/>
    <m/>
    <m/>
    <m/>
    <b v="0"/>
    <m/>
    <m/>
    <m/>
    <m/>
    <m/>
    <s v="Improved Administration Efficency"/>
    <s v="Improved Administrative Efficiency"/>
    <m/>
    <s v="x"/>
    <m/>
    <s v="x"/>
    <m/>
    <s v="x"/>
    <m/>
    <s v="Open government capabilities"/>
    <s v="x"/>
    <m/>
    <m/>
    <s v="Mail to AI Watch 15-05-2021"/>
    <s v="validated"/>
    <x v="0"/>
    <m/>
    <s v="Colin van Noordt"/>
    <d v="2021-05-24T00:00:00"/>
    <m/>
  </r>
  <r>
    <s v="AIWT6-385"/>
    <s v="Intelligent sorting and filing of mail to provide citizens with faster case processing"/>
    <s v=" "/>
    <s v="Lasse Olsen, lasol@digst.dk"/>
    <s v="Every day, Norddjurs Municipality receives large amounts of digital mail and emails into a main inbox. The mail must be sorted and sent out to relevant case-workers and filed. These are resource-intensive and routine tasks. By automating these tasks, the municipality can free up resources and shorten the case-processing time for citizens The algorithm sorts incoming mail - both emails and digital mail. The algorithm then automatically distributes the mail to the right recipients. The algorithm will also be able to automatically file incoming mail."/>
    <x v="3"/>
    <x v="9"/>
    <s v="DK042"/>
    <s v="Norddjurs Municipality"/>
    <x v="4"/>
    <x v="1"/>
    <s v="Executive and legislative organs, financial and fiscal affairs, external affairs."/>
    <x v="3"/>
    <x v="0"/>
    <n v="2021"/>
    <s v="Perception"/>
    <s v="Robotics and Automation"/>
    <m/>
    <m/>
    <x v="2"/>
    <x v="1"/>
    <m/>
    <x v="0"/>
    <x v="2"/>
    <x v="2"/>
    <x v="0"/>
    <m/>
    <m/>
    <s v="Cognitive Robotics and Process Automation, Connected and Automated Vehicles"/>
    <x v="1"/>
    <x v="2"/>
    <x v="0"/>
    <x v="0"/>
    <x v="0"/>
    <m/>
    <x v="1"/>
    <x v="1"/>
    <x v="3"/>
    <s v="Internal Management"/>
    <m/>
    <m/>
    <m/>
    <b v="0"/>
    <m/>
    <m/>
    <m/>
    <m/>
    <m/>
    <s v="Improved Administration Efficency"/>
    <s v="Improved Administrative Efficiency"/>
    <m/>
    <s v="x"/>
    <s v="x"/>
    <s v="x"/>
    <m/>
    <m/>
    <m/>
    <b v="0"/>
    <m/>
    <m/>
    <m/>
    <s v="Mail to AI Watch 15-05-2021"/>
    <s v="validated"/>
    <x v="0"/>
    <m/>
    <s v="Colin van Noordt"/>
    <d v="2021-05-24T00:00:00"/>
    <m/>
  </r>
  <r>
    <s v="AIWT6-386"/>
    <s v="Shorter response time to construction applications and help submitting correct documents"/>
    <s v=" "/>
    <s v="Lasse Olsen, lasol@digst.dk"/>
    <s v="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 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The algorithm will be a decision support tool for caseworkers processing construction applications. The algorithm will present decisions from previous, comparable cases and thus support the case workers in their assessment and decision. "/>
    <x v="3"/>
    <x v="9"/>
    <s v="DK01"/>
    <s v="Kobenhavns Kommune"/>
    <x v="4"/>
    <x v="8"/>
    <s v="Housing development."/>
    <x v="3"/>
    <x v="0"/>
    <n v="2021"/>
    <s v="Learning"/>
    <s v="Machine learning"/>
    <s v="Machine learning"/>
    <m/>
    <x v="0"/>
    <x v="1"/>
    <m/>
    <x v="0"/>
    <x v="0"/>
    <x v="1"/>
    <x v="0"/>
    <m/>
    <m/>
    <s v="AI-empowered Knowledge Management"/>
    <x v="1"/>
    <x v="2"/>
    <x v="0"/>
    <x v="0"/>
    <x v="0"/>
    <m/>
    <x v="0"/>
    <x v="0"/>
    <x v="0"/>
    <s v="Public Services and engagement"/>
    <m/>
    <m/>
    <m/>
    <s v="Improved Public Service"/>
    <m/>
    <s v="x"/>
    <m/>
    <s v="x"/>
    <m/>
    <b v="0"/>
    <b v="0"/>
    <m/>
    <m/>
    <m/>
    <m/>
    <m/>
    <m/>
    <m/>
    <b v="0"/>
    <m/>
    <m/>
    <m/>
    <s v="Mail to AI Watch 15-05-2021"/>
    <s v="validated"/>
    <x v="0"/>
    <m/>
    <s v="Colin van Noordt"/>
    <d v="2021-05-24T00:00:00"/>
    <m/>
  </r>
  <r>
    <s v="AIWT6-387"/>
    <s v="Correct and uniform case management when sanctioning unemployed citizens"/>
    <s v=" "/>
    <s v="Lasse Olsen, lasol@digst.dk"/>
    <s v="The decision to sanction unemployed citizens is a complicated task for the caseworkers. Practices for when citizens should be economically sanctioned are not always uniform. The purpose of the project is therefore to develop a tool that can support caseworkers' assessment of whether economic sanctions will have the desired effect or not. The algorithm will analyse which factors have a negative or positive impact on citizens’ probability of becoming more or less available for employment. The algorithm will also provide support the assessment of whether adverse events (i.e. absences from activation offers or interviews) should trigger economic sanctions. "/>
    <x v="3"/>
    <x v="9"/>
    <s v="DK01"/>
    <s v="Frederiksberg Municipality"/>
    <x v="4"/>
    <x v="0"/>
    <s v="Unemployment."/>
    <x v="3"/>
    <x v="0"/>
    <n v="2021"/>
    <s v="Planning"/>
    <s v="Planning and Scheduling"/>
    <m/>
    <m/>
    <x v="2"/>
    <x v="0"/>
    <s v="4a-Employement-recruit"/>
    <x v="0"/>
    <x v="0"/>
    <x v="0"/>
    <x v="0"/>
    <m/>
    <m/>
    <s v="Predictive Analytics, Simulation and Data Visualisation"/>
    <x v="3"/>
    <x v="13"/>
    <x v="0"/>
    <x v="0"/>
    <x v="0"/>
    <m/>
    <x v="0"/>
    <x v="0"/>
    <x v="0"/>
    <s v="Public Services and engagement"/>
    <m/>
    <m/>
    <m/>
    <s v="Improved Public Service"/>
    <m/>
    <s v="x"/>
    <m/>
    <s v="x"/>
    <m/>
    <s v="Open Government Capabilities"/>
    <b v="0"/>
    <m/>
    <m/>
    <m/>
    <m/>
    <m/>
    <m/>
    <m/>
    <s v="Open government capabilities"/>
    <s v="x"/>
    <m/>
    <m/>
    <s v="Mail to AI Watch 15-05-2021"/>
    <s v="validated"/>
    <x v="0"/>
    <m/>
    <s v="Colin van Noordt"/>
    <d v="2021-05-24T00:00:00"/>
    <m/>
  </r>
  <r>
    <s v="AIWT6-388"/>
    <s v="Targeted employment programmes for unemployed citizens"/>
    <s v=" "/>
    <s v="Lasse Olsen, lasol@digst.dk"/>
    <s v="To offer better and more targeted employment programmes to unemployed citizens, knowledge is needed about what creates the greatest effect and helps citizens the most. The purpose of the project is to reduce the period of unemployment and provide more beneficiary services to citizens. The algorithm provides a decision support tool for caseworkers to help them offer unemployed, job-ready citizens a targeted programme. The algorithm will make proposals for specific activities that can reduce the expected period of unemployment based on the individual citizen's information. "/>
    <x v="3"/>
    <x v="9"/>
    <s v="DK031"/>
    <s v="Odense Kommune"/>
    <x v="4"/>
    <x v="0"/>
    <s v="Unemployment."/>
    <x v="3"/>
    <x v="0"/>
    <n v="2021"/>
    <s v="Planning"/>
    <s v="Planning and Scheduling"/>
    <m/>
    <m/>
    <x v="2"/>
    <x v="0"/>
    <m/>
    <x v="0"/>
    <x v="2"/>
    <x v="2"/>
    <x v="0"/>
    <m/>
    <m/>
    <s v="Predictive Analytics, Simulation and Data Visualisation"/>
    <x v="0"/>
    <x v="0"/>
    <x v="0"/>
    <x v="0"/>
    <x v="0"/>
    <m/>
    <x v="2"/>
    <x v="0"/>
    <x v="0"/>
    <s v="Public Services and engagement"/>
    <m/>
    <m/>
    <m/>
    <s v="Improved Public Service"/>
    <m/>
    <s v="x"/>
    <m/>
    <s v="x"/>
    <m/>
    <b v="0"/>
    <b v="0"/>
    <m/>
    <m/>
    <m/>
    <m/>
    <m/>
    <m/>
    <m/>
    <b v="0"/>
    <m/>
    <m/>
    <m/>
    <s v="Mail to AI Watch 15-05-2021"/>
    <s v="validated"/>
    <x v="0"/>
    <m/>
    <s v="Colin van Noordt"/>
    <d v="2021-05-24T00:00:00"/>
    <m/>
  </r>
  <r>
    <s v="AIWT6-389"/>
    <s v="Better match between unemployed citizens and companies"/>
    <s v=" "/>
    <s v="Lasse Olsen, lasol@digst.dk"/>
    <s v="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The algorithm matches the described professional and personal abilities from unemployed citizens’ CVs with requirements in current job openings to propose alternative jobs in other industries or alternative job types. In this way, case workers can better help the unemployed towards a more targeted job search."/>
    <x v="3"/>
    <x v="9"/>
    <s v="DK011"/>
    <s v="Kobenhavns Kommune"/>
    <x v="4"/>
    <x v="0"/>
    <s v="Unemployment."/>
    <x v="3"/>
    <x v="0"/>
    <n v="2021"/>
    <s v="Planning"/>
    <s v="Planning and Scheduling"/>
    <m/>
    <m/>
    <x v="2"/>
    <x v="0"/>
    <m/>
    <x v="0"/>
    <x v="2"/>
    <x v="2"/>
    <x v="0"/>
    <m/>
    <m/>
    <s v="Predictive Analytics, Simulation and Data Visualisation"/>
    <x v="0"/>
    <x v="0"/>
    <x v="0"/>
    <x v="0"/>
    <x v="0"/>
    <m/>
    <x v="0"/>
    <x v="0"/>
    <x v="0"/>
    <s v="Public Services and engagement"/>
    <m/>
    <m/>
    <m/>
    <s v="Improved Public Service"/>
    <m/>
    <m/>
    <s v="x"/>
    <s v="x"/>
    <m/>
    <s v="Open Government Capabilities"/>
    <b v="0"/>
    <m/>
    <m/>
    <m/>
    <m/>
    <m/>
    <m/>
    <m/>
    <s v="Open government capabilities"/>
    <s v="x"/>
    <m/>
    <m/>
    <s v="Mail to AI Watch 15-05-2021"/>
    <s v="validated"/>
    <x v="0"/>
    <m/>
    <s v="Colin van Noordt"/>
    <d v="2021-05-24T00:00:00"/>
    <m/>
  </r>
  <r>
    <s v="AIWT6-390"/>
    <s v="BoSaBot - Interorganisational Chatbot to answer commonly asked questions to civil servant"/>
    <s v=" "/>
    <m/>
    <s v="Interorganisational Chatbot to answer commonly asked questions to civil servants. The pilot was started because a lot of similar questions were always answered by civil servants through different channels. Having to answer the same questions all over again was regarded as tedious work.The pilot had promising results as it turned out many queries were saved with the conversation flows. When the first pilot was finalized, there were 34 scenarios which covered 55% of the 20.000 questions which was an amazing result. At the moment, there are about 60+ scenarios with 75-80% of the queries. The pilot also looked into the impact of the skills on civil servants. The pilot had different stages with workshops to refine the use case and to think about the end-users of the Chatbots "/>
    <x v="0"/>
    <x v="2"/>
    <s v="BE"/>
    <s v="BoSa "/>
    <x v="1"/>
    <x v="1"/>
    <m/>
    <x v="2"/>
    <x v="4"/>
    <m/>
    <s v="Communication"/>
    <s v="Natural language processing"/>
    <m/>
    <m/>
    <x v="1"/>
    <x v="1"/>
    <m/>
    <x v="0"/>
    <x v="0"/>
    <x v="3"/>
    <x v="0"/>
    <m/>
    <m/>
    <s v="Chatbots, Intelligent Digital Assistants, Virtual Agents and Recommendation Systems"/>
    <x v="4"/>
    <x v="3"/>
    <x v="0"/>
    <x v="0"/>
    <x v="0"/>
    <m/>
    <x v="3"/>
    <x v="2"/>
    <x v="5"/>
    <s v="Public Services and engagement"/>
    <m/>
    <m/>
    <m/>
    <b v="0"/>
    <m/>
    <m/>
    <m/>
    <m/>
    <m/>
    <b v="0"/>
    <b v="0"/>
    <m/>
    <m/>
    <m/>
    <m/>
    <m/>
    <m/>
    <m/>
    <b v="0"/>
    <m/>
    <m/>
    <m/>
    <s v="AI4GOV AI4Belgium kick-off event"/>
    <s v="validated"/>
    <x v="1"/>
    <s v="[Marco] Not enough information for publication"/>
    <s v="Colin van Noordt"/>
    <d v="2021-05-24T00:00:00"/>
    <m/>
  </r>
  <r>
    <s v="AIWT6-391"/>
    <s v="Masse -  Integrated ecosystem of AI solutions"/>
    <s v=" "/>
    <m/>
    <s v="MASSE Project aims to link different types of data to create an integrated ecosystem of AI solutions"/>
    <x v="0"/>
    <x v="2"/>
    <s v="BE"/>
    <s v="Belgium Police_x000a_"/>
    <x v="1"/>
    <x v="5"/>
    <m/>
    <x v="2"/>
    <x v="4"/>
    <m/>
    <s v="Reasoning"/>
    <s v="Automated reasoning"/>
    <m/>
    <m/>
    <x v="1"/>
    <x v="1"/>
    <m/>
    <x v="0"/>
    <x v="0"/>
    <x v="3"/>
    <x v="0"/>
    <m/>
    <m/>
    <s v="AI-empowered Knowledge Management"/>
    <x v="4"/>
    <x v="3"/>
    <x v="0"/>
    <x v="0"/>
    <x v="0"/>
    <m/>
    <x v="3"/>
    <x v="2"/>
    <x v="5"/>
    <s v="Internal Management"/>
    <m/>
    <m/>
    <m/>
    <b v="0"/>
    <m/>
    <m/>
    <m/>
    <m/>
    <m/>
    <b v="0"/>
    <b v="0"/>
    <m/>
    <m/>
    <m/>
    <m/>
    <m/>
    <m/>
    <m/>
    <b v="0"/>
    <m/>
    <m/>
    <m/>
    <s v="AI4GOV AI4Belgium kick-off event November 30 2020"/>
    <s v="validated"/>
    <x v="1"/>
    <s v="[Marco] Not enough information for publication"/>
    <s v="Colin van Noordt"/>
    <d v="2021-05-24T00:00:00"/>
    <m/>
  </r>
  <r>
    <s v="AIWT6-392"/>
    <s v="Chatbot Nora - For assisting students who can't access online services"/>
    <s v=" "/>
    <m/>
    <s v="Reception Chatbot Nora was used for students who can't use online services in the NSSO in Belgiun."/>
    <x v="0"/>
    <x v="2"/>
    <s v="BE"/>
    <s v="NSSO"/>
    <x v="5"/>
    <x v="9"/>
    <m/>
    <x v="2"/>
    <x v="4"/>
    <m/>
    <s v="Communication"/>
    <s v="Natural language processing"/>
    <m/>
    <m/>
    <x v="1"/>
    <x v="1"/>
    <m/>
    <x v="0"/>
    <x v="0"/>
    <x v="3"/>
    <x v="0"/>
    <m/>
    <m/>
    <s v="Chatbots, Intelligent Digital Assistants, Virtual Agents and Recommendation Systems"/>
    <x v="4"/>
    <x v="3"/>
    <x v="0"/>
    <x v="0"/>
    <x v="0"/>
    <m/>
    <x v="3"/>
    <x v="2"/>
    <x v="5"/>
    <s v="Public Services and engagement"/>
    <m/>
    <m/>
    <m/>
    <b v="0"/>
    <m/>
    <m/>
    <m/>
    <m/>
    <m/>
    <b v="0"/>
    <b v="0"/>
    <m/>
    <m/>
    <m/>
    <m/>
    <m/>
    <m/>
    <m/>
    <b v="0"/>
    <m/>
    <m/>
    <m/>
    <s v="AI4GOV AI4Belgium kick-off event November 30 2020"/>
    <s v="validated"/>
    <x v="1"/>
    <s v="[Marco] Not enough information for publication"/>
    <s v="Colin van Noordt"/>
    <d v="2021-05-24T00:00:00"/>
    <m/>
  </r>
  <r>
    <s v="AIWT6-393"/>
    <s v="Chatbot Student @ Work - Chatbot to answer questions regarding employment while studying"/>
    <s v=" "/>
    <m/>
    <s v="The NSSO uses a chatbot to answer questions regarding employment while studying"/>
    <x v="0"/>
    <x v="2"/>
    <s v="BE"/>
    <s v="NSSO"/>
    <x v="5"/>
    <x v="9"/>
    <m/>
    <x v="2"/>
    <x v="4"/>
    <m/>
    <s v="Communication"/>
    <s v="Natural language processing"/>
    <m/>
    <m/>
    <x v="1"/>
    <x v="1"/>
    <m/>
    <x v="0"/>
    <x v="0"/>
    <x v="3"/>
    <x v="0"/>
    <m/>
    <m/>
    <s v="Chatbots, Intelligent Digital Assistants, Virtual Agents and Recommendation Systems"/>
    <x v="4"/>
    <x v="3"/>
    <x v="0"/>
    <x v="0"/>
    <x v="0"/>
    <m/>
    <x v="3"/>
    <x v="2"/>
    <x v="5"/>
    <s v="Public Services and engagement"/>
    <m/>
    <m/>
    <m/>
    <b v="0"/>
    <m/>
    <m/>
    <m/>
    <m/>
    <m/>
    <b v="0"/>
    <b v="0"/>
    <m/>
    <m/>
    <m/>
    <m/>
    <m/>
    <m/>
    <m/>
    <b v="0"/>
    <m/>
    <m/>
    <m/>
    <s v="AI4GOV AI4Belgium kick-off event November 30 2020"/>
    <s v="validated"/>
    <x v="1"/>
    <s v="[Marco] Not enough information for publication"/>
    <s v="Colin van Noordt"/>
    <d v="2021-05-24T00:00:00"/>
    <m/>
  </r>
  <r>
    <s v="AIWT6-394"/>
    <s v="Sampling of fraud cases"/>
    <s v=" "/>
    <m/>
    <s v="There are plans to use AI within existing data silos to detect fraud. "/>
    <x v="0"/>
    <x v="2"/>
    <s v="BE"/>
    <m/>
    <x v="5"/>
    <x v="1"/>
    <s v="Executive and legislative organs, financial and fiscal affairs, external affairs."/>
    <x v="2"/>
    <x v="4"/>
    <m/>
    <s v="Planning"/>
    <s v="Planning and Scheduling"/>
    <m/>
    <m/>
    <x v="1"/>
    <x v="1"/>
    <m/>
    <x v="0"/>
    <x v="0"/>
    <x v="3"/>
    <x v="0"/>
    <m/>
    <m/>
    <s v="Predictive Analytics, Simulation and Data Visualisation"/>
    <x v="4"/>
    <x v="3"/>
    <x v="0"/>
    <x v="0"/>
    <x v="0"/>
    <m/>
    <x v="3"/>
    <x v="2"/>
    <x v="5"/>
    <s v="Internal Management"/>
    <m/>
    <m/>
    <m/>
    <b v="0"/>
    <m/>
    <m/>
    <m/>
    <m/>
    <m/>
    <b v="0"/>
    <b v="0"/>
    <m/>
    <m/>
    <m/>
    <m/>
    <m/>
    <m/>
    <m/>
    <b v="0"/>
    <m/>
    <m/>
    <m/>
    <s v="AI4GOV AI4Belgium kick-off event November 30 2020"/>
    <s v="validated"/>
    <x v="1"/>
    <s v="[Marco] Not enough information for publication"/>
    <s v="Colin van Noordt"/>
    <d v="2021-05-24T00:00:00"/>
    <m/>
  </r>
  <r>
    <s v="AIWT6-395"/>
    <s v="NER-based extraction of contract data"/>
    <s v=" https://www.smals.be/nl/content/named-entity-recognition-une-application-pratique-du-nlp"/>
    <s v="katy.fokou@smals.be joachim.ganseman@smals.be"/>
    <s v="Smals is an ICT provider for government with new technologies and seeing where they can be applied for in government. One of them is the RSZ/ONSS with many siloed data. They wanted to centralize the database. The question is to extract some kind of information out of incoming documents with 2 proofs of concepts. The first one is to see if emails can be analysed to extract persons, functions, phones. Especially structured information are possible. Functions are difficult as it depends on the context. _x000a_Another Proof of Concepts is to extract information from forms. First, these letters have to be scanned before they can be analysed. However, the pilots showed that AI for everything is not always possible and 100% accuracy is not possible which requires validation by people. Language AI cannot understand text because they only correlate patterns. It may therefore be more useful for mailroom automation software. "/>
    <x v="0"/>
    <x v="2"/>
    <s v="BE"/>
    <s v=" RSZ/ONSS "/>
    <x v="3"/>
    <x v="1"/>
    <s v="Executive and legislative organs, financial and fiscal affairs, external affairs."/>
    <x v="4"/>
    <x v="2"/>
    <m/>
    <s v="Reasoning"/>
    <s v="Automated reasoning"/>
    <m/>
    <m/>
    <x v="2"/>
    <x v="1"/>
    <m/>
    <x v="0"/>
    <x v="0"/>
    <x v="1"/>
    <x v="0"/>
    <m/>
    <m/>
    <s v="AI-empowered Knowledge Management"/>
    <x v="1"/>
    <x v="5"/>
    <x v="0"/>
    <x v="0"/>
    <x v="0"/>
    <m/>
    <x v="1"/>
    <x v="0"/>
    <x v="0"/>
    <s v="Internal Management"/>
    <m/>
    <m/>
    <s v="Incremental / Technical Change"/>
    <b v="0"/>
    <m/>
    <m/>
    <m/>
    <m/>
    <m/>
    <s v="Improved Administration Efficency"/>
    <s v="Improved Administrative Efficiency"/>
    <m/>
    <m/>
    <s v="x"/>
    <m/>
    <m/>
    <m/>
    <m/>
    <b v="0"/>
    <m/>
    <m/>
    <m/>
    <s v="AI4GOV AI4Belgium kick-off event November 30 2020"/>
    <s v="validated"/>
    <x v="0"/>
    <m/>
    <s v="Colin van Noordt"/>
    <d v="2021-05-24T00:00:00"/>
    <m/>
  </r>
  <r>
    <s v="AIWT6-396"/>
    <s v="Creation and management of semantic OTL relationships"/>
    <s v=" https://www.innovatieveoverheidsopdrachten.be/en/projects/creation-and-management-semantic-otl-relationships"/>
    <s v="Timothy Nuttens_x000a_T +32 485 85 89 45_x000a_timothy.nuttens@mow.vlaanderen.be"/>
    <s v="With the implementation of Building Information Management (BIM) , which (generally) relates to virtual construction and digital collaboration between all project partners within a construction project, the Roads and Traffic Agency (AWV) of the Flemish government is fully focused on the evolution towards a data-driven organization. AWV thereby exploits to the maximum the possibilities of modern digital methods and technologies to collect, manage and use correct, complete and up-to-date information about its assets. The 'assets' are the road infrastructure objects that AWV manages, maintains and operates: roads, cycle paths, tunnels, bridges and all peripheral infrastructure. With BIM, AWV can efficiently collect and manage all available information about its assets during their entire lifecycle (study and design phase / construction and installation / management and maintenance / replacement or disposal) in a central database. By collecting the asset data once and exchanging it in a standardized way,_x000a__x000a_In the (further) development of the OTL information model, correctly typing the objects and adding properties to each object type poses few practical problems. However, establishing relationships between object types is a lot more complex. As part of this PIO project, AWV is looking for a widely applicable relationship tool for creating and managing semantic relationships between assets, in accordance with the OTL. In this way, better and more complex analyzes can be performed on the asset data in the 'virtual' copy, which should allow AWV to manage its assets more efficiently, to exploit them more efficiently and (also) maintain them predictively."/>
    <x v="0"/>
    <x v="2"/>
    <s v="BE"/>
    <s v="Roads and Traffic Agency "/>
    <x v="0"/>
    <x v="3"/>
    <s v="Other industries"/>
    <x v="3"/>
    <x v="7"/>
    <m/>
    <s v="Reasoning"/>
    <s v="Automated reasoning"/>
    <m/>
    <m/>
    <x v="2"/>
    <x v="1"/>
    <m/>
    <x v="0"/>
    <x v="0"/>
    <x v="1"/>
    <x v="0"/>
    <m/>
    <m/>
    <s v="AI-empowered Knowledge Management"/>
    <x v="1"/>
    <x v="2"/>
    <x v="0"/>
    <x v="0"/>
    <x v="0"/>
    <m/>
    <x v="2"/>
    <x v="1"/>
    <x v="3"/>
    <s v="Internal Management"/>
    <m/>
    <m/>
    <s v="Organizational / Sustained Change"/>
    <s v="Improved Public Service"/>
    <m/>
    <m/>
    <m/>
    <s v="x"/>
    <m/>
    <b v="0"/>
    <b v="0"/>
    <m/>
    <m/>
    <m/>
    <m/>
    <m/>
    <m/>
    <m/>
    <b v="0"/>
    <m/>
    <m/>
    <m/>
    <s v="https://innovatieveoverheidsopdrachten.be/projecten/aanmaak-en-beheer-van-semantische-otl-relaties"/>
    <s v="validated"/>
    <x v="0"/>
    <m/>
    <s v="Colin van Noordt"/>
    <d v="2021-05-24T00:00:00"/>
    <m/>
  </r>
  <r>
    <s v="AIWT6-397"/>
    <s v="Remote interpreting services - Communicating in Flemish sign language"/>
    <s v=" https://www.innovatieveoverheidsopdrachten.be/en/projects/remote-interpreting-services"/>
    <s v="Ward De Bruecker _x000a_T + 32 553 33 56_x000a_ward.debruecker@vaph.be"/>
    <s v="A remote interpreting service offers the deaf the opportunity to communicate with hearing people (and vice versa) remotely in Flemish Sign Language. In order to offer the deaf the possibility to use a remote interpreting service anytime and anywhere in the future, various technical (hardware and software) and organizational innovations of the current systems are required. _x000a_Several comparable services currently work side by side in Flanders . This fragmentation is hugely confusing for users. Scaling up through harmonization can reduce the organizational costs of a remote interpreting service and increase the use of the remote interpreting service._x000a_The aim is that the deaf users can reach everyone by telephone (eg emergency services…) and that they can be called by everyone (eg colleagues, doctor…) in a language and communication mode of their choice and with protection of their own privacy.  "/>
    <x v="2"/>
    <x v="2"/>
    <s v="BE2"/>
    <s v="Vlaams Agentschap voor Personen met een Handicap"/>
    <x v="4"/>
    <x v="4"/>
    <s v="Health n.e.c."/>
    <x v="3"/>
    <x v="7"/>
    <m/>
    <s v="Perception"/>
    <s v="Computer vision"/>
    <m/>
    <m/>
    <x v="3"/>
    <x v="1"/>
    <m/>
    <x v="0"/>
    <x v="0"/>
    <x v="1"/>
    <x v="0"/>
    <m/>
    <m/>
    <s v="Computer Vision and Identity Recognition"/>
    <x v="0"/>
    <x v="1"/>
    <x v="0"/>
    <x v="0"/>
    <x v="0"/>
    <m/>
    <x v="0"/>
    <x v="1"/>
    <x v="1"/>
    <s v="Public Services and engagement"/>
    <m/>
    <m/>
    <s v="Organizational / Sustained Change"/>
    <s v="Improved Public Service"/>
    <m/>
    <s v="x"/>
    <m/>
    <m/>
    <m/>
    <b v="0"/>
    <b v="0"/>
    <m/>
    <m/>
    <m/>
    <m/>
    <m/>
    <m/>
    <m/>
    <b v="0"/>
    <m/>
    <m/>
    <m/>
    <s v="https://innovatieveoverheidsopdrachten.be/projecten/afstandstolkendienstverlening"/>
    <s v="validated"/>
    <x v="0"/>
    <m/>
    <s v="Colin van Noordt"/>
    <d v="2021-05-24T00:00:00"/>
    <m/>
  </r>
  <r>
    <s v="AIWT6-398"/>
    <s v="AI platform for agri-food applications from field to fork - Platform for various _x000a_"/>
    <s v=" https://www.innovatieveoverheidsopdrachten.be/en/projects/ai-platform-agri-food-applications-field-fork"/>
    <s v="ILVO Ruben Van De Vijver_x000a_T +32 9 272 27 55_x000a_RUBEN.VANDEVIJVER@ILVO.VLAANDEREN.BE"/>
    <s v="ILVO uses data flows from IOT sensors, cameras on machines and drones, satellites and analysis equipment through its living labs, the food pilot, greenhouses, laboratories and test setups. These data streams are currently not being processed quickly enough, which means that potentially interesting information is lost. ILVO wants to make better use of the data it generates by developing an innovative platform. As part of this project, a preparatory process was started in January 2021 in collaboration with consultancy company Addestino. In a first phase, various work sessions were organized with internal ILVO stakeholders to estimate the desired functionalities and innovation potential from a user point of view. With an 'AI Platform for Agri-food', ILVO wishes to simplify and democratize the use of Artificial Intelligence and Data Science within the day-to-day job of ILVO researchers."/>
    <x v="0"/>
    <x v="2"/>
    <s v="BE"/>
    <s v="ILVO"/>
    <x v="0"/>
    <x v="3"/>
    <s v="Agriculture, forestry, fishing and hunting"/>
    <x v="3"/>
    <x v="7"/>
    <m/>
    <s v="Reasoning"/>
    <s v="Automated reasoning"/>
    <m/>
    <m/>
    <x v="2"/>
    <x v="1"/>
    <m/>
    <x v="0"/>
    <x v="1"/>
    <x v="2"/>
    <x v="0"/>
    <m/>
    <m/>
    <s v="AI-empowered Knowledge Management"/>
    <x v="0"/>
    <x v="1"/>
    <x v="0"/>
    <x v="0"/>
    <x v="0"/>
    <m/>
    <x v="2"/>
    <x v="1"/>
    <x v="2"/>
    <s v="Regulatory research, analysis and monitoring"/>
    <m/>
    <m/>
    <s v="Organizational / Sustained Change"/>
    <s v="Improved Public Service"/>
    <m/>
    <m/>
    <s v="x"/>
    <m/>
    <m/>
    <b v="0"/>
    <b v="0"/>
    <m/>
    <m/>
    <m/>
    <m/>
    <m/>
    <m/>
    <m/>
    <b v="0"/>
    <m/>
    <m/>
    <m/>
    <s v="https://innovatieveoverheidsopdrachten.be/projecten/ai-platform-voor-agrovoedingstoepassingen-van-veld-tot-vork"/>
    <s v="validated"/>
    <x v="0"/>
    <m/>
    <s v="Colin van Noordt"/>
    <d v="2021-05-24T00:00:00"/>
    <m/>
  </r>
  <r>
    <s v="AIWT6-399"/>
    <s v="ALTRUIS - Alternative Use of Imaging Systems through Artificial Intelligence"/>
    <s v=" https://www.innovatieveoverheidsopdrachten.be/evenementen/meetup-altruis-alternative-use-imaging-systems-through-artificial-intelligence"/>
    <s v="PIO - Erwin Dewallef_x000a_T +32 472 72 40 48_x000a_erwin.dewallef@ewi.vlaanderen.be"/>
    <s v="With the PIO project Alternative Use of Imaging Systems through Artificial Intelligence (ALTRUIS) , Digipolis wants to help tackle the mobility problem in and around the city ​​of Antwerp by using camera images alternatively and using Artificial Intelligence (AI). The city of Antwerp is confronted daily with one of the heaviest traffic congestions in Europe. To remedy this, the city's main mobility axes are being thoroughly reorganized. The accompanying works (also known as 'the yard of the century') put even greater pressure on mobility and quality of life in and around the city. A disruptive approach is therefore imperative to face these challenges. ALTRUIS must translate the street footage, which in itself has little value, through its interpretation to mobility context and insights that can lead to smart mobility solutions in the city of Antwerp (primarily the Smart Zone)."/>
    <x v="3"/>
    <x v="2"/>
    <s v="BE211"/>
    <s v="DigiPolis "/>
    <x v="4"/>
    <x v="3"/>
    <s v="Transport"/>
    <x v="3"/>
    <x v="1"/>
    <m/>
    <s v="Perception"/>
    <s v="Computer vision"/>
    <s v="Machine learning"/>
    <m/>
    <x v="0"/>
    <x v="1"/>
    <m/>
    <x v="4"/>
    <x v="2"/>
    <x v="2"/>
    <x v="0"/>
    <m/>
    <m/>
    <s v="Computer Vision and Identity Recognition"/>
    <x v="3"/>
    <x v="8"/>
    <x v="0"/>
    <x v="0"/>
    <x v="0"/>
    <m/>
    <x v="1"/>
    <x v="1"/>
    <x v="2"/>
    <s v="Regulatory research, analysis and monitoring"/>
    <m/>
    <m/>
    <s v="Transformative / Disruptive"/>
    <b v="0"/>
    <m/>
    <m/>
    <m/>
    <m/>
    <m/>
    <s v="Improved Administration Efficency"/>
    <s v="Improved Administrative Efficiency"/>
    <m/>
    <s v="x"/>
    <m/>
    <m/>
    <m/>
    <m/>
    <m/>
    <b v="0"/>
    <m/>
    <m/>
    <m/>
    <s v="https://innovatieveoverheidsopdrachten.be/projecten/alternative-use-imaging-systems-through-artificial-intelligence-altruis"/>
    <s v="validated"/>
    <x v="0"/>
    <m/>
    <s v="Colin van Noordt"/>
    <d v="2021-05-24T00:00:00"/>
    <m/>
  </r>
  <r>
    <s v="AIWT6-400"/>
    <s v="App for healthy food Zeker Healthy"/>
    <s v=" "/>
    <m/>
    <s v="The Flemish Agency for Care and Health and the Flemish Institute for Healthy Living want to develop an application for the smartphone as part of a broader package of preventive measures. Smartphones offer an excellent opportunity to promote behavioral change due to the large number of users and the frequency with which people use them.  _x000a__x000a_There are many nutritional apps available, but most are aimed at specific aspects (eg counting calories, diets, intolerances, more exercise,…) or for specific food groups or providers. Moreover, it is not always clear to citizens how scientifically substantiated these applications are. "/>
    <x v="2"/>
    <x v="2"/>
    <s v="BE"/>
    <s v="Flemish Agency for Care and Health &amp; Flemish Institute for Healthy Living_x000a_"/>
    <x v="1"/>
    <x v="4"/>
    <s v="Health n.e.c."/>
    <x v="2"/>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https://innovatieveoverheidsopdrachten.be/projecten/app-voor-gezonde-voeding"/>
    <s v="validated"/>
    <x v="1"/>
    <s v="[Marco] Not enough information for publication"/>
    <s v="Colin van Noordt"/>
    <d v="2021-05-24T00:00:00"/>
    <m/>
  </r>
  <r>
    <s v="AIWT6-401"/>
    <s v="Capsat -  Information from satellite images for a better agricultural policy in Flanders and Europe"/>
    <s v=" https://www.innovatieveoverheidsopdrachten.be/en/projects/capsat-satellites-imagery-information-better-agricultural-policy-flanders-and-europe"/>
    <s v="Timo Ghysels_x000a_T +32 2 552 75 21_x000a_tim.ghysels@lv.vlaanderen.be"/>
    <s v="Every Flemish farmer who receives 'direct support' within the European Common Agricultural Policy (CAP) is obliged to adhere to a number of climate and environmentally friendly principles and practices with a view to sustainable, liveable and competitive agriculture. This concerns, for example, crop diversification, the maintenance of grassland and the creation of ecological focus areas._x000a_The Department of Agriculture and Fisheries supervises the correct and timely implementation of these types of policy measures. Currently, the control is based on spot checks in the field. High-resolution images from various satellites are able to quickly map the correct information. This allows for better follow-up, guidance and control of the farmers. Also possibly. crop damage due to drought or flooding can be objectified more quickly. The project was entitled CAPSAT: CAP stands for 'Common Agricultural Policy' and SAT for 'satellite'. "/>
    <x v="0"/>
    <x v="2"/>
    <s v="BE"/>
    <s v="Department of Agriculture and Fisheries"/>
    <x v="0"/>
    <x v="3"/>
    <s v="Agriculture, forestry, fishing and hunting"/>
    <x v="3"/>
    <x v="7"/>
    <m/>
    <s v="Perception"/>
    <s v="Computer vision"/>
    <s v="Machine learning"/>
    <m/>
    <x v="0"/>
    <x v="1"/>
    <m/>
    <x v="4"/>
    <x v="1"/>
    <x v="2"/>
    <x v="0"/>
    <m/>
    <m/>
    <s v="Computer Vision and Identity Recognition"/>
    <x v="2"/>
    <x v="4"/>
    <x v="0"/>
    <x v="0"/>
    <x v="0"/>
    <m/>
    <x v="2"/>
    <x v="0"/>
    <x v="2"/>
    <s v="Enforcement"/>
    <m/>
    <m/>
    <s v="Organizational / Sustained Change"/>
    <s v="Improved Public Service"/>
    <m/>
    <m/>
    <s v="x"/>
    <s v="x"/>
    <m/>
    <b v="0"/>
    <b v="0"/>
    <m/>
    <m/>
    <m/>
    <m/>
    <m/>
    <m/>
    <m/>
    <b v="0"/>
    <m/>
    <m/>
    <m/>
    <s v="https://innovatieveoverheidsopdrachten.be/projecten/capsat-informatie-uit-satellietbeelden-voor-een-beter-landbouwbeleid-vlaanderen-en-europa"/>
    <s v="validated"/>
    <x v="0"/>
    <m/>
    <s v="Colin van Noordt"/>
    <d v="2021-05-24T00:00:00"/>
    <m/>
  </r>
  <r>
    <s v="AIWT6-402"/>
    <s v="CATE - Continuous Auditing based on Technological Evolution and Data Mining_x000a_"/>
    <s v=" https://innovatieveoverheidsopdrachten.be/projecten/cate-continuous-auditing-based-technological-evolution-and-data-mining"/>
    <s v="Tony Mortier_x000a_T +32 2 553 75 79_x000a_tony.mortier@vlaanderen.be"/>
    <s v="The Flemish Audit Authority is responsible for the (financial and operational) auditing of the projects that are subsidized through European structural funds and Flemish co-financing. A significant proportion of audits must be outsourced. This outsourcing is done at a relatively high cost, for not always the same amount of added value;_x000a_In outsourcing it is often noted that the performers of these assignments are often young auditors with little or no knowledge of public procurement and state aid, which makes the quality control by the Flemish Audit Authority very intensive and time-consuming, which is not the intention of outsourcing. This project wants to rethink the audit process methodologically and technologically with the following objectives: greater certainty, at a lower cost, within a shorter period of time with greater added value and less loss of (European) resources."/>
    <x v="2"/>
    <x v="2"/>
    <s v="BE2"/>
    <s v="Flemish Audit Office_x000a_"/>
    <x v="4"/>
    <x v="1"/>
    <s v="Executive and legislative organs, financial and fiscal affairs, external affairs."/>
    <x v="3"/>
    <x v="7"/>
    <m/>
    <s v="Planning"/>
    <s v="Planning and Scheduling"/>
    <m/>
    <m/>
    <x v="2"/>
    <x v="1"/>
    <m/>
    <x v="0"/>
    <x v="0"/>
    <x v="1"/>
    <x v="0"/>
    <m/>
    <m/>
    <s v="Predictive Analytics, Simulation and Data Visualisation"/>
    <x v="3"/>
    <x v="11"/>
    <x v="0"/>
    <x v="0"/>
    <x v="0"/>
    <m/>
    <x v="2"/>
    <x v="1"/>
    <x v="3"/>
    <s v="Enforcement"/>
    <m/>
    <m/>
    <s v="Organizational / Sustained Change"/>
    <s v="Improved Public Service"/>
    <m/>
    <m/>
    <s v="x"/>
    <s v="x"/>
    <m/>
    <b v="0"/>
    <b v="0"/>
    <m/>
    <m/>
    <m/>
    <m/>
    <m/>
    <m/>
    <m/>
    <b v="0"/>
    <m/>
    <m/>
    <m/>
    <s v="https://innovatieveoverheidsopdrachten.be/projecten/cate-continuous-auditing-based-technological-evolution-and-data-mining"/>
    <s v="validated"/>
    <x v="0"/>
    <m/>
    <s v="Colin van Noordt"/>
    <d v="2021-05-24T00:00:00"/>
    <m/>
  </r>
  <r>
    <s v="AIWT6-403"/>
    <s v="Smart Personalization of the cultural offer in Antwerp Testing (SOCRATES)"/>
    <s v=" https://www.innovatieveoverheidsopdrachten.be/en/projects/smart-personalisation-cultural-offer-antwerp-testing-socrates"/>
    <s v="City of Antwerp Martijn Gys_x000a_T +32 3 338 37 49_x000a_martijn.gys@stad.antwerpen.be"/>
    <s v="With the PIO project Smart Personalization of the Cultural Supply in Antwerp Testing (SOCRATES) , the city ​​of Antwerp and Digipolis want to investigate the feasibility and effectiveness of an individual cultural user profile. Via such a profile, the city of Antwerp wants to offer personalized recommendations to Antwerp culture lovers (tailor-made culture) at their own request and on the basis of their digital cultural DNA .The intended technological solution for SOCRATES is a Digital Experience Platform (DXP) that, as mentioned, is nourished by a personal culture profile and enriched with a wonder algorithm . The aim is to build the DXP in a modular way so that a maximum link with existing and future IT architecture, in particular the Antwerp City Platform as a Service (ACPaaS), is possible. ACPaaS offers a 'block box' of reusable (generic) backend services via engines so that (specific) frontend applications can be made faster, simpler and more powerful. The DXP intended with SOCRATES as an extension of ACPaaS extends this line to the application frontends, or all digital touchpoints with the (cultural) users.Based on the digital cultural profile of the user, Artificial Intelligence (AI) can make suggestions for, for example, literature and all kinds of cultural activities. The AI ​​algorithms are specifically trained to 'amaze' the user ( serendipity ) with sufficient diversity in the cultural offer so that the user does not get stuck in his own protected information bubble (or filter bubble ). "/>
    <x v="3"/>
    <x v="2"/>
    <s v="BE211"/>
    <s v="City of Antwerp"/>
    <x v="4"/>
    <x v="7"/>
    <s v="Cultural services."/>
    <x v="3"/>
    <x v="7"/>
    <m/>
    <s v="Communication"/>
    <s v="Natural language processing"/>
    <m/>
    <s v="Q&amp;A"/>
    <x v="2"/>
    <x v="1"/>
    <m/>
    <x v="0"/>
    <x v="0"/>
    <x v="1"/>
    <x v="2"/>
    <m/>
    <m/>
    <s v="Chatbots, Intelligent Digital Assistants, Virtual Agents and Recommendation Systems"/>
    <x v="0"/>
    <x v="0"/>
    <x v="0"/>
    <x v="0"/>
    <x v="0"/>
    <m/>
    <x v="0"/>
    <x v="0"/>
    <x v="0"/>
    <s v="Public Services and engagement"/>
    <m/>
    <m/>
    <s v="Organizational / Sustained Change"/>
    <s v="Improved Public Service"/>
    <s v="x"/>
    <m/>
    <m/>
    <m/>
    <m/>
    <b v="0"/>
    <b v="0"/>
    <m/>
    <m/>
    <m/>
    <m/>
    <m/>
    <m/>
    <m/>
    <b v="0"/>
    <m/>
    <m/>
    <m/>
    <s v="https://innovatieveoverheidsopdrachten.be/projecten/slimme-personalisatie-van-het-cultuuraanbod-antwerpen-testen-socrates"/>
    <s v="validated"/>
    <x v="0"/>
    <m/>
    <s v="Colin van Noordt"/>
    <d v="2021-05-24T00:00:00"/>
    <m/>
  </r>
  <r>
    <s v="AIWT6-404"/>
    <s v="Smart regulation - Using Artificial Intelligence to train computers to interpret regulation "/>
    <s v="https://www.innovatieveoverheidsopdrachten.be/en/projects/smart-regulation"/>
    <s v="PIO Veerle Lories_x000a_T +32 477 40 29 46_x000a_veerle.lories@ewi.vlaanderen.be"/>
    <s v="Regulations are extremely valuable information that is relevant to everyone in our society. However, the large amount of divergent and incoherent regulation leads to information silos. There are so many different types of documents that there is little structure to be found in them. Moreover, the regulations on a particular subject are often spread over various (basic) laws, amendments to, additions to and improvements to those laws. That is impractical.  Lawyers are working to clarify this by harmonizing (coordinating) and bringing together (codifying) this fragmented legislation. But this does not yet solve the problem sufficiently. With the project 'Smart Regulations' we want to offer a solution by using Artificial Intelligence to train computers to interpret regulations. For example, computers can very accurately extract the correct information from those regulations for specific target groups (this can be people, applications or machines).  _x000a_The goal is therefore to be able to offer an 'engine' on unstructured information sources from legislation, regulations and decision-making that users can subscribe to in order to get data and additional insights from these information sources more quickly according to their needs. This is how regulation becomes smart. There are even new insights emerging.   "/>
    <x v="0"/>
    <x v="2"/>
    <s v="BE"/>
    <s v="Agentschap Informatie Vlaanderen and Agentschap Binnenland Bestuur"/>
    <x v="4"/>
    <x v="1"/>
    <s v="Executive and legislative organs, financial and fiscal affairs, external affairs."/>
    <x v="3"/>
    <x v="7"/>
    <m/>
    <s v="Communication"/>
    <s v="Natural language processing"/>
    <m/>
    <s v="text analysis"/>
    <x v="2"/>
    <x v="1"/>
    <m/>
    <x v="0"/>
    <x v="3"/>
    <x v="2"/>
    <x v="2"/>
    <m/>
    <m/>
    <s v="Natural Language Processing, Text Mining and Speech Analytics"/>
    <x v="1"/>
    <x v="5"/>
    <x v="0"/>
    <x v="0"/>
    <x v="0"/>
    <m/>
    <x v="1"/>
    <x v="0"/>
    <x v="5"/>
    <s v="Regulatory research, analysis and monitoring"/>
    <m/>
    <m/>
    <s v="Organizational / Sustained Change"/>
    <b v="0"/>
    <m/>
    <m/>
    <m/>
    <m/>
    <m/>
    <s v="Improved Administration Efficency"/>
    <s v="Improved Administrative Efficiency"/>
    <m/>
    <m/>
    <m/>
    <s v="x"/>
    <m/>
    <m/>
    <m/>
    <b v="0"/>
    <m/>
    <m/>
    <m/>
    <s v="https://innovatieveoverheidsopdrachten.be/projecten/slimme-regelgeving"/>
    <s v="validated"/>
    <x v="0"/>
    <m/>
    <s v="Colin van Noordt"/>
    <d v="2021-05-24T00:00:00"/>
    <m/>
  </r>
  <r>
    <s v="AIWT6-405"/>
    <s v="Turing - Automatically control Flemish road lighting with local and current data_x000a_"/>
    <s v=" https://www.innovatieveoverheidsopdrachten.be/en/projects/turing-automatically-controlling-flemish-road-lighting-local-and-current-data"/>
    <s v="Ben Geerts_x000a_T +32 495 84 19 63_x000a_http://Ben.geerts@mow.vlaanderen.be/"/>
    <s v="On Flemish motorways, road lighting is only on where it is needed. Specifically, the light goes out when possible and stays on when necessary._x000a_In 2011, the Agency for Roads and Traffic (AWV) developed a light vision in response to the European Union's climate target to reduce energy consumption by 20% by 2020. Since then, the number of illuminated road sections has fallen by almost half. Currently, the road lighting is controlled on the basis of historical traffic intensities and weather forecasts per province. However, local and real time data on traffic intensity and weather conditions are available. Through a combination of rule-based algorithms and machine learning, internal and external data sources can be integrated into the current system that controls the road lighting. AWV wishes to use this data to make a more accurate and location-based decision whether or not road lighting should be on on a specific road segment. In this way, AWV can make a more efficient contribution to climate objectives and to promoting road safety. Moreover, the system will also allow to significantly reduce the workload of the operators."/>
    <x v="0"/>
    <x v="2"/>
    <s v="BE2"/>
    <s v="Agency for Roads and Traffic (AWV)"/>
    <x v="0"/>
    <x v="3"/>
    <s v="Transport"/>
    <x v="3"/>
    <x v="7"/>
    <m/>
    <s v="Reasoning"/>
    <s v="Automated reasoning"/>
    <s v="Machine learning"/>
    <m/>
    <x v="0"/>
    <x v="1"/>
    <m/>
    <x v="2"/>
    <x v="0"/>
    <x v="1"/>
    <x v="2"/>
    <m/>
    <m/>
    <s v="Machine Learning, Deep Learning"/>
    <x v="2"/>
    <x v="4"/>
    <x v="0"/>
    <x v="0"/>
    <x v="0"/>
    <m/>
    <x v="0"/>
    <x v="1"/>
    <x v="2"/>
    <s v="Adjudication"/>
    <m/>
    <m/>
    <s v="Transformative / Disruptive"/>
    <s v="Improved Public Service"/>
    <m/>
    <s v="x"/>
    <m/>
    <s v="x"/>
    <m/>
    <b v="0"/>
    <b v="0"/>
    <m/>
    <m/>
    <m/>
    <m/>
    <m/>
    <m/>
    <m/>
    <b v="0"/>
    <m/>
    <m/>
    <m/>
    <s v="https://innovatieveoverheidsopdrachten.be/node/6418"/>
    <s v="validated"/>
    <x v="0"/>
    <m/>
    <s v="Colin van Noordt"/>
    <d v="2021-05-24T00:00:00"/>
    <m/>
  </r>
  <r>
    <s v="AIWT6-406"/>
    <s v="Elsa - AI-assisted spreading decisions_x000a_"/>
    <s v=" https://innovatieveoverheidsopdrachten.be/projecten/elsa-door-ai-ondersteunde-strooibeslissingen"/>
    <s v="Karim Bellafkih_x000a_T +32 484 56 11 53_x000a_karim.bellafkih@mow.vlaanderen.be"/>
    <s v="The Agency for Roads and Traffic (AWV) is responsible for the control of slippery conditions on Flemish roads under its own management. The AWV winter service is supported for this with various data sources and technical tools. AWV has been investing for some time in its own ice cream measurement system (GMS) that combines real-time results from measuring points and measuring stations with weather forecasts from the RMI.The knowledge and expertise of the employees is very different and is translated into a not very consistent spreading policy across the districts. However, the roads do not stop at the boundary line between two districts. That is why AWV wants to have a system developed that can support district employees in their choice of spreading and that can lead to more uniform spreading decisions across the districts. By combining physical rules and machine learning techniques , the system can help make the assessment and indicate which type of spreading material, in what quantity and at what time, is most appropriate to make and keep the roads in the district ice-free. "/>
    <x v="0"/>
    <x v="2"/>
    <s v="BE2"/>
    <s v="Agency for Roads and Traffic (AWV)"/>
    <x v="0"/>
    <x v="3"/>
    <s v="Transport"/>
    <x v="3"/>
    <x v="7"/>
    <m/>
    <s v="Reasoning"/>
    <s v="Automated reasoning"/>
    <m/>
    <m/>
    <x v="2"/>
    <x v="1"/>
    <m/>
    <x v="2"/>
    <x v="0"/>
    <x v="1"/>
    <x v="2"/>
    <m/>
    <m/>
    <s v="AI-empowered Knowledge Management"/>
    <x v="2"/>
    <x v="4"/>
    <x v="0"/>
    <x v="0"/>
    <x v="0"/>
    <m/>
    <x v="0"/>
    <x v="1"/>
    <x v="1"/>
    <s v="Regulatory research, analysis and monitoring"/>
    <m/>
    <m/>
    <s v="Transformative / Disruptive"/>
    <s v="Improved Public Service"/>
    <m/>
    <m/>
    <s v="x"/>
    <s v="x"/>
    <m/>
    <b v="0"/>
    <b v="0"/>
    <m/>
    <m/>
    <m/>
    <m/>
    <m/>
    <m/>
    <m/>
    <b v="0"/>
    <m/>
    <m/>
    <m/>
    <s v="https://innovatieveoverheidsopdrachten.be/projecten/elsa-door-ai-ondersteunde-strooibeslissingen"/>
    <s v="validated"/>
    <x v="0"/>
    <m/>
    <s v="Colin van Noordt"/>
    <d v="2021-05-24T00:00:00"/>
    <m/>
  </r>
  <r>
    <s v="AIWT6-407"/>
    <s v="Innovative functionalities and AI for energy saving in the public sector_x000a_"/>
    <s v=" https://www.innovatieveoverheidsopdrachten.be/en/projects/innovative-functionalities-and-artificial-intelligence-energy-saving-public-sector"/>
    <s v="VEB Contacts: _x000a_Tjeu Binnebeek_x000a_T +32 2 421 32 00_x000a_Stijn Sysmans_x000a_T +32 2 421 32 00"/>
    <s v="Terra is the patrimony and energy database, originated in the bosom of Flanders Radical Digital. The database bundles energy information and characteristics about the buildings and infrastructure of the Flemish public sector. One of the tasks of the VEB is to ensure that the data is optimally and actively used for initiating and monitoring energy saving processes and renewable energy projects. Within this PIO project, VEB, Facilities and Services and VEA work together to achieve the following objectives through smart use of this data: _x000a_detect energy-saving potential in public buildings faster thanks to AI applications and smart algorithms;_x000a_develop comprehensive real estate strategies with a lasting impact thanks to asset analyzes and professionally managed energy management;_x000a_initiating measures and facilitating and monitoring OEPC contracts for the public sector through measurement and verification models;_x000a_increase the impact of specific functionalities thanks to synergies with other projects and initiatives. It will be examined where AI can be used to achieve these objectives and whether a Software-as-a-Service (SaaS) model can offer added value. "/>
    <x v="2"/>
    <x v="2"/>
    <s v="BE2"/>
    <s v="VEB, HFB and VEA"/>
    <x v="4"/>
    <x v="3"/>
    <s v="Fuel and energy"/>
    <x v="3"/>
    <x v="7"/>
    <m/>
    <s v="Reasoning"/>
    <s v="Automated reasoning"/>
    <m/>
    <m/>
    <x v="2"/>
    <x v="1"/>
    <m/>
    <x v="0"/>
    <x v="0"/>
    <x v="1"/>
    <x v="0"/>
    <m/>
    <m/>
    <s v="Machine Learning, Deep Learning"/>
    <x v="2"/>
    <x v="12"/>
    <x v="0"/>
    <x v="0"/>
    <x v="0"/>
    <m/>
    <x v="1"/>
    <x v="0"/>
    <x v="0"/>
    <s v="Regulatory research, analysis and monitoring"/>
    <m/>
    <m/>
    <s v="Organizational / Sustained Change"/>
    <b v="0"/>
    <m/>
    <m/>
    <m/>
    <m/>
    <m/>
    <s v="Improved Administration Efficency"/>
    <s v="Improved Administrative Efficiency"/>
    <s v="x"/>
    <m/>
    <s v="x"/>
    <m/>
    <m/>
    <m/>
    <m/>
    <b v="0"/>
    <m/>
    <m/>
    <m/>
    <s v="https://innovatieveoverheidsopdrachten.be/projecten/innovatieve-functionaliteiten-en-ai-voor-energiebesparing-de-publieke-sector"/>
    <s v="validated"/>
    <x v="0"/>
    <m/>
    <s v="Colin van Noordt"/>
    <d v="2021-05-24T00:00:00"/>
    <m/>
  </r>
  <r>
    <s v="AIWT6-408"/>
    <s v="Naamsestraat - Reduce night noise through technology and nudging"/>
    <s v=" https://www.leuvenmindgate.be/news/leuven-deploys-technology-to-tackle-night-noise"/>
    <s v="https://www.leuven.be/thomas-van-oppens"/>
    <s v="The Naamsestraat in Leuven is a so-called transit street along which people return home after going out in the center. This regularly causes night-time noise problems at night._x000a_The City of Leuven wants to remedy this in the context of an integrated approach to nightlife nuisance in which prevention and repression go hand in hand and are reinforced through technological applications. Naamsestraat will function as a living lab to gain experience in the use of nudging techniques with real-time control based on targeted data capture:_x000a_definition of disturbing night noise and technological automation of an objectified recognition thereof;_x000a_mapping the disturbing night noise;_x000a_control of nudging techniques based on the real-time detected night noise;_x000a_and secondly, schedule interventions using predictive models and initiate them based on real time detections_x000a_Working on a liveable city by, among other things, tackling night noise and other nightlife-related nuisance is part of the 2020-2025 administrative agreement of the city of Leuven. Various stakeholders and partners are involved in this."/>
    <x v="3"/>
    <x v="2"/>
    <s v="BE242"/>
    <s v="Leuven City"/>
    <x v="4"/>
    <x v="5"/>
    <s v="Public order and safety n.e.c."/>
    <x v="3"/>
    <x v="7"/>
    <m/>
    <s v="Perception"/>
    <s v="Audio processing"/>
    <s v="Machine learning"/>
    <m/>
    <x v="0"/>
    <x v="1"/>
    <m/>
    <x v="0"/>
    <x v="2"/>
    <x v="2"/>
    <x v="0"/>
    <m/>
    <m/>
    <s v="Audio Processing"/>
    <x v="3"/>
    <x v="13"/>
    <x v="0"/>
    <x v="0"/>
    <x v="0"/>
    <m/>
    <x v="0"/>
    <x v="1"/>
    <x v="2"/>
    <s v="Enforcement"/>
    <m/>
    <m/>
    <s v="Transformative / Disruptive"/>
    <s v="Improved Public Service"/>
    <m/>
    <m/>
    <s v="x"/>
    <s v="x"/>
    <m/>
    <b v="0"/>
    <b v="0"/>
    <m/>
    <m/>
    <m/>
    <m/>
    <m/>
    <m/>
    <m/>
    <b v="0"/>
    <m/>
    <m/>
    <m/>
    <s v="https://innovatieveoverheidsopdrachten.be/projecten/nachtlawaai-verminderen-dmv-technologie-en-nudging"/>
    <s v="validated"/>
    <x v="0"/>
    <m/>
    <s v="Colin van Noordt"/>
    <d v="2021-05-24T00:00:00"/>
    <m/>
  </r>
  <r>
    <s v="AIWT6-409"/>
    <s v="Clearance of dumped war ammunition in the North Sea_x000a_"/>
    <s v=" https://www.innovatieveoverheidsopdrachten.be/en/projects/removal-dumped-war-ammunition-north-sea"/>
    <s v="Youri Meersschaut_x000a_T +32 477 58 12 76_x000a_youri.meersschaut@mow.vlaanderen.be"/>
    <s v="On the sandbank De Paardenmarkt , located in the North Sea about 1.5 kilometers from the coast of Knokke, there are an estimated 35,000 tons of dumped ammunition (mainly) from WWI. It concerns both conventional and chemical ammunition. To date, there is no danger to the marine environment or public health, but there is an ongoing risk of the (chemical) munitions rusting through or tearing through (due to ship strikes), resulting in heavy (chemical) pollution. Moreover, the ammunition dump at De Paardenmarkt may in the future be an obstacle to coastal safety in general and to further developments around the port of Zeebrugge in particular._x000a__x000a_The Maritime Access department of the Department of Mobility and Public Works (MOW) of the Flemish government therefore wants to have a test carried out in the context of this PIO project that should demonstrate how this ammunition dump could be done safely and in a time and cost-effective way be cleaned up. The following topics are covered: precision detection of the position of the ammunition, continuous monitoring of the environment, removal of the overlying sediments, deepening of the ammunition and safe transport to the mainland with robot technology. The aim of the test is to locate a piece (or unit ) of ammunition a few meters below the seabed as precisely as possible within the larger ammunition dump and, regardless of the type or condition of the piece, to dig it up and bring it ashore (further disposal / processing of the collected ammunition is not part of the test). For this, the necessary survey systems and robot technology will have to be developed and / or tested that make it possible to reduce the risks to humans and the marine environment to a minimum. If successful, the tested solutions can be purchased and deployed for a full-scale clean-up operation. "/>
    <x v="2"/>
    <x v="2"/>
    <s v="BE2"/>
    <s v="Department of Mobility and Public Works (MOW)"/>
    <x v="0"/>
    <x v="2"/>
    <s v="Environmental protection n.e.c."/>
    <x v="3"/>
    <x v="7"/>
    <m/>
    <s v="Integration and Interaction"/>
    <s v="Robotics and Automation"/>
    <m/>
    <m/>
    <x v="2"/>
    <x v="1"/>
    <m/>
    <x v="0"/>
    <x v="4"/>
    <x v="2"/>
    <x v="0"/>
    <m/>
    <m/>
    <s v="Cognitive Robotics and Process Automation, Connected and Automated Vehicles"/>
    <x v="3"/>
    <x v="13"/>
    <x v="0"/>
    <x v="0"/>
    <x v="0"/>
    <m/>
    <x v="1"/>
    <x v="1"/>
    <x v="2"/>
    <s v="Process automation"/>
    <m/>
    <m/>
    <s v="Transformative / Disruptive"/>
    <b v="0"/>
    <m/>
    <m/>
    <m/>
    <m/>
    <m/>
    <s v="Improved Administration Efficency"/>
    <s v="Improved Administrative Efficiency"/>
    <m/>
    <m/>
    <m/>
    <s v="x"/>
    <m/>
    <m/>
    <m/>
    <s v="Open government capabilities"/>
    <s v="x"/>
    <m/>
    <m/>
    <s v="https://innovatieveoverheidsopdrachten.be/projecten/opruiming-gedumpte-oorlogsmunitie-de-noordzee"/>
    <s v="validated"/>
    <x v="0"/>
    <m/>
    <s v="Colin van Noordt"/>
    <d v="2021-05-24T00:00:00"/>
    <m/>
  </r>
  <r>
    <s v="AIWT6-410"/>
    <s v="Customer call analysis -  Finding patterns in the reasons for customer inquiries_x000a_"/>
    <s v=" "/>
    <m/>
    <s v="The Social Insurance Board, in cooperation with Feelingstream, conducted five pilot projects aimed at analyzing customer calls and web chats in detail and finding patterns in the reasons for customer inquiries. As part of the pilot, the Feelingstream application transcribed the Social Insurance Board's calls from May to August 2020 (3 months) in Estonian and Russian. The Feelingstream application provides an opportunity to get both a statistical overview and a detailed understanding of customers' concerns across several customer communication channels - calls, emails and chatbot. Customer contact analysis is the fastest and most immediate way to find places in services that the customer is in trouble with and that can be changed quickly. The analysis creates insights for managerial decision-making, which in turn leads to better and more efficient public services. The pilot project involved an information line manager and two service managers. In the pilot project, SKA chose Feelingstream as a partner, which specializes in analyzing customer contacts in Estonian and Russian. The analysis creates insights for managerial decision-making, which in turn leads to better public services to make them faster and more convenient for citizens to use. "/>
    <x v="0"/>
    <x v="3"/>
    <s v="EE"/>
    <s v="Social Insurance Board"/>
    <x v="0"/>
    <x v="0"/>
    <s v="Social protection n.e.c."/>
    <x v="4"/>
    <x v="7"/>
    <m/>
    <s v="Communication"/>
    <s v="Natural language processing"/>
    <s v="Machine learning"/>
    <s v="text analysis"/>
    <x v="0"/>
    <x v="2"/>
    <m/>
    <x v="0"/>
    <x v="2"/>
    <x v="2"/>
    <x v="2"/>
    <m/>
    <m/>
    <s v="Natural Language Processing, Text Mining and Speech Analytics"/>
    <x v="0"/>
    <x v="1"/>
    <x v="0"/>
    <x v="0"/>
    <x v="0"/>
    <m/>
    <x v="0"/>
    <x v="0"/>
    <x v="0"/>
    <s v="Public Services and engagement"/>
    <m/>
    <m/>
    <s v="Incremental / Technical Change"/>
    <s v="Improved Public Service"/>
    <s v="x"/>
    <m/>
    <m/>
    <m/>
    <m/>
    <b v="0"/>
    <b v="0"/>
    <m/>
    <m/>
    <m/>
    <m/>
    <m/>
    <m/>
    <m/>
    <b v="0"/>
    <m/>
    <m/>
    <m/>
    <s v="https://www.kratid.ee/ska-feelingstream"/>
    <s v="validated"/>
    <x v="0"/>
    <m/>
    <s v="Colin van Noordt"/>
    <d v="2021-05-24T00:00:00"/>
    <m/>
  </r>
  <r>
    <s v="AIWT6-411"/>
    <s v="Automatic translation of Riigi Teataja Ametlikud Teadaanded_x000a_"/>
    <s v="https://www.just.ee/et/uudised/ametlikes-teadaannetes-voeti-kasutusele-masintolge"/>
    <m/>
    <s v="A machine translation has been introduced in the Official Gazette to translate the information on the website into English. The main goal of introducing machine translation is to support Estonia's open business environment and save on translation costs. Among other things, the solution ensures that the information is comprehensible to foreigners or foreign creditors on the boards of companies.Machine translation uses a neural network learning algorithm, which means that the system evolves over time. The publisher monitors the quality of the texts translated as a result of the machine translation and, if necessary, corrects the errors in them, from which the machine translation learns and therefore the quality of the translation will improve in the future. The authentic text of the notice, which has legal significance, is in Estonian only. The introduction of machine translation in the Official Gazette was 80% funded by the European Commission. The development partners of the Ministry of Justice and the Center of Registers and Information Systems were Tilde Eesti OÜ and Inversion OÜ"/>
    <x v="0"/>
    <x v="3"/>
    <s v="EE"/>
    <s v="Official Gazette"/>
    <x v="0"/>
    <x v="1"/>
    <s v="General public services n.e.c."/>
    <x v="3"/>
    <x v="7"/>
    <m/>
    <s v="Communication"/>
    <s v="Natural language processing"/>
    <s v="Machine learning"/>
    <s v="automatic translation"/>
    <x v="0"/>
    <x v="1"/>
    <m/>
    <x v="0"/>
    <x v="0"/>
    <x v="1"/>
    <x v="0"/>
    <m/>
    <m/>
    <s v="Natural Language Processing, Text Mining and Speech Analytics"/>
    <x v="1"/>
    <x v="5"/>
    <x v="0"/>
    <x v="0"/>
    <x v="0"/>
    <m/>
    <x v="1"/>
    <x v="1"/>
    <x v="5"/>
    <s v="Internal Management"/>
    <m/>
    <m/>
    <s v="Organizational / Sustained Change"/>
    <b v="0"/>
    <m/>
    <m/>
    <m/>
    <m/>
    <m/>
    <s v="Improved Administration Efficency"/>
    <s v="Improved Administrative Efficiency"/>
    <m/>
    <m/>
    <s v="x"/>
    <s v="x"/>
    <m/>
    <m/>
    <m/>
    <b v="0"/>
    <m/>
    <m/>
    <m/>
    <s v="https://www.just.ee/et/uudised/ametlikes-teadaannetes-voeti-kasutusele-masintolge"/>
    <s v="validated"/>
    <x v="0"/>
    <m/>
    <s v="Colin van Noordt"/>
    <d v="2021-05-24T00:00:00"/>
    <m/>
  </r>
  <r>
    <s v="AIWT6-412"/>
    <s v="Automatic translation in the Land Register search portal_x000a_"/>
    <s v="https://www.rik.ee/en/news/today-translation-tool-can-be-used-e-business-register-and-e-land-register"/>
    <s v="info@rik.ee"/>
    <s v="The Center of Registers and Information Systems introduced an automatic data translation tool in the web environments of the e-Land Register on the 29th of October 2021. The tool helps the user to translate on-screen registry data into English in real time.  The new machine translation solution simplifies the understanding of registry data for non-Estonian speaking citizens. The tool helps the user of the e-Land Register to understand detailed data, such as easements and mortgages.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x v="0"/>
    <x v="3"/>
    <s v="EE"/>
    <s v="Center of Registers and Information Systems_x000a__x000a_"/>
    <x v="0"/>
    <x v="1"/>
    <s v="General public services n.e.c."/>
    <x v="4"/>
    <x v="0"/>
    <m/>
    <s v="Communication"/>
    <s v="Natural language processing"/>
    <s v="Machine learning"/>
    <s v="automatic translation"/>
    <x v="0"/>
    <x v="1"/>
    <m/>
    <x v="0"/>
    <x v="0"/>
    <x v="1"/>
    <x v="2"/>
    <m/>
    <m/>
    <s v="Natural Language Processing, Text Mining and Speech Analytics"/>
    <x v="1"/>
    <x v="2"/>
    <x v="0"/>
    <x v="1"/>
    <x v="0"/>
    <m/>
    <x v="2"/>
    <x v="1"/>
    <x v="3"/>
    <s v="Public Services and engagement"/>
    <m/>
    <m/>
    <m/>
    <s v="Improved Public Service"/>
    <m/>
    <s v="x"/>
    <m/>
    <s v="x"/>
    <m/>
    <s v="Open Government Capabilities"/>
    <b v="0"/>
    <m/>
    <m/>
    <m/>
    <m/>
    <m/>
    <m/>
    <m/>
    <s v="Open government capabilities"/>
    <s v="x"/>
    <m/>
    <m/>
    <s v="https://www.kratid.ee/kasutuslood"/>
    <s v="validated"/>
    <x v="0"/>
    <m/>
    <s v="Colin van Noordt"/>
    <d v="2021-05-24T00:00:00"/>
    <m/>
  </r>
  <r>
    <s v="AIWT6-413"/>
    <s v="Automatic translation in the information system of the Commercial Register_x000a_"/>
    <s v="https://www.rik.ee/en/news/today-translation-tool-can-be-used-e-business-register-and-e-land-register"/>
    <s v="info@rik.ee"/>
    <s v="The Center of Registers and Information Systems introduced an automatic data translation tool in the web environments of the e-Business Register on the 29th of October 2021. The tool helps the user to translate on-screen registry data into English in real time.  The new machine translation solution simplifies the understanding of registry data for non-Estonian speaking citizens. The tool helps to manage the content of court rulings in the e-Business Register.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x v="0"/>
    <x v="3"/>
    <s v="EE"/>
    <s v="Commercial Register"/>
    <x v="0"/>
    <x v="1"/>
    <s v="General public services n.e.c."/>
    <x v="1"/>
    <x v="0"/>
    <m/>
    <s v="Communication"/>
    <s v="Natural language processing"/>
    <s v="Machine learning"/>
    <s v="automatic translation"/>
    <x v="0"/>
    <x v="1"/>
    <m/>
    <x v="0"/>
    <x v="0"/>
    <x v="1"/>
    <x v="2"/>
    <m/>
    <m/>
    <s v="Natural Language Processing, Text Mining and Speech Analytics"/>
    <x v="1"/>
    <x v="2"/>
    <x v="0"/>
    <x v="1"/>
    <x v="0"/>
    <m/>
    <x v="2"/>
    <x v="1"/>
    <x v="3"/>
    <s v="Public Services and engagement"/>
    <m/>
    <m/>
    <m/>
    <s v="Improved Public Service"/>
    <m/>
    <s v="x"/>
    <m/>
    <s v="x"/>
    <m/>
    <s v="Open Government Capabilities"/>
    <b v="0"/>
    <m/>
    <m/>
    <m/>
    <m/>
    <m/>
    <m/>
    <m/>
    <s v="Open government capabilities"/>
    <s v="x"/>
    <m/>
    <m/>
    <s v="https://www.kratid.ee/kasutuslood"/>
    <s v="validated"/>
    <x v="0"/>
    <m/>
    <s v="Colin van Noordt"/>
    <d v="2021-05-24T00:00:00"/>
    <m/>
  </r>
  <r>
    <s v="AIWT6-414"/>
    <s v="Forecasting models Road Administration (Roads conditions and return of investments)"/>
    <s v="https://www.kratid.ee/kasutuslood"/>
    <m/>
    <s v="The Road Administration is developing forecasting models to determine the condition of roads and the return on investment. This allows you to predict where investments should be directed to get the most out of your projects._x000a__x000a_"/>
    <x v="0"/>
    <x v="3"/>
    <s v="EE"/>
    <s v="Road Administration_x000a_"/>
    <x v="0"/>
    <x v="3"/>
    <s v="Transport"/>
    <x v="3"/>
    <x v="0"/>
    <m/>
    <s v="Planning"/>
    <s v="Planning and Scheduling"/>
    <s v="Machine learning"/>
    <m/>
    <x v="0"/>
    <x v="1"/>
    <m/>
    <x v="0"/>
    <x v="0"/>
    <x v="1"/>
    <x v="0"/>
    <m/>
    <m/>
    <s v="Predictive Analytics, Simulation and Data Visualisation"/>
    <x v="2"/>
    <x v="12"/>
    <x v="0"/>
    <x v="0"/>
    <x v="0"/>
    <m/>
    <x v="1"/>
    <x v="0"/>
    <x v="0"/>
    <s v="Internal Management"/>
    <m/>
    <m/>
    <m/>
    <b v="0"/>
    <m/>
    <m/>
    <m/>
    <m/>
    <m/>
    <s v="Improved Administration Efficency"/>
    <s v="Improved Administrative Efficiency"/>
    <m/>
    <s v="x"/>
    <s v="x"/>
    <s v="x"/>
    <m/>
    <m/>
    <m/>
    <b v="0"/>
    <m/>
    <m/>
    <m/>
    <s v="https://www.kratid.ee/kasutuslood"/>
    <s v="validated"/>
    <x v="0"/>
    <m/>
    <s v="Colin van Noordt"/>
    <d v="2021-05-24T00:00:00"/>
    <m/>
  </r>
  <r>
    <s v="AIWT6-415"/>
    <s v="Kama - Multilingual multidisciplinary neuroma machine translation"/>
    <s v="https://github.com/tartunlp/kama"/>
    <m/>
    <s v="Multilingual multidisciplinary neuroma machine translation. This version supports seven languages ​​as input and output languages: Estonian, Latvian, Lithuanian, English, Russian, German and Finnish._x000a_"/>
    <x v="0"/>
    <x v="3"/>
    <s v="EE"/>
    <s v="Ministry of Education and Research, University of Tartu, Ministry of Economic Affairs and Communications"/>
    <x v="0"/>
    <x v="1"/>
    <s v="General services."/>
    <x v="3"/>
    <x v="0"/>
    <m/>
    <s v="Communication"/>
    <s v="Natural language processing"/>
    <m/>
    <s v="automatic translation"/>
    <x v="2"/>
    <x v="1"/>
    <m/>
    <x v="0"/>
    <x v="0"/>
    <x v="1"/>
    <x v="0"/>
    <m/>
    <m/>
    <s v="Natural Language Processing, Text Mining and Speech Analytics"/>
    <x v="1"/>
    <x v="2"/>
    <x v="0"/>
    <x v="0"/>
    <x v="0"/>
    <m/>
    <x v="0"/>
    <x v="1"/>
    <x v="5"/>
    <s v="Process digitalisation"/>
    <m/>
    <m/>
    <s v="Incremental / Technical Change"/>
    <s v="Improved Public Service"/>
    <m/>
    <m/>
    <s v="x"/>
    <s v="x"/>
    <m/>
    <b v="0"/>
    <b v="0"/>
    <m/>
    <m/>
    <m/>
    <m/>
    <m/>
    <m/>
    <m/>
    <b v="0"/>
    <m/>
    <m/>
    <m/>
    <s v="https://github.com/tartunlp/kama"/>
    <s v="validated"/>
    <x v="0"/>
    <m/>
    <s v="Colin van Noordt"/>
    <d v="2021-05-24T00:00:00"/>
    <m/>
  </r>
  <r>
    <s v="AIWT6-416"/>
    <s v="ESTNLTK - Open source tools for Estonian natural language processing"/>
    <s v="https://github.com/estnltk/estnltk"/>
    <m/>
    <s v="EstNLTK (NLTK or Natural Language ToolKit) is a collection written mainly in Python for editing Estonian texts._x000a_The goals of EstNLTK are to interface and make available existing language technology tools and to create new ones. The solution is funded by the Estonian National Language Technology Program (https://www.keeletehnoloogia.ee/et)._x000a_."/>
    <x v="0"/>
    <x v="3"/>
    <s v="EE"/>
    <s v="IKTP"/>
    <x v="7"/>
    <x v="1"/>
    <s v="General services."/>
    <x v="0"/>
    <x v="6"/>
    <m/>
    <s v="Communication"/>
    <s v="Natural language processing"/>
    <s v="Machine learning"/>
    <s v="text analysis"/>
    <x v="0"/>
    <x v="1"/>
    <m/>
    <x v="0"/>
    <x v="0"/>
    <x v="1"/>
    <x v="0"/>
    <m/>
    <m/>
    <s v="Natural Language Processing, Text Mining and Speech Analytics"/>
    <x v="1"/>
    <x v="2"/>
    <x v="0"/>
    <x v="0"/>
    <x v="0"/>
    <m/>
    <x v="0"/>
    <x v="1"/>
    <x v="5"/>
    <s v="Public Services and engagement"/>
    <s v="Yes"/>
    <m/>
    <m/>
    <s v="Improved Public Service"/>
    <m/>
    <m/>
    <s v="x"/>
    <s v="x"/>
    <s v="x"/>
    <s v="Open Government Capabilities"/>
    <b v="0"/>
    <m/>
    <m/>
    <m/>
    <m/>
    <m/>
    <m/>
    <m/>
    <s v="Open government capabilities"/>
    <s v="x"/>
    <s v="x"/>
    <m/>
    <s v="https://www.kratid.ee/kasutuslood"/>
    <s v="validated"/>
    <x v="0"/>
    <m/>
    <s v="Colin van Noordt"/>
    <d v="2021-05-24T00:00:00"/>
    <m/>
  </r>
  <r>
    <s v="AIWT6-417"/>
    <s v="PPA Information Phone call transcription for customers analysis different languages"/>
    <s v=" "/>
    <m/>
    <s v="Pilot project of Police and Border Guard Board (PPA), use an AI application based on the analysis of customer contacts in several different languages, including Estonian and Russian. During the pilot, the PBGB took on two focuses: directing customers to use more e-channels and improving the display and content of customer information.  _x000a_ The pilot project focused on calls concerning the issuance of documents. This was already known to be the biggest reason customers call. The self-service for applying for identity cards and travel documents created by the PBGB has led a quarter of applications to the e-channel. The analysis carried out indicated that since the request for documents takes place every 5-10 years, a long enough time has passed since the previous procedure that next time the clients will no longer remember the right steps to do. The analysis identified those bottlenecks that prevent customers from getting in trouble and further digitizing the document issuance service."/>
    <x v="0"/>
    <x v="3"/>
    <s v="EE"/>
    <s v="Police and Border Guard Board (PPA)"/>
    <x v="0"/>
    <x v="5"/>
    <s v="Police Services"/>
    <x v="1"/>
    <x v="0"/>
    <m/>
    <s v="Perception"/>
    <s v="Audio processing"/>
    <s v="Machine learning"/>
    <m/>
    <x v="0"/>
    <x v="6"/>
    <s v="7c-Migration-authenticity_docs"/>
    <x v="0"/>
    <x v="0"/>
    <x v="0"/>
    <x v="0"/>
    <m/>
    <m/>
    <s v="Audio Processing"/>
    <x v="2"/>
    <x v="4"/>
    <x v="0"/>
    <x v="0"/>
    <x v="0"/>
    <m/>
    <x v="1"/>
    <x v="0"/>
    <x v="0"/>
    <s v="Public Services and engagement"/>
    <m/>
    <m/>
    <m/>
    <b v="0"/>
    <m/>
    <m/>
    <m/>
    <m/>
    <m/>
    <s v="Improved Administration Efficency"/>
    <s v="Improved Administrative Efficiency"/>
    <m/>
    <s v="x"/>
    <m/>
    <m/>
    <s v="x"/>
    <s v="x"/>
    <m/>
    <b v="0"/>
    <m/>
    <m/>
    <m/>
    <s v="https://www.kratid.ee/ppa-feelingstream"/>
    <s v="validated"/>
    <x v="0"/>
    <m/>
    <s v="Colin van Noordt"/>
    <d v="2021-05-24T00:00:00"/>
    <m/>
  </r>
  <r>
    <s v="AIWT6-418"/>
    <s v="Identification of forest tree species, forest clearing and forest height"/>
    <s v="https://www.kratid.ee/kasutuslood"/>
    <m/>
    <s v="Together with the development partner, the Environmental Agency and KEMIT have created a remote forest monitoring information system that enables the keeping of records of forest resources in georeferenced form and the collection and sharing of operational forest information. The created solution is semi-automatic, based partly on machine learning algorithms, partly on visual inspection of remote sensing data and partly on third party software solutions. Remote sensing data are mainly used as source data, but forest notifications, soil maps and other data (incl. Teaching and validation data) are also input. As a result of the processing, all-Estonian map layers are completed for the most important assessment features, such as a raster map of tree vegetation tree species (for identification by main tree species)._x000a_"/>
    <x v="0"/>
    <x v="3"/>
    <s v="EE"/>
    <s v="Environmental Agency"/>
    <x v="0"/>
    <x v="2"/>
    <s v="Protection of biodiversity and landscape."/>
    <x v="3"/>
    <x v="0"/>
    <m/>
    <s v="Perception"/>
    <s v="Computer vision"/>
    <s v="Machine learning"/>
    <m/>
    <x v="0"/>
    <x v="1"/>
    <m/>
    <x v="0"/>
    <x v="0"/>
    <x v="1"/>
    <x v="0"/>
    <m/>
    <m/>
    <s v="Computer Vision and Identity Recognition"/>
    <x v="2"/>
    <x v="12"/>
    <x v="0"/>
    <x v="0"/>
    <x v="0"/>
    <m/>
    <x v="1"/>
    <x v="1"/>
    <x v="2"/>
    <s v="Smart city"/>
    <m/>
    <m/>
    <m/>
    <b v="0"/>
    <m/>
    <m/>
    <m/>
    <m/>
    <m/>
    <s v="Improved Administration Efficency"/>
    <s v="Improved Administrative Efficiency"/>
    <m/>
    <s v="x"/>
    <m/>
    <s v="x"/>
    <m/>
    <m/>
    <m/>
    <b v="0"/>
    <m/>
    <m/>
    <m/>
    <s v="https://www.kratid.ee/kasutuslood"/>
    <s v="validated"/>
    <x v="0"/>
    <m/>
    <s v="Colin van Noordt"/>
    <d v="2021-05-24T00:00:00"/>
    <m/>
  </r>
  <r>
    <s v="AIWT6-419"/>
    <s v="Transcription Kratt 1247 - Transcribing calls to to crisis number 1247"/>
    <s v=" "/>
    <m/>
    <s v="Kratt begins transcribing calls to 1247._x000a_"/>
    <x v="0"/>
    <x v="3"/>
    <s v="EE"/>
    <m/>
    <x v="0"/>
    <x v="5"/>
    <s v="Police Services"/>
    <x v="1"/>
    <x v="0"/>
    <m/>
    <s v="Perception"/>
    <s v="Audio processing"/>
    <s v="Machine learning"/>
    <m/>
    <x v="0"/>
    <x v="1"/>
    <m/>
    <x v="0"/>
    <x v="2"/>
    <x v="2"/>
    <x v="0"/>
    <m/>
    <m/>
    <s v="Audio Processing"/>
    <x v="1"/>
    <x v="2"/>
    <x v="0"/>
    <x v="0"/>
    <x v="0"/>
    <m/>
    <x v="0"/>
    <x v="1"/>
    <x v="1"/>
    <s v="Internal Management"/>
    <m/>
    <m/>
    <m/>
    <s v="Improved Public Service"/>
    <s v="x"/>
    <m/>
    <m/>
    <m/>
    <m/>
    <s v="Open Government Capabilities"/>
    <b v="0"/>
    <m/>
    <m/>
    <m/>
    <m/>
    <m/>
    <m/>
    <m/>
    <s v="Open government capabilities"/>
    <s v="x"/>
    <m/>
    <m/>
    <s v="https://www.kratid.ee/kasutuslood"/>
    <s v="validated"/>
    <x v="0"/>
    <m/>
    <s v="Colin van Noordt"/>
    <d v="2021-05-24T00:00:00"/>
    <m/>
  </r>
  <r>
    <s v="AIWT6-420"/>
    <s v="Alarm Center Assistant for Risk Assessment"/>
    <s v=" "/>
    <m/>
    <s v="⁠The purpose of the procurement is to carry out development work in order to determine whether and in what way Artificial Intelligence can assist the rescue organizer in determining the risk assessment as a result of preliminary analysis, including time transcription and prototyping of previous emergency call audio files."/>
    <x v="0"/>
    <x v="3"/>
    <s v="EE"/>
    <m/>
    <x v="0"/>
    <x v="5"/>
    <s v="Police Services"/>
    <x v="4"/>
    <x v="0"/>
    <m/>
    <s v="Perception"/>
    <s v="Audio processing"/>
    <m/>
    <m/>
    <x v="2"/>
    <x v="1"/>
    <m/>
    <x v="0"/>
    <x v="1"/>
    <x v="2"/>
    <x v="0"/>
    <m/>
    <m/>
    <s v="Audio Processing"/>
    <x v="0"/>
    <x v="0"/>
    <x v="0"/>
    <x v="0"/>
    <x v="0"/>
    <m/>
    <x v="1"/>
    <x v="0"/>
    <x v="0"/>
    <s v="Public Services and engagement"/>
    <m/>
    <m/>
    <m/>
    <b v="0"/>
    <m/>
    <m/>
    <m/>
    <m/>
    <m/>
    <s v="Improved Administration Efficency"/>
    <s v="Improved Administrative Efficiency"/>
    <m/>
    <s v="x"/>
    <m/>
    <s v="x"/>
    <m/>
    <m/>
    <m/>
    <b v="0"/>
    <m/>
    <m/>
    <m/>
    <s v="https://www.kratid.ee/kasutuslood"/>
    <s v="validated"/>
    <x v="0"/>
    <m/>
    <s v="Colin van Noordt"/>
    <d v="2021-05-24T00:00:00"/>
    <m/>
  </r>
  <r>
    <s v="AIWT6-421"/>
    <s v="Transcription Kratt 112 - Transcribing emergency calls dialed to the emergency number 112"/>
    <s v=" "/>
    <m/>
    <s v="Kratt starts transcribing calls to 112._x000a_"/>
    <x v="0"/>
    <x v="3"/>
    <s v="EE"/>
    <m/>
    <x v="0"/>
    <x v="5"/>
    <s v="Police Services"/>
    <x v="1"/>
    <x v="0"/>
    <m/>
    <s v="Perception"/>
    <s v="Audio processing"/>
    <s v="Machine learning"/>
    <m/>
    <x v="0"/>
    <x v="1"/>
    <m/>
    <x v="0"/>
    <x v="2"/>
    <x v="2"/>
    <x v="0"/>
    <m/>
    <m/>
    <s v="Audio Processing"/>
    <x v="2"/>
    <x v="9"/>
    <x v="0"/>
    <x v="0"/>
    <x v="0"/>
    <m/>
    <x v="0"/>
    <x v="1"/>
    <x v="1"/>
    <s v="Internal Management"/>
    <m/>
    <m/>
    <m/>
    <s v="Improved Public Service"/>
    <m/>
    <m/>
    <s v="x"/>
    <m/>
    <m/>
    <b v="0"/>
    <b v="0"/>
    <m/>
    <m/>
    <m/>
    <m/>
    <m/>
    <m/>
    <m/>
    <b v="0"/>
    <m/>
    <m/>
    <m/>
    <s v="https://www.kratid.ee/kasutuslood"/>
    <s v="validated"/>
    <x v="0"/>
    <m/>
    <s v="Colin van Noordt"/>
    <d v="2021-05-24T00:00:00"/>
    <m/>
  </r>
  <r>
    <s v="AIWT6-422"/>
    <s v="Monitoring and species identification by image recognition"/>
    <s v=" "/>
    <m/>
    <m/>
    <x v="0"/>
    <x v="3"/>
    <s v="EE"/>
    <m/>
    <x v="1"/>
    <x v="10"/>
    <m/>
    <x v="2"/>
    <x v="4"/>
    <m/>
    <s v="Perception"/>
    <s v="Computer vision"/>
    <m/>
    <m/>
    <x v="1"/>
    <x v="1"/>
    <m/>
    <x v="0"/>
    <x v="0"/>
    <x v="3"/>
    <x v="0"/>
    <m/>
    <m/>
    <m/>
    <x v="4"/>
    <x v="3"/>
    <x v="0"/>
    <x v="0"/>
    <x v="0"/>
    <m/>
    <x v="3"/>
    <x v="2"/>
    <x v="5"/>
    <m/>
    <m/>
    <m/>
    <m/>
    <b v="0"/>
    <m/>
    <m/>
    <m/>
    <m/>
    <m/>
    <b v="0"/>
    <b v="0"/>
    <m/>
    <m/>
    <m/>
    <m/>
    <m/>
    <m/>
    <m/>
    <b v="0"/>
    <m/>
    <m/>
    <m/>
    <s v="https://www.kratid.ee/kasutuslood"/>
    <s v="validated"/>
    <x v="1"/>
    <s v="[Marco] Not engiugh details"/>
    <s v="Colin van Noordt"/>
    <d v="2021-05-24T00:00:00"/>
    <m/>
  </r>
  <r>
    <s v="AIWT6-423"/>
    <s v="Detected ad detection"/>
    <s v=" "/>
    <m/>
    <m/>
    <x v="0"/>
    <x v="3"/>
    <s v="EE"/>
    <s v="Consumer Protection and Technical Surveillance Authority_x000a_"/>
    <x v="1"/>
    <x v="10"/>
    <m/>
    <x v="2"/>
    <x v="4"/>
    <m/>
    <s v="Perception"/>
    <s v="Computer vision"/>
    <m/>
    <m/>
    <x v="1"/>
    <x v="1"/>
    <m/>
    <x v="0"/>
    <x v="0"/>
    <x v="3"/>
    <x v="0"/>
    <m/>
    <m/>
    <m/>
    <x v="4"/>
    <x v="3"/>
    <x v="0"/>
    <x v="0"/>
    <x v="0"/>
    <m/>
    <x v="3"/>
    <x v="2"/>
    <x v="5"/>
    <m/>
    <m/>
    <m/>
    <m/>
    <b v="0"/>
    <m/>
    <m/>
    <m/>
    <m/>
    <m/>
    <b v="0"/>
    <b v="0"/>
    <m/>
    <m/>
    <m/>
    <m/>
    <m/>
    <m/>
    <m/>
    <b v="0"/>
    <m/>
    <m/>
    <m/>
    <s v="https://www.kratid.ee/kasutuslood"/>
    <s v="validated"/>
    <x v="1"/>
    <s v="[Marco] Not engiugh details"/>
    <s v="Colin van Noordt"/>
    <d v="2021-05-24T00:00:00"/>
    <m/>
  </r>
  <r>
    <s v="AIWT6-424"/>
    <s v="Appearance - Identification of objects"/>
    <s v="https://www.kratid.ee/kasutuslood"/>
    <m/>
    <s v="This is an internal development of the National Archives, using image recognition to identify objects. Users can upload photos of their ancestors and receive matches from FOTIS. The photos they upload will identify faces and compare them to more than half a million photos from the 1840s. Out of about 3 million faces, the most similar matches will be returned by email the next day. "/>
    <x v="0"/>
    <x v="3"/>
    <s v="EE"/>
    <s v="National Archives"/>
    <x v="0"/>
    <x v="1"/>
    <s v="Executive and legislative organs, financial and fiscal affairs, external affairs."/>
    <x v="3"/>
    <x v="0"/>
    <m/>
    <s v="Perception"/>
    <s v="Computer vision"/>
    <s v="Machine learning"/>
    <m/>
    <x v="0"/>
    <x v="1"/>
    <m/>
    <x v="0"/>
    <x v="0"/>
    <x v="1"/>
    <x v="0"/>
    <m/>
    <m/>
    <s v="Computer Vision and Identity Recognition"/>
    <x v="3"/>
    <x v="8"/>
    <x v="0"/>
    <x v="0"/>
    <x v="0"/>
    <m/>
    <x v="0"/>
    <x v="1"/>
    <x v="0"/>
    <s v="Public Services and engagement"/>
    <m/>
    <m/>
    <m/>
    <s v="Improved Public Service"/>
    <m/>
    <m/>
    <s v="x"/>
    <s v="x"/>
    <m/>
    <b v="0"/>
    <b v="0"/>
    <m/>
    <m/>
    <m/>
    <m/>
    <m/>
    <m/>
    <m/>
    <b v="0"/>
    <m/>
    <m/>
    <m/>
    <s v="https://www.kratid.ee/kasutuslood"/>
    <s v="validated"/>
    <x v="0"/>
    <m/>
    <s v="Colin van Noordt"/>
    <d v="2021-05-24T00:00:00"/>
    <m/>
  </r>
  <r>
    <s v="AIWT6-425"/>
    <s v="Analytics of usability of the state portal"/>
    <s v=" "/>
    <m/>
    <m/>
    <x v="0"/>
    <x v="3"/>
    <s v="EE"/>
    <s v="State Information System Board_x000a_"/>
    <x v="1"/>
    <x v="1"/>
    <s v="R&amp;D general public services."/>
    <x v="2"/>
    <x v="4"/>
    <m/>
    <s v="Reasoning"/>
    <s v="Automated reasoning"/>
    <m/>
    <m/>
    <x v="1"/>
    <x v="1"/>
    <m/>
    <x v="0"/>
    <x v="0"/>
    <x v="3"/>
    <x v="0"/>
    <m/>
    <m/>
    <s v="Machine Learning, Deep Learning"/>
    <x v="4"/>
    <x v="3"/>
    <x v="0"/>
    <x v="0"/>
    <x v="0"/>
    <m/>
    <x v="3"/>
    <x v="2"/>
    <x v="5"/>
    <m/>
    <m/>
    <m/>
    <m/>
    <b v="0"/>
    <m/>
    <m/>
    <m/>
    <m/>
    <m/>
    <b v="0"/>
    <b v="0"/>
    <m/>
    <m/>
    <m/>
    <m/>
    <m/>
    <m/>
    <m/>
    <b v="0"/>
    <m/>
    <m/>
    <m/>
    <s v="https://www.kratid.ee/kasutuslood"/>
    <s v="validated"/>
    <x v="1"/>
    <s v="[Marco] Not engiugh details"/>
    <s v="Colin van Noordt"/>
    <d v="2021-05-24T00:00:00"/>
    <m/>
  </r>
  <r>
    <s v="AIWT6-426"/>
    <s v="Calculation of forest resources by remote sensing methods"/>
    <s v="https://www.kratid.ee/kasutuslood"/>
    <m/>
    <s v="In the course of the annual Estonian Forest Statistical Inventory (SMI), field measurements have been made on 5,600 plots since 1999. The data provide statistical estimates of the forest resource, which is the basis for national reporting and forest policy-making. The aim of the project is to develop a methodology suitable for the Estonian SMI for the use of multispectral space images and laser scanning data from aircraft in order to obtain forest resource estimates in the form of maps. In the course of the project, solutions are sought to compile maps of estimates of stand species species composition, height and stem volume using accurate measurement data of trees growing on plots as model input. The results are useful both for monitoring forests and for planning economic decisions at the stand level._x000a_"/>
    <x v="0"/>
    <x v="3"/>
    <s v="EE"/>
    <s v="KEMIT and the Environment Agency"/>
    <x v="0"/>
    <x v="2"/>
    <s v="Protection of biodiversity and landscape."/>
    <x v="1"/>
    <x v="0"/>
    <m/>
    <s v="Perception"/>
    <s v="Computer vision"/>
    <s v="Machine learning"/>
    <m/>
    <x v="0"/>
    <x v="1"/>
    <m/>
    <x v="0"/>
    <x v="0"/>
    <x v="1"/>
    <x v="0"/>
    <m/>
    <m/>
    <s v="Computer Vision and Identity Recognition"/>
    <x v="3"/>
    <x v="8"/>
    <x v="0"/>
    <x v="0"/>
    <x v="0"/>
    <m/>
    <x v="0"/>
    <x v="1"/>
    <x v="2"/>
    <s v="Smart city"/>
    <m/>
    <m/>
    <m/>
    <s v="Improved Public Service"/>
    <m/>
    <m/>
    <s v="x"/>
    <s v="x"/>
    <m/>
    <b v="0"/>
    <b v="0"/>
    <m/>
    <m/>
    <m/>
    <m/>
    <m/>
    <m/>
    <m/>
    <b v="0"/>
    <m/>
    <m/>
    <m/>
    <s v="https://www.kratid.ee/kasutuslood"/>
    <s v="validated"/>
    <x v="0"/>
    <m/>
    <s v="Colin van Noordt"/>
    <d v="2021-05-24T00:00:00"/>
    <m/>
  </r>
  <r>
    <s v="AIWT6-427"/>
    <s v="Water level monitoring in coastal seas and lakes using satellite altimetry"/>
    <s v="https://www.kratid.ee/kasutuslood"/>
    <m/>
    <s v="The project will develop three different prototypes: operational hydrological monitoring of flood satellite information, control of resource charges in peat deposits using radar remote sensing data, and remote water level monitoring data to improve hydrological monitoring and marine forecasting services. Hydrological monitoring includes on-site measurements of water levels and flows at national hydrometric stations. Control of resource fees: From the data of Sentinel-1 it is possible to assess on which deposits and several times a quarter of peat was peeled. This overview provides an opportunity to check the data reflected in the declaration of resource fees. Prototypes of remote sensing of water levels allow the combined use of remote sensing data, forecasting model and Artificial Intelligence to provide better water level information to interested parties and the public._x000a_"/>
    <x v="0"/>
    <x v="3"/>
    <s v="EE"/>
    <m/>
    <x v="0"/>
    <x v="2"/>
    <s v="Environmental protection n.e.c."/>
    <x v="4"/>
    <x v="0"/>
    <m/>
    <s v="Perception"/>
    <s v="Computer vision"/>
    <m/>
    <m/>
    <x v="3"/>
    <x v="1"/>
    <m/>
    <x v="0"/>
    <x v="0"/>
    <x v="1"/>
    <x v="0"/>
    <m/>
    <m/>
    <s v="Computer Vision and Identity Recognition"/>
    <x v="2"/>
    <x v="4"/>
    <x v="0"/>
    <x v="0"/>
    <x v="0"/>
    <m/>
    <x v="1"/>
    <x v="1"/>
    <x v="2"/>
    <s v="Smart city"/>
    <m/>
    <m/>
    <m/>
    <b v="0"/>
    <m/>
    <m/>
    <m/>
    <m/>
    <m/>
    <s v="Improved Administration Efficency"/>
    <s v="Improved Administrative Efficiency"/>
    <m/>
    <s v="x"/>
    <m/>
    <s v="x"/>
    <m/>
    <m/>
    <m/>
    <b v="0"/>
    <m/>
    <m/>
    <m/>
    <s v="https://www.kratid.ee/kasutuslood"/>
    <s v="validated"/>
    <x v="0"/>
    <m/>
    <s v="Colin van Noordt"/>
    <d v="2021-05-24T00:00:00"/>
    <m/>
  </r>
  <r>
    <s v="AIWT6-428"/>
    <s v="Marakratt - Personal learning path infrastructure "/>
    <s v="https://www.hitsa.ee/personaliseeritud-ope"/>
    <s v="Margus Püüa margus.puua@harno.ee"/>
    <s v="The pilot's objectives are to identify and validate the requirements for the use of shakes and data analytics in personalized learning using data that does not require additional work for the student teacher._x000a_"/>
    <x v="0"/>
    <x v="3"/>
    <s v="EE"/>
    <m/>
    <x v="0"/>
    <x v="9"/>
    <s v="R&amp;D education."/>
    <x v="4"/>
    <x v="0"/>
    <m/>
    <s v="Reasoning"/>
    <s v="Automated reasoning"/>
    <m/>
    <m/>
    <x v="2"/>
    <x v="1"/>
    <m/>
    <x v="0"/>
    <x v="2"/>
    <x v="2"/>
    <x v="0"/>
    <m/>
    <m/>
    <s v="Machine Learning, Deep Learning"/>
    <x v="0"/>
    <x v="0"/>
    <x v="0"/>
    <x v="0"/>
    <x v="0"/>
    <m/>
    <x v="0"/>
    <x v="1"/>
    <x v="3"/>
    <s v="Public Services and engagement"/>
    <m/>
    <m/>
    <m/>
    <s v="Improved Public Service"/>
    <s v="x"/>
    <m/>
    <m/>
    <m/>
    <m/>
    <s v="Open Government Capabilities"/>
    <b v="0"/>
    <m/>
    <m/>
    <m/>
    <m/>
    <m/>
    <m/>
    <m/>
    <s v="Open government capabilities"/>
    <s v="x"/>
    <m/>
    <m/>
    <s v="https://www.kratid.ee/kasutuslood"/>
    <s v="validated"/>
    <x v="0"/>
    <m/>
    <s v="Colin van Noordt"/>
    <d v="2021-05-24T00:00:00"/>
    <m/>
  </r>
  <r>
    <s v="AIWT6-429"/>
    <s v="Salme - Speech recognition in courts"/>
    <s v=" "/>
    <s v="Margit.Roa-Valme@rik.ee"/>
    <s v="Speech recognition software enables the transcription of a written transcript of a hearing ('the transcript'), which is used to draw up the minutes of the hearing, on the basis of both a real-time audio recording of the hearing and a digitally recorded audio recording . ._x000a_"/>
    <x v="0"/>
    <x v="3"/>
    <s v="EE"/>
    <s v="Estonian Court"/>
    <x v="0"/>
    <x v="1"/>
    <s v="General public services n.e.c."/>
    <x v="4"/>
    <x v="2"/>
    <m/>
    <s v="Perception"/>
    <s v="Audio processing"/>
    <s v="Machine learning"/>
    <m/>
    <x v="0"/>
    <x v="7"/>
    <s v="8-Justice"/>
    <x v="0"/>
    <x v="0"/>
    <x v="0"/>
    <x v="0"/>
    <m/>
    <m/>
    <s v="Audio Processing"/>
    <x v="0"/>
    <x v="6"/>
    <x v="0"/>
    <x v="0"/>
    <x v="0"/>
    <m/>
    <x v="1"/>
    <x v="1"/>
    <x v="1"/>
    <s v="Internal Management"/>
    <m/>
    <m/>
    <m/>
    <b v="0"/>
    <m/>
    <m/>
    <m/>
    <m/>
    <m/>
    <s v="Improved Administration Efficency"/>
    <s v="Improved Administrative Efficiency"/>
    <m/>
    <s v="x"/>
    <m/>
    <s v="x"/>
    <m/>
    <m/>
    <m/>
    <b v="0"/>
    <m/>
    <m/>
    <m/>
    <s v="https://www.rik.ee/et/news/2-oktoobril-toimub-rik-kohtute-helisalvestustarkvara-salme-hanke-infopaev"/>
    <s v="validated"/>
    <x v="0"/>
    <m/>
    <s v="Colin van Noordt"/>
    <d v="2021-05-24T00:00:00"/>
    <m/>
  </r>
  <r>
    <s v="AIWT6-430"/>
    <s v="Ice map: Statistical characterization of the sea ice extent in the Gulf of Riga (Baltic Sea)"/>
    <s v="https://www.researchgate.net/publication/312241750_Statistical_characterization_of_the_sea_ice_extent_during_different_winter_scenarios_in_the_Gulf_of_Riga_Baltic_Sea_using_optical_remote-sensing_imagery"/>
    <s v="Liis Sipelgas_x000a_Liis.Sipelgas@envir.ee"/>
    <s v="This study focuses on the statistical characterization of ice conditions (extent, sea ice occurrence probability (SIOP), and length of ice season) in the Gulf of Riga, Baltic Sea, using remote-sensing data. The optical remote-sensing data with 250 m resolution acquired by a Moderate Resolution Imaging Spectroradiometer (MODIS) during 2002–2011 were used for statistical characterization of sea ice. A method based on bimodal histogram analysis of remote-sensing reflectance data was developed to discriminate ice from water. In general, ice extent information obtained from MODIS data agrees with the official ice chart data (synthetic aperture radar (SAR) and in situ measurements) and multi-sensor product containing data from microwave and infrared instruments (R² &gt;0.83). However, in case of severe winters and extremely mild winters there are differences in the dates when maximum ice extent is registered. MODIS data can be used for detailed analysis of ice extent in specific basins of Baltic Sea. Depending on the year, the ice season length in the Gulf of Riga ranged from 68 to 146 days, and the maximum ice extent varied greatly from 329 to 15,350 km². SIOP and number of ice days increased significantly in areas where the depth is less than 15 m. Based on negative-degree days and ice cover characteristics (SIOP and ice season length), three winter scenarios were defined: severe (2003, 2006, 2010, and 2011), medium (2004 and 2005), and mild (2007, 2008, and 2009)."/>
    <x v="0"/>
    <x v="3"/>
    <s v="EE"/>
    <s v="Estonian Weather Service"/>
    <x v="0"/>
    <x v="3"/>
    <s v="Transport"/>
    <x v="4"/>
    <x v="5"/>
    <m/>
    <s v="Perception"/>
    <s v="Computer vision"/>
    <m/>
    <m/>
    <x v="3"/>
    <x v="1"/>
    <m/>
    <x v="0"/>
    <x v="0"/>
    <x v="1"/>
    <x v="0"/>
    <m/>
    <m/>
    <s v="Computer Vision and Identity Recognition"/>
    <x v="2"/>
    <x v="9"/>
    <x v="0"/>
    <x v="0"/>
    <x v="0"/>
    <m/>
    <x v="1"/>
    <x v="1"/>
    <x v="2"/>
    <s v="Regulatory research, analysis and monitoring"/>
    <m/>
    <m/>
    <m/>
    <b v="0"/>
    <m/>
    <m/>
    <m/>
    <m/>
    <m/>
    <s v="Improved Administration Efficency"/>
    <s v="Improved Administrative Efficiency"/>
    <m/>
    <s v="x"/>
    <s v="x"/>
    <m/>
    <m/>
    <m/>
    <m/>
    <b v="0"/>
    <m/>
    <m/>
    <m/>
    <s v="https://www.maaamet.ee/sites/default/files/content-agnes/1_6_liis_sipelgas_kuidas_riigi_ilmateenistus_kasutab_jaakaardi_tegemisel_esthubi_voimalusi_19.03.2019.pdf"/>
    <s v="validated"/>
    <x v="0"/>
    <m/>
    <s v="Colin van Noordt"/>
    <d v="2021-05-24T00:00:00"/>
    <m/>
  </r>
  <r>
    <s v="AIWT6-431"/>
    <s v="Automation of Social Insurance Board customer appeals"/>
    <s v="https://www.kratid.ee/ska-feelingstream"/>
    <s v="©2020 kratt@mkm.ee"/>
    <s v="‎The Social Insurance Board, in cooperation with Feelingstream, carried out five pilot projects aimed at analysing customer calls and online conversations in detail and finding patterns in the reasons for customer requests. As part of the pilot, the Feelingstream app transcribed calls from the Social Insurance Board from May to August 2020 (3 months) in Estonian and Russian. The pilot project involved the head of the hotline and two service managers. ‎"/>
    <x v="0"/>
    <x v="3"/>
    <s v="EE"/>
    <s v="Social Insurance Board_x000a_"/>
    <x v="0"/>
    <x v="0"/>
    <s v="Social protection n.e.c."/>
    <x v="4"/>
    <x v="0"/>
    <m/>
    <s v="Integration and Interaction"/>
    <s v="Robotics and Automation"/>
    <m/>
    <m/>
    <x v="2"/>
    <x v="2"/>
    <m/>
    <x v="0"/>
    <x v="2"/>
    <x v="2"/>
    <x v="0"/>
    <m/>
    <m/>
    <s v="Cognitive Robotics and Process Automation, Connected and Automated Vehicles"/>
    <x v="0"/>
    <x v="1"/>
    <x v="0"/>
    <x v="0"/>
    <x v="0"/>
    <m/>
    <x v="0"/>
    <x v="0"/>
    <x v="0"/>
    <s v="Internal Management"/>
    <m/>
    <m/>
    <s v="Organizational / Sustained Change"/>
    <s v="Improved Public Service"/>
    <m/>
    <s v="x"/>
    <m/>
    <s v="x"/>
    <m/>
    <b v="0"/>
    <b v="0"/>
    <m/>
    <m/>
    <m/>
    <m/>
    <m/>
    <m/>
    <m/>
    <b v="0"/>
    <m/>
    <m/>
    <m/>
    <s v="https://www.kratid.ee/kasutuslood"/>
    <s v="validated"/>
    <x v="0"/>
    <m/>
    <s v="Colin van Noordt"/>
    <d v="2021-05-24T00:00:00"/>
    <m/>
  </r>
  <r>
    <s v="AIWT6-432"/>
    <s v="Chatbot"/>
    <s v=" "/>
    <m/>
    <m/>
    <x v="0"/>
    <x v="3"/>
    <s v="EE"/>
    <m/>
    <x v="1"/>
    <x v="10"/>
    <m/>
    <x v="2"/>
    <x v="4"/>
    <m/>
    <s v="Communication"/>
    <s v="Natural language processing"/>
    <m/>
    <m/>
    <x v="1"/>
    <x v="1"/>
    <m/>
    <x v="0"/>
    <x v="0"/>
    <x v="3"/>
    <x v="0"/>
    <m/>
    <m/>
    <m/>
    <x v="4"/>
    <x v="3"/>
    <x v="0"/>
    <x v="0"/>
    <x v="0"/>
    <m/>
    <x v="3"/>
    <x v="2"/>
    <x v="5"/>
    <m/>
    <m/>
    <m/>
    <m/>
    <b v="0"/>
    <m/>
    <m/>
    <m/>
    <m/>
    <m/>
    <b v="0"/>
    <b v="0"/>
    <m/>
    <m/>
    <m/>
    <m/>
    <m/>
    <m/>
    <m/>
    <b v="0"/>
    <m/>
    <m/>
    <m/>
    <s v="https://www.kratid.ee/kasutuslood"/>
    <s v="validated"/>
    <x v="1"/>
    <s v="[Marco] Not enough details"/>
    <s v="Colin van Noordt"/>
    <d v="2021-05-24T00:00:00"/>
    <m/>
  </r>
  <r>
    <s v="AIWT6-433"/>
    <s v="Improving road safety"/>
    <s v=" "/>
    <m/>
    <s v="The objectives of the project are to create a mathematical machine learning model for traffic accident forecasting, to evaluate its accuracy and usability, and to create a prototype of the model._x000a_"/>
    <x v="0"/>
    <x v="3"/>
    <s v="EE"/>
    <s v="Road Administration, Police and Border Guard Board_x000a_"/>
    <x v="1"/>
    <x v="3"/>
    <s v="Transport"/>
    <x v="2"/>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ttps://www.kratid.ee/kasutuslood"/>
    <s v="validated"/>
    <x v="1"/>
    <s v="[Marco] toolkit not specific PS case"/>
    <s v="Colin van Noordt"/>
    <d v="2021-05-24T00:00:00"/>
    <m/>
  </r>
  <r>
    <s v="AIWT6-434"/>
    <s v="Identification of flammable dwellings"/>
    <s v="https://www.riigiteataja.ee/en/eli/502022016005/consolide"/>
    <m/>
    <s v="A project under development in Estonia about an AI solution for detection of flammable residential buildings Estonia"/>
    <x v="0"/>
    <x v="3"/>
    <s v="EE"/>
    <s v="Estonian Fire Department_x000a_"/>
    <x v="0"/>
    <x v="5"/>
    <s v="Fire-protection services "/>
    <x v="3"/>
    <x v="0"/>
    <m/>
    <s v="Planning"/>
    <s v="Planning and Scheduling"/>
    <m/>
    <m/>
    <x v="2"/>
    <x v="1"/>
    <m/>
    <x v="4"/>
    <x v="2"/>
    <x v="2"/>
    <x v="0"/>
    <m/>
    <m/>
    <s v="Predictive Analytics, Simulation and Data Visualisation"/>
    <x v="3"/>
    <x v="7"/>
    <x v="0"/>
    <x v="0"/>
    <x v="0"/>
    <m/>
    <x v="2"/>
    <x v="1"/>
    <x v="1"/>
    <s v="Regulatory research, analysis and monitoring"/>
    <m/>
    <m/>
    <m/>
    <s v="Improved Public Service"/>
    <m/>
    <m/>
    <s v="x"/>
    <m/>
    <m/>
    <b v="0"/>
    <b v="0"/>
    <m/>
    <m/>
    <m/>
    <m/>
    <m/>
    <m/>
    <m/>
    <b v="0"/>
    <m/>
    <m/>
    <m/>
    <s v="https://www.kratid.ee/kasutuslood"/>
    <s v="validated"/>
    <x v="0"/>
    <m/>
    <s v="Colin van Noordt"/>
    <d v="2021-05-24T00:00:00"/>
    <m/>
  </r>
  <r>
    <s v="AIWT6-435"/>
    <s v="Remote sensing in the construction sector"/>
    <s v=" "/>
    <m/>
    <s v="The aim of remote sensing is to prototype various remote sensing methods and create use cases based on them that could be used by the construction sector._x000a_"/>
    <x v="0"/>
    <x v="3"/>
    <s v="EE"/>
    <s v="Ministry of Economic Affairs and Communications_x000a_"/>
    <x v="1"/>
    <x v="3"/>
    <s v="Other industries"/>
    <x v="2"/>
    <x v="4"/>
    <m/>
    <s v="Perception"/>
    <s v="Computer vision"/>
    <m/>
    <m/>
    <x v="1"/>
    <x v="1"/>
    <m/>
    <x v="0"/>
    <x v="0"/>
    <x v="3"/>
    <x v="0"/>
    <m/>
    <m/>
    <m/>
    <x v="4"/>
    <x v="3"/>
    <x v="0"/>
    <x v="0"/>
    <x v="0"/>
    <m/>
    <x v="3"/>
    <x v="2"/>
    <x v="5"/>
    <m/>
    <m/>
    <m/>
    <m/>
    <b v="0"/>
    <m/>
    <m/>
    <m/>
    <m/>
    <m/>
    <b v="0"/>
    <b v="0"/>
    <m/>
    <m/>
    <m/>
    <m/>
    <m/>
    <m/>
    <m/>
    <b v="0"/>
    <m/>
    <m/>
    <m/>
    <s v="https://www.kratid.ee/kasutuslood"/>
    <s v="validated"/>
    <x v="1"/>
    <s v="[Marco] toolkit not specific PS case"/>
    <s v="Colin van Noordt"/>
    <d v="2021-05-24T00:00:00"/>
    <m/>
  </r>
  <r>
    <s v="AIWT6-436"/>
    <s v="Crop Identification - Identification of crops from Sentinel-1 and -2 time series"/>
    <s v="https://www.kratid.ee/kasutuslood"/>
    <m/>
    <s v="Within the framework of the RITA1 / 02-52 project “Introduction of remote sensing data in the development and development of public services”, we are developing, together with Estonian universities, a methodology for identifying crops suitable for Estonian conditions._x000a_"/>
    <x v="0"/>
    <x v="3"/>
    <s v="EE"/>
    <m/>
    <x v="0"/>
    <x v="3"/>
    <s v="Agriculture, forestry, fishing and hunting"/>
    <x v="4"/>
    <x v="0"/>
    <m/>
    <s v="Perception"/>
    <s v="Computer vision"/>
    <s v="Machine learning"/>
    <m/>
    <x v="0"/>
    <x v="1"/>
    <m/>
    <x v="0"/>
    <x v="0"/>
    <x v="1"/>
    <x v="2"/>
    <m/>
    <m/>
    <s v="Computer Vision and Identity Recognition"/>
    <x v="2"/>
    <x v="12"/>
    <x v="0"/>
    <x v="0"/>
    <x v="0"/>
    <m/>
    <x v="1"/>
    <x v="1"/>
    <x v="2"/>
    <s v="Regulatory research, analysis and monitoring"/>
    <m/>
    <m/>
    <m/>
    <b v="0"/>
    <m/>
    <m/>
    <m/>
    <m/>
    <m/>
    <s v="Improved Administration Efficency"/>
    <s v="Improved Administrative Efficiency"/>
    <m/>
    <s v="x"/>
    <m/>
    <m/>
    <m/>
    <m/>
    <m/>
    <b v="0"/>
    <m/>
    <m/>
    <m/>
    <s v="https://www.kratid.ee/kasutuslood"/>
    <s v="validated"/>
    <x v="0"/>
    <m/>
    <s v="Colin van Noordt"/>
    <d v="2021-05-24T00:00:00"/>
    <m/>
  </r>
  <r>
    <s v="AIWT6-437"/>
    <s v="Mapping of flooded areas and moisture regime of bogs from satellite images"/>
    <s v="https://www.kratid.ee/kasutuslood"/>
    <m/>
    <s v="A sustainable implementation plan will be created so that the responsible ministries would be able to carry out research-intensive activities and introduce modern space technologies in Estonia for a longer period of time within the scope of their administration."/>
    <x v="0"/>
    <x v="3"/>
    <s v="EE"/>
    <m/>
    <x v="0"/>
    <x v="2"/>
    <s v="Environmental protection n.e.c."/>
    <x v="3"/>
    <x v="0"/>
    <m/>
    <s v="Perception"/>
    <s v="Computer vision"/>
    <s v="Machine learning"/>
    <m/>
    <x v="0"/>
    <x v="1"/>
    <m/>
    <x v="0"/>
    <x v="0"/>
    <x v="1"/>
    <x v="0"/>
    <m/>
    <m/>
    <s v="Computer Vision and Identity Recognition"/>
    <x v="2"/>
    <x v="9"/>
    <x v="0"/>
    <x v="0"/>
    <x v="0"/>
    <m/>
    <x v="1"/>
    <x v="0"/>
    <x v="2"/>
    <s v="Smart city"/>
    <m/>
    <m/>
    <m/>
    <b v="0"/>
    <m/>
    <m/>
    <m/>
    <m/>
    <m/>
    <s v="Improved Administration Efficency"/>
    <s v="Improved Administrative Efficiency"/>
    <m/>
    <s v="x"/>
    <m/>
    <s v="x"/>
    <m/>
    <m/>
    <m/>
    <b v="0"/>
    <m/>
    <m/>
    <m/>
    <s v="https://www.kratid.ee/kasutuslood"/>
    <s v="validated"/>
    <x v="0"/>
    <m/>
    <s v="Colin van Noordt"/>
    <d v="2021-05-24T00:00:00"/>
    <m/>
  </r>
  <r>
    <s v="AIWT6-438"/>
    <s v="Remote sensing for landscape fire control"/>
    <s v=" "/>
    <m/>
    <m/>
    <x v="0"/>
    <x v="3"/>
    <s v="EE"/>
    <m/>
    <x v="1"/>
    <x v="5"/>
    <s v="Fire-protection services "/>
    <x v="2"/>
    <x v="4"/>
    <m/>
    <s v="Perception"/>
    <s v="Computer vision"/>
    <m/>
    <m/>
    <x v="1"/>
    <x v="1"/>
    <m/>
    <x v="0"/>
    <x v="0"/>
    <x v="3"/>
    <x v="0"/>
    <m/>
    <m/>
    <m/>
    <x v="4"/>
    <x v="3"/>
    <x v="0"/>
    <x v="0"/>
    <x v="0"/>
    <m/>
    <x v="3"/>
    <x v="2"/>
    <x v="5"/>
    <m/>
    <m/>
    <m/>
    <m/>
    <b v="0"/>
    <m/>
    <m/>
    <m/>
    <m/>
    <m/>
    <b v="0"/>
    <b v="0"/>
    <m/>
    <m/>
    <m/>
    <m/>
    <m/>
    <m/>
    <m/>
    <b v="0"/>
    <m/>
    <m/>
    <m/>
    <s v="https://www.kratid.ee/kasutuslood"/>
    <s v="validated"/>
    <x v="1"/>
    <s v="[Marco] Not engiugh details"/>
    <s v="Colin van Noordt"/>
    <d v="2021-05-24T00:00:00"/>
    <m/>
  </r>
  <r>
    <s v="AIWT6-439"/>
    <s v="Kratt for internal security agency - Combining video and GIS to identify people "/>
    <s v=" "/>
    <m/>
    <s v="Kratt for internal security agencies. The video stream and GIS data are combined to create an intelligence surveillance and reconnaissance (ISR) tool."/>
    <x v="0"/>
    <x v="3"/>
    <s v="EE"/>
    <m/>
    <x v="0"/>
    <x v="5"/>
    <s v="Police Services"/>
    <x v="1"/>
    <x v="0"/>
    <m/>
    <s v="Perception"/>
    <s v="Computer vision"/>
    <m/>
    <m/>
    <x v="3"/>
    <x v="1"/>
    <m/>
    <x v="4"/>
    <x v="2"/>
    <x v="2"/>
    <x v="0"/>
    <m/>
    <m/>
    <s v="Computer Vision and Identity Recognition"/>
    <x v="3"/>
    <x v="8"/>
    <x v="0"/>
    <x v="0"/>
    <x v="0"/>
    <m/>
    <x v="1"/>
    <x v="1"/>
    <x v="1"/>
    <s v="Enforcement"/>
    <m/>
    <m/>
    <m/>
    <b v="0"/>
    <m/>
    <m/>
    <m/>
    <m/>
    <m/>
    <s v="Improved Administration Efficency"/>
    <s v="Improved Administrative Efficiency"/>
    <m/>
    <s v="x"/>
    <m/>
    <s v="x"/>
    <m/>
    <m/>
    <m/>
    <b v="0"/>
    <m/>
    <m/>
    <m/>
    <s v="https://www.kratid.ee/kasutuslood"/>
    <s v="validated"/>
    <x v="0"/>
    <m/>
    <s v="Colin van Noordt"/>
    <d v="2021-05-24T00:00:00"/>
    <m/>
  </r>
  <r>
    <s v="AIWT6-440"/>
    <s v="Automatic border control - Facial Recognition at border controls"/>
    <s v=" "/>
    <m/>
    <s v="Estonian border checkpoints come with a facial recognition solution and automatic border control gates._x000a_"/>
    <x v="0"/>
    <x v="3"/>
    <s v="EE"/>
    <m/>
    <x v="0"/>
    <x v="5"/>
    <s v="Police Services"/>
    <x v="4"/>
    <x v="0"/>
    <m/>
    <s v="Perception"/>
    <s v="Computer vision"/>
    <s v="Machine learning"/>
    <m/>
    <x v="0"/>
    <x v="8"/>
    <s v="1-Biometrics"/>
    <x v="0"/>
    <x v="0"/>
    <x v="0"/>
    <x v="0"/>
    <m/>
    <m/>
    <s v="Computer Vision and Identity Recognition"/>
    <x v="3"/>
    <x v="8"/>
    <x v="0"/>
    <x v="0"/>
    <x v="0"/>
    <m/>
    <x v="1"/>
    <x v="1"/>
    <x v="1"/>
    <s v="Public Services and engagement"/>
    <m/>
    <m/>
    <m/>
    <s v="Improved Public Service"/>
    <m/>
    <m/>
    <s v="x"/>
    <m/>
    <m/>
    <b v="0"/>
    <b v="0"/>
    <m/>
    <m/>
    <m/>
    <m/>
    <m/>
    <m/>
    <m/>
    <b v="0"/>
    <m/>
    <m/>
    <m/>
    <s v="https://www.err.ee/1112855/eesti-piiripunktidesse-tulevad-naotuvastuslahendus-ja-automaatsed-piirikontrolli-varavad"/>
    <s v="validated"/>
    <x v="0"/>
    <m/>
    <s v="Colin van Noordt"/>
    <d v="2021-05-24T00:00:00"/>
    <m/>
  </r>
  <r>
    <s v="AIWT6-441"/>
    <s v="Chatbot National Library - Help find the correct information"/>
    <s v="https://www.kratid.ee/kasutuslood"/>
    <m/>
    <s v="The aim of the project is to increase the availability of library services and speed up the flow of information._x000a_"/>
    <x v="0"/>
    <x v="3"/>
    <s v="EE"/>
    <s v="National Library_x000a_"/>
    <x v="0"/>
    <x v="1"/>
    <s v="Executive and legislative organs, financial and fiscal affairs, external affairs."/>
    <x v="4"/>
    <x v="0"/>
    <m/>
    <s v="Communication"/>
    <s v="Natural language processing"/>
    <m/>
    <s v="chatbot"/>
    <x v="2"/>
    <x v="1"/>
    <m/>
    <x v="0"/>
    <x v="0"/>
    <x v="1"/>
    <x v="0"/>
    <m/>
    <m/>
    <s v="Chatbots, Intelligent Digital Assistants, Virtual Agents and Recommendation Systems"/>
    <x v="0"/>
    <x v="6"/>
    <x v="0"/>
    <x v="0"/>
    <x v="0"/>
    <m/>
    <x v="0"/>
    <x v="1"/>
    <x v="1"/>
    <s v="Public Services and engagement"/>
    <m/>
    <m/>
    <m/>
    <s v="Improved Public Service"/>
    <s v="x"/>
    <m/>
    <s v="x"/>
    <m/>
    <m/>
    <b v="0"/>
    <b v="0"/>
    <m/>
    <m/>
    <m/>
    <m/>
    <m/>
    <m/>
    <m/>
    <b v="0"/>
    <m/>
    <m/>
    <m/>
    <s v="https://www.kratid.ee/kasutuslood"/>
    <s v="validated"/>
    <x v="0"/>
    <m/>
    <s v="Colin van Noordt"/>
    <d v="2021-05-24T00:00:00"/>
    <m/>
  </r>
  <r>
    <s v="AIWT6-442"/>
    <s v="Automatic keyword tagging of publications"/>
    <s v=" "/>
    <m/>
    <m/>
    <x v="0"/>
    <x v="3"/>
    <s v="EE"/>
    <s v="National Library_x000a_"/>
    <x v="1"/>
    <x v="1"/>
    <s v="Executive and legislative organs, financial and fiscal affairs, external affairs."/>
    <x v="2"/>
    <x v="4"/>
    <m/>
    <s v="Planning"/>
    <s v="Planning and Scheduling"/>
    <m/>
    <m/>
    <x v="1"/>
    <x v="1"/>
    <m/>
    <x v="0"/>
    <x v="0"/>
    <x v="3"/>
    <x v="0"/>
    <m/>
    <m/>
    <s v="AI-empowered Knowledge Management"/>
    <x v="4"/>
    <x v="3"/>
    <x v="0"/>
    <x v="0"/>
    <x v="0"/>
    <m/>
    <x v="3"/>
    <x v="2"/>
    <x v="5"/>
    <s v="Public Services and engagement"/>
    <m/>
    <m/>
    <m/>
    <b v="0"/>
    <m/>
    <m/>
    <m/>
    <m/>
    <m/>
    <b v="0"/>
    <b v="0"/>
    <m/>
    <m/>
    <m/>
    <m/>
    <m/>
    <m/>
    <m/>
    <b v="0"/>
    <m/>
    <m/>
    <m/>
    <s v="https://www.kratid.ee/kasutuslood"/>
    <s v="validated"/>
    <x v="1"/>
    <s v="[Marco] Not enough details"/>
    <s v="Colin van Noordt"/>
    <d v="2021-05-24T00:00:00"/>
    <m/>
  </r>
  <r>
    <s v="AIWT6-443"/>
    <s v="Kratt Säll - Organising museum inventory"/>
    <s v="https://www.muinsuskaitseamet.ee/ru/node/1932"/>
    <m/>
    <s v="The National Heritage Board, together with pilot museums, will test the Artificial Intelligence of conservation and inventory Kratt Säll, which will make museum inventories more convenient and faster. Today, it takes an average of 19 minutes for two people to make an inventory of one museum in the Museum Information System. For example, in a future shared repository or larger museums, inventorying a 2.5 million object will take 47.5 million minutes, or 90.3 years. This time is also the reason why it is often not possible to ensure the long-term preservation of all museum objects. One of the most important goals is to find a smart solution for controlling the condition and location of museums, based on the physical characteristics of each museum (eg material, age, condition) and the storage environment of the museum to determine the need and interval for inspections. If successful, this would allow time-consuming inventories to be abandoned in the future and replaced by needs-based controls. With the help of Kratt Säll, we want to take inventories and condition surveys of museums to a new level. The use of krat changes the traditional and very time-consuming work step, giving the custodian the information they need to make decisions quickly. It predicts the aging processes of the museum and indicates objects that would need immediate preservation or rapid intervention."/>
    <x v="0"/>
    <x v="3"/>
    <s v="EE"/>
    <s v="National Heritage Board_x000a_"/>
    <x v="0"/>
    <x v="7"/>
    <s v="Recreation, culture and religion n.e.c."/>
    <x v="1"/>
    <x v="0"/>
    <m/>
    <s v="Reasoning"/>
    <s v="Automated reasoning"/>
    <m/>
    <m/>
    <x v="2"/>
    <x v="1"/>
    <m/>
    <x v="0"/>
    <x v="0"/>
    <x v="1"/>
    <x v="0"/>
    <m/>
    <m/>
    <s v="Machine Learning, Deep Learning"/>
    <x v="1"/>
    <x v="5"/>
    <x v="0"/>
    <x v="0"/>
    <x v="0"/>
    <m/>
    <x v="1"/>
    <x v="0"/>
    <x v="0"/>
    <s v="Internal Management"/>
    <m/>
    <m/>
    <m/>
    <b v="0"/>
    <m/>
    <m/>
    <m/>
    <m/>
    <m/>
    <s v="Improved Administration Efficency"/>
    <s v="Improved Administrative Efficiency"/>
    <m/>
    <m/>
    <s v="x"/>
    <m/>
    <m/>
    <m/>
    <m/>
    <b v="0"/>
    <m/>
    <m/>
    <m/>
    <s v="https://www.muinsuskaitseamet.ee/ru/node/1932"/>
    <s v="validated"/>
    <x v="0"/>
    <m/>
    <s v="Colin van Noordt"/>
    <d v="2021-05-24T00:00:00"/>
    <m/>
  </r>
  <r>
    <s v="AIWT6-444"/>
    <s v="Kratt Folli - Recognition of museum objects "/>
    <s v="https://www.kratid.ee/kasutuslood"/>
    <m/>
    <s v="The National Heritage Board, together with pilot museums, will test the Artificial Intelligence  Folli. The preliminary application for the project was declared compliant by the State Information System Board. The National Heritage Board will start preparing the procurement in order to start the analysis and prototyping of the search in case of a positive decision. The project analyzes how museums can be described as kratt and creates a prototype called Folli, who is like a real museum worker, because Folli recognizes what is depicted in the picture and makes this information available to us. The prototype will be developed and tested in collaboration with pilot museums and volunteers. More than 10 Estonian museums have given up as pilot museums, and other memory institutions have also shown interest. The aim of the project is to take an important step towards automating the description of a museum. Image recognition has been practiced in both memory institutions and the private sector, but it is more about experiments or looking for solutions to individual questions (eg whether there is a man or a woman in the image). The analysis to be created must find answers to the questions of how to develop a chatbot that recognizes objects, activities and themes in images. However, the prototype can already find answers to some questions that need to be solved."/>
    <x v="0"/>
    <x v="3"/>
    <s v="EE"/>
    <s v="National Heritage Board_x000a_"/>
    <x v="0"/>
    <x v="7"/>
    <s v="Recreation, culture and religion n.e.c."/>
    <x v="4"/>
    <x v="0"/>
    <m/>
    <s v="Perception"/>
    <s v="Computer vision"/>
    <s v="Machine learning"/>
    <m/>
    <x v="0"/>
    <x v="1"/>
    <m/>
    <x v="0"/>
    <x v="0"/>
    <x v="1"/>
    <x v="0"/>
    <m/>
    <m/>
    <s v="Computer Vision and Identity Recognition"/>
    <x v="1"/>
    <x v="5"/>
    <x v="0"/>
    <x v="0"/>
    <x v="0"/>
    <m/>
    <x v="1"/>
    <x v="1"/>
    <x v="1"/>
    <s v="Public Services and engagement"/>
    <m/>
    <m/>
    <m/>
    <b v="0"/>
    <m/>
    <m/>
    <m/>
    <m/>
    <m/>
    <s v="Improved Administration Efficency"/>
    <s v="Improved Administrative Efficiency"/>
    <m/>
    <s v="x"/>
    <m/>
    <m/>
    <m/>
    <m/>
    <m/>
    <b v="0"/>
    <m/>
    <m/>
    <m/>
    <s v="https://www.kratid.ee/kasutuslood"/>
    <s v="validated"/>
    <x v="0"/>
    <m/>
    <s v="Colin van Noordt"/>
    <d v="2021-05-24T00:00:00"/>
    <m/>
  </r>
  <r>
    <s v="AIWT6-445"/>
    <s v="Kratt for analyzing customer conversations - Finding the root causes of customer inquiries"/>
    <s v=" "/>
    <m/>
    <s v="Feelingstream has created an application based on Artificial Intelligence, which is based on the analysis of customer contacts in several different languages, including Estonian and Russian. The Unemployment Insurance Fund and Feelingstream worked together to create a pilot, the aim of which was to find the root causes of customer inquiries and thereby reduce the number of calls. As part of the pilot, the Feelingstream application Unemployment Insurance Fund transcribed calls from April to August 2019 (5 months).  The main reason for calling with the chosen type of support was related to the receipt of grants. From a human point of view, it is very clear why issues related to the receipt of money arise and the volume of calls is therefore significantly higher at the beginning of the month. Following the pilot project, work was carried out to improve e-environments and there were other findings that continued to work to improve the customer experience."/>
    <x v="0"/>
    <x v="3"/>
    <s v="EE"/>
    <s v="Unemployment Insurance Fund"/>
    <x v="0"/>
    <x v="0"/>
    <s v="Unemployment."/>
    <x v="4"/>
    <x v="0"/>
    <m/>
    <s v="Communication"/>
    <s v="Natural language processing"/>
    <s v="Machine learning"/>
    <s v="text analysis"/>
    <x v="0"/>
    <x v="1"/>
    <m/>
    <x v="0"/>
    <x v="2"/>
    <x v="2"/>
    <x v="0"/>
    <m/>
    <m/>
    <s v="Natural Language Processing, Text Mining and Speech Analytics"/>
    <x v="0"/>
    <x v="0"/>
    <x v="0"/>
    <x v="0"/>
    <x v="0"/>
    <m/>
    <x v="0"/>
    <x v="0"/>
    <x v="0"/>
    <s v="Public Services and engagement"/>
    <m/>
    <m/>
    <m/>
    <s v="Improved Public Service"/>
    <m/>
    <s v="x"/>
    <m/>
    <m/>
    <m/>
    <s v="Open Government Capabilities"/>
    <b v="0"/>
    <m/>
    <m/>
    <m/>
    <m/>
    <m/>
    <m/>
    <m/>
    <s v="Open government capabilities"/>
    <s v="x"/>
    <m/>
    <m/>
    <s v="https://www.kratid.ee/kasutuslood"/>
    <s v="validated"/>
    <x v="0"/>
    <m/>
    <s v="Colin van Noordt"/>
    <d v="2021-05-24T00:00:00"/>
    <m/>
  </r>
  <r>
    <s v="AIWT6-446"/>
    <s v="Text-to-speech synthesis in Estonian"/>
    <s v="https://www.kratid.ee/kasutuslood"/>
    <m/>
    <s v="Cooperation with the University of Tartu is the ongoing project &quot;Estonian speech synthesis with neural networks&quot;, the aim of which is to create new synthesized voices using the neural network method. The aim of the EKI speech synthesis project &quot;Expressive and diverse speech synthesis in Estonian&quot; is to achieve a significantly more natural and expressive output speech, which, as a long-term goal, enables wider use of speech synthesis due to better quality. As a result of the project, expressive and diverse synthesis voices created by different methods have been and will be completed, which meet the expectations of different target groups and can be used for various purposes._x000a_"/>
    <x v="0"/>
    <x v="3"/>
    <s v="EE"/>
    <m/>
    <x v="2"/>
    <x v="1"/>
    <s v="General services."/>
    <x v="4"/>
    <x v="0"/>
    <m/>
    <s v="Learning"/>
    <s v="Machine learning"/>
    <s v="Machine learning"/>
    <m/>
    <x v="0"/>
    <x v="1"/>
    <m/>
    <x v="0"/>
    <x v="0"/>
    <x v="1"/>
    <x v="0"/>
    <m/>
    <m/>
    <m/>
    <x v="1"/>
    <x v="2"/>
    <x v="0"/>
    <x v="0"/>
    <x v="0"/>
    <m/>
    <x v="1"/>
    <x v="1"/>
    <x v="1"/>
    <s v="Public Services and engagement"/>
    <m/>
    <m/>
    <m/>
    <b v="0"/>
    <m/>
    <m/>
    <m/>
    <m/>
    <m/>
    <s v="Improved Administration Efficency"/>
    <s v="Improved Administrative Efficiency"/>
    <m/>
    <m/>
    <m/>
    <m/>
    <s v="x"/>
    <m/>
    <m/>
    <b v="0"/>
    <m/>
    <m/>
    <m/>
    <s v="https://www.kratid.ee/kasutuslood"/>
    <s v="validated"/>
    <x v="0"/>
    <m/>
    <s v="Colin van Noordt"/>
    <d v="2021-05-24T00:00:00"/>
    <m/>
  </r>
  <r>
    <s v="AIWT6-447"/>
    <s v="Effective tax collection - Identifying companies or person in need for inspection"/>
    <m/>
    <m/>
    <s v=" The Tax and Customs Board (MTA) has begun to analyze whether Artificial Intelligence could be used for more efficient tax collection. In particular, the system could identify which companies are most likely to be envelope payers. The aim would be to establish a model that would make it easier to determine the probability of paying an envelope salary through information provided on tax returns (such as turnover) and help to better find suitable objects, ie companies to be inspected."/>
    <x v="0"/>
    <x v="3"/>
    <s v="EE"/>
    <s v="Tax and Customs Board_x000a_"/>
    <x v="0"/>
    <x v="1"/>
    <s v="Executive and legislative organs, financial and fiscal affairs, external affairs."/>
    <x v="4"/>
    <x v="0"/>
    <m/>
    <s v="Planning"/>
    <s v="Planning and Scheduling"/>
    <m/>
    <m/>
    <x v="2"/>
    <x v="1"/>
    <m/>
    <x v="0"/>
    <x v="2"/>
    <x v="2"/>
    <x v="0"/>
    <m/>
    <m/>
    <s v="Predictive Analytics, Simulation and Data Visualisation"/>
    <x v="3"/>
    <x v="13"/>
    <x v="0"/>
    <x v="0"/>
    <x v="0"/>
    <m/>
    <x v="0"/>
    <x v="1"/>
    <x v="1"/>
    <s v="Enforcement"/>
    <m/>
    <m/>
    <m/>
    <s v="Improved Public Service"/>
    <m/>
    <m/>
    <s v="x"/>
    <s v="x"/>
    <m/>
    <s v="Open Government Capabilities"/>
    <b v="0"/>
    <m/>
    <m/>
    <m/>
    <m/>
    <m/>
    <m/>
    <m/>
    <s v="Open government capabilities"/>
    <s v="x"/>
    <m/>
    <m/>
    <s v="https://www.kratid.ee/kasutuslood"/>
    <s v="validated"/>
    <x v="0"/>
    <m/>
    <s v="Colin van Noordt"/>
    <d v="2021-05-24T00:00:00"/>
    <m/>
  </r>
  <r>
    <s v="AIWT6-448"/>
    <s v="Auwi SaaS - Real-time AI-run analysis from millions of message "/>
    <s v=" "/>
    <m/>
    <s v="Aiwo SaaS service offers a real-time and unbiased AI-run analysis from millions of messages to clear dashboards and actionable findings. The Finnish Ministry for Foreign Affairs of Finland uses the AiWo Digital platform to analysis Coronavirus discussions on twitter"/>
    <x v="0"/>
    <x v="7"/>
    <s v="FI"/>
    <s v="Ministry for Foreign Affairs of Finland"/>
    <x v="0"/>
    <x v="1"/>
    <s v="R&amp;D general public services."/>
    <x v="3"/>
    <x v="2"/>
    <m/>
    <s v="Communication"/>
    <s v="Natural language processing"/>
    <s v="Machine learning"/>
    <s v="text analysis"/>
    <x v="0"/>
    <x v="1"/>
    <m/>
    <x v="0"/>
    <x v="1"/>
    <x v="2"/>
    <x v="0"/>
    <m/>
    <m/>
    <s v="Natural Language Processing, Text Mining and Speech Analytics"/>
    <x v="2"/>
    <x v="9"/>
    <x v="0"/>
    <x v="0"/>
    <x v="0"/>
    <m/>
    <x v="1"/>
    <x v="0"/>
    <x v="0"/>
    <s v="Regulatory research, analysis and monitoring"/>
    <m/>
    <m/>
    <m/>
    <b v="0"/>
    <m/>
    <m/>
    <m/>
    <m/>
    <m/>
    <s v="Improved Administration Efficency"/>
    <s v="Improved Administrative Efficiency"/>
    <m/>
    <s v="x"/>
    <m/>
    <s v="x"/>
    <m/>
    <m/>
    <m/>
    <b v="0"/>
    <m/>
    <m/>
    <m/>
    <s v="https://faia.fi/market-research/"/>
    <s v="validated"/>
    <x v="0"/>
    <m/>
    <s v="Colin van Noordt"/>
    <d v="2021-05-24T00:00:00"/>
    <m/>
  </r>
  <r>
    <s v="AIWT6-449"/>
    <s v="Predicting Heat Energy Consumption"/>
    <s v="https://faia.fi/market-research/"/>
    <m/>
    <s v="The AI solution predicts energy consumption levels based on historical data and local weather forecasts, reducing errors between the forecast and actual heat demand by a third It is used in Helen, a Finnish energy production company. "/>
    <x v="3"/>
    <x v="7"/>
    <s v="FI"/>
    <s v="Helen"/>
    <x v="3"/>
    <x v="3"/>
    <s v="Fuel and energy"/>
    <x v="1"/>
    <x v="2"/>
    <m/>
    <s v="Planning"/>
    <s v="Planning and Scheduling"/>
    <m/>
    <m/>
    <x v="2"/>
    <x v="1"/>
    <m/>
    <x v="0"/>
    <x v="0"/>
    <x v="1"/>
    <x v="0"/>
    <m/>
    <m/>
    <s v="Predictive Analytics, Simulation and Data Visualisation"/>
    <x v="2"/>
    <x v="12"/>
    <x v="0"/>
    <x v="0"/>
    <x v="0"/>
    <m/>
    <x v="1"/>
    <x v="0"/>
    <x v="0"/>
    <s v="Public Services and engagement"/>
    <m/>
    <m/>
    <m/>
    <b v="0"/>
    <m/>
    <m/>
    <m/>
    <m/>
    <m/>
    <s v="Improved Administration Efficency"/>
    <s v="Improved Administrative Efficiency"/>
    <s v="x"/>
    <m/>
    <s v="x"/>
    <m/>
    <m/>
    <m/>
    <m/>
    <b v="0"/>
    <m/>
    <m/>
    <m/>
    <s v="https://faia.fi/market-research/"/>
    <s v="validated"/>
    <x v="0"/>
    <m/>
    <s v="Colin van Noordt"/>
    <d v="2021-05-24T00:00:00"/>
    <m/>
  </r>
  <r>
    <s v="AIWT6-450"/>
    <s v="Sewage - Improving Sewage Pipe Network predicting sewer blockages"/>
    <s v=" Sewage - Improving Sewage Pipe Network predicting sewer blockages"/>
    <s v="Kia Aksela_x000a_Head of Department, HSY Network"/>
    <s v="The AI solution predicts possible blockages in Helsinki Region Environmental Services Authority HSY’s sewage network, spanning over 3000 kilometers. With the intelligent solution, HSY is able to prevent one third of blockages on an annual basis as sewer cleaning can be targeted on blockage-prone drain ranges suggested by the AI solution. The solution is used in Helsinki Region Environmental Services Authority. The experience showed that the AI is able to predict blockages efficiently, and up to a third of the blockages could be avoided. "/>
    <x v="2"/>
    <x v="7"/>
    <s v="FI1B"/>
    <s v="Helsinki Region Environmental Services Authority HSY"/>
    <x v="4"/>
    <x v="8"/>
    <s v="Housing and community amenities n.e.c."/>
    <x v="1"/>
    <x v="0"/>
    <m/>
    <s v="Planning"/>
    <s v="Planning and Scheduling"/>
    <m/>
    <m/>
    <x v="2"/>
    <x v="3"/>
    <s v="2-CritInfrastruct"/>
    <x v="0"/>
    <x v="0"/>
    <x v="1"/>
    <x v="2"/>
    <m/>
    <m/>
    <s v="Predictive Analytics, Simulation and Data Visualisation"/>
    <x v="2"/>
    <x v="12"/>
    <x v="0"/>
    <x v="0"/>
    <x v="0"/>
    <m/>
    <x v="2"/>
    <x v="0"/>
    <x v="2"/>
    <s v="Internal Management"/>
    <m/>
    <m/>
    <m/>
    <s v="Improved Public Service"/>
    <m/>
    <m/>
    <s v="x"/>
    <s v="x"/>
    <m/>
    <b v="0"/>
    <b v="0"/>
    <m/>
    <m/>
    <m/>
    <m/>
    <m/>
    <m/>
    <m/>
    <b v="0"/>
    <m/>
    <m/>
    <m/>
    <s v="https://faia.fi/market-research/"/>
    <s v="validated"/>
    <x v="0"/>
    <m/>
    <s v="Colin van Noordt"/>
    <d v="2021-05-24T00:00:00"/>
    <m/>
  </r>
  <r>
    <s v="AIWT6-451"/>
    <s v="Optimize the processing of reports of adverse health events"/>
    <s v=" "/>
    <m/>
    <s v="Using the data from all the reports of adverse health events, the AI ​​will make it possible to classify the reports, extract the relevant business concepts and detect anomalies in the reports.  "/>
    <x v="0"/>
    <x v="11"/>
    <s v="FR"/>
    <s v="General Directorate of Health "/>
    <x v="0"/>
    <x v="4"/>
    <s v="Health n.e.c."/>
    <x v="4"/>
    <x v="2"/>
    <m/>
    <s v="Learning"/>
    <s v="Machine learning"/>
    <s v="Machine learning"/>
    <m/>
    <x v="0"/>
    <x v="1"/>
    <m/>
    <x v="1"/>
    <x v="0"/>
    <x v="0"/>
    <x v="0"/>
    <s v="A11-Medical devices, Reg. (EU) 2017/745"/>
    <m/>
    <s v="Machine Learning, Deep Learning"/>
    <x v="2"/>
    <x v="9"/>
    <x v="0"/>
    <x v="0"/>
    <x v="0"/>
    <m/>
    <x v="1"/>
    <x v="0"/>
    <x v="0"/>
    <s v="Enforc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2"/>
    <s v="Facilitate access to patient information - Semantic search in patient records "/>
    <s v=" "/>
    <m/>
    <s v="The AI ​​will allow a semantic search in the computerized patient record to allow the healthcare staff to find and visualize the information on the patient. The prototype will facilitate the work of nursing staff and reduce the loss of time associated with finding information on the patient._x000a_"/>
    <x v="0"/>
    <x v="11"/>
    <s v="FR"/>
    <s v="Bordeaux University Hospital Center"/>
    <x v="0"/>
    <x v="4"/>
    <s v="Health n.e.c."/>
    <x v="4"/>
    <x v="7"/>
    <m/>
    <s v="Reasoning"/>
    <s v="Knowledge representation"/>
    <m/>
    <m/>
    <x v="1"/>
    <x v="1"/>
    <m/>
    <x v="1"/>
    <x v="0"/>
    <x v="0"/>
    <x v="0"/>
    <m/>
    <m/>
    <s v="AI-empowered Knowledge Management"/>
    <x v="1"/>
    <x v="2"/>
    <x v="0"/>
    <x v="0"/>
    <x v="0"/>
    <m/>
    <x v="1"/>
    <x v="1"/>
    <x v="3"/>
    <s v="Internal Man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3"/>
    <s v="Ionizing radiation exposure monitoring information system (SISERI)"/>
    <s v="https://siseri.irsn.fr/about-siseri"/>
    <m/>
    <s v="Using data from the ionizing radiation exposure monitoring information system (SISERI), AI will allow personalized monitoring of workers' exposure to ionizing radiation and easier detection of anomalies."/>
    <x v="0"/>
    <x v="11"/>
    <s v="FR"/>
    <s v="Institute for Radiation Protection and Nuclear Safet"/>
    <x v="0"/>
    <x v="4"/>
    <s v="Health n.e.c."/>
    <x v="4"/>
    <x v="2"/>
    <m/>
    <s v="Planning"/>
    <s v="Planning and Scheduling"/>
    <m/>
    <m/>
    <x v="2"/>
    <x v="1"/>
    <m/>
    <x v="1"/>
    <x v="0"/>
    <x v="0"/>
    <x v="0"/>
    <s v="A11-Medical devices, Reg. (EU) 2017/745"/>
    <m/>
    <s v="Predictive Analytics, Simulation and Data Visualisation"/>
    <x v="3"/>
    <x v="11"/>
    <x v="0"/>
    <x v="0"/>
    <x v="0"/>
    <m/>
    <x v="1"/>
    <x v="0"/>
    <x v="1"/>
    <s v="Internal Man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4"/>
    <s v="Acts - Develop Artificial Intelligence in dematerialized legality control"/>
    <s v=" "/>
    <m/>
    <s v="Using data from the @ctes (Acts) application, the AI ​​will simplify the work of agents in the prefecture, by automatically sorting transmissible and non-transmissible acts and by detecting the information to be checked as a priority._x000a_"/>
    <x v="0"/>
    <x v="11"/>
    <s v="FR"/>
    <s v="General Directorate of Local Authorities ."/>
    <x v="0"/>
    <x v="1"/>
    <s v="Executive and legislative organs, financial and fiscal affairs, external affairs."/>
    <x v="4"/>
    <x v="2"/>
    <m/>
    <s v="Planning"/>
    <s v="Planning and Scheduling"/>
    <m/>
    <m/>
    <x v="2"/>
    <x v="5"/>
    <m/>
    <x v="0"/>
    <x v="2"/>
    <x v="2"/>
    <x v="1"/>
    <m/>
    <m/>
    <s v="Predictive Analytics, Simulation and Data Visualisation"/>
    <x v="1"/>
    <x v="5"/>
    <x v="0"/>
    <x v="0"/>
    <x v="0"/>
    <m/>
    <x v="1"/>
    <x v="1"/>
    <x v="3"/>
    <s v="Enforcement"/>
    <m/>
    <m/>
    <s v="Incremental / Technical Change"/>
    <b v="0"/>
    <m/>
    <m/>
    <m/>
    <m/>
    <m/>
    <s v="Improved Administration Efficency"/>
    <s v="Improved Administrative Efficiency"/>
    <m/>
    <m/>
    <s v="x"/>
    <m/>
    <m/>
    <m/>
    <m/>
    <s v="Open government capabilities"/>
    <s v="x"/>
    <m/>
    <m/>
    <s v="https://www.etalab.gouv.fr/intelligence-artificielle-decouvrez-les-15-nouveaux-projets-selectionnes"/>
    <s v="validated"/>
    <x v="0"/>
    <m/>
    <s v="Colin van Noordt"/>
    <d v="2021-05-24T00:00:00"/>
    <m/>
  </r>
  <r>
    <s v="AIWT6-455"/>
    <s v="Improve the online pre-complaint system - Detecting infringements automatically "/>
    <s v="https://www.etalab.gouv.fr/intelligence-artificielle-decouvrez-les-15-nouveaux-projets-selectionnes"/>
    <m/>
    <s v="By automatically detecting infringements from online pre-complaints and identifying additional questions to ask the user, AI will transform online pre-complaints into qualified complaints, which will save time. both for complainants and gendarmerie officers._x000a_"/>
    <x v="0"/>
    <x v="11"/>
    <s v="FR"/>
    <s v="General Directorate of the National Gendarmerie "/>
    <x v="0"/>
    <x v="5"/>
    <s v="Police Services"/>
    <x v="4"/>
    <x v="2"/>
    <m/>
    <s v="Communication"/>
    <s v="Natural language processing"/>
    <s v="Machine learning"/>
    <s v="text analysis"/>
    <x v="0"/>
    <x v="1"/>
    <m/>
    <x v="0"/>
    <x v="0"/>
    <x v="1"/>
    <x v="2"/>
    <m/>
    <m/>
    <s v="Natural Language Processing, Text Mining and Speech Analytics"/>
    <x v="3"/>
    <x v="7"/>
    <x v="0"/>
    <x v="0"/>
    <x v="0"/>
    <m/>
    <x v="2"/>
    <x v="0"/>
    <x v="0"/>
    <s v="Public Services and engagement"/>
    <m/>
    <m/>
    <s v="Incremental / Technical Change"/>
    <s v="Improved Public Service"/>
    <m/>
    <m/>
    <s v="x"/>
    <s v="x"/>
    <m/>
    <b v="0"/>
    <b v="0"/>
    <m/>
    <m/>
    <m/>
    <m/>
    <m/>
    <m/>
    <m/>
    <b v="0"/>
    <m/>
    <m/>
    <m/>
    <s v="https://www.etalab.gouv.fr/intelligence-artificielle-decouvrez-les-15-nouveaux-projets-selectionnes"/>
    <s v="validated"/>
    <x v="0"/>
    <m/>
    <s v="Colin van Noordt"/>
    <d v="2021-05-24T00:00:00"/>
    <m/>
  </r>
  <r>
    <s v="AIWT6-456"/>
    <s v="Identify false customs declarations using text mining"/>
    <s v="https://www.etalab.gouv.fr/intelligence-artificielle-decouvrez-les-15-nouveaux-projets-selectionnes"/>
    <m/>
    <s v="From product descriptions in single administrative documents, AI will help detect imported products that are wrongly declared in a tax-advantaged product nomenclature and improve the fight against customs duty fraud._x000a_"/>
    <x v="0"/>
    <x v="11"/>
    <s v="FR"/>
    <s v="General Directorate of Customs and Indirect Duties"/>
    <x v="0"/>
    <x v="1"/>
    <s v="Executive and legislative organs, financial and fiscal affairs, external affairs."/>
    <x v="4"/>
    <x v="2"/>
    <m/>
    <s v="Planning"/>
    <s v="Planning and Scheduling"/>
    <m/>
    <m/>
    <x v="2"/>
    <x v="1"/>
    <m/>
    <x v="0"/>
    <x v="0"/>
    <x v="1"/>
    <x v="2"/>
    <m/>
    <m/>
    <s v="Security Analytics and Threat Intelligence"/>
    <x v="3"/>
    <x v="13"/>
    <x v="0"/>
    <x v="0"/>
    <x v="0"/>
    <m/>
    <x v="2"/>
    <x v="0"/>
    <x v="0"/>
    <s v="Enforcement"/>
    <m/>
    <m/>
    <s v="Incremental / Technical Change"/>
    <s v="Improved Public Service"/>
    <m/>
    <m/>
    <s v="x"/>
    <m/>
    <m/>
    <b v="0"/>
    <b v="0"/>
    <m/>
    <m/>
    <m/>
    <m/>
    <m/>
    <m/>
    <m/>
    <b v="0"/>
    <m/>
    <m/>
    <m/>
    <s v="https://www.etalab.gouv.fr/intelligence-artificielle-decouvrez-les-15-nouveaux-projets-selectionnes"/>
    <s v="validated"/>
    <x v="0"/>
    <m/>
    <s v="Colin van Noordt"/>
    <d v="2021-05-24T00:00:00"/>
    <m/>
  </r>
  <r>
    <s v="AIWT6-457"/>
    <s v="Improve the identification of the employing establishment in the population census "/>
    <s v="https://www.etalab.gouv.fr/intelligence-artificielle-decouvrez-les-15-nouveaux-projets-selectionnes"/>
    <m/>
    <s v="Based on the declaration of the employing establishment in the population census data and the SIRENE database of companies and their establishments, the AI ​​will make it possible to develop a recommendation engine for the agents who correct the census data. The project will allow greater precision in home-work statistics provided by INSEE and a gain in efficiency in the data production chain._x000a_"/>
    <x v="0"/>
    <x v="11"/>
    <s v="FR"/>
    <s v="National Institute of Statistics and Economic Studies"/>
    <x v="0"/>
    <x v="1"/>
    <s v="Executive and legislative organs, financial and fiscal affairs, external affairs."/>
    <x v="4"/>
    <x v="2"/>
    <m/>
    <s v="Communication"/>
    <s v="Natural language processing"/>
    <m/>
    <s v="text analysis"/>
    <x v="2"/>
    <x v="1"/>
    <m/>
    <x v="0"/>
    <x v="0"/>
    <x v="1"/>
    <x v="0"/>
    <m/>
    <m/>
    <s v="Natural Language Processing, Text Mining and Speech Analytics"/>
    <x v="1"/>
    <x v="5"/>
    <x v="0"/>
    <x v="0"/>
    <x v="0"/>
    <m/>
    <x v="1"/>
    <x v="0"/>
    <x v="0"/>
    <s v="Public Services and eng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8"/>
    <s v="Develop a tool to help the establishment of craft businesses"/>
    <s v="https://www.etalab.gouv.fr/intelligence-artificielle-decouvrez-les-15-nouveaux-projets-selectionnes"/>
    <m/>
    <s v="Using data on craft businesses and data on the population, AI will make it possible to determine the chances of success of a craftsman in a territory and to better advise craftsmen in their choice of location._x000a_"/>
    <x v="2"/>
    <x v="11"/>
    <s v="FRI"/>
    <s v="New Aquitaine Chambers of Trades and Crafts "/>
    <x v="4"/>
    <x v="3"/>
    <s v="General economic, commercial and labour affair"/>
    <x v="4"/>
    <x v="2"/>
    <m/>
    <s v="Planning"/>
    <s v="Planning and Scheduling"/>
    <m/>
    <m/>
    <x v="2"/>
    <x v="1"/>
    <m/>
    <x v="0"/>
    <x v="0"/>
    <x v="1"/>
    <x v="0"/>
    <m/>
    <m/>
    <s v="Predictive Analytics, Simulation and Data Visualisation"/>
    <x v="2"/>
    <x v="9"/>
    <x v="0"/>
    <x v="0"/>
    <x v="0"/>
    <m/>
    <x v="2"/>
    <x v="0"/>
    <x v="0"/>
    <s v="Public Services and engagement"/>
    <m/>
    <m/>
    <s v="Incremental / Technical Change"/>
    <s v="Improved Public Service"/>
    <m/>
    <s v="x"/>
    <m/>
    <s v="x"/>
    <m/>
    <b v="0"/>
    <b v="0"/>
    <m/>
    <m/>
    <m/>
    <m/>
    <m/>
    <m/>
    <m/>
    <b v="0"/>
    <m/>
    <m/>
    <m/>
    <s v="https://www.etalab.gouv.fr/intelligence-artificielle-decouvrez-les-15-nouveaux-projets-selectionnes"/>
    <s v="validated"/>
    <x v="0"/>
    <m/>
    <s v="Colin van Noordt"/>
    <d v="2021-05-24T00:00:00"/>
    <m/>
  </r>
  <r>
    <s v="AIWT6-459"/>
    <s v="AI to Identify molecules contaminating the environment and the sources of pollution"/>
    <s v=" "/>
    <m/>
    <s v="From the results of chemical analyzes, AI will make it possible to objectify the similarities and differences between molecular spectra to better identify molecules contaminating the environment and better detect polluting olecules."/>
    <x v="0"/>
    <x v="11"/>
    <s v="FR"/>
    <s v="National Institute for the Industrial Environment and Risks ."/>
    <x v="0"/>
    <x v="2"/>
    <s v="Pollution abatement."/>
    <x v="4"/>
    <x v="2"/>
    <m/>
    <s v="Learning"/>
    <s v="Machine learning"/>
    <s v="Machine learning"/>
    <m/>
    <x v="0"/>
    <x v="1"/>
    <m/>
    <x v="0"/>
    <x v="0"/>
    <x v="1"/>
    <x v="0"/>
    <m/>
    <m/>
    <s v="Machine Learning, Deep Learning"/>
    <x v="1"/>
    <x v="2"/>
    <x v="0"/>
    <x v="0"/>
    <x v="0"/>
    <m/>
    <x v="1"/>
    <x v="1"/>
    <x v="3"/>
    <s v="Smart city"/>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0"/>
    <s v="AI to identify entities presenting a risk to economic interests"/>
    <s v=" "/>
    <m/>
    <s v="From requests for foreign investments in France crossed with external sources, the AI ​​will make it possible to detect and identify entities presenting a risk for the economic interests of France in order to improve the examination of the files of economic intelligence and better detect the risks that foreign investments may present._x000a_"/>
    <x v="0"/>
    <x v="11"/>
    <s v="FR"/>
    <s v="Directorate-General for Enterprises - Strategic Information and Economic Security Service"/>
    <x v="0"/>
    <x v="3"/>
    <s v="Economic affairs n.e.c"/>
    <x v="4"/>
    <x v="2"/>
    <m/>
    <s v="Reasoning"/>
    <s v="Automated reasoning"/>
    <m/>
    <m/>
    <x v="2"/>
    <x v="1"/>
    <m/>
    <x v="0"/>
    <x v="2"/>
    <x v="2"/>
    <x v="0"/>
    <m/>
    <m/>
    <s v="Security Analytics and Threat Intelligence"/>
    <x v="1"/>
    <x v="5"/>
    <x v="0"/>
    <x v="0"/>
    <x v="0"/>
    <m/>
    <x v="2"/>
    <x v="0"/>
    <x v="0"/>
    <s v="Enforcement"/>
    <m/>
    <m/>
    <s v="Incremental / Technical Change"/>
    <s v="Improved Public Service"/>
    <m/>
    <m/>
    <s v="x"/>
    <m/>
    <m/>
    <b v="0"/>
    <b v="0"/>
    <m/>
    <m/>
    <m/>
    <m/>
    <m/>
    <m/>
    <m/>
    <b v="0"/>
    <m/>
    <m/>
    <m/>
    <s v="https://www.etalab.gouv.fr/intelligence-artificielle-decouvrez-les-15-nouveaux-projets-selectionnes"/>
    <s v="validated"/>
    <x v="0"/>
    <m/>
    <s v="Colin van Noordt"/>
    <d v="2021-05-24T00:00:00"/>
    <m/>
  </r>
  <r>
    <s v="AIWT6-461"/>
    <s v="Group disputes together with AI for a joint decision"/>
    <s v=" "/>
    <m/>
    <s v="From all requests to administrative courts, AI will make it possible to group together disputes to automatically detect series and improve the efficiency of administrative justice."/>
    <x v="0"/>
    <x v="11"/>
    <s v="FR"/>
    <s v="Council of State"/>
    <x v="0"/>
    <x v="5"/>
    <s v="Law courts"/>
    <x v="4"/>
    <x v="2"/>
    <m/>
    <s v="Planning"/>
    <s v="Searching"/>
    <m/>
    <m/>
    <x v="3"/>
    <x v="7"/>
    <m/>
    <x v="0"/>
    <x v="0"/>
    <x v="0"/>
    <x v="0"/>
    <m/>
    <m/>
    <s v="AI-empowered Knowledge Management"/>
    <x v="3"/>
    <x v="7"/>
    <x v="0"/>
    <x v="0"/>
    <x v="0"/>
    <m/>
    <x v="2"/>
    <x v="1"/>
    <x v="3"/>
    <s v="Regulatory research, analysis and monitoring"/>
    <m/>
    <m/>
    <s v="Incremental / Technical Change"/>
    <s v="Improved Public Service"/>
    <m/>
    <m/>
    <s v="x"/>
    <s v="x"/>
    <m/>
    <s v="Open Government Capabilities"/>
    <b v="0"/>
    <m/>
    <m/>
    <m/>
    <m/>
    <m/>
    <m/>
    <m/>
    <s v="Open government capabilities"/>
    <s v="x"/>
    <m/>
    <m/>
    <s v="https://www.etalab.gouv.fr/intelligence-artificielle-decouvrez-les-15-nouveaux-projets-selectionnes"/>
    <s v="validated"/>
    <x v="0"/>
    <m/>
    <s v="Colin van Noordt"/>
    <d v="2021-05-24T00:00:00"/>
    <m/>
  </r>
  <r>
    <s v="AIWT6-462"/>
    <s v="AI for Detect mandatory information and unfair terms in contracts, quotes and invoices"/>
    <s v=" "/>
    <m/>
    <s v="From the reports and documents collected by the investigators of the DGCCRF during the controls and the decisions, opinions and recommendations of the unfair terms commission, the AI ​​will make it possible to detect the presence and content of the mandatory information, to identify the themes of contract clauses and, where applicable, to identify unfair terms in order to ensure better consumer protection and better competitive market regulation._x000a_"/>
    <x v="0"/>
    <x v="11"/>
    <s v="FR"/>
    <s v="Directorate-General for Competition, Consumer Affairs and Fraud Control"/>
    <x v="0"/>
    <x v="3"/>
    <s v="General economic, commercial and labour affair"/>
    <x v="4"/>
    <x v="2"/>
    <m/>
    <s v="Communication"/>
    <s v="Natural language processing"/>
    <m/>
    <s v="text analysis"/>
    <x v="2"/>
    <x v="1"/>
    <m/>
    <x v="0"/>
    <x v="2"/>
    <x v="2"/>
    <x v="0"/>
    <m/>
    <m/>
    <s v="Natural Language Processing, Text Mining and Speech Analytics"/>
    <x v="3"/>
    <x v="13"/>
    <x v="0"/>
    <x v="0"/>
    <x v="0"/>
    <m/>
    <x v="1"/>
    <x v="0"/>
    <x v="0"/>
    <s v="Public Services and engagement"/>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3"/>
    <s v="AI to identify breaks in antenna's positioning of terrestrial reference points from satellite data"/>
    <s v="https://www.etalab.gouv.fr/intelligence-artificielle-decouvrez-les-15-nouveaux-projets-selectionnes"/>
    <m/>
    <s v="The AI ​​will automatically identify breaks in the measurement of the positions of permanent antennas (GNSS) so that they can be taken into account in order to improve the quality of the international terrestrial reference system."/>
    <x v="0"/>
    <x v="11"/>
    <s v="FR"/>
    <s v="National Institute for Geographic and Forest Information "/>
    <x v="0"/>
    <x v="1"/>
    <s v="Executive and legislative organs, financial and fiscal affairs, external affairs."/>
    <x v="4"/>
    <x v="2"/>
    <m/>
    <s v="Learning"/>
    <s v="Machine learning"/>
    <s v="Machine learning"/>
    <m/>
    <x v="0"/>
    <x v="3"/>
    <s v="2-CritInfrastruct"/>
    <x v="0"/>
    <x v="0"/>
    <x v="1"/>
    <x v="2"/>
    <m/>
    <m/>
    <s v="Machine Learning, Deep Learning"/>
    <x v="2"/>
    <x v="9"/>
    <x v="0"/>
    <x v="0"/>
    <x v="0"/>
    <m/>
    <x v="2"/>
    <x v="0"/>
    <x v="2"/>
    <s v="Regulatory research, analysis and monitoring"/>
    <m/>
    <m/>
    <s v="Incremental / Technical Change"/>
    <s v="Improved Public Service"/>
    <m/>
    <m/>
    <s v="x"/>
    <s v="x"/>
    <m/>
    <b v="0"/>
    <b v="0"/>
    <m/>
    <m/>
    <m/>
    <m/>
    <m/>
    <m/>
    <m/>
    <b v="0"/>
    <m/>
    <m/>
    <m/>
    <s v="https://www.etalab.gouv.fr/intelligence-artificielle-decouvrez-les-15-nouveaux-projets-selectionnes"/>
    <s v="validated"/>
    <x v="0"/>
    <m/>
    <s v="Colin van Noordt"/>
    <d v="2021-05-24T00:00:00"/>
    <m/>
  </r>
  <r>
    <s v="AIWT6-464"/>
    <s v="Identify divergences in case law - Detection of divergent interpretations of the law"/>
    <s v=" "/>
    <m/>
    <s v="Based on case law data from the Court of Cassation (Jurinet) and the Courts of Appeal (JuriCA), AI will make it possible to reconcile decisions dealing with the same subject and to detect divergent interpretations of the law in order to guarantee an interpretation. uniform of the law."/>
    <x v="0"/>
    <x v="11"/>
    <s v="FR"/>
    <s v="Court of Cassation"/>
    <x v="0"/>
    <x v="5"/>
    <s v="Law courts"/>
    <x v="4"/>
    <x v="2"/>
    <m/>
    <s v="Reasoning"/>
    <s v="Knowledge representation"/>
    <m/>
    <m/>
    <x v="3"/>
    <x v="7"/>
    <s v="8-Justice"/>
    <x v="0"/>
    <x v="0"/>
    <x v="0"/>
    <x v="0"/>
    <m/>
    <m/>
    <s v="AI-empowered Knowledge Management"/>
    <x v="1"/>
    <x v="2"/>
    <x v="0"/>
    <x v="0"/>
    <x v="0"/>
    <m/>
    <x v="1"/>
    <x v="1"/>
    <x v="3"/>
    <s v="Public Services and engagement"/>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5"/>
    <s v="Automating coastline correction work - Improve coastal mapping"/>
    <s v="https://www.etalab.gouv.fr/intelligence-artificielle-decouvrez-les-15-nouveaux-projets-selectionnes"/>
    <m/>
    <s v="From laser remote sensing (lidar) measurements taken on the coastline, AI will improve the production of the coastline reference frame by automating the correction work of agents._x000a_"/>
    <x v="0"/>
    <x v="11"/>
    <s v="FR"/>
    <s v="Hydrographic and Oceanographic Service of the Navy"/>
    <x v="0"/>
    <x v="1"/>
    <s v="Executive and legislative organs, financial and fiscal affairs, external affairs."/>
    <x v="4"/>
    <x v="2"/>
    <m/>
    <s v="Perception"/>
    <s v="Computer vision"/>
    <m/>
    <m/>
    <x v="3"/>
    <x v="1"/>
    <m/>
    <x v="0"/>
    <x v="0"/>
    <x v="1"/>
    <x v="0"/>
    <m/>
    <m/>
    <s v="Computer Vision and Identity Recognition"/>
    <x v="3"/>
    <x v="8"/>
    <x v="0"/>
    <x v="0"/>
    <x v="0"/>
    <m/>
    <x v="1"/>
    <x v="0"/>
    <x v="2"/>
    <s v="Internal Management"/>
    <m/>
    <m/>
    <s v="Incremental / Technical Change"/>
    <b v="0"/>
    <m/>
    <m/>
    <m/>
    <m/>
    <m/>
    <s v="Improved Administration Efficency"/>
    <s v="Improved Administrative Efficiency"/>
    <m/>
    <s v="x"/>
    <s v="x"/>
    <m/>
    <m/>
    <m/>
    <m/>
    <b v="0"/>
    <m/>
    <m/>
    <m/>
    <s v="https://www.etalab.gouv.fr/intelligence-artificielle-decouvrez-les-15-nouveaux-projets-selectionnes"/>
    <s v="validated"/>
    <x v="0"/>
    <m/>
    <s v="Colin van Noordt"/>
    <d v="2021-05-24T00:00:00"/>
    <m/>
  </r>
  <r>
    <s v="AIWT6-466"/>
    <s v="Safecity - Applying Artificial Intelligence to video surveillance system"/>
    <s v=" "/>
    <m/>
    <s v="Athlos for the Municipality of Alghero conceived and elaborated the R&amp;D project called Safecity._x000a_The Municipality of Alghero has equipped itself in the last few years with a video surveillance system, but the human resources of the control room are not sufficient to monitor the videos of the events that are taken up by the cameras. _x000a_So the idea of ​​applying Artificial Intelligence to the video surveillance system to increase the Administration’s ability to guarantee the safety of people and things. _x000a_SAFECITY will allow to analyze in real time the videos of the video surveillance system, classify the behaviors and intents to predict an event and identify potential criminals. _x000a_Moreover, thanks to a Decision Management platform (DM) it will be possible to automate the operational intervention system on the territory also by analyzing the decisions taken in the past by the operators of the municipal police corps operations room._x000a_The interaction between the DM and the identified police officers for the execution of the interventions on the territory will take place in natural language through an avatar."/>
    <x v="3"/>
    <x v="12"/>
    <s v="IT"/>
    <s v="Municipality of Alghero"/>
    <x v="1"/>
    <x v="5"/>
    <s v="Police Services"/>
    <x v="2"/>
    <x v="4"/>
    <m/>
    <s v="Perception"/>
    <s v="Computer vision"/>
    <m/>
    <m/>
    <x v="0"/>
    <x v="8"/>
    <m/>
    <x v="0"/>
    <x v="0"/>
    <x v="0"/>
    <x v="0"/>
    <m/>
    <m/>
    <s v="Computer Vision and Identity Recognition"/>
    <x v="4"/>
    <x v="3"/>
    <x v="0"/>
    <x v="0"/>
    <x v="0"/>
    <m/>
    <x v="3"/>
    <x v="2"/>
    <x v="5"/>
    <s v="Enforcement"/>
    <m/>
    <m/>
    <m/>
    <b v="0"/>
    <m/>
    <m/>
    <m/>
    <m/>
    <m/>
    <b v="0"/>
    <b v="0"/>
    <m/>
    <m/>
    <m/>
    <m/>
    <m/>
    <m/>
    <m/>
    <b v="0"/>
    <m/>
    <m/>
    <m/>
    <s v="https://www.athlos.biz/en/projects-archive/safecity-2/"/>
    <s v="validated"/>
    <x v="1"/>
    <s v="[Marco] web site is not reachable"/>
    <s v="Colin van Noordt"/>
    <d v="2021-05-24T00:00:00"/>
    <m/>
  </r>
  <r>
    <s v="AIWT6-467"/>
    <s v="Safe Spotter - AI platform to detect and transmit data of an accident "/>
    <s v=" "/>
    <m/>
    <s v="Safespotter is an R&amp;D project born for the Municipality of Monserrato whose general objective is to reduce the number of deaths and injuries in case of road accidents._x000a_The idea was born as part of the creation of an innovative and sustainable Smart City model towards which the Municipality of Monserrato aims. The strategic objective is to start a process of protecting citizens and the territory, strengthening the ability to govern road safety. Artificial Intelligence platform able to detect and transmit the data of an accident through an advanced system of cameras and sound sensors able to hear the noise produced by a traffic accident. These sensors, mounted on intelligent street lights, will activate a directional camera to detect Minimun Safe Data (MSD), or a minimum set of key data on the accident, such as images / videos, time, place, driving direction and the vehicle registration number."/>
    <x v="3"/>
    <x v="12"/>
    <s v="IT"/>
    <s v="Municipality of Monserrato "/>
    <x v="4"/>
    <x v="3"/>
    <s v="Transport"/>
    <x v="0"/>
    <x v="1"/>
    <m/>
    <s v="Perception"/>
    <s v="Computer vision"/>
    <m/>
    <m/>
    <x v="3"/>
    <x v="1"/>
    <m/>
    <x v="0"/>
    <x v="2"/>
    <x v="2"/>
    <x v="0"/>
    <m/>
    <m/>
    <s v="Computer Vision and Identity Recognition"/>
    <x v="3"/>
    <x v="7"/>
    <x v="0"/>
    <x v="0"/>
    <x v="0"/>
    <m/>
    <x v="0"/>
    <x v="1"/>
    <x v="2"/>
    <s v="Public Services and engagement"/>
    <s v="Yes"/>
    <m/>
    <s v="Incremental / Technical Change"/>
    <s v="Improved Public Service"/>
    <m/>
    <m/>
    <s v="x"/>
    <m/>
    <m/>
    <b v="0"/>
    <b v="0"/>
    <m/>
    <m/>
    <m/>
    <m/>
    <m/>
    <m/>
    <m/>
    <b v="0"/>
    <m/>
    <m/>
    <m/>
    <s v="https://www.athlos.biz/en/projects-archive/safe-spotter-2/"/>
    <s v="validated"/>
    <x v="0"/>
    <m/>
    <s v="Colin van Noordt"/>
    <d v="2021-05-24T00:00:00"/>
    <m/>
  </r>
  <r>
    <s v="AIWT6-468"/>
    <s v="Voice-bot ACOSS - answering questions from users"/>
    <s v="https://www.etalab.gouv.fr/intelligence-artificielle-decouvrez-les-15-nouveaux-projets-selectionnes"/>
    <m/>
    <s v="develop a conversational voice agent - voice-bot - to answer questions from users of the Chèque Emploi Associatif (CEA);"/>
    <x v="0"/>
    <x v="11"/>
    <s v="FR"/>
    <s v="Central Agency of Social Security Bodies (ACOSS):"/>
    <x v="0"/>
    <x v="0"/>
    <s v="Social protection n.e.c."/>
    <x v="0"/>
    <x v="5"/>
    <m/>
    <s v="Communication"/>
    <s v="Natural language processing"/>
    <s v="Machine learning"/>
    <s v="voice assistant"/>
    <x v="0"/>
    <x v="1"/>
    <m/>
    <x v="0"/>
    <x v="0"/>
    <x v="1"/>
    <x v="0"/>
    <m/>
    <m/>
    <s v="Chatbots, Intelligent Digital Assistants, Virtual Agents and Recommendation Systems"/>
    <x v="0"/>
    <x v="1"/>
    <x v="0"/>
    <x v="0"/>
    <x v="0"/>
    <m/>
    <x v="0"/>
    <x v="1"/>
    <x v="1"/>
    <s v="Public Services and engagement"/>
    <m/>
    <m/>
    <s v="Incremental / Technical Change"/>
    <s v="Improved Public Service"/>
    <s v="x"/>
    <m/>
    <m/>
    <m/>
    <m/>
    <b v="0"/>
    <b v="0"/>
    <m/>
    <m/>
    <m/>
    <m/>
    <m/>
    <m/>
    <m/>
    <b v="0"/>
    <m/>
    <m/>
    <m/>
    <s v="https://www.etalab.gouv.fr/intelligence-artificielle-decouvrez-les-6-projets-laureats-de-lappel-a-manifestation-dinteret-ia"/>
    <s v="validated"/>
    <x v="0"/>
    <m/>
    <s v="Colin van Noordt"/>
    <d v="2021-05-24T00:00:00"/>
    <m/>
  </r>
  <r>
    <s v="AIWT6-469"/>
    <s v="Better guide environmental police checks"/>
    <s v=" "/>
    <m/>
    <s v="French Biodiversity Agency (AFB): better guide environmental police controls thanks to AI;"/>
    <x v="0"/>
    <x v="11"/>
    <s v="FR"/>
    <s v="French Biodiversity Agency (AFB):"/>
    <x v="0"/>
    <x v="2"/>
    <s v="Protection of biodiversity and landscape."/>
    <x v="4"/>
    <x v="2"/>
    <m/>
    <s v="Planning"/>
    <s v="Planning and Scheduling"/>
    <m/>
    <m/>
    <x v="2"/>
    <x v="1"/>
    <m/>
    <x v="0"/>
    <x v="0"/>
    <x v="1"/>
    <x v="0"/>
    <m/>
    <m/>
    <s v="Predictive Analytics, Simulation and Data Visualisation"/>
    <x v="2"/>
    <x v="4"/>
    <x v="0"/>
    <x v="0"/>
    <x v="0"/>
    <m/>
    <x v="1"/>
    <x v="1"/>
    <x v="3"/>
    <s v="Public Services and engagement"/>
    <m/>
    <m/>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m/>
    <s v="Colin van Noordt"/>
    <d v="2021-05-24T00:00:00"/>
    <m/>
  </r>
  <r>
    <s v="AIWT6-470"/>
    <s v="ASN: better use of the data contained in follow-up letter of inspections"/>
    <s v="https://www.ensreg.eu/sites/default/files/attachments/update_of_the_action_plan_of_the_french_nuclear_safety_authority.pdf"/>
    <m/>
    <s v="ASN, in charge of the regulation of the French nuclear installations, requested operators on 5 May 2011 to undertake complementary safety assessments (CSA) of their installations following the accident that occurred in Japan on 11 March 2011. The objective of the solution was to Automatically detect, thanks to inspection follow-up letters, weak signals and statistical trends to support inspectors in their work. The challenges were to analyze the information contained in the 20,000 follow-up letters inspection and extract structured data and to develop a “ready-to-use” tool to help inspectors in their work"/>
    <x v="0"/>
    <x v="11"/>
    <s v="FR"/>
    <s v="Nuclear Safety Authority (ASN)"/>
    <x v="0"/>
    <x v="6"/>
    <s v="Military defence."/>
    <x v="1"/>
    <x v="5"/>
    <m/>
    <s v="Communication"/>
    <s v="Natural language processing"/>
    <m/>
    <s v="text analysis"/>
    <x v="2"/>
    <x v="1"/>
    <m/>
    <x v="0"/>
    <x v="2"/>
    <x v="2"/>
    <x v="0"/>
    <m/>
    <m/>
    <s v="Security Analytics and Threat Intelligence"/>
    <x v="3"/>
    <x v="13"/>
    <x v="0"/>
    <x v="0"/>
    <x v="0"/>
    <m/>
    <x v="1"/>
    <x v="0"/>
    <x v="1"/>
    <s v="Predictive systems"/>
    <m/>
    <m/>
    <s v="Incremental / Technical Change"/>
    <b v="0"/>
    <m/>
    <m/>
    <m/>
    <m/>
    <m/>
    <s v="Improved Administration Efficency"/>
    <s v="Improved Administrative Efficiency"/>
    <m/>
    <m/>
    <m/>
    <m/>
    <s v="x"/>
    <s v="x"/>
    <s v="x"/>
    <s v="Open government capabilities"/>
    <s v="x"/>
    <m/>
    <m/>
    <s v="https://www.etalab.gouv.fr/intelligence-artificielle-decouvrez-les-6-projets-laureats-de-lappel-a-manifestation-dinteret-ia"/>
    <s v="validated"/>
    <x v="0"/>
    <m/>
    <s v="Colin van Noordt"/>
    <d v="2021-05-24T00:00:00"/>
    <m/>
  </r>
  <r>
    <s v="AIWT6-471"/>
    <s v="Automatically detecting irregularities in occupancy soils"/>
    <s v=" "/>
    <m/>
    <s v="Automatically detecting irregularities in occupancy soils (illegal constructions, illegal dumping, etc.) from aerial and satellite images"/>
    <x v="0"/>
    <x v="11"/>
    <s v="FR"/>
    <s v="Departmental Directorate of Territories and the Sea (DDTM) of_x000a_L'Hérault:"/>
    <x v="0"/>
    <x v="8"/>
    <s v="Housing and community amenities n.e.c."/>
    <x v="4"/>
    <x v="2"/>
    <m/>
    <s v="Perception"/>
    <s v="Computer vision"/>
    <m/>
    <m/>
    <x v="3"/>
    <x v="1"/>
    <m/>
    <x v="0"/>
    <x v="1"/>
    <x v="2"/>
    <x v="0"/>
    <m/>
    <m/>
    <s v="Computer Vision and Identity Recognition"/>
    <x v="3"/>
    <x v="7"/>
    <x v="0"/>
    <x v="0"/>
    <x v="0"/>
    <m/>
    <x v="1"/>
    <x v="0"/>
    <x v="0"/>
    <s v="Enforcement"/>
    <m/>
    <m/>
    <s v="Incremental / Technical Change"/>
    <b v="0"/>
    <m/>
    <m/>
    <m/>
    <m/>
    <m/>
    <s v="Improved Administration Efficency"/>
    <s v="Improved Administrative Efficiency"/>
    <m/>
    <s v="x"/>
    <m/>
    <s v="x"/>
    <m/>
    <m/>
    <m/>
    <b v="0"/>
    <m/>
    <m/>
    <m/>
    <s v="https://www.etalab.gouv.fr/intelligence-artificielle-decouvrez-les-6-projets-laureats-de-lappel-a-manifestation-dinteret-ia"/>
    <s v="validated"/>
    <x v="0"/>
    <m/>
    <s v="Colin van Noordt"/>
    <d v="2021-05-24T00:00:00"/>
    <m/>
  </r>
  <r>
    <s v="AIWT6-472"/>
    <s v="Targeting establishment inspection - refine targeting of establishments for inspections"/>
    <s v="https://www.etalab.gouv.fr/intelligence-artificielle-decouvrez-les-6-projets-laureats-de-lappel-a-manifestation-dinteret-ia"/>
    <m/>
    <s v="refine the targeting of establishments to be inspected in the direct delivery sector to consumers (restaurants, catering trades, distributors) through consumer reviews on online review sites."/>
    <x v="0"/>
    <x v="11"/>
    <s v="FR"/>
    <s v="General Directorate of Food (DGAL) of the Ministry of_x000a_Agriculture and Food:"/>
    <x v="0"/>
    <x v="3"/>
    <s v="Other industries"/>
    <x v="1"/>
    <x v="5"/>
    <m/>
    <s v="Planning"/>
    <s v="Planning and Scheduling"/>
    <m/>
    <m/>
    <x v="2"/>
    <x v="1"/>
    <m/>
    <x v="0"/>
    <x v="0"/>
    <x v="1"/>
    <x v="2"/>
    <m/>
    <m/>
    <s v="Predictive Analytics, Simulation and Data Visualisation"/>
    <x v="3"/>
    <x v="13"/>
    <x v="0"/>
    <x v="0"/>
    <x v="0"/>
    <m/>
    <x v="1"/>
    <x v="0"/>
    <x v="0"/>
    <s v="Enforcement"/>
    <m/>
    <m/>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m/>
    <s v="Colin van Noordt"/>
    <d v="2021-05-24T00:00:00"/>
    <m/>
  </r>
  <r>
    <s v="AIWT6-473"/>
    <s v="Intelligence Emploi"/>
    <s v="https://www.modernisation.gouv.fr/actualites/investir-pour-transformer-decouvrez-les-17-laureats-du-premier-appel-projets-du-ftap"/>
    <m/>
    <s v="Install Artificial Intelligence within Pôle emploi as a lever to accelerate the return to sustainable employment."/>
    <x v="0"/>
    <x v="11"/>
    <s v="FR"/>
    <s v="Ministry of Labor "/>
    <x v="0"/>
    <x v="0"/>
    <s v="Unemployment."/>
    <x v="1"/>
    <x v="1"/>
    <m/>
    <s v="Planning"/>
    <s v="Planning and Scheduling"/>
    <m/>
    <m/>
    <x v="2"/>
    <x v="0"/>
    <m/>
    <x v="0"/>
    <x v="0"/>
    <x v="1"/>
    <x v="3"/>
    <m/>
    <m/>
    <s v="Predictive Analytics, Simulation and Data Visualisation"/>
    <x v="0"/>
    <x v="0"/>
    <x v="0"/>
    <x v="0"/>
    <x v="0"/>
    <m/>
    <x v="2"/>
    <x v="0"/>
    <x v="0"/>
    <s v="Public Services and engagement"/>
    <m/>
    <m/>
    <s v="Incremental / Technical Change"/>
    <s v="Improved Public Service"/>
    <m/>
    <m/>
    <s v="x"/>
    <s v="x"/>
    <m/>
    <b v="0"/>
    <b v="0"/>
    <m/>
    <m/>
    <m/>
    <m/>
    <m/>
    <m/>
    <m/>
    <b v="0"/>
    <m/>
    <m/>
    <m/>
    <s v="https://www.modernisation.gouv.fr/action-publique-2022/fonds-pour-la-transformation-de-laction-publique/investir-pour-transformer-decouvrez-les-17-laureats-du-premier-appel-a-projets-du-ftap"/>
    <s v="validated"/>
    <x v="0"/>
    <m/>
    <s v="Colin van Noordt"/>
    <d v="2021-05-24T00:00:00"/>
    <m/>
  </r>
  <r>
    <s v="AIWT6-474"/>
    <s v="AI for targeting fraud and valuing requests (CFVR) to improve the efficiency of tax audits"/>
    <s v="https://www.modernisation.gouv.fr/actualites/investir-pour-transformer-decouvrez-les-17-laureats-du-premier-appel-projets-du-ftap"/>
    <m/>
    <s v="Concretely, the use of the innumerable data gathered by the administrations, milled by algorithm, would make it possible to target the controls on the people and the companies most likely to be in default - involuntary or fraudulent. For example in the event of a sudden change in income, or inconsistency in the situations declared to the various administrations ..."/>
    <x v="0"/>
    <x v="11"/>
    <s v="FR"/>
    <s v="Ministry of Action and Public Accounts - DGFIP"/>
    <x v="0"/>
    <x v="1"/>
    <s v="Executive and legislative organs, financial and fiscal affairs, external affairs."/>
    <x v="4"/>
    <x v="1"/>
    <m/>
    <s v="Planning"/>
    <s v="Planning and Scheduling"/>
    <m/>
    <m/>
    <x v="2"/>
    <x v="5"/>
    <m/>
    <x v="0"/>
    <x v="2"/>
    <x v="2"/>
    <x v="0"/>
    <m/>
    <m/>
    <s v="Predictive Analytics, Simulation and Data Visualisation"/>
    <x v="3"/>
    <x v="7"/>
    <x v="0"/>
    <x v="0"/>
    <x v="0"/>
    <m/>
    <x v="2"/>
    <x v="0"/>
    <x v="0"/>
    <s v="Enforcement"/>
    <m/>
    <m/>
    <s v="Incremental / Technical Change"/>
    <s v="Improved Public Service"/>
    <m/>
    <m/>
    <s v="x"/>
    <m/>
    <m/>
    <b v="0"/>
    <b v="0"/>
    <m/>
    <m/>
    <m/>
    <m/>
    <m/>
    <m/>
    <m/>
    <b v="0"/>
    <m/>
    <m/>
    <m/>
    <s v="https://www.modernisation.gouv.fr/action-publique-2022/fonds-pour-la-transformation-de-laction-publique/investir-pour-transformer-decouvrez-les-17-laureats-du-premier-appel-a-projets-du-ftap"/>
    <s v="validated"/>
    <x v="0"/>
    <m/>
    <s v="Colin van Noordt"/>
    <d v="2021-05-24T00:00:00"/>
    <m/>
  </r>
  <r>
    <s v="AIWT6-475"/>
    <s v="Datascience"/>
    <s v="https://www.modernisation.gouv.fr/actualites/investir-pour-transformer-decouvrez-les-17-laureats-du-premier-appel-projets-du-ftap"/>
    <m/>
    <s v="Enlargement of the activity of the scientific laboratory (datalab) created in 2016 by the Ministry of the Interior in order to systematize the approaches of strategic analysis by data, and promote the emergence of Artificial Intelligence for the benefit of the all the missions of the Ministry of the Interior."/>
    <x v="0"/>
    <x v="11"/>
    <s v="FR"/>
    <s v="Ministry of the Interior"/>
    <x v="0"/>
    <x v="1"/>
    <s v="R&amp;D general public services."/>
    <x v="4"/>
    <x v="1"/>
    <m/>
    <s v="Planning"/>
    <s v="Automated reasoning"/>
    <m/>
    <m/>
    <x v="2"/>
    <x v="1"/>
    <m/>
    <x v="0"/>
    <x v="0"/>
    <x v="1"/>
    <x v="2"/>
    <m/>
    <m/>
    <s v="Predictive Analytics, Simulation and Data Visualisation"/>
    <x v="0"/>
    <x v="15"/>
    <x v="0"/>
    <x v="0"/>
    <x v="0"/>
    <m/>
    <x v="0"/>
    <x v="0"/>
    <x v="1"/>
    <s v="Data access and reuse"/>
    <m/>
    <s v="2 - IOP4AI​"/>
    <s v="Incremental / Technical Change"/>
    <s v="Improved Public Service"/>
    <m/>
    <m/>
    <s v="x"/>
    <m/>
    <m/>
    <s v="Open Government Capabilities"/>
    <b v="0"/>
    <m/>
    <m/>
    <m/>
    <m/>
    <m/>
    <m/>
    <m/>
    <s v="Open government capabilities"/>
    <s v="x"/>
    <m/>
    <m/>
    <s v="https://www.modernisation.gouv.fr/action-publique-2022/fonds-pour-la-transformation-de-laction-publique/investir-pour-transformer-decouvrez-les-17-laureats-du-premier-appel-a-projets-du-ftap"/>
    <s v="validated"/>
    <x v="0"/>
    <m/>
    <s v="Colin van Noordt"/>
    <d v="2021-05-24T00:00:00"/>
    <m/>
  </r>
  <r>
    <s v="AIWT6-476"/>
    <s v="Health data hub - Creation of a big data infrastructure in health"/>
    <s v="https://www.modernisation.gouv.fr/actualites/investir-pour-transformer-decouvrez-les-17-laureats-du-premier-appel-projets-du-ftap"/>
    <m/>
    <s v="create a “big data” data infrastructure in health as well as bring together tools and skills to significantly improve the efficiency of our health system. The advantages of the project: the development of data-driven analysis for clinical research, decision support in terms of resource allocation and the development of predictive and efficient medicine"/>
    <x v="0"/>
    <x v="11"/>
    <s v="FR"/>
    <s v="Ministry of Solidarity and Health - DREES"/>
    <x v="0"/>
    <x v="4"/>
    <s v="Health n.e.c."/>
    <x v="4"/>
    <x v="1"/>
    <m/>
    <s v="Planning"/>
    <s v="Planning and Scheduling"/>
    <m/>
    <m/>
    <x v="2"/>
    <x v="1"/>
    <m/>
    <x v="1"/>
    <x v="0"/>
    <x v="0"/>
    <x v="0"/>
    <m/>
    <m/>
    <s v="AI-empowered Knowledge Management"/>
    <x v="0"/>
    <x v="15"/>
    <x v="0"/>
    <x v="0"/>
    <x v="0"/>
    <m/>
    <x v="1"/>
    <x v="0"/>
    <x v="0"/>
    <s v="Regulatory research, analysis and monitoring"/>
    <m/>
    <s v="2 - IOP4AI​"/>
    <s v="Incremental / Technical Change"/>
    <b v="0"/>
    <m/>
    <m/>
    <m/>
    <m/>
    <m/>
    <s v="Improved Administration Efficency"/>
    <s v="Improved Administrative Efficiency"/>
    <m/>
    <m/>
    <s v="x"/>
    <m/>
    <s v="x"/>
    <m/>
    <m/>
    <s v="Open government capabilities"/>
    <s v="x"/>
    <m/>
    <m/>
    <s v="https://www.modernisation.gouv.fr/action-publique-2022/fonds-pour-la-transformation-de-laction-publique/investir-pour-transformer-decouvrez-les-17-laureats-du-premier-appel-a-projets-du-ftap"/>
    <s v="validated"/>
    <x v="0"/>
    <m/>
    <s v="Colin van Noordt"/>
    <d v="2021-05-24T00:00:00"/>
    <m/>
  </r>
  <r>
    <s v="AIWT6-477"/>
    <s v="Expert systems in meteorology and climate to better forecasting"/>
    <s v="https://www.modernisation.gouv.fr/actualites/investir-pour-transformer-decouvrez-les-17-laureats-du-premier-appel-projets-du-ftap"/>
    <m/>
    <s v="Experiment innovative technologies like machine learning for better forecasting of meteorological phenomena and their impacts. "/>
    <x v="0"/>
    <x v="11"/>
    <s v="FR"/>
    <s v="Ministry of Ecological and Inclusive Transition - Météo France"/>
    <x v="0"/>
    <x v="2"/>
    <s v="Environmental protection n.e.c."/>
    <x v="4"/>
    <x v="1"/>
    <m/>
    <s v="Planning"/>
    <s v="Machine learning"/>
    <s v="Machine learning"/>
    <m/>
    <x v="0"/>
    <x v="1"/>
    <m/>
    <x v="0"/>
    <x v="0"/>
    <x v="1"/>
    <x v="0"/>
    <m/>
    <m/>
    <s v="Expert and Rule based Systems, Algorithmic Decision Making"/>
    <x v="2"/>
    <x v="12"/>
    <x v="0"/>
    <x v="0"/>
    <x v="0"/>
    <m/>
    <x v="1"/>
    <x v="0"/>
    <x v="2"/>
    <s v="Regulatory research, analysis and monitoring"/>
    <m/>
    <m/>
    <s v="Incremental / Technical Change"/>
    <b v="0"/>
    <m/>
    <m/>
    <m/>
    <m/>
    <m/>
    <s v="Improved Administration Efficency"/>
    <s v="Improved Administrative Efficiency"/>
    <m/>
    <s v="x"/>
    <m/>
    <m/>
    <m/>
    <m/>
    <m/>
    <b v="0"/>
    <m/>
    <m/>
    <m/>
    <s v="https://www.modernisation.gouv.fr/action-publique-2022/fonds-pour-la-transformation-de-laction-publique/investir-pour-transformer-decouvrez-les-17-laureats-du-premier-appel-a-projets-du-ftap"/>
    <s v="validated"/>
    <x v="0"/>
    <m/>
    <s v="Colin van Noordt"/>
    <d v="2021-05-24T00:00:00"/>
    <m/>
  </r>
  <r>
    <s v="AIWT6-478"/>
    <s v="Indexing of Government photos for better identification on photos using facial recognition "/>
    <s v=" "/>
    <m/>
    <s v="The Government’s Information and Press service has an enormous media library of political photos belonging to the Luxembourg State. Until now, the work on indexing these photos, carried out manually, has been fastidious and time consuming. The AI project aimed to identify the politicians on these photos using facial recognition and generate improved metadata for the media library. Setting up this facial recognition has allowed to facilitate and accelerate the provision of the photos’ metadata, which in turn resulted in better use of the media library’s content, for the benefit of the State as a whole._x000a_"/>
    <x v="0"/>
    <x v="20"/>
    <s v="LU"/>
    <s v="Government’s Information and Press service"/>
    <x v="0"/>
    <x v="1"/>
    <s v="R&amp;D general public services."/>
    <x v="1"/>
    <x v="2"/>
    <m/>
    <s v="Perception"/>
    <s v="Computer vision"/>
    <s v="Machine learning"/>
    <m/>
    <x v="0"/>
    <x v="1"/>
    <m/>
    <x v="0"/>
    <x v="2"/>
    <x v="2"/>
    <x v="0"/>
    <m/>
    <m/>
    <s v="Computer Vision and Identity Recognition"/>
    <x v="3"/>
    <x v="8"/>
    <x v="0"/>
    <x v="0"/>
    <x v="0"/>
    <m/>
    <x v="1"/>
    <x v="0"/>
    <x v="0"/>
    <s v="Internal Management"/>
    <m/>
    <m/>
    <m/>
    <b v="0"/>
    <m/>
    <m/>
    <m/>
    <m/>
    <m/>
    <s v="Improved Administration Efficency"/>
    <s v="Improved Administrative Efficiency"/>
    <m/>
    <s v="x"/>
    <s v="x"/>
    <m/>
    <m/>
    <m/>
    <m/>
    <b v="0"/>
    <m/>
    <m/>
    <m/>
    <s v="https://gouvernement.lu/en/dossiers.gouv_digitalisation%2Ben%2Bdossiers%2B2021%2BAI4Gov.html"/>
    <s v="validated"/>
    <x v="0"/>
    <m/>
    <s v="Colin van Noordt"/>
    <d v="2021-05-24T00:00:00"/>
    <m/>
  </r>
  <r>
    <s v="AIWT6-479"/>
    <s v="Extraction of topographical objects - AI to extract topographical objects from aerial images"/>
    <s v="https://gouvernement.lu/en/dossiers.gouv_digitalisation%2Ben%2Bdossiers%2B2021%2BAI4Gov.html"/>
    <m/>
    <s v="This project involved using AI to extract topographical objects from aerial images, thereby making it possible to detect new buildings and roads with a view to identifying construction areas. Extracting these objects made it possible to reduce State officials’ workload and increase the quality and rapidity of updating the databases held by the Land Registry and Topography Administration. A further aim of the project was to allow the creation of new data and services, and object recognition._x000a_"/>
    <x v="0"/>
    <x v="20"/>
    <s v="LU"/>
    <s v="Land Registry and Topography Administration"/>
    <x v="0"/>
    <x v="1"/>
    <s v="Executive and legislative organs, financial and fiscal affairs, external affairs."/>
    <x v="4"/>
    <x v="2"/>
    <m/>
    <s v="Perception"/>
    <s v="Computer vision"/>
    <s v="Machine learning"/>
    <m/>
    <x v="0"/>
    <x v="1"/>
    <m/>
    <x v="0"/>
    <x v="0"/>
    <x v="1"/>
    <x v="0"/>
    <m/>
    <m/>
    <s v="Computer Vision and Identity Recognition"/>
    <x v="2"/>
    <x v="9"/>
    <x v="0"/>
    <x v="0"/>
    <x v="0"/>
    <m/>
    <x v="1"/>
    <x v="0"/>
    <x v="2"/>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0"/>
    <s v="Transcription of texts  of articles by using optical character recognition"/>
    <s v="https://gouvernement.lu/en/dossiers.gouv_digitalisation%2Ben%2Bdossiers%2B2021%2BAI4Gov.html"/>
    <m/>
    <s v="The aim of the project proposed by the Luxembourg National Library (Bibliothèque nationale de Luxembourg - BnL) is to improve the transcription of the texts of articles by using optical character recognition (OCR). This enhancement was a prerequisite for the automated identification of &quot;named entities&quot; (people, places, organisations, and dates). These entities, detected using AI techniques, form the basis for a new interactive application that allows dynamic exploration of articles, thereby improving access to the archive of digitalised newspapers and journals._x000a_"/>
    <x v="0"/>
    <x v="20"/>
    <s v="LU"/>
    <s v=" Luxembourg National Library"/>
    <x v="0"/>
    <x v="1"/>
    <s v="Executive and legislative organs, financial and fiscal affairs, external affairs."/>
    <x v="4"/>
    <x v="2"/>
    <m/>
    <s v="Perception"/>
    <s v="Computer vision"/>
    <s v="Machine learning"/>
    <m/>
    <x v="0"/>
    <x v="1"/>
    <m/>
    <x v="0"/>
    <x v="0"/>
    <x v="1"/>
    <x v="0"/>
    <m/>
    <m/>
    <s v="Computer Vision and Identity Recognition"/>
    <x v="2"/>
    <x v="12"/>
    <x v="0"/>
    <x v="0"/>
    <x v="0"/>
    <m/>
    <x v="1"/>
    <x v="1"/>
    <x v="0"/>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1"/>
    <s v="CLAVIS project - Automatic recognition of old handwritten documents"/>
    <s v="https://sip.gouvernement.lu/en/dossiers.gouv_digitalisation%2Ben%2Bdossiers%2B2021%2BAI4Gov.html"/>
    <m/>
    <s v="The CLAVIS project proposed by the Luxembourg National archives (Archives nationales de Luxembourg - ANLux) involves submitting digitised images of seventeenth- and eighteenth-century manuscript documents to Transkribus, a platform for AI-assisted recognition of handwriting, transcription, and searches in historic documents. Automated transcription helps to make these sources, hardly exploitable until now, legible and comprehensible again for upcoming generations of researchers. ANLux also expects the project to come up with new possibilities for the automated creation of inventories or indexes of people and places._x000a_"/>
    <x v="0"/>
    <x v="20"/>
    <s v="LU"/>
    <s v="Luxembourg National archive"/>
    <x v="0"/>
    <x v="1"/>
    <s v="Executive and legislative organs, financial and fiscal affairs, external affairs."/>
    <x v="4"/>
    <x v="2"/>
    <m/>
    <s v="Perception"/>
    <s v="Computer vision"/>
    <s v="Machine learning"/>
    <m/>
    <x v="0"/>
    <x v="1"/>
    <m/>
    <x v="5"/>
    <x v="0"/>
    <x v="1"/>
    <x v="0"/>
    <m/>
    <m/>
    <s v="Computer Vision and Identity Recognition"/>
    <x v="1"/>
    <x v="5"/>
    <x v="0"/>
    <x v="0"/>
    <x v="0"/>
    <m/>
    <x v="1"/>
    <x v="0"/>
    <x v="0"/>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2"/>
    <s v="3D scan underground infrastructure - Prevention damage of critical infrastructure"/>
    <s v="https://slimstebinnenstad.nl/categorie-projecten/"/>
    <m/>
    <s v="The 3D scan of the precise location of the main sewer in combination with an app that visualizes the location of the sewer above ground prevents damage to this critical infrastructure during construction work."/>
    <x v="3"/>
    <x v="13"/>
    <s v="NL"/>
    <s v="Municipality of Arnhem "/>
    <x v="4"/>
    <x v="8"/>
    <s v="Water supply."/>
    <x v="3"/>
    <x v="6"/>
    <m/>
    <s v="Planning"/>
    <s v="Planning and Scheduling"/>
    <m/>
    <m/>
    <x v="2"/>
    <x v="3"/>
    <s v="2-CritInfrastruct"/>
    <x v="0"/>
    <x v="0"/>
    <x v="1"/>
    <x v="2"/>
    <m/>
    <m/>
    <s v="Predictive Analytics, Simulation and Data Visualisation"/>
    <x v="2"/>
    <x v="12"/>
    <x v="0"/>
    <x v="0"/>
    <x v="0"/>
    <m/>
    <x v="2"/>
    <x v="0"/>
    <x v="2"/>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483"/>
    <s v="8TING - Analysis of drivers to keep people in class"/>
    <s v="https://slimstebinnenstad.nl/categorie-projecten/ https://www.8ting.nl/Cases/Data-analyse-bijstandsbestand/"/>
    <m/>
    <s v="With 8TING, the use of pyschology and web technology in the Municipality of Enschede appeals to internal drivers by monitoring and adjusting on more than 80 factors. Based on profile, behaviour and context, it is made clear who needs what attention. With this insight, (automatic) programs are planned to measure, pats on the back and people are kept in class."/>
    <x v="3"/>
    <x v="13"/>
    <s v="NL"/>
    <s v="8Ting, business office Work &amp; Income of the municipality of Enschede"/>
    <x v="4"/>
    <x v="9"/>
    <s v="Secondary education."/>
    <x v="3"/>
    <x v="7"/>
    <m/>
    <s v="Planning"/>
    <s v="Planning and Scheduling"/>
    <m/>
    <m/>
    <x v="2"/>
    <x v="4"/>
    <s v="3b-Education-students"/>
    <x v="0"/>
    <x v="0"/>
    <x v="0"/>
    <x v="1"/>
    <m/>
    <m/>
    <s v="Predictive Analytics, Simulation and Data Visualisation"/>
    <x v="2"/>
    <x v="9"/>
    <x v="0"/>
    <x v="0"/>
    <x v="0"/>
    <m/>
    <x v="0"/>
    <x v="0"/>
    <x v="5"/>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84"/>
    <s v="Aerial Inspection Drones"/>
    <s v="https://www.rvo.nl/subsidie-en-financieringswijzer/sbir/sbir-oproep-artifici%C3%ABle-intelligentie-voor-de-publieke-diensten/publieke-samenvattingen "/>
    <m/>
    <s v="Aurea Imaging wants to develop image analysis technology for drones/Unmanned Aerial Vehicles (UAVs) to use them in the agricultural sector in detecting anomalies. These abnormalities may indicate harmful organisms. In a testing ground of the Dutch Food and Consumer Product Safety Authority (NVWA), we investigate the feasibility of this technology."/>
    <x v="0"/>
    <x v="13"/>
    <s v="NL"/>
    <s v="Aurea Imaging / Pegasus Geospatial Consulting B.V, NVWA"/>
    <x v="3"/>
    <x v="3"/>
    <s v="Agriculture, forestry, fishing and hunting"/>
    <x v="4"/>
    <x v="7"/>
    <m/>
    <s v="Integration and Interaction"/>
    <s v="Robotics and Automation"/>
    <m/>
    <m/>
    <x v="2"/>
    <x v="1"/>
    <m/>
    <x v="0"/>
    <x v="0"/>
    <x v="1"/>
    <x v="0"/>
    <m/>
    <m/>
    <s v="Cognitive Robotics and Process Automation, Connected and Automated Vehicles"/>
    <x v="3"/>
    <x v="8"/>
    <x v="0"/>
    <x v="0"/>
    <x v="0"/>
    <m/>
    <x v="2"/>
    <x v="1"/>
    <x v="2"/>
    <s v="Enforcement"/>
    <m/>
    <m/>
    <s v="Transformative / Disruptiv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85"/>
    <s v="Agent system"/>
    <s v="https://werkenbijprorail.nl/nieuws/artificial-intelligence-ingezet-bij-prorail/"/>
    <m/>
    <s v="The agent is an autonomous computer program that functions completely independently with associated actions and goals. The officer gives avies to train traffic controllers in case of delay to avoid further delays in train traffic."/>
    <x v="0"/>
    <x v="13"/>
    <s v="NL"/>
    <s v="ProRail"/>
    <x v="0"/>
    <x v="3"/>
    <s v="Transport"/>
    <x v="4"/>
    <x v="1"/>
    <m/>
    <s v="Learning"/>
    <s v="Machine learning"/>
    <s v="Machine learning"/>
    <m/>
    <x v="0"/>
    <x v="1"/>
    <m/>
    <x v="0"/>
    <x v="4"/>
    <x v="2"/>
    <x v="0"/>
    <m/>
    <m/>
    <s v="Machine Learning, Deep Learning"/>
    <x v="2"/>
    <x v="9"/>
    <x v="0"/>
    <x v="0"/>
    <x v="0"/>
    <m/>
    <x v="1"/>
    <x v="1"/>
    <x v="1"/>
    <s v="Adjudication"/>
    <m/>
    <m/>
    <m/>
    <b v="0"/>
    <m/>
    <m/>
    <m/>
    <m/>
    <m/>
    <s v="Improved Administration Efficency"/>
    <s v="Improved Administrative Efficiency"/>
    <m/>
    <m/>
    <m/>
    <m/>
    <s v="x"/>
    <m/>
    <m/>
    <b v="0"/>
    <m/>
    <m/>
    <m/>
    <s v="Hoekstra, M., Chideock, C., &amp; Veenstra, A.F. van (2021). Quik Scan AI in de Publieke Dienstverlening II - Longlist Initiatieven. TNO: Den Haag."/>
    <s v="validated"/>
    <x v="0"/>
    <m/>
    <s v="Colin van Noordt"/>
    <d v="2021-05-24T00:00:00"/>
    <m/>
  </r>
  <r>
    <s v="AIWT6-486"/>
    <s v="AI for public space notifications - Image recognition to analyse reports "/>
    <s v="https://www.smartcitydordrecht.nl/gemeentelijke-projecten/dordrecht-koploper-in-onderzoek-gebruik-artificial-intelligence-ai-bij-meldingen-openbare-ruimte _x000a_https://www.nativeconsulting.nl/tdocumenten/docdetail.aspx?pkey1=447&amp;title=datagedreven-werken-in-de-praktijk-dordrecht-roeselare-be-en-eindhoven"/>
    <m/>
    <s v="In Dordrecht, residents can report defects and inconveniences in public space to the Wijklijn. These reports vary from loose pavement tiles, broken street lights to reporting dangerous situations. After the report arrives at the municipality, we look at how the situation can be solved. Dordrecht has investigated whether it will be possible in the future to use Artificial Intelligence (AI) to make reporting easier and the process more efficient.With photo a report of defects in the public space; image recognition helps to analyze the report."/>
    <x v="3"/>
    <x v="13"/>
    <s v="NL"/>
    <s v="Municipality of Dordrecht"/>
    <x v="4"/>
    <x v="1"/>
    <s v="Executive and legislative organs, financial and fiscal affairs, external affairs."/>
    <x v="4"/>
    <x v="1"/>
    <m/>
    <s v="Perception"/>
    <s v="Computer vision"/>
    <s v="Machine learning"/>
    <m/>
    <x v="0"/>
    <x v="1"/>
    <m/>
    <x v="4"/>
    <x v="1"/>
    <x v="2"/>
    <x v="0"/>
    <m/>
    <m/>
    <s v="Computer Vision and Identity Recognition"/>
    <x v="3"/>
    <x v="8"/>
    <x v="0"/>
    <x v="0"/>
    <x v="0"/>
    <m/>
    <x v="0"/>
    <x v="1"/>
    <x v="2"/>
    <s v="Internal Management"/>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487"/>
    <s v="AI Chatbot Robin - Answer questions about business transfers"/>
    <s v="https://techfocus.pleio.nl/cms/view/cabb9532-71a8-4728-9c06-371c3de67d47/communicatietechnologieen/101e23fd-783b-4330-b5c1-a4054df88a26 en https://www.rvo.nl/onderwerpen/agrarisch-ondernemen/uw-registratie-bij-ons/bedrijfsoverdracht"/>
    <m/>
    <s v="Chatbot Robin is the sequel to the Pilot Watson. Chatbot Robin went live in April 2019.  Chatbot Robin is a virtual agent that can answer questions about business transfers."/>
    <x v="0"/>
    <x v="13"/>
    <s v="NL"/>
    <s v="Netherlands Enterprise Agency, KAI MT, BZK, ICTU, CIO EZK and entrepreneurs"/>
    <x v="0"/>
    <x v="1"/>
    <s v="Executive and legislative organs, financial and fiscal affairs, external affairs."/>
    <x v="3"/>
    <x v="7"/>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m/>
    <s v="x"/>
    <m/>
    <m/>
    <m/>
    <b v="0"/>
    <b v="0"/>
    <m/>
    <m/>
    <m/>
    <m/>
    <m/>
    <m/>
    <m/>
    <b v="0"/>
    <m/>
    <m/>
    <m/>
    <s v="Hoekstra, M., Chideock, C., &amp; Veenstra, A.F. van (2021). Quik Scan AI in de Publieke Dienstverlening II - Longlist Initiatieven. TNO: Den Haag."/>
    <s v="validated"/>
    <x v="0"/>
    <m/>
    <s v="Colin van Noordt"/>
    <d v="2021-05-24T00:00:00"/>
    <m/>
  </r>
  <r>
    <s v="AIWT6-488"/>
    <s v="AICrimePrediction (AICP) - Prediction of  the risk of crime and terrorism"/>
    <s v="https://www.rvo.nl/subsidie-en-financieringswijzer/sbir/sbir-oproep-artifici%C3%ABle-intelligentie-voor-de-publieke-diensten/publieke-samenvattingen "/>
    <m/>
    <s v="AICrimePrediction (AICP) is a feasibility study of the Amsterdam police and Ciphix. It investigates whether the historical data of the control room (type, time, location), combined with the real-time reports by means of AI, can predict the risk of crime and terrorism with great accuracy."/>
    <x v="0"/>
    <x v="13"/>
    <s v="NL"/>
    <s v="Ciphix, Amsterdam Police"/>
    <x v="4"/>
    <x v="5"/>
    <s v="Public order and safety n.e.c."/>
    <x v="4"/>
    <x v="7"/>
    <m/>
    <s v="Planning"/>
    <s v="Planning and Scheduling"/>
    <m/>
    <m/>
    <x v="2"/>
    <x v="5"/>
    <s v="6e-LawEnforcement-predictcrime"/>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489"/>
    <s v="AI machine learning supervised - Delivering learning reports"/>
    <s v="https://www.rvo.nl/subsidie-en-financieringswijzer/sbir/sbir-oproep-artifici%C3%ABle-intelligentie-voor-de-publieke-diensten/publieke-samenvattingen "/>
    <m/>
    <s v="Duo is currently holding a small-scale internal pilot called 'AI machine learning supervised', with the aim of delivering a learning report for DUO"/>
    <x v="0"/>
    <x v="13"/>
    <s v="NL"/>
    <s v="Education Implementation Service"/>
    <x v="0"/>
    <x v="9"/>
    <s v="R&amp;D education."/>
    <x v="4"/>
    <x v="7"/>
    <m/>
    <s v="Learning"/>
    <s v="Machine learning"/>
    <s v="Machine learning"/>
    <m/>
    <x v="0"/>
    <x v="4"/>
    <m/>
    <x v="0"/>
    <x v="2"/>
    <x v="2"/>
    <x v="3"/>
    <m/>
    <m/>
    <s v="Machine Learning, Deep Learning"/>
    <x v="1"/>
    <x v="2"/>
    <x v="0"/>
    <x v="0"/>
    <x v="0"/>
    <m/>
    <x v="0"/>
    <x v="1"/>
    <x v="3"/>
    <s v="Internal Man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90"/>
    <s v="AI for detection of diseases in plants and trees"/>
    <s v="https://www.rvo.nl/subsidie-en-financieringswijzer/sbir/sbir-oproep-artifici%C3%ABle-intelligentie-voor-de-publieke-diensten/publieke-samenvattingen "/>
    <m/>
    <s v="The NVWA has a pilot run that uses AI to detect diseases in plants and trees."/>
    <x v="0"/>
    <x v="13"/>
    <s v="NL"/>
    <s v="NVWA"/>
    <x v="0"/>
    <x v="2"/>
    <s v="Protection of biodiversity and landscape."/>
    <x v="4"/>
    <x v="7"/>
    <m/>
    <s v="Perception"/>
    <s v="Computer vision"/>
    <m/>
    <m/>
    <x v="3"/>
    <x v="1"/>
    <m/>
    <x v="0"/>
    <x v="0"/>
    <x v="1"/>
    <x v="0"/>
    <m/>
    <m/>
    <s v="Computer Vision and Identity Recognition"/>
    <x v="3"/>
    <x v="8"/>
    <x v="0"/>
    <x v="0"/>
    <x v="0"/>
    <m/>
    <x v="1"/>
    <x v="0"/>
    <x v="2"/>
    <s v="Business intelligence"/>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491"/>
    <s v="AI for detecting Asian Hornbill "/>
    <m/>
    <m/>
    <s v="The NVWA has a pilot running that uses AI to detect the Asian Hornbill. If the NVWA receives a notification about a possible nest in a certain area. The NVWA will then fly a drone with thermal imaging camera over that area. The NVWA is also developing an image recognition app for the Asian horn. The app determines whether it is a European or Asian horn."/>
    <x v="0"/>
    <x v="13"/>
    <s v="NL"/>
    <s v="NVWA"/>
    <x v="0"/>
    <x v="3"/>
    <s v="Agriculture, forestry, fishing and hunting"/>
    <x v="4"/>
    <x v="7"/>
    <m/>
    <s v="Perception"/>
    <s v="Computer vision"/>
    <m/>
    <m/>
    <x v="3"/>
    <x v="1"/>
    <m/>
    <x v="0"/>
    <x v="0"/>
    <x v="1"/>
    <x v="0"/>
    <m/>
    <m/>
    <s v="Computer Vision and Identity Recognition"/>
    <x v="3"/>
    <x v="8"/>
    <x v="0"/>
    <x v="0"/>
    <x v="0"/>
    <m/>
    <x v="1"/>
    <x v="1"/>
    <x v="2"/>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492"/>
    <s v="AI for fisheries inspections - Detecting illegal barrels"/>
    <s v="https://www.rvo.nl/subsidie-en-financieringswijzer/sbir/sbir-oproep-artifici%C3%ABle-intelligentie-voor-de-publieke-diensten/publieke-samenvattingen "/>
    <m/>
    <s v="Aurea Imaging wants to develop image analysis technology for drones/Unmanned Aerial Vehicles (UAVs) to use them in the agricultural sector to detect deviations. These deviations may indicate harmful organisms. In a testing ground of the Dutch Food and Consumer Product Safety Authority (NVWA) we are investigating the feasibility of this technology. The detection of these anomalies using AI has 3 purposes:_x000a_A more efficient use of resources for inspection (inspection, lab, deployment of equipment),_x000a_Improving inspection methods of the Netherlands Food and Consumer Product Safety Authority,_x000a_Achieve higher food safety through better controls."/>
    <x v="0"/>
    <x v="13"/>
    <s v="NL"/>
    <s v="NVWA"/>
    <x v="0"/>
    <x v="2"/>
    <s v="Environmental protection n.e.c."/>
    <x v="4"/>
    <x v="7"/>
    <m/>
    <s v="Perception"/>
    <s v="Computer vision"/>
    <s v="Machine learning"/>
    <m/>
    <x v="0"/>
    <x v="1"/>
    <m/>
    <x v="0"/>
    <x v="1"/>
    <x v="2"/>
    <x v="0"/>
    <m/>
    <m/>
    <s v="Computer Vision and Identity Recognition"/>
    <x v="3"/>
    <x v="13"/>
    <x v="0"/>
    <x v="0"/>
    <x v="0"/>
    <m/>
    <x v="1"/>
    <x v="0"/>
    <x v="2"/>
    <s v="Business intelligence"/>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493"/>
    <s v="AIDA: AI Disaster Advisor"/>
    <s v="https://www.rvo.nl/subsidie-en-financieringswijzer/sbir/sbir-oproep-artifici%C3%ABle-intelligentie-voor-de-publieke-diensten/publieke-samenvattingen "/>
    <m/>
    <s v="AIDA (Artificial Intelligence Disaster Advisor) combines Big Data, Data Science and Data Streaming and quickly feeds all emergency services in a crisis situation with relevant information, making them better able to save and protect lives."/>
    <x v="0"/>
    <x v="13"/>
    <s v="NL"/>
    <s v="Cyber Peacekeeping Forces"/>
    <x v="0"/>
    <x v="5"/>
    <s v="Public order and safety n.e.c."/>
    <x v="4"/>
    <x v="7"/>
    <m/>
    <s v="Reasoning"/>
    <s v="Knowledge representation"/>
    <m/>
    <m/>
    <x v="2"/>
    <x v="1"/>
    <m/>
    <x v="0"/>
    <x v="2"/>
    <x v="2"/>
    <x v="0"/>
    <m/>
    <m/>
    <s v="AI-empowered Knowledge Management"/>
    <x v="2"/>
    <x v="9"/>
    <x v="0"/>
    <x v="0"/>
    <x v="0"/>
    <m/>
    <x v="1"/>
    <x v="0"/>
    <x v="0"/>
    <s v="Enforcement"/>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494"/>
    <s v="Automated risk signalling in Utrecht"/>
    <s v=" "/>
    <m/>
    <s v="Testing with 'automated risk signalling' with input from different files."/>
    <x v="3"/>
    <x v="13"/>
    <s v="NL"/>
    <s v="Municipality of Utrecht, Tilburg, Nijmegen, Middelburg, Hilversum, Amersfoort, Leiden and Almere, Groningen, Zwolle, Tiel and Drechtsteden "/>
    <x v="1"/>
    <x v="0"/>
    <m/>
    <x v="3"/>
    <x v="7"/>
    <m/>
    <s v="Planning"/>
    <s v="Optimisation"/>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495"/>
    <s v="Amsterdam Discovery Challenge app"/>
    <s v="https://www.computable.nl/artikel/nieuws/overheid/6161734/250449/app-moet-toeristen-verspreiden-over-amsterdam.html"/>
    <m/>
    <s v="Users are assigned a route. That tour leads them past alternatives to the tourist attractions in the center of the city."/>
    <x v="3"/>
    <x v="13"/>
    <s v="NL"/>
    <s v="Municipality of Amsterdam and app developer"/>
    <x v="1"/>
    <x v="3"/>
    <s v="Other industries"/>
    <x v="3"/>
    <x v="5"/>
    <m/>
    <s v="Learning"/>
    <s v="Machine learning"/>
    <m/>
    <m/>
    <x v="1"/>
    <x v="1"/>
    <m/>
    <x v="0"/>
    <x v="0"/>
    <x v="3"/>
    <x v="0"/>
    <m/>
    <m/>
    <s v="Machine Learning, Deep Learning"/>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is using Google Map, it is an app, no mention of specific AI development"/>
    <s v="Colin van Noordt"/>
    <d v="2021-05-24T00:00:00"/>
    <m/>
  </r>
  <r>
    <s v="AIWT6-496"/>
    <s v="Anti-cheat software for exams"/>
    <s v="https://www.rtlnieuws.nl/tech/artikel/5210854/proctorexam-online-surveillance-tentamen-examen-universiteit-hogeschool en https://lsvb.nl/2021/01/26/meerderheid-onderwijsinstellingen-blijven-online-surveillance-gebruiken-bij-tentamens-ondanks-grote-bezwaren/"/>
    <m/>
    <s v="Several Dutch higher education institutions use online surveillance software called Proctorexam. By means of the proctoring software, students can be watched during exams via the webcam, microphone or web browser. The software monitors whether the students are cheating and can label students as 'suspicious'"/>
    <x v="3"/>
    <x v="13"/>
    <s v="NL"/>
    <s v="15 high educational institutions in the Netherlands"/>
    <x v="4"/>
    <x v="9"/>
    <s v="Education not definable by level."/>
    <x v="3"/>
    <x v="7"/>
    <m/>
    <s v="Perception"/>
    <s v="Computer vision"/>
    <s v="Machine learning"/>
    <m/>
    <x v="0"/>
    <x v="4"/>
    <s v="3b-Education-students"/>
    <x v="0"/>
    <x v="0"/>
    <x v="0"/>
    <x v="0"/>
    <m/>
    <m/>
    <s v="Computer Vision and Identity Recognition"/>
    <x v="3"/>
    <x v="7"/>
    <x v="0"/>
    <x v="0"/>
    <x v="0"/>
    <m/>
    <x v="1"/>
    <x v="1"/>
    <x v="3"/>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497"/>
    <s v="App Enschede Fietst"/>
    <s v="https://slimstebinnenstad.nl/categorie-projecten/"/>
    <m/>
    <s v="Smart app that encourages Residents to take the bike for short trips (&lt;7.5 km). The app gives the optimal route and departure time to the user. What motivates extra is the reward system. For each bike ride, users receive points that they can exchange for vouchers from entrepreneurs in and around Enschede."/>
    <x v="3"/>
    <x v="13"/>
    <s v="NL"/>
    <s v="Municipality of Enschede"/>
    <x v="1"/>
    <x v="4"/>
    <s v="Health n.e.c."/>
    <x v="3"/>
    <x v="7"/>
    <m/>
    <s v="Learning"/>
    <s v="Machine learning"/>
    <m/>
    <m/>
    <x v="1"/>
    <x v="1"/>
    <m/>
    <x v="0"/>
    <x v="0"/>
    <x v="3"/>
    <x v="0"/>
    <m/>
    <m/>
    <s v="Machine Learning, Deep Learning"/>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cannot find details, seems an app"/>
    <s v="Colin van Noordt"/>
    <d v="2021-05-24T00:00:00"/>
    <m/>
  </r>
  <r>
    <s v="AIWT6-498"/>
    <s v="Artificial inspector - Self-learning system for the inspection of national roads and waterways"/>
    <s v="https://2coolmonkeys.nl/portfolio/de-ai-fabriek/"/>
    <m/>
    <s v="By using cameras, a large part of this inspection can be automated. Instead of using expensive professional cameras that can be used to a limited extent, Rijkswaterstaat has opted to use standard smartphones (Android). The app on the smartphone is applied to cars and ships and makes a recording every second. This recording is used in combination with geographic data to train a cloud-based neural network"/>
    <x v="0"/>
    <x v="13"/>
    <s v="NL"/>
    <s v="Rijkswaterstaat, 2CoolMonkeys"/>
    <x v="4"/>
    <x v="3"/>
    <s v="Transport"/>
    <x v="0"/>
    <x v="1"/>
    <m/>
    <s v="Planning"/>
    <s v="Planning and Scheduling"/>
    <m/>
    <m/>
    <x v="2"/>
    <x v="1"/>
    <m/>
    <x v="2"/>
    <x v="0"/>
    <x v="1"/>
    <x v="2"/>
    <m/>
    <m/>
    <s v="Predictive Analytics, Simulation and Data Visualisation"/>
    <x v="3"/>
    <x v="13"/>
    <x v="0"/>
    <x v="0"/>
    <x v="0"/>
    <m/>
    <x v="2"/>
    <x v="1"/>
    <x v="2"/>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499"/>
    <s v="Asphalt scan - Detection of  damage to roads"/>
    <s v="https://www.baminfra.nl/nieuws/samen-winnen-met-artificial-intelligence"/>
    <m/>
    <s v="With the help of 'the Asphalt Scan', damage to the road and reduced brightness of signage is recognized. The Asphalt Scan uses satellites and scanning vehicles to collect data. Algorithms then identify the problems on the road. "/>
    <x v="2"/>
    <x v="13"/>
    <s v="NL"/>
    <s v="Province of North Holland, Municipality of Amersfoort, Bam infra, Province of Gelderland and other provinces"/>
    <x v="4"/>
    <x v="3"/>
    <s v="Transport"/>
    <x v="3"/>
    <x v="2"/>
    <m/>
    <s v="Planning"/>
    <s v="Planning and Scheduling"/>
    <m/>
    <m/>
    <x v="2"/>
    <x v="1"/>
    <m/>
    <x v="2"/>
    <x v="4"/>
    <x v="2"/>
    <x v="0"/>
    <m/>
    <m/>
    <s v="Predictive Analytics, Simulation and Data Visualisation"/>
    <x v="3"/>
    <x v="7"/>
    <x v="0"/>
    <x v="0"/>
    <x v="0"/>
    <m/>
    <x v="0"/>
    <x v="1"/>
    <x v="2"/>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00"/>
    <s v="Birth certificate Image recognition - Birth certificate validation "/>
    <s v="https://socialmediadna.nl/innovatiecongres-justitie-en-veiligheid/"/>
    <m/>
    <s v="Image analysis techniques developed for document validation."/>
    <x v="0"/>
    <x v="13"/>
    <s v="NL"/>
    <s v="IND and TNO"/>
    <x v="3"/>
    <x v="5"/>
    <s v="Public order and safety n.e.c."/>
    <x v="4"/>
    <x v="1"/>
    <m/>
    <s v="Perception"/>
    <s v="Computer vision"/>
    <m/>
    <m/>
    <x v="1"/>
    <x v="1"/>
    <m/>
    <x v="0"/>
    <x v="0"/>
    <x v="3"/>
    <x v="0"/>
    <m/>
    <m/>
    <s v="Computer Vision and Identity Recogni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1"/>
    <s v="Combating Online Child Abuse"/>
    <s v="https://www.rvo.nl/subsidie-en-financieringswijzer/sbir/sbir-oproep-artifici%C3%ABle-intelligentie-voor-de-publieke-diensten/publieke-samenvattingen "/>
    <m/>
    <s v="The SBIR project Combating Online Child Abuse determines whether it is possible to create and implement an AI model that recognizes illegal content (images) so that this content can be removed from the Internet. "/>
    <x v="0"/>
    <x v="13"/>
    <s v="NL"/>
    <s v="PWC"/>
    <x v="0"/>
    <x v="5"/>
    <s v="Public order and safety n.e.c."/>
    <x v="4"/>
    <x v="7"/>
    <m/>
    <s v="Perception"/>
    <s v="Computer vision"/>
    <m/>
    <m/>
    <x v="2"/>
    <x v="5"/>
    <s v="6e-LawEnforcement-predictcrime"/>
    <x v="0"/>
    <x v="2"/>
    <x v="0"/>
    <x v="0"/>
    <m/>
    <m/>
    <s v="Computer Vision and Identity Recognition"/>
    <x v="3"/>
    <x v="7"/>
    <x v="0"/>
    <x v="0"/>
    <x v="0"/>
    <m/>
    <x v="1"/>
    <x v="1"/>
    <x v="0"/>
    <s v="Enforcement"/>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02"/>
    <s v="Prediction of young people engagement in undesirable behaviour (Pilot Apeldoorn Youth)"/>
    <s v="https://www.binnenlandsbestuur.nl/digitaal/nieuws/zorgen-over-big-data-pilot-apeldoornse-jeugd.9536068.lynkx"/>
    <m/>
    <s v="By linking data sources, predict which groups of young people are more likely to engage in undesirable behaviour in which locations."/>
    <x v="3"/>
    <x v="13"/>
    <s v="NL"/>
    <s v="Municipality of Apeldoorn"/>
    <x v="4"/>
    <x v="0"/>
    <s v="Family and children."/>
    <x v="0"/>
    <x v="5"/>
    <m/>
    <s v="Planning"/>
    <s v="Planning and Scheduling"/>
    <m/>
    <m/>
    <x v="2"/>
    <x v="1"/>
    <m/>
    <x v="0"/>
    <x v="2"/>
    <x v="2"/>
    <x v="0"/>
    <m/>
    <m/>
    <s v="Predictive Analytics, Simulation and Data Visualisation"/>
    <x v="2"/>
    <x v="12"/>
    <x v="0"/>
    <x v="0"/>
    <x v="0"/>
    <m/>
    <x v="1"/>
    <x v="0"/>
    <x v="0"/>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03"/>
    <s v="Blue Operational Prevention Service"/>
    <s v="https://www.rvo.nl/subsidie-en-financieringswijzer/sbir/sbir-oproep-artifici%C3%ABle-intelligentie-voor-de-publieke-diensten/publieke-samenvattingen"/>
    <m/>
    <s v="The aim of this project is to prevent flooding. The optimal deployment is determined by minimizing real-time information about the risks with smart algorithms based on the available resources. This gives a user a tailor-made action perspective."/>
    <x v="2"/>
    <x v="13"/>
    <s v="NL"/>
    <s v="Nelen &amp; Schuurmans"/>
    <x v="3"/>
    <x v="5"/>
    <s v="Public order and safety n.e.c."/>
    <x v="4"/>
    <x v="7"/>
    <m/>
    <s v="Planning"/>
    <s v="Planning and Scheduling"/>
    <m/>
    <m/>
    <x v="2"/>
    <x v="1"/>
    <m/>
    <x v="0"/>
    <x v="0"/>
    <x v="1"/>
    <x v="0"/>
    <m/>
    <m/>
    <s v="Predictive Analytics, Simulation and Data Visualisation"/>
    <x v="2"/>
    <x v="12"/>
    <x v="0"/>
    <x v="0"/>
    <x v="0"/>
    <m/>
    <x v="1"/>
    <x v="0"/>
    <x v="0"/>
    <s v="Regulatory research, analysis and monitoring"/>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04"/>
    <s v="Subsidence insight through satellite and other data"/>
    <s v=" "/>
    <m/>
    <m/>
    <x v="0"/>
    <x v="13"/>
    <s v="NL"/>
    <s v="Rijkswaterstaat, provinces, Netherlands Space Office and entrepreneurs "/>
    <x v="1"/>
    <x v="10"/>
    <m/>
    <x v="4"/>
    <x v="7"/>
    <m/>
    <s v="Learning"/>
    <s v="Machine learning"/>
    <m/>
    <m/>
    <x v="1"/>
    <x v="1"/>
    <m/>
    <x v="0"/>
    <x v="0"/>
    <x v="3"/>
    <x v="0"/>
    <m/>
    <m/>
    <s v="Machine Learning, Deep Learning"/>
    <x v="4"/>
    <x v="3"/>
    <x v="0"/>
    <x v="0"/>
    <x v="0"/>
    <m/>
    <x v="3"/>
    <x v="2"/>
    <x v="5"/>
    <m/>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5"/>
    <s v="Tree Monitor - Detecting illegal logging "/>
    <s v="https://www.neo.nl/nieuws/bomenmonitor-helpt-illegale-kap-op-te-sporen/ "/>
    <m/>
    <s v="Since December 2017, the province of Gelderland has an additional tool for detecting illegal logging: the tree monitor. Satellite images from different years are compared with each other, if trees have disappeared somewhere, the map indicates this."/>
    <x v="2"/>
    <x v="13"/>
    <s v="NL"/>
    <s v="Province of Gelderland, NEO, Wageningen Environmental Research"/>
    <x v="4"/>
    <x v="2"/>
    <s v="Environmental protection n.e.c."/>
    <x v="3"/>
    <x v="5"/>
    <m/>
    <s v="Perception"/>
    <s v="Computer vision"/>
    <s v="Machine learning"/>
    <m/>
    <x v="0"/>
    <x v="1"/>
    <m/>
    <x v="0"/>
    <x v="2"/>
    <x v="2"/>
    <x v="0"/>
    <m/>
    <m/>
    <s v="Computer Vision and Identity Recognition"/>
    <x v="3"/>
    <x v="7"/>
    <x v="0"/>
    <x v="0"/>
    <x v="0"/>
    <m/>
    <x v="1"/>
    <x v="0"/>
    <x v="0"/>
    <s v="Business intelligence"/>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06"/>
    <s v="Manage forest area"/>
    <s v=" "/>
    <m/>
    <m/>
    <x v="2"/>
    <x v="13"/>
    <s v="NL"/>
    <s v="Province of Groningen, NEO"/>
    <x v="1"/>
    <x v="2"/>
    <s v="Environmental protection n.e.c."/>
    <x v="4"/>
    <x v="7"/>
    <m/>
    <s v="Perception"/>
    <s v="Computer vision"/>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7"/>
    <s v="Fire radar - Predict nuisance situations in neighbourhoods"/>
    <s v="https://www.brandweer.nl/media/4153/bom0716-def-lr.pdf"/>
    <m/>
    <s v="A TNO computer model used to predict nuisance situations in neighbourhoods and to calculate interventions that should work best in the situation in question. This model has been used for fire brigade tbhv making predictions by region, broken down by different areas and periods. The goal is to manage the risk."/>
    <x v="0"/>
    <x v="13"/>
    <s v="NL"/>
    <s v="Fire Brigade, TNO"/>
    <x v="1"/>
    <x v="1"/>
    <s v="Fire-protection services "/>
    <x v="3"/>
    <x v="7"/>
    <m/>
    <s v="Reasoning"/>
    <s v="Common sense reason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8"/>
    <s v="Brid.ge"/>
    <s v="https://www.youtube.com/watch?v=4Pf_dK-OtFs_x000a_ https://techforfuture.nl/smart-city-enschede-onderzoekers-combineren-realtime-informatie-over-parkeren-weer-en-vervoer/"/>
    <m/>
    <s v="With the available information, the visitor can drive directly to the right parking lot or still opt for public transport. "/>
    <x v="3"/>
    <x v="13"/>
    <s v="NL"/>
    <s v="Municipality of Enschede, Saxion, Winkelhart Enschede, University of Twente, Both Social, eLabbs, Marotura, Present Media, Squal Media, Think Public, University of Twente and Winkelhart Enschede"/>
    <x v="4"/>
    <x v="3"/>
    <s v="Transport"/>
    <x v="4"/>
    <x v="1"/>
    <m/>
    <s v="Reasoning"/>
    <s v="Automated reasoning"/>
    <m/>
    <m/>
    <x v="2"/>
    <x v="1"/>
    <m/>
    <x v="2"/>
    <x v="0"/>
    <x v="2"/>
    <x v="0"/>
    <m/>
    <m/>
    <m/>
    <x v="0"/>
    <x v="0"/>
    <x v="0"/>
    <x v="0"/>
    <x v="0"/>
    <m/>
    <x v="0"/>
    <x v="1"/>
    <x v="2"/>
    <s v="Smart city"/>
    <m/>
    <m/>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09"/>
    <s v="Business Intelligence and Analytics (BI&amp;A) - Indication of risks based on previous declarations"/>
    <s v="https://decorrespondent.nl/1766/Vergeet-de-politiestaat-Welkom-in-de-belastingstaat/90525160-5a2c27c2 "/>
    <m/>
    <s v="Dutch Tax Authority works with self-learning models that increasingly more refined indicate where risks are based on previous inspected declarations and feedback of the results. An example is Dynamic Monitoring. This project links outstanding receivables to sources for redress (wages, cars, real estate, etc.) and generates a list of claims with (new) redress options."/>
    <x v="0"/>
    <x v="13"/>
    <s v="NL"/>
    <s v="Dutch Tax Authority"/>
    <x v="0"/>
    <x v="1"/>
    <s v="Executive and legislative organs, financial and fiscal affairs, external affairs."/>
    <x v="4"/>
    <x v="3"/>
    <m/>
    <s v="Reasoning"/>
    <s v="Automated reasoning"/>
    <m/>
    <m/>
    <x v="2"/>
    <x v="1"/>
    <s v="5a-Services&amp;Benefits-eligibility_np"/>
    <x v="0"/>
    <x v="0"/>
    <x v="1"/>
    <x v="2"/>
    <m/>
    <m/>
    <s v="Predictive Analytics, Simulation and Data Visualisation"/>
    <x v="2"/>
    <x v="4"/>
    <x v="0"/>
    <x v="0"/>
    <x v="0"/>
    <m/>
    <x v="1"/>
    <x v="0"/>
    <x v="0"/>
    <s v="Enforc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510"/>
    <s v="c6Next - Impact measurement on social policy"/>
    <s v="https://deProof of Conceptstarter.vng.nl/sites/default/files/project_bestand/stapeling_in_het_sociale_domein_de_100_van_dordrecht.pdf"/>
    <m/>
    <s v="Performing impact measurement on parts of social policy, such as (the costs and benefits) of youth or neighbourhood teams. Proof of Concepts found in the municipality of Zwijndrecht and Dordrecht."/>
    <x v="3"/>
    <x v="13"/>
    <s v="NL"/>
    <s v="Municipality of Zwijndrecht and Dordrecht"/>
    <x v="1"/>
    <x v="0"/>
    <s v="Social protection n.e.c."/>
    <x v="4"/>
    <x v="4"/>
    <m/>
    <s v="Reasoning"/>
    <s v="Common sense reason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link broken. Cannot find info"/>
    <s v="Colin van Noordt"/>
    <d v="2021-05-24T00:00:00"/>
    <m/>
  </r>
  <r>
    <s v="AIWT6-511"/>
    <s v="Camera test lizards"/>
    <s v=" "/>
    <m/>
    <m/>
    <x v="2"/>
    <x v="13"/>
    <s v="NL"/>
    <s v="Province of Gelderland, Ravon"/>
    <x v="1"/>
    <x v="10"/>
    <m/>
    <x v="4"/>
    <x v="4"/>
    <m/>
    <s v="Perception"/>
    <s v="Computer vision"/>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2"/>
    <s v="Case Law Engine"/>
    <s v="https://www.trouw.nl/nieuws/de-rechtspraak-is-met-deze-nieuwe-robot-niet-langer-digibeet~b9b058a2/"/>
    <m/>
    <s v="A search engine allows lawyers and lawyers to search rulings of completed lawsuits about labor disputes. With the help of Artificial Intelligence, all published dismissal cases are searched, and labeled by keywords so that they are recognized later. Legal researchers from Erasmus University Rotterdam keep an eye on whether the keywords are properly explained."/>
    <x v="0"/>
    <x v="13"/>
    <s v="NL"/>
    <s v="LexIQ"/>
    <x v="0"/>
    <x v="5"/>
    <s v="Law courts"/>
    <x v="3"/>
    <x v="2"/>
    <m/>
    <s v="Reasoning"/>
    <s v="Knowledge representation"/>
    <m/>
    <m/>
    <x v="2"/>
    <x v="7"/>
    <s v="8-Justice"/>
    <x v="0"/>
    <x v="0"/>
    <x v="0"/>
    <x v="0"/>
    <m/>
    <m/>
    <s v="AI-empowered Knowledge Management"/>
    <x v="0"/>
    <x v="6"/>
    <x v="0"/>
    <x v="0"/>
    <x v="0"/>
    <m/>
    <x v="1"/>
    <x v="1"/>
    <x v="3"/>
    <s v="Regulatory research, analysis and monitoring"/>
    <m/>
    <m/>
    <m/>
    <b v="0"/>
    <m/>
    <m/>
    <m/>
    <m/>
    <m/>
    <s v="Improved Administration Efficency"/>
    <s v="Improved Administrative Efficiency"/>
    <m/>
    <m/>
    <s v="x"/>
    <m/>
    <m/>
    <m/>
    <m/>
    <s v="Open government capabilities"/>
    <s v="x"/>
    <m/>
    <m/>
    <s v="Hoekstra, M., Chideock, C., &amp; Veenstra, A.F. van (2021). Quik Scan AI in de Publieke Dienstverlening II - Longlist Initiatieven. TNO: Den Haag."/>
    <s v="validated"/>
    <x v="0"/>
    <m/>
    <s v="Colin van Noordt"/>
    <d v="2021-05-24T00:00:00"/>
    <m/>
  </r>
  <r>
    <s v="AIWT6-513"/>
    <s v="CityFlows-Amsterdam"/>
    <s v="https://cityflows-project.eu/amsterdam-2/"/>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13"/>
    <s v="NL"/>
    <s v="Municipality of Amsterdam-AMS Institute"/>
    <x v="4"/>
    <x v="3"/>
    <s v="Transport"/>
    <x v="3"/>
    <x v="0"/>
    <m/>
    <s v="Learning"/>
    <s v="Machine learning"/>
    <s v="Machine learning"/>
    <m/>
    <x v="0"/>
    <x v="1"/>
    <m/>
    <x v="0"/>
    <x v="2"/>
    <x v="2"/>
    <x v="0"/>
    <m/>
    <m/>
    <s v="AI-empowered Knowledge Management"/>
    <x v="2"/>
    <x v="12"/>
    <x v="0"/>
    <x v="0"/>
    <x v="0"/>
    <m/>
    <x v="1"/>
    <x v="0"/>
    <x v="2"/>
    <s v="Regulatory research, analysis and monitoring"/>
    <m/>
    <m/>
    <m/>
    <b v="0"/>
    <m/>
    <m/>
    <m/>
    <m/>
    <m/>
    <s v="Improved Administration Efficency"/>
    <s v="Improved Administrative Efficiency"/>
    <m/>
    <m/>
    <s v="x"/>
    <m/>
    <m/>
    <m/>
    <m/>
    <b v="0"/>
    <m/>
    <m/>
    <m/>
    <s v="https://cityflows-project.eu/"/>
    <s v="validated"/>
    <x v="0"/>
    <m/>
    <s v="Colin van Noordt"/>
    <d v="2021-05-24T00:00:00"/>
    <m/>
  </r>
  <r>
    <s v="AIWT6-514"/>
    <s v="Cluster analysis with photos from the past"/>
    <s v=" "/>
    <m/>
    <m/>
    <x v="2"/>
    <x v="13"/>
    <s v="NL"/>
    <s v="Province of South Holland"/>
    <x v="1"/>
    <x v="10"/>
    <m/>
    <x v="3"/>
    <x v="4"/>
    <m/>
    <s v="Perception"/>
    <s v="Computer vision"/>
    <m/>
    <m/>
    <x v="1"/>
    <x v="1"/>
    <m/>
    <x v="0"/>
    <x v="0"/>
    <x v="3"/>
    <x v="0"/>
    <m/>
    <m/>
    <s v="Computer Vision and Identity Recognition"/>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5"/>
    <s v="Operationeel Mobiliteitscentrum (OMC) - Amsterdam"/>
    <s v="https://amsterdamsmartcity.com/updates/project/operationeel-mobiliteitscentrum-omc_x000a_https://www.parool.nl/nieuws/dit-was-de-generale-repetitie-voor-het-ek-voetbal~ba6376d6/"/>
    <s v="Boen Groothoff"/>
    <s v="The , is a dashboard in which the crowds about the different mobility flows are displayed in real time. In this way, the operational staff, from transport providers to road managers and police, can act directly to remedy and even prevent the bottlenecks."/>
    <x v="3"/>
    <x v="13"/>
    <s v="NL"/>
    <s v="Municipality of Amsterdam &amp; Johan Cruijff ArenA"/>
    <x v="1"/>
    <x v="3"/>
    <s v="Transport"/>
    <x v="3"/>
    <x v="0"/>
    <m/>
    <s v="Planning"/>
    <s v="Planning and Scheduling"/>
    <m/>
    <m/>
    <x v="1"/>
    <x v="1"/>
    <m/>
    <x v="0"/>
    <x v="0"/>
    <x v="3"/>
    <x v="0"/>
    <m/>
    <m/>
    <s v="AI-empowered Knowledge Management"/>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only BI, not clear AI role"/>
    <s v="Colin van Noordt"/>
    <d v="2021-05-24T00:00:00"/>
    <m/>
  </r>
  <r>
    <s v="AIWT6-516"/>
    <s v="Connected transport"/>
    <s v=" "/>
    <m/>
    <m/>
    <x v="2"/>
    <x v="13"/>
    <s v="NL"/>
    <s v="Province of South Holland, Rijkswaterstaat, metropolitan region"/>
    <x v="1"/>
    <x v="3"/>
    <s v="Transport"/>
    <x v="4"/>
    <x v="4"/>
    <m/>
    <s v="Planning"/>
    <s v="Planning and Scheduling"/>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7"/>
    <s v="CrossWalk in Smart City Rijswijk"/>
    <s v="https://www.rijswijk.nl/smartcity/app_x000a_https://dynniq.com/wp-content/uploads/2018/11/2182364-DYNNIQ_leaflet_Crosswalk_ENG_v3-drukbestand_LR.pdf "/>
    <m/>
    <s v="The municipality of Rijswijk uses a smart pedestrian app for people who have difficulty walking. They are given more time to cross by extending the time of green traffic light. "/>
    <x v="3"/>
    <x v="13"/>
    <s v="NL"/>
    <s v="Municipality of Rijswijk, Dynniq"/>
    <x v="4"/>
    <x v="4"/>
    <s v="Health n.e.c."/>
    <x v="3"/>
    <x v="7"/>
    <m/>
    <s v="Perception"/>
    <s v="Computer vision"/>
    <s v="Machine learning"/>
    <m/>
    <x v="0"/>
    <x v="1"/>
    <m/>
    <x v="0"/>
    <x v="1"/>
    <x v="2"/>
    <x v="0"/>
    <m/>
    <m/>
    <m/>
    <x v="3"/>
    <x v="8"/>
    <x v="0"/>
    <x v="0"/>
    <x v="0"/>
    <m/>
    <x v="0"/>
    <x v="1"/>
    <x v="2"/>
    <s v="Smart city"/>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18"/>
    <s v="Dashboard victims of domestic violence "/>
    <s v="https://deProof of Conceptstarter.vng.nl/sites/default/files/project_bestand/monitor_huiselijk_geweld.docx"/>
    <m/>
    <s v="Building a system with which developments can be monitored in a (somewhat) predictive way, but also to test in practice whether it provides building blocks for a preventive approach to domestic violence."/>
    <x v="3"/>
    <x v="13"/>
    <s v="NL"/>
    <s v="Municipality of Zaanstad"/>
    <x v="1"/>
    <x v="0"/>
    <s v="Family and children."/>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link broken. Cannot find info"/>
    <s v="Colin van Noordt"/>
    <d v="2021-05-24T00:00:00"/>
    <m/>
  </r>
  <r>
    <s v="AIWT6-519"/>
    <s v="Dashboard Safety Tilburg SpotOn - Geographical selections of crime"/>
    <s v="https://hetccv.nl/onderwerpen/informatiepositie-gemeenten/voorbeeldgemeenten/gemeente-tilburg/"/>
    <m/>
    <s v="SpotOn makes it possible to make geographical selections in the field of crime, after which the selection continues in all other graphs, crosstabs, lists etc. By displaying the information on geographical maps, it is clear at a glance where hotspot areas are located in the city. Enforcement officials then decide whether or not to intervene."/>
    <x v="3"/>
    <x v="13"/>
    <s v="NL"/>
    <s v="Municipality of Tilburg"/>
    <x v="1"/>
    <x v="5"/>
    <s v="Police Services"/>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link broken. There is a Tilburg crime dashboard in the web but cannot link the author"/>
    <s v="Colin van Noordt"/>
    <d v="2021-05-24T00:00:00"/>
    <m/>
  </r>
  <r>
    <s v="AIWT6-520"/>
    <s v="Data scrub"/>
    <s v=" "/>
    <m/>
    <m/>
    <x v="2"/>
    <x v="13"/>
    <s v="NL"/>
    <s v="Province of South Holland, municipalities"/>
    <x v="1"/>
    <x v="10"/>
    <m/>
    <x v="4"/>
    <x v="4"/>
    <m/>
    <s v="Learning"/>
    <s v="Machine learning"/>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21"/>
    <s v="Improve data quality with AI - Machine learning to improve the data quality of registrations"/>
    <s v="https://www.digitaleoverheid.nl/overzicht-van-alle-onderwerpen/nieuwe-technologieen-data-en-ethiek/het-led/toolbox/aan-de-slag-datagedreven-werken-in-de-praktijk/ "/>
    <m/>
    <s v="The services of the municipality of The Hague run on data registrations. The quality of the registrations can have consequences for the quality of the service. In this pilot, AI (machine learning) was used with the aim of analyzing, monitoring and continuously improving the data quality of the registrations. Phinion's Qbot product has been used. Qbot discovers patterns and deviations within and between registrations via machine learning."/>
    <x v="3"/>
    <x v="13"/>
    <s v="NL"/>
    <s v="Municipality of The Hague and Phinion Data Engineering."/>
    <x v="4"/>
    <x v="1"/>
    <s v="R&amp;D general public services."/>
    <x v="1"/>
    <x v="0"/>
    <m/>
    <s v="Learning"/>
    <s v="Machine learning"/>
    <s v="Machine learning"/>
    <m/>
    <x v="0"/>
    <x v="1"/>
    <m/>
    <x v="0"/>
    <x v="0"/>
    <x v="1"/>
    <x v="0"/>
    <m/>
    <m/>
    <s v="AI-empowered Knowledge Management"/>
    <x v="1"/>
    <x v="2"/>
    <x v="0"/>
    <x v="0"/>
    <x v="0"/>
    <m/>
    <x v="1"/>
    <x v="0"/>
    <x v="0"/>
    <s v="Internal Manag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22"/>
    <s v="the Refinery"/>
    <s v="https://zoek.officielebekendmakingen.nl/blg-849198.pdf"/>
    <m/>
    <s v="A facility that makes it possible to quickly access, give meaning to large amounts of police data, to analyse and visualize in conjunction with each other. "/>
    <x v="3"/>
    <x v="13"/>
    <s v="NL"/>
    <s v="Dutch Police"/>
    <x v="4"/>
    <x v="5"/>
    <s v="Police Services"/>
    <x v="3"/>
    <x v="1"/>
    <m/>
    <s v="Planning"/>
    <s v="Planning and Scheduling"/>
    <s v="Machine learning"/>
    <m/>
    <x v="0"/>
    <x v="1"/>
    <m/>
    <x v="0"/>
    <x v="0"/>
    <x v="1"/>
    <x v="0"/>
    <m/>
    <m/>
    <s v="Predictive Analytics, Simulation and Data Visualisation"/>
    <x v="2"/>
    <x v="9"/>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23"/>
    <s v="The smart bridge"/>
    <s v="https://baae58888c14f40f89d08821.blob.core.windows.net/paper/SmartShipping_paper_nl.pdf "/>
    <m/>
    <s v="The province of South Holland has an important role in the traffic flow within the region by operating and maintaining more than 100 bridges. Smart ICT solutions offer new opportunities to link up-to-date traffic information with live shipping information via sensors and algorithms. In the project 'impact monitor bridge openings', an essential step has been taken in predicting traffic intensities around a number of important bridges in the province of South Holland. The Long Short-Term Memory neural networks used can make predictions up to 21 minutes ahead with a correlation-efficient accuracy of 60-80%."/>
    <x v="2"/>
    <x v="13"/>
    <s v="NL"/>
    <s v="Province of South Holland, DO IT analytics"/>
    <x v="4"/>
    <x v="3"/>
    <s v="Transport"/>
    <x v="1"/>
    <x v="2"/>
    <m/>
    <s v="Planning"/>
    <s v="Planning and Scheduling"/>
    <s v="Machine learning"/>
    <m/>
    <x v="0"/>
    <x v="3"/>
    <s v="2-CritInfrastruct"/>
    <x v="0"/>
    <x v="0"/>
    <x v="0"/>
    <x v="1"/>
    <m/>
    <m/>
    <s v="Predictive Analytics, Simulation and Data Visualisation"/>
    <x v="2"/>
    <x v="12"/>
    <x v="0"/>
    <x v="0"/>
    <x v="0"/>
    <m/>
    <x v="0"/>
    <x v="1"/>
    <x v="2"/>
    <s v="Internal Management"/>
    <m/>
    <m/>
    <m/>
    <s v="Improved Public Service"/>
    <m/>
    <m/>
    <s v="x"/>
    <s v="x"/>
    <s v="x"/>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24"/>
    <s v="Detection of aggression, panic and abnormal behaviour with smart cameras"/>
    <s v="https://www.rvo.nl/subsidie-en-financieringswijzer/sbir/sbir-oproep-artifici%C3%ABle-intelligentie-voor-de-publieke-diensten/publieke-samenvattingen "/>
    <m/>
    <s v="In this project, ViNotion develops AI technology that analyzes the behavior of individuals and recognizes panic, aggression and deviant behavior early. This allows early signalling in large public areas such as stations, airports, city centres and entertainment centres, so that security and assistance can be switched on much faster. The faster and more efficient deployment of personnel reduces the impact of incidents on the public and the environment."/>
    <x v="0"/>
    <x v="13"/>
    <s v="NL"/>
    <s v="ViNotion"/>
    <x v="3"/>
    <x v="5"/>
    <s v="Public order and safety n.e.c."/>
    <x v="4"/>
    <x v="7"/>
    <m/>
    <s v="Perception"/>
    <s v="Computer vision"/>
    <s v="Machine learning"/>
    <m/>
    <x v="0"/>
    <x v="1"/>
    <m/>
    <x v="0"/>
    <x v="1"/>
    <x v="2"/>
    <x v="0"/>
    <m/>
    <m/>
    <s v="Computer Vision and Identity Recognition"/>
    <x v="3"/>
    <x v="8"/>
    <x v="0"/>
    <x v="0"/>
    <x v="0"/>
    <m/>
    <x v="0"/>
    <x v="1"/>
    <x v="1"/>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25"/>
    <s v="Firework nuisance detection system - AI to determine if bangs are firework"/>
    <s v="https://www.ad.nl/amersfoort/amersfoort-zet-experiment-met-vuurwerkdetectie-voort~a4e1dbbd/"/>
    <m/>
    <s v="If multiple sensors catch a bang, the system determines whether these are (illegal) fireworks. If so, municipal enforcers will receive a notification on their smartphones. This data makes it clear, for example, which routes nuisance offenders run, at what times they are lit and where. "/>
    <x v="3"/>
    <x v="13"/>
    <s v="NL"/>
    <s v="6 municipalities"/>
    <x v="4"/>
    <x v="5"/>
    <s v="Public order and safety n.e.c."/>
    <x v="3"/>
    <x v="5"/>
    <m/>
    <s v="Perception"/>
    <s v="Audio processing"/>
    <s v="Machine learning"/>
    <m/>
    <x v="0"/>
    <x v="1"/>
    <m/>
    <x v="0"/>
    <x v="1"/>
    <x v="2"/>
    <x v="0"/>
    <m/>
    <m/>
    <s v="Audio Processing"/>
    <x v="2"/>
    <x v="4"/>
    <x v="0"/>
    <x v="0"/>
    <x v="0"/>
    <m/>
    <x v="0"/>
    <x v="1"/>
    <x v="1"/>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26"/>
    <s v="Diagnosis Plan and Control Tool - Assessing the risk of home fraud"/>
    <s v="https://www.binnenlandsbestuur.nl/sociaal/achtergrond/achtergrond/het-bijstandswonder-van-boxmeer.699608.lynkx_x000a_https://www.toetsingscommissievp.nl/binaries/toetsingscommissievp/documenten/publicaties/2020/01/02/boxmeer-vu-2016/Boxmeer+VU+2016.pdf"/>
    <m/>
    <s v="This allows the municipality to assess the risk of fraud so that it can make a choice whether or not to go on a home visit to verify data. A risk indicator in this system is, for example, the form in which one lives (such as with family, subletting) and whether or not with inmates. These circumstances are then related to the amount of housing costs and any debts. This digital tool allows a municipality to use its human power more selectively during home visits."/>
    <x v="3"/>
    <x v="13"/>
    <s v="NL"/>
    <s v="Municipalities (Boxmeer)"/>
    <x v="4"/>
    <x v="0"/>
    <s v="Social protection n.e.c."/>
    <x v="3"/>
    <x v="11"/>
    <m/>
    <s v="Planning"/>
    <s v="Planning and Scheduling"/>
    <m/>
    <m/>
    <x v="2"/>
    <x v="1"/>
    <m/>
    <x v="0"/>
    <x v="2"/>
    <x v="2"/>
    <x v="2"/>
    <m/>
    <m/>
    <s v="Predictive Analytics, Simulation and Data Visualisation"/>
    <x v="3"/>
    <x v="13"/>
    <x v="0"/>
    <x v="0"/>
    <x v="0"/>
    <m/>
    <x v="0"/>
    <x v="0"/>
    <x v="2"/>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27"/>
    <s v="DigiDijk - Real-time monitoring of dikes to prevent calamities and plan maintenance"/>
    <s v="https://zoek.officielebekendmakingen.nl/blg-820189.pdf"/>
    <m/>
    <s v="The investigation (carried out between February and June 2017) includes a combination of desk research, interviews with policy stakeholders, executors (NWO and RVO), SBIR appli_x0002_cants/tenderers and universities, a survey of tenderers/applicants (questionnaire sent to 1,045 RVO applicants, of whom 250 had invalid email addresses; 181 respondents completed the questionnaire, a response rate of 23%. The questionnaire was also sent to 845 NWO applicants, of whom 145 had invalid email addresses; 205 responded, a 29% response rate), an analysis of administrative data on SBIR and an econometric analysis (for a detailed ex_x0002_planation, see the main report and an"/>
    <x v="3"/>
    <x v="13"/>
    <s v="NL"/>
    <s v="RWS and Hoogheemraadschap Delfland "/>
    <x v="1"/>
    <x v="5"/>
    <s v="Public order and safety n.e.c."/>
    <x v="3"/>
    <x v="4"/>
    <m/>
    <s v="Planning"/>
    <s v="Planning and Scheduling"/>
    <m/>
    <m/>
    <x v="1"/>
    <x v="1"/>
    <m/>
    <x v="0"/>
    <x v="0"/>
    <x v="3"/>
    <x v="0"/>
    <m/>
    <m/>
    <s v="Predictive Analytics, Simulation and Data Visualisation"/>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the pdf linked is describing an investigation about the SBIR instrument (Small Biz Innovation Research).. Nothing about dikes"/>
    <s v="Colin van Noordt"/>
    <d v="2021-05-24T00:00:00"/>
    <m/>
  </r>
  <r>
    <s v="AIWT6-528"/>
    <s v="Digital we Chatbot"/>
    <s v=" "/>
    <m/>
    <s v="Exploration of various examples of intelligent customer interaction (chatbots)"/>
    <x v="3"/>
    <x v="13"/>
    <s v="NL"/>
    <s v="Manifesto group, municipality of Amsterdam, SIVI, Bvolve, Innovalor"/>
    <x v="3"/>
    <x v="1"/>
    <s v="Executive and legislative organs, financial and fiscal affairs, external affairs."/>
    <x v="4"/>
    <x v="4"/>
    <m/>
    <s v="Communication"/>
    <s v="Searching"/>
    <m/>
    <m/>
    <x v="1"/>
    <x v="1"/>
    <m/>
    <x v="0"/>
    <x v="0"/>
    <x v="3"/>
    <x v="0"/>
    <m/>
    <m/>
    <s v="Chatbots, Intelligent Digital Assistants, Virtual Agents and Recommendation Systems"/>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29"/>
    <s v="Digital assistant for answering Parliamentary questions"/>
    <s v="https://datascienceinitiative.eu/wp-content/uploads/2020/05/DSI-AIBinnenDeOverheid.pdf"/>
    <m/>
    <s v="The digital assistant supports policy staff in answering parliamentary questions by searching public sources"/>
    <x v="0"/>
    <x v="13"/>
    <s v="NL"/>
    <s v="Ministry of Social Affairs and Employment"/>
    <x v="0"/>
    <x v="1"/>
    <s v="Executive and legislative organs, financial and fiscal affairs, external affairs."/>
    <x v="1"/>
    <x v="0"/>
    <m/>
    <s v="Communication"/>
    <s v="Natural language processing"/>
    <m/>
    <s v="Q&amp;A"/>
    <x v="2"/>
    <x v="1"/>
    <m/>
    <x v="0"/>
    <x v="3"/>
    <x v="0"/>
    <x v="0"/>
    <m/>
    <m/>
    <s v="Natural Language Processing, Text Mining and Speech Analytics"/>
    <x v="1"/>
    <x v="2"/>
    <x v="0"/>
    <x v="0"/>
    <x v="0"/>
    <m/>
    <x v="1"/>
    <x v="1"/>
    <x v="5"/>
    <s v="Internal Management"/>
    <m/>
    <m/>
    <m/>
    <b v="0"/>
    <m/>
    <m/>
    <m/>
    <m/>
    <m/>
    <s v="Improved Administration Efficency"/>
    <s v="Improved Administrative Efficiency"/>
    <m/>
    <s v="x"/>
    <s v="x"/>
    <m/>
    <s v="x"/>
    <m/>
    <m/>
    <s v="Open government capabilities"/>
    <s v="x"/>
    <s v="x"/>
    <m/>
    <s v="Hoekstra, M., Chideock, C., &amp; Veenstra, A.F. van (2021). Quik Scan AI in de Publieke Dienstverlening II - Longlist Initiatieven. TNO: Den Haag."/>
    <s v="validated"/>
    <x v="0"/>
    <m/>
    <s v="Colin van Noordt"/>
    <d v="2021-05-24T00:00:00"/>
    <m/>
  </r>
  <r>
    <s v="AIWT6-530"/>
    <s v="Digital identification and verification"/>
    <s v="https://www.digitaleoverheid.nl/actielijn/onderzoek-naar-gebruik-automatische-gezichtsherkenning-en-andere-vormen-van-biometrische-identificatie/"/>
    <m/>
    <s v="Research into the use of automatic facial recognition and other forms of biometric identification."/>
    <x v="0"/>
    <x v="13"/>
    <s v="NL"/>
    <s v="Ministry of Justice and Security, Ministry of the Interior and Kingdom Relations"/>
    <x v="0"/>
    <x v="1"/>
    <s v="General services."/>
    <x v="3"/>
    <x v="2"/>
    <m/>
    <s v="Perception"/>
    <s v="Computer vision"/>
    <s v="Machine learning"/>
    <m/>
    <x v="0"/>
    <x v="8"/>
    <s v="1-Biometrics"/>
    <x v="0"/>
    <x v="0"/>
    <x v="0"/>
    <x v="0"/>
    <m/>
    <m/>
    <s v="Computer Vision and Identity Recognition"/>
    <x v="3"/>
    <x v="8"/>
    <x v="0"/>
    <x v="0"/>
    <x v="0"/>
    <m/>
    <x v="1"/>
    <x v="1"/>
    <x v="1"/>
    <s v="Regulatory research, analysis and monitoring"/>
    <m/>
    <m/>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31"/>
    <s v="Pair"/>
    <s v="TK 2010-2011, 17050, nr. 414 (bijlage)"/>
    <m/>
    <s v="Risk profiles home visits to check the place of residence of students registered as living students."/>
    <x v="0"/>
    <x v="13"/>
    <s v="NL"/>
    <m/>
    <x v="1"/>
    <x v="9"/>
    <s v="Subsidiary services to education."/>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link broken. There is a Tilburg crime dashboard in the web but cannot link the author"/>
    <s v="Colin van Noordt"/>
    <d v="2021-05-24T00:00:00"/>
    <m/>
  </r>
  <r>
    <s v="AIWT6-532"/>
    <s v="E-Discovery - automatic classifcation of incoming and outgoing emails"/>
    <s v="https://www.nationaalarchief.nl/archiveren/nieuws/e-discovery-machine-learning-en-e-mail"/>
    <m/>
    <s v="In 2016, the Nationaal Archief started a study into the possibilities of E-discovery within information management. As part of this research, in collaboration with the ICT Implementation Organisation (ICTU), a prototype has been developed that automatically classifies incoming and outgoing e-mails."/>
    <x v="0"/>
    <x v="13"/>
    <s v="NL"/>
    <s v="National Archives and ICTU"/>
    <x v="0"/>
    <x v="1"/>
    <s v="Executive and legislative organs, financial and fiscal affairs, external affairs."/>
    <x v="4"/>
    <x v="5"/>
    <m/>
    <s v="Reasoning"/>
    <s v="Automated reasoning"/>
    <s v="Machine learning"/>
    <m/>
    <x v="0"/>
    <x v="1"/>
    <m/>
    <x v="0"/>
    <x v="0"/>
    <x v="1"/>
    <x v="0"/>
    <m/>
    <m/>
    <s v="AI-empowered Knowledge Management"/>
    <x v="1"/>
    <x v="5"/>
    <x v="0"/>
    <x v="0"/>
    <x v="0"/>
    <m/>
    <x v="1"/>
    <x v="1"/>
    <x v="3"/>
    <s v="Internal Man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33"/>
    <s v="Energysharing Hoekse Waard"/>
    <s v=" "/>
    <m/>
    <m/>
    <x v="2"/>
    <x v="13"/>
    <s v="NL"/>
    <s v="Province of South Holland, energysharing network"/>
    <x v="1"/>
    <x v="10"/>
    <m/>
    <x v="4"/>
    <x v="4"/>
    <m/>
    <s v="Learning"/>
    <s v="Machine learning"/>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36"/>
    <s v="Excess Material Exchange"/>
    <s v="https://www.prorail.nl/nieuws/online-handelsplatform-voor-restmaterialen"/>
    <m/>
    <s v="Various organizations are exploring the possibilities of exchanging residual materials among themselves. With the help of AI, supply and demand are linked together and a trading platform is created to close the residual flows circle of the organizations. EME then uses Artificial Intelligence (AI) to quickly read and interpret all that data. AI ensures that matches are made quickly and on a large scale between buyers and suppliers of materials. The intelligence lies in the fact that the AI program also brings together parties that you might not immediately think of yourself."/>
    <x v="0"/>
    <x v="13"/>
    <s v="NL"/>
    <s v="ProRail, Schiphol, DSM, Rijkswaterstaat Heembouw, Sodexo"/>
    <x v="0"/>
    <x v="3"/>
    <s v="Transport"/>
    <x v="3"/>
    <x v="1"/>
    <m/>
    <s v="Learning"/>
    <s v="Machine learning"/>
    <s v="Machine learning"/>
    <m/>
    <x v="0"/>
    <x v="1"/>
    <m/>
    <x v="0"/>
    <x v="0"/>
    <x v="1"/>
    <x v="0"/>
    <m/>
    <m/>
    <m/>
    <x v="1"/>
    <x v="5"/>
    <x v="0"/>
    <x v="0"/>
    <x v="0"/>
    <m/>
    <x v="1"/>
    <x v="1"/>
    <x v="3"/>
    <s v="Process automation"/>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37"/>
    <s v="FinPro - Combining data from a wide range of sources to provide insight into fraud and subversive crime"/>
    <s v="https://www.meetingmoreminds.com/wat-doen-we/overige-projecten-initiatieven/_x000a_https://www.meetingmoreminds.com/wp-content/uploads/2018/01/TVP_9_2016_p24-28_FinPro.pdf"/>
    <m/>
    <m/>
    <x v="0"/>
    <x v="13"/>
    <s v="NL"/>
    <s v="OM and the Municipality of Rotterdam, Programme Office of the National Programme Rotterdam-Zuid and the police"/>
    <x v="1"/>
    <x v="5"/>
    <s v="Public order and safety n.e.c."/>
    <x v="4"/>
    <x v="4"/>
    <m/>
    <s v="Reasoning"/>
    <s v="Knowledge representation"/>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cannot find details"/>
    <s v="Colin van Noordt"/>
    <d v="2021-05-24T00:00:00"/>
    <m/>
  </r>
  <r>
    <s v="AIWT6-538"/>
    <s v="FlowCube - a picture of the traffic of cyclists, vehicles and pedestrians"/>
    <s v="https://www.rvo.nl/subsidie-en-financieringswijzer/sbir/sbir-oproep-artifici%C3%ABle-intelligentie-voor-de-publieke-diensten/publieke-samenvattingen "/>
    <m/>
    <s v="The aim of the development of this system is to get a picture of the traffic of cyclists, vehicles and pedestrians. This is done by means of compact video and AI modules, also called the FlowCube. The image recognition in FlowCube detects cyclists, cars and pedestrians. "/>
    <x v="3"/>
    <x v="13"/>
    <s v="NL"/>
    <s v="Technolution B.V."/>
    <x v="3"/>
    <x v="3"/>
    <s v="Transport"/>
    <x v="4"/>
    <x v="7"/>
    <m/>
    <s v="Learning"/>
    <s v="Machine learning"/>
    <s v="Machine learning"/>
    <m/>
    <x v="0"/>
    <x v="1"/>
    <m/>
    <x v="2"/>
    <x v="1"/>
    <x v="2"/>
    <x v="0"/>
    <m/>
    <m/>
    <s v="Predictive Analytics, Simulation and Data Visualisation"/>
    <x v="3"/>
    <x v="8"/>
    <x v="0"/>
    <x v="0"/>
    <x v="0"/>
    <m/>
    <x v="0"/>
    <x v="1"/>
    <x v="2"/>
    <s v="Regulatory research, analysis and monitoring"/>
    <m/>
    <m/>
    <m/>
    <s v="Improved Public Service"/>
    <s v="x"/>
    <s v="x"/>
    <m/>
    <s v="x"/>
    <m/>
    <b v="0"/>
    <b v="0"/>
    <m/>
    <m/>
    <m/>
    <m/>
    <m/>
    <m/>
    <m/>
    <b v="0"/>
    <m/>
    <m/>
    <m/>
    <s v="Hoekstra, M., Chideock, C., &amp; Veenstra, A.F. van (2021). Quik Scan AI in de Publieke Dienstverlening II - Longlist Initiatieven. TNO: Den Haag."/>
    <s v="validated"/>
    <x v="0"/>
    <m/>
    <s v="Colin van Noordt"/>
    <d v="2021-05-24T00:00:00"/>
    <m/>
  </r>
  <r>
    <s v="AIWT6-539"/>
    <s v="Forensic Image Recognition (FIRE) -  Recognition of containers that have illegal cargo"/>
    <s v="https://datascienceinitiative.eu/wp-content/uploads/2020/05/DSI-AIBinnenDeOverheid.pdf"/>
    <m/>
    <s v="This system aims to relieve detection staff by automatic image recognition. To recognize these images, large amounts of data are analyzed. The system could learn to recognize containers that potentially have an illegal cargo."/>
    <x v="0"/>
    <x v="13"/>
    <s v="NL"/>
    <s v="Netherlands Forensic Institute (NFI)"/>
    <x v="0"/>
    <x v="5"/>
    <s v="Police Services"/>
    <x v="4"/>
    <x v="0"/>
    <m/>
    <s v="Perception"/>
    <s v="Computer vision"/>
    <s v="Machine learning"/>
    <m/>
    <x v="0"/>
    <x v="5"/>
    <s v="6f-LawEnforcement-profiling_np"/>
    <x v="0"/>
    <x v="0"/>
    <x v="0"/>
    <x v="1"/>
    <m/>
    <m/>
    <s v="Computer Vision and Identity Recognition"/>
    <x v="3"/>
    <x v="8"/>
    <x v="0"/>
    <x v="0"/>
    <x v="0"/>
    <m/>
    <x v="2"/>
    <x v="1"/>
    <x v="1"/>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1"/>
    <s v="Data comparator - AI to compare data from different applications"/>
    <s v="https://github.com/EduardWitteveen/GegevensVergelijker_x000a_https://www.geoinformatienederland.nl/agenda/gin-bijeenkomst-themagroep-noord-bij-de-gemeente-sudwest-fryslan"/>
    <m/>
    <s v="This is a tool with which the municipality compares the data from different applications with the original source."/>
    <x v="3"/>
    <x v="13"/>
    <s v="NL"/>
    <s v="Municipality of Súdwest-Fryslân "/>
    <x v="1"/>
    <x v="1"/>
    <s v="Executive and legislative organs, financial and fiscal affairs, external affairs."/>
    <x v="4"/>
    <x v="4"/>
    <m/>
    <s v="Learning"/>
    <s v="Machine learning"/>
    <m/>
    <m/>
    <x v="1"/>
    <x v="1"/>
    <m/>
    <x v="0"/>
    <x v="0"/>
    <x v="3"/>
    <x v="0"/>
    <m/>
    <m/>
    <s v="AI-empowered Knowledge Management"/>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even looking in the code on gfithub, cannot find AI, just SQL queries"/>
    <s v="Colin van Noordt"/>
    <d v="2021-05-24T00:00:00"/>
    <m/>
  </r>
  <r>
    <s v="AIWT6-542"/>
    <s v="Generating road characteristics from road signs registration"/>
    <s v=" "/>
    <m/>
    <m/>
    <x v="2"/>
    <x v="13"/>
    <s v="NL"/>
    <s v="Province of Gelderland"/>
    <x v="1"/>
    <x v="3"/>
    <s v="Transport"/>
    <x v="3"/>
    <x v="4"/>
    <m/>
    <s v="Learning"/>
    <s v="Machine learning"/>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43"/>
    <s v="Generate road markings from footage"/>
    <s v=" "/>
    <m/>
    <m/>
    <x v="2"/>
    <x v="13"/>
    <s v="NL"/>
    <s v="Province of Gelderland"/>
    <x v="1"/>
    <x v="3"/>
    <s v="Transport"/>
    <x v="3"/>
    <x v="4"/>
    <m/>
    <s v="Learning"/>
    <s v="Machine learning"/>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44"/>
    <s v="Geniq -  reports wait times"/>
    <s v="https://www.pinkroccade-healthcare.nl/product/geniq-ggz/"/>
    <m/>
    <s v="Calculates, analyzes, and reports wait times, so that an institution always has up-to-date insights."/>
    <x v="3"/>
    <x v="13"/>
    <s v="NL"/>
    <s v="Mental health institutions"/>
    <x v="4"/>
    <x v="0"/>
    <s v="Social protection n.e.c."/>
    <x v="3"/>
    <x v="7"/>
    <m/>
    <s v="Learning"/>
    <s v="Machine learning"/>
    <s v="Machine learning"/>
    <m/>
    <x v="0"/>
    <x v="1"/>
    <m/>
    <x v="0"/>
    <x v="0"/>
    <x v="1"/>
    <x v="0"/>
    <m/>
    <m/>
    <s v="AI-empowered Knowledge Management"/>
    <x v="2"/>
    <x v="9"/>
    <x v="0"/>
    <x v="0"/>
    <x v="0"/>
    <m/>
    <x v="0"/>
    <x v="0"/>
    <x v="1"/>
    <s v="Internal Man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5"/>
    <s v="Geo-data in social domain"/>
    <s v="https://www.digitale-sociale-kaart.nl/uden"/>
    <s v="info@digitale-sociale-kaart.nl"/>
    <s v="Developing a social map by linking data."/>
    <x v="3"/>
    <x v="13"/>
    <s v="NL"/>
    <s v="Municipality of Uden"/>
    <x v="1"/>
    <x v="0"/>
    <s v="Social protection n.e.c."/>
    <x v="3"/>
    <x v="4"/>
    <m/>
    <s v="Learning"/>
    <s v="Machine learning"/>
    <m/>
    <m/>
    <x v="1"/>
    <x v="1"/>
    <m/>
    <x v="0"/>
    <x v="0"/>
    <x v="3"/>
    <x v="0"/>
    <m/>
    <m/>
    <s v="AI-empowered Knowledge Management"/>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AI not clear "/>
    <s v="Colin van Noordt"/>
    <d v="2021-05-24T00:00:00"/>
    <m/>
  </r>
  <r>
    <s v="AIWT6-546"/>
    <s v="GEO reference of documents - Gaining more insight into data on nitrogen emissions and soil pollution"/>
    <s v="https://www.bolesian.ai/case-gelderland/"/>
    <m/>
    <s v="Bolesian has developed an application for the province of Gelderland with which large amounts of unstructured information and data can be analyzed. The focus is on gaining more insight into data on nitrogen emissions and soil pollution. "/>
    <x v="2"/>
    <x v="13"/>
    <s v="NL"/>
    <s v="Province of Gelderland, Bolesian.ai"/>
    <x v="3"/>
    <x v="1"/>
    <s v="Executive and legislative organs, financial and fiscal affairs, external affairs."/>
    <x v="4"/>
    <x v="7"/>
    <m/>
    <s v="Reasoning"/>
    <s v="Automated reasoning"/>
    <s v="Machine learning"/>
    <m/>
    <x v="0"/>
    <x v="1"/>
    <m/>
    <x v="0"/>
    <x v="0"/>
    <x v="1"/>
    <x v="0"/>
    <m/>
    <m/>
    <s v="AI-empowered Knowledge Management"/>
    <x v="1"/>
    <x v="5"/>
    <x v="0"/>
    <x v="0"/>
    <x v="0"/>
    <m/>
    <x v="1"/>
    <x v="1"/>
    <x v="2"/>
    <s v="Regulatory research, analysis and monitoring"/>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547"/>
    <s v="Graasdierpremie - Use of drones in counting animals "/>
    <s v="https://staff.science.uva.nl/p.s.m.mettes/papers/drones-eccvw14.pdf"/>
    <m/>
    <s v="nature conservation by auto matically monitoring animal distribution and animal abundance. Typi cally, such conservation tasks are performed manually on foot or after_x000a_an aerial recording from a manned aircraft. Such manual approaches are expensive, slow and labor intensive."/>
    <x v="0"/>
    <x v="13"/>
    <s v="NL"/>
    <s v="NVWA"/>
    <x v="0"/>
    <x v="3"/>
    <s v="Agriculture, forestry, fishing and hunting"/>
    <x v="4"/>
    <x v="3"/>
    <m/>
    <s v="Integration and Interaction"/>
    <s v="Robotics and Automation"/>
    <m/>
    <m/>
    <x v="2"/>
    <x v="1"/>
    <m/>
    <x v="0"/>
    <x v="0"/>
    <x v="1"/>
    <x v="0"/>
    <m/>
    <m/>
    <s v="Cognitive Robotics and Process Automation, Connected and Automated Vehicles"/>
    <x v="3"/>
    <x v="13"/>
    <x v="0"/>
    <x v="0"/>
    <x v="0"/>
    <m/>
    <x v="2"/>
    <x v="1"/>
    <x v="2"/>
    <s v="Enforcement"/>
    <m/>
    <m/>
    <s v="Organizational / Sustained Chang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8"/>
    <s v="Hansken - Faster search of photographs because of smart algorithm"/>
    <s v="https://www.hansken.nl/latest/news/2021/03/21/smart-algorithm-faster-search_x000a_https://www.forensischinstituut.nl/forensisch-onderzoek/hansken"/>
    <m/>
    <s v="There must be a more efficient way of doing this, thought the data scientists at the Netherlands Forensic Institute (NFI), and so they developed the Forensic Image Recognition Engine (FIRE) software library. Working on the basis of existing models, the experts created a machine learning algorithm that, after ‘training’, is able to find the proverbial needle in the haystack. Using artificial intelligence is not just interesting in drugs cases involving shipping containers but can also be valuable for many other police investigations. Above all, automating the search process saves massive amounts of time and frees up police officers for other tasks."/>
    <x v="0"/>
    <x v="13"/>
    <s v="NL"/>
    <s v="Police, NFI"/>
    <x v="0"/>
    <x v="5"/>
    <s v="R&amp;D public order and safety."/>
    <x v="3"/>
    <x v="7"/>
    <m/>
    <s v="Learning"/>
    <s v="Machine learning"/>
    <s v="Machine learning"/>
    <m/>
    <x v="0"/>
    <x v="1"/>
    <m/>
    <x v="0"/>
    <x v="0"/>
    <x v="1"/>
    <x v="0"/>
    <m/>
    <m/>
    <s v="Machine Learning, Deep Learning"/>
    <x v="1"/>
    <x v="5"/>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49"/>
    <s v="Hansken - Recognizing images of narcotics in digital seizure"/>
    <s v="https://www.hansken.nl/latest/news/2021/03/21/smart-algorithm-faster-search"/>
    <m/>
    <s v="The NFI has a project under way using AI to recognise narcotics seized from images"/>
    <x v="0"/>
    <x v="13"/>
    <s v="NL"/>
    <s v="Netherlands Forensic Institute"/>
    <x v="0"/>
    <x v="4"/>
    <s v="Health n.e.c."/>
    <x v="1"/>
    <x v="7"/>
    <m/>
    <s v="Perception"/>
    <s v="Computer vision"/>
    <s v="Machine learning"/>
    <m/>
    <x v="0"/>
    <x v="5"/>
    <s v="6a-LawEnforcement-riskassess_np"/>
    <x v="0"/>
    <x v="0"/>
    <x v="2"/>
    <x v="2"/>
    <m/>
    <m/>
    <s v="Computer Vision and Identity Recognition"/>
    <x v="3"/>
    <x v="7"/>
    <x v="0"/>
    <x v="0"/>
    <x v="0"/>
    <m/>
    <x v="1"/>
    <x v="0"/>
    <x v="0"/>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50"/>
    <s v="HKV Eye - Line in Water"/>
    <s v="https://www.rvo.nl/subsidie-en-financieringswijzer/sbir/sbir-oproep-artifici%C3%ABle-intelligentie-voor-de-publieke-diensten/publieke-samenvattingen_x000a_https://www.hkv.nl/actueel/hkveye-%C2%96-een-helpende-hand-voor-beheer-en-onderhoud-van-waterkeringen/"/>
    <m/>
    <s v="With HKVEYE ('a new organism on the dike'), HKV Lijn develops extra eyes in water to inspect dikes better and easier. HKVEYE looks in detail at the condition of the dike."/>
    <x v="3"/>
    <x v="13"/>
    <s v="NL"/>
    <s v="HKV Line in water B.V."/>
    <x v="3"/>
    <x v="2"/>
    <s v="Environmental protection n.e.c."/>
    <x v="4"/>
    <x v="7"/>
    <m/>
    <s v="Integration and Interaction"/>
    <s v="Robotics and Automation"/>
    <m/>
    <m/>
    <x v="2"/>
    <x v="1"/>
    <m/>
    <x v="0"/>
    <x v="1"/>
    <x v="2"/>
    <x v="0"/>
    <m/>
    <m/>
    <s v="Cognitive Robotics and Process Automation, Connected and Automated Vehicles"/>
    <x v="3"/>
    <x v="7"/>
    <x v="0"/>
    <x v="0"/>
    <x v="0"/>
    <m/>
    <x v="1"/>
    <x v="1"/>
    <x v="2"/>
    <s v="Internal Management"/>
    <m/>
    <m/>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51"/>
    <s v="Identifying people at risk of falling into large debts"/>
    <s v="https://nos.nl/artikel/2366864-fraude-opsporen-of-gevaar-van-discriminatie-gemeenten-gebruiken-slimme-algoritmes.html"/>
    <m/>
    <s v="People at risk of defaulting into large debts automatically surface"/>
    <x v="3"/>
    <x v="13"/>
    <s v="NL"/>
    <s v="Municipality of Amsterdam"/>
    <x v="4"/>
    <x v="0"/>
    <s v="Social protection n.e.c."/>
    <x v="3"/>
    <x v="7"/>
    <m/>
    <s v="Planning"/>
    <s v="Planning and Scheduling"/>
    <m/>
    <m/>
    <x v="2"/>
    <x v="2"/>
    <s v="5b-Services&amp;Benefit-creditworthinessnp"/>
    <x v="0"/>
    <x v="0"/>
    <x v="0"/>
    <x v="0"/>
    <m/>
    <m/>
    <s v="Predictive Analytics, Simulation and Data Visualisation"/>
    <x v="3"/>
    <x v="13"/>
    <x v="0"/>
    <x v="0"/>
    <x v="0"/>
    <m/>
    <x v="0"/>
    <x v="0"/>
    <x v="0"/>
    <s v="Public Services and engagement"/>
    <m/>
    <m/>
    <s v="Organizational / Sustained Chang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52"/>
    <s v="ID lab"/>
    <s v="https://www.digitaleoverheid.nl/achtergrondartikelen/minder-risicos-in-de-binnenvaart-zo-werkt-het-id-lab/ "/>
    <m/>
    <s v="Data scientists from the ID lab help the ILT to strengthen data-driven supervision and address the societal challenges that the organization faces. The approach is both demand-oriented and data-driven."/>
    <x v="0"/>
    <x v="13"/>
    <s v="NL"/>
    <s v="Environment and Transport Inspectorate (ILT)"/>
    <x v="1"/>
    <x v="10"/>
    <m/>
    <x v="4"/>
    <x v="2"/>
    <m/>
    <s v="Learning"/>
    <s v="Machine learning"/>
    <m/>
    <m/>
    <x v="1"/>
    <x v="1"/>
    <m/>
    <x v="0"/>
    <x v="0"/>
    <x v="3"/>
    <x v="0"/>
    <m/>
    <m/>
    <m/>
    <x v="4"/>
    <x v="3"/>
    <x v="0"/>
    <x v="0"/>
    <x v="0"/>
    <m/>
    <x v="3"/>
    <x v="2"/>
    <x v="5"/>
    <s v="Auditing and logging"/>
    <m/>
    <m/>
    <m/>
    <b v="0"/>
    <m/>
    <m/>
    <m/>
    <m/>
    <m/>
    <b v="0"/>
    <b v="0"/>
    <m/>
    <m/>
    <m/>
    <m/>
    <m/>
    <m/>
    <m/>
    <b v="0"/>
    <m/>
    <m/>
    <m/>
    <s v="Hoekstra, M., Chideock, C., &amp; Veenstra, A.F. van (2021). Quik Scan AI in de Publieke Dienstverlening II - Longlist Initiatieven. TNO: Den Haag."/>
    <s v="retired"/>
    <x v="1"/>
    <m/>
    <s v="Colin van Noordt"/>
    <d v="2021-05-24T00:00:00"/>
    <m/>
  </r>
  <r>
    <s v="AIWT6-553"/>
    <s v="Detecting illegal logging"/>
    <s v=" "/>
    <m/>
    <m/>
    <x v="2"/>
    <x v="13"/>
    <s v="NL"/>
    <s v="Province of Groningen, NEO"/>
    <x v="1"/>
    <x v="2"/>
    <s v="Environmental protection n.e.c."/>
    <x v="4"/>
    <x v="4"/>
    <m/>
    <s v="Learning"/>
    <s v="Machine learning"/>
    <m/>
    <m/>
    <x v="1"/>
    <x v="1"/>
    <m/>
    <x v="0"/>
    <x v="0"/>
    <x v="3"/>
    <x v="0"/>
    <m/>
    <m/>
    <m/>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54"/>
    <s v="Infobox criminal and unexplained assets (iCOV)"/>
    <s v="https://hetccv.nl/onderwerpen/veilige-vakantieparken/overzicht-maatregelen/analyse-icov/_x000a_https://www.securitymanagement.nl/big-data-fraude/_x000a_https://icov.nl/organisatie/"/>
    <m/>
    <s v="System provides insight into the assets of individuals and companies based on risk factors. An example is analyzing suspicious transactions in Rotterdam-Zuid."/>
    <x v="0"/>
    <x v="13"/>
    <s v="NL"/>
    <s v="Public Prosecutor's Office, the National Police, the Tax Authorities, Customs, the FIOD and the Financial Intelligence Unit, the Social Affairs and Employment Inspectorate (Investigation Directorate), the Intelligence and Investigation Service of the Environment and Transport Inspectorate (ILT-IOD), the Intelligence and Investigation Service of the Dutch Food and Consumer Product Safety Authority (NVWA-IOD), the Media Commissioner "/>
    <x v="0"/>
    <x v="5"/>
    <s v="Police Services"/>
    <x v="3"/>
    <x v="3"/>
    <m/>
    <s v="Planning"/>
    <s v="Planning and Scheduling"/>
    <m/>
    <m/>
    <x v="2"/>
    <x v="1"/>
    <m/>
    <x v="0"/>
    <x v="2"/>
    <x v="2"/>
    <x v="0"/>
    <m/>
    <m/>
    <s v="Predictive Analytics, Simulation and Data Visualisation"/>
    <x v="3"/>
    <x v="13"/>
    <x v="0"/>
    <x v="0"/>
    <x v="0"/>
    <m/>
    <x v="2"/>
    <x v="1"/>
    <x v="3"/>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5"/>
    <s v="Information from archives"/>
    <s v=" "/>
    <m/>
    <m/>
    <x v="3"/>
    <x v="13"/>
    <s v="NL"/>
    <s v="Municipality of Amsterdam"/>
    <x v="1"/>
    <x v="1"/>
    <s v="Executive and legislative organs, financial and fiscal affairs, external affairs."/>
    <x v="3"/>
    <x v="4"/>
    <m/>
    <s v="Learning"/>
    <s v="Machine learning"/>
    <m/>
    <m/>
    <x v="1"/>
    <x v="1"/>
    <m/>
    <x v="0"/>
    <x v="0"/>
    <x v="3"/>
    <x v="0"/>
    <m/>
    <m/>
    <s v="AI-empowered Knowledge Management"/>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56"/>
    <s v="Inspection bridges with drones"/>
    <s v="https://datascienceinitiative.eu/wp-content/uploads/2020/05/DSI-AIBinnenDeOverheid.pdf"/>
    <m/>
    <s v="Instead of human capacity, drones are used to inspect bridges and viaducts."/>
    <x v="0"/>
    <x v="13"/>
    <s v="NL"/>
    <s v="Rijkswaterstaat and market parties"/>
    <x v="0"/>
    <x v="3"/>
    <s v="Transport"/>
    <x v="4"/>
    <x v="0"/>
    <m/>
    <s v="Integration and Interaction"/>
    <s v="Robotics and Automation"/>
    <m/>
    <m/>
    <x v="2"/>
    <x v="3"/>
    <s v="2-CritInfrastruct"/>
    <x v="0"/>
    <x v="0"/>
    <x v="0"/>
    <x v="0"/>
    <m/>
    <m/>
    <s v="Cognitive Robotics and Process Automation, Connected and Automated Vehicles"/>
    <x v="3"/>
    <x v="13"/>
    <x v="0"/>
    <x v="0"/>
    <x v="0"/>
    <m/>
    <x v="0"/>
    <x v="1"/>
    <x v="2"/>
    <s v="Internal Management"/>
    <m/>
    <m/>
    <s v="Transformative / Disruptive"/>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7"/>
    <s v="Intelligent traffic control systems (I-VRI's) - Better traffic flow "/>
    <s v="https://www.talking-traffic.com/nl/partner-worden-bij-talking-traffic/clusters-en-expertise/intelligente-vri-s"/>
    <s v="Info@talking-traffic.com"/>
    <s v="The province of Gelderland has replaced the existing traffic lights with intelligent traffic control systems (iVRIs) at 8 intersections in Arnhem and Velp. These new installations ensure better flow. The iVRI's use mobile data from road users. For example, buses and emergency services can be given priority when passing through an intersection. In addition, the road user receives up-to-date information about the fastest route through the city and advice on speed. This information allows road users to tailor their traffic behaviour to the current situation. This results in a better flow."/>
    <x v="2"/>
    <x v="13"/>
    <s v="NL"/>
    <s v="Province of Gelderland"/>
    <x v="4"/>
    <x v="3"/>
    <s v="Transport"/>
    <x v="3"/>
    <x v="6"/>
    <m/>
    <s v="Planning"/>
    <s v="Planning and Scheduling"/>
    <m/>
    <m/>
    <x v="2"/>
    <x v="1"/>
    <m/>
    <x v="0"/>
    <x v="1"/>
    <x v="2"/>
    <x v="0"/>
    <m/>
    <m/>
    <s v="Predictive Analytics, Simulation and Data Visualisation"/>
    <x v="0"/>
    <x v="6"/>
    <x v="0"/>
    <x v="0"/>
    <x v="0"/>
    <m/>
    <x v="1"/>
    <x v="1"/>
    <x v="2"/>
    <s v="Public Services and engag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58"/>
    <s v="Use of scan cars for underground containers - Determining type of waste "/>
    <s v="https://www.digitaleoverheid.nl/overzicht-van-alle-onderwerpen/nieuwe-technologieen-data-en-ethiek/het-led/toolbox/aan-de-slag-datagedreven-werken-in-de-praktijk/ "/>
    <m/>
    <s v="By means of scan cars that drive around The Hague, photos can be taken of underground containers (ORAC's). Thanks to AI, it is determined what type of waste there is. "/>
    <x v="3"/>
    <x v="13"/>
    <s v="NL"/>
    <s v="Municipality of The Hague"/>
    <x v="4"/>
    <x v="8"/>
    <s v="Housing and community amenities n.e.c."/>
    <x v="3"/>
    <x v="0"/>
    <m/>
    <s v="Perception"/>
    <s v="Computer vision"/>
    <m/>
    <m/>
    <x v="3"/>
    <x v="1"/>
    <m/>
    <x v="0"/>
    <x v="0"/>
    <x v="1"/>
    <x v="0"/>
    <m/>
    <m/>
    <s v="Computer Vision and Identity Recognition"/>
    <x v="3"/>
    <x v="8"/>
    <x v="0"/>
    <x v="0"/>
    <x v="0"/>
    <m/>
    <x v="2"/>
    <x v="1"/>
    <x v="1"/>
    <s v="Public Services and eng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9"/>
    <s v="iRN_iColumbo"/>
    <s v="https://docplayer.nl/4918688-Projectplan-verduurzaming-irn-icolumbo.html"/>
    <s v="www.tno.nl"/>
    <s v="A service within the Internet Research &amp;Investigation Network (iRN) of the police where the Internet can be methodically and automatically searched for suspicious material.  TK 2013-2014, 26 643, nr. 298, p. 16"/>
    <x v="0"/>
    <x v="13"/>
    <s v="NL"/>
    <s v="Dutch Police"/>
    <x v="0"/>
    <x v="5"/>
    <s v="Police Services"/>
    <x v="3"/>
    <x v="11"/>
    <m/>
    <s v="Learning"/>
    <s v="Machine learning"/>
    <s v="Machine learning"/>
    <m/>
    <x v="0"/>
    <x v="5"/>
    <s v="6a-LawEnforcement-riskassess_np"/>
    <x v="0"/>
    <x v="0"/>
    <x v="2"/>
    <x v="0"/>
    <m/>
    <m/>
    <s v="Machine Learning, Deep Learning"/>
    <x v="3"/>
    <x v="7"/>
    <x v="0"/>
    <x v="0"/>
    <x v="0"/>
    <m/>
    <x v="1"/>
    <x v="1"/>
    <x v="5"/>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60"/>
    <s v="Artificial Intelligence Knowledge System for the judiciary searches for similar lawsuits"/>
    <s v="https://www.rijksoverheid.nl/binaries/rijksoverheid/documenten/kamerstukken/2018/12/19/ek-artificiele-intelligentie-en-algoritmen-in-de-rechtspleging/ek-artificiele-intelligentie-en-algoritmen-in-de-rechtspleging.pdf https://www.tweedekamer.nl/kamerstukken/kamervragen/detail?id=2020Z03232&amp;did=2020D11984"/>
    <m/>
    <s v="Knowledge system searches for similar lawsuits using entered text and gives the user the top 10 most similar lawsuits"/>
    <x v="2"/>
    <x v="13"/>
    <s v="NL"/>
    <s v="District Court of East Brabant"/>
    <x v="4"/>
    <x v="5"/>
    <s v="Law courts"/>
    <x v="4"/>
    <x v="1"/>
    <m/>
    <s v="Reasoning"/>
    <s v="Knowledge representation"/>
    <m/>
    <m/>
    <x v="2"/>
    <x v="7"/>
    <m/>
    <x v="0"/>
    <x v="4"/>
    <x v="2"/>
    <x v="2"/>
    <m/>
    <m/>
    <s v="AI-empowered Knowledge Management"/>
    <x v="1"/>
    <x v="5"/>
    <x v="0"/>
    <x v="0"/>
    <x v="0"/>
    <m/>
    <x v="2"/>
    <x v="0"/>
    <x v="0"/>
    <s v="Internal Management"/>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61"/>
    <s v="Chamber of Commerce"/>
    <s v="TK 2010-2011, 17050, nr. 414 (bijlage)"/>
    <m/>
    <s v="The Chamber of Commerce analyses on a structural basis whether there are striking developments at the companies registered in the NHR, for example whether there are many board changes."/>
    <x v="0"/>
    <x v="13"/>
    <s v="NL"/>
    <s v="Chamber of Commerce"/>
    <x v="1"/>
    <x v="3"/>
    <s v="General economic, commercial and labour affair"/>
    <x v="3"/>
    <x v="4"/>
    <m/>
    <s v="Reasoning"/>
    <s v="Automated reasoning"/>
    <m/>
    <m/>
    <x v="1"/>
    <x v="1"/>
    <m/>
    <x v="0"/>
    <x v="0"/>
    <x v="3"/>
    <x v="0"/>
    <m/>
    <m/>
    <m/>
    <x v="4"/>
    <x v="3"/>
    <x v="0"/>
    <x v="0"/>
    <x v="0"/>
    <m/>
    <x v="3"/>
    <x v="2"/>
    <x v="5"/>
    <s v="Business intelligence"/>
    <m/>
    <m/>
    <m/>
    <b v="0"/>
    <m/>
    <m/>
    <m/>
    <m/>
    <m/>
    <b v="0"/>
    <b v="0"/>
    <m/>
    <m/>
    <m/>
    <m/>
    <m/>
    <m/>
    <m/>
    <b v="0"/>
    <m/>
    <m/>
    <m/>
    <s v="Hoekstra, M., Chideock, C., &amp; Veenstra, A.F. van (2021). Quik Scan AI in de Publieke Dienstverlening II - Longlist Initiatieven. TNO: Den Haag."/>
    <s v="retired"/>
    <x v="1"/>
    <m/>
    <s v="Colin van Noordt"/>
    <d v="2021-05-24T00:00:00"/>
    <m/>
  </r>
  <r>
    <s v="AIWT6-562"/>
    <s v="LAA - Address quality BRP"/>
    <s v="https://www.rijksoverheid.nl/binaries/rijksoverheid/documenten/rapporten/2016/03/21/rapport-landelijke-aanpak-adreskwaliteit/rapport-landelijke-aanpak-adreskwaliteit.pdf_x000a_https://www.ictu.nl/projecten/landelijke-aanpak-adreskwaliteit"/>
    <m/>
    <s v="Data analysis used to achieve pattern recognition and to search for incorrect addressing based on this. The aim is to put the BRP in order and ultimately contribute to the fight against fraud."/>
    <x v="0"/>
    <x v="13"/>
    <s v="NL"/>
    <s v="Ministry of Interior"/>
    <x v="0"/>
    <x v="1"/>
    <s v="Executive and legislative organs, financial and fiscal affairs, external affairs."/>
    <x v="3"/>
    <x v="1"/>
    <m/>
    <s v="Planning"/>
    <s v="Planning and Scheduling"/>
    <m/>
    <m/>
    <x v="2"/>
    <x v="1"/>
    <m/>
    <x v="0"/>
    <x v="0"/>
    <x v="1"/>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63"/>
    <s v="Legal engineering program with Calculemus Flint"/>
    <s v=" "/>
    <m/>
    <s v="The legal engineering program with Calculemus Flint is a method for interpreting legal sources and applying standards. Calculemus is a step-by-step plan to solve normative questions. Flint (Formal Language for the Interpretation of Normative Theories) is the domain specific language forinterpreting for legal sources."/>
    <x v="3"/>
    <x v="13"/>
    <s v="NL"/>
    <s v="TNO, the IND, the Ministry of the Interior and Kingdom Relations, the investment post OBDO (Government-wide Policy Consultation Digital Government), Ministry of Jusititie and Security, ICTU, Ministry of Economic Affairs and Climate, Ministry of Finance, University of Amsterdam and CWI."/>
    <x v="3"/>
    <x v="10"/>
    <m/>
    <x v="4"/>
    <x v="4"/>
    <m/>
    <s v="Learning"/>
    <s v="Machine learning"/>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validated"/>
    <x v="1"/>
    <s v="Missing link"/>
    <s v="Colin van Noordt"/>
    <d v="2021-05-24T00:00:00"/>
    <m/>
  </r>
  <r>
    <s v="AIWT6-564"/>
    <s v="Using smart algorithms to map whether building or demolishing certain homes improves liveability"/>
    <s v="https://nos.nl/artikel/2366864-fraude-opsporen-of-gevaar-van-discriminatie-gemeenten-gebruiken-slimme-algoritmes.html"/>
    <m/>
    <s v="The Municipality of Breda uses smart algorithms to investigate whether building or demolishing certain types of homes improves the quality of life."/>
    <x v="3"/>
    <x v="13"/>
    <s v="NL"/>
    <s v="Municipality of Breda"/>
    <x v="4"/>
    <x v="8"/>
    <s v="Housing development."/>
    <x v="3"/>
    <x v="7"/>
    <m/>
    <s v="Planning"/>
    <s v="Planning and Scheduling"/>
    <m/>
    <m/>
    <x v="2"/>
    <x v="1"/>
    <m/>
    <x v="0"/>
    <x v="0"/>
    <x v="1"/>
    <x v="0"/>
    <m/>
    <m/>
    <s v="Predictive Analytics, Simulation and Data Visualisation"/>
    <x v="2"/>
    <x v="12"/>
    <x v="0"/>
    <x v="0"/>
    <x v="0"/>
    <m/>
    <x v="2"/>
    <x v="0"/>
    <x v="0"/>
    <s v="Regulatory research, analysis and monitoring"/>
    <m/>
    <m/>
    <m/>
    <s v="Improved Public Service"/>
    <m/>
    <m/>
    <s v="x"/>
    <s v="x"/>
    <m/>
    <s v="Open Government Capabilities"/>
    <b v="0"/>
    <m/>
    <m/>
    <m/>
    <m/>
    <m/>
    <m/>
    <m/>
    <s v="Open government capabilities"/>
    <m/>
    <s v="x"/>
    <m/>
    <s v="Hoekstra, M., Chideock, C., &amp; Veenstra, A.F. van (2021). Quik Scan AI in de Publieke Dienstverlening II - Longlist Initiatieven. TNO: Den Haag."/>
    <s v="validated"/>
    <x v="0"/>
    <m/>
    <s v="Colin van Noordt"/>
    <d v="2021-05-24T00:00:00"/>
    <m/>
  </r>
  <r>
    <s v="AIWT6-565"/>
    <s v="Micro subsidies, automated decision-making saves energy"/>
    <s v=" "/>
    <m/>
    <s v="Automated decision-making saves energy"/>
    <x v="2"/>
    <x v="13"/>
    <s v="NL"/>
    <s v="Province of South Holland"/>
    <x v="1"/>
    <x v="10"/>
    <m/>
    <x v="4"/>
    <x v="4"/>
    <m/>
    <s v="Reasoning"/>
    <s v="Automated reasoning"/>
    <m/>
    <m/>
    <x v="1"/>
    <x v="1"/>
    <m/>
    <x v="0"/>
    <x v="0"/>
    <x v="3"/>
    <x v="0"/>
    <m/>
    <m/>
    <m/>
    <x v="4"/>
    <x v="3"/>
    <x v="0"/>
    <x v="0"/>
    <x v="0"/>
    <m/>
    <x v="3"/>
    <x v="2"/>
    <x v="5"/>
    <s v="Process automation"/>
    <m/>
    <m/>
    <m/>
    <b v="0"/>
    <m/>
    <m/>
    <m/>
    <m/>
    <m/>
    <b v="0"/>
    <b v="0"/>
    <m/>
    <m/>
    <m/>
    <m/>
    <m/>
    <m/>
    <m/>
    <b v="0"/>
    <m/>
    <m/>
    <m/>
    <s v="Hoekstra, M., Chideock, C., &amp; Veenstra, A.F. van (2021). Quik Scan AI in de Publieke Dienstverlening II - Longlist Initiatieven. TNO: Den Haag."/>
    <s v="validated"/>
    <x v="1"/>
    <s v="Missing link"/>
    <s v="Colin van Noordt"/>
    <d v="2021-05-24T00:00:00"/>
    <m/>
  </r>
  <r>
    <s v="AIWT6-566"/>
    <s v="Monitor vital holiday parks "/>
    <s v="http://vitalevakantieparken.nl/default.aspx"/>
    <m/>
    <s v="Monitor vital holiday parks for insight into the quality of holiday parks contains the following functionalities.m: benchmark, planning and measuring interventions, quality of the parks etc."/>
    <x v="3"/>
    <x v="13"/>
    <s v="NL"/>
    <s v="Municipalities Putten. Heerde, Epe, Harderwijk, Ede, Ermelo and the province of Gelderland"/>
    <x v="1"/>
    <x v="2"/>
    <s v="Other industries"/>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67"/>
    <s v="Monitoring in motion with AI"/>
    <s v=" "/>
    <m/>
    <s v="In this project, a smart camera system is developed to recognize, identify and measure objects in public spaces. "/>
    <x v="3"/>
    <x v="13"/>
    <s v="NL"/>
    <s v="Eco Consult, Devise Analytics"/>
    <x v="3"/>
    <x v="1"/>
    <m/>
    <x v="4"/>
    <x v="4"/>
    <m/>
    <s v="Perception"/>
    <s v="Computer vision"/>
    <m/>
    <m/>
    <x v="0"/>
    <x v="1"/>
    <m/>
    <x v="0"/>
    <x v="0"/>
    <x v="2"/>
    <x v="0"/>
    <m/>
    <m/>
    <m/>
    <x v="4"/>
    <x v="3"/>
    <x v="0"/>
    <x v="0"/>
    <x v="0"/>
    <m/>
    <x v="3"/>
    <x v="2"/>
    <x v="5"/>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68"/>
    <s v="Mutation signaling using AI"/>
    <s v="https://www.rvo.nl/subsidie-en-financieringswijzer/sbir/sbir-oproep-artifici%C3%ABle-intelligentie-voor-de-publieke-diensten/publieke-samenvattingen "/>
    <m/>
    <s v="During phase 1 of this SBIR, Readar investigates whether it can develop a mutation signaling on aerial photographs. The aim is to keep map material such as the BAG and BGT up to date more effectively. At the moment, this process has a lot of handicrafts. With the help of AI, the company expects to be able to automate the manual detection of the mutations."/>
    <x v="3"/>
    <x v="13"/>
    <s v="NL"/>
    <s v="Readar B.V. "/>
    <x v="3"/>
    <x v="10"/>
    <m/>
    <x v="4"/>
    <x v="4"/>
    <m/>
    <s v="Learning"/>
    <s v="Machine learning"/>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69"/>
    <s v="MyStatLab"/>
    <s v="www.overheid.nl"/>
    <m/>
    <s v="'Big Learning Data' from Blackboard and other large-scale e-learning educational applications are used to gain knowledge about learning processes."/>
    <x v="3"/>
    <x v="13"/>
    <s v="NL"/>
    <s v="Universities"/>
    <x v="2"/>
    <x v="9"/>
    <m/>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retired"/>
    <x v="1"/>
    <m/>
    <s v="Colin van Noordt"/>
    <d v="2021-05-24T00:00:00"/>
    <m/>
  </r>
  <r>
    <s v="AIWT6-570"/>
    <s v="Tackling undermining using AI"/>
    <s v="https://www.rvo.nl/subsidie-en-financieringswijzer/sbir/sbir-oproep-artifici%C3%ABle-intelligentie-voor-de-publieke-diensten/publieke-samenvattingen "/>
    <m/>
    <s v="With a mobile app and web portal, Milvum can pass on suspicions of subversion (such as illegal prostitution or drug production) directly to the municipality. The addition of AI functionality (e.g. big data analysis) will take the platform one step further; for example by better identifying, categorising and prioritising subversive crime."/>
    <x v="3"/>
    <x v="13"/>
    <s v="NL"/>
    <s v="Milvum B.V."/>
    <x v="3"/>
    <x v="5"/>
    <s v="Public order and safety n.e.c."/>
    <x v="1"/>
    <x v="7"/>
    <m/>
    <s v="Learning"/>
    <s v="Machine learning"/>
    <s v="Machine learning"/>
    <m/>
    <x v="0"/>
    <x v="5"/>
    <m/>
    <x v="0"/>
    <x v="4"/>
    <x v="2"/>
    <x v="3"/>
    <m/>
    <m/>
    <m/>
    <x v="3"/>
    <x v="7"/>
    <x v="0"/>
    <x v="0"/>
    <x v="0"/>
    <m/>
    <x v="0"/>
    <x v="1"/>
    <x v="1"/>
    <s v="Process automation"/>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71"/>
    <s v="Detecting 'unknown' companies with environmental risk"/>
    <s v="https://www.digitaleoverheid.nl/nieuws/data-project-eindhoven-maakt-onvindbare-bedrijven-vindbaar/"/>
    <m/>
    <s v="Mapping unknown companies that pose a potential environmental risk by making smart use of data."/>
    <x v="3"/>
    <x v="13"/>
    <s v="NL"/>
    <s v="Municipality of Eindhoven"/>
    <x v="4"/>
    <x v="3"/>
    <s v="General economic, commercial and labour affair"/>
    <x v="1"/>
    <x v="5"/>
    <m/>
    <s v="Planning"/>
    <s v="Planning and Scheduling"/>
    <m/>
    <m/>
    <x v="2"/>
    <x v="1"/>
    <m/>
    <x v="0"/>
    <x v="0"/>
    <x v="1"/>
    <x v="2"/>
    <m/>
    <m/>
    <s v="Predictive Analytics, Simulation and Data Visualisation"/>
    <x v="3"/>
    <x v="7"/>
    <x v="0"/>
    <x v="0"/>
    <x v="0"/>
    <m/>
    <x v="1"/>
    <x v="0"/>
    <x v="0"/>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72"/>
    <s v="Detecting welfare fraud - Prediction of the likelihood of unlawful behavior"/>
    <s v="https://www.gemeentennl.nl/digitaal/inkoop-van-ai-door-gemeenten-3x-transparanter/en    https://www.nissewaard.nl/werk-en-inkomen/werk-en-inkomen_to/voorspelmodel-bijstandsfraude.htm en Gemeente Nissewaard. (z.d.). Infographic hoe controleren we de uitvoering van de bijstand? Opgevraagd van: https://www.nissewaard.nl/contact/contact_to/de-avg-in-nissewaard.htm "/>
    <m/>
    <s v="The municipality of Nissewaard uses AI to detect welfare fraud. The algorithm maps patterns in data that indicate an increased risk of wrongdoing. Based on these patterns, the algorithm predicts the likelihood of unlawful behavior for each client. "/>
    <x v="3"/>
    <x v="13"/>
    <s v="NL"/>
    <s v="Totta Datalab, municipality of Nissewaard, municipality of Brielle"/>
    <x v="4"/>
    <x v="0"/>
    <s v="Social protection n.e.c."/>
    <x v="3"/>
    <x v="5"/>
    <m/>
    <s v="Planning"/>
    <s v="Planning and Scheduling"/>
    <m/>
    <m/>
    <x v="2"/>
    <x v="5"/>
    <s v="6e-LawEnforcement-predictcrime"/>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3"/>
    <s v="Detecting welfare fraud in the municipality of Deventer and Goirle"/>
    <s v="https://nos.nl/artikel/2366864-fraude-opsporen-of-gevaar-van-discriminatie-gemeenten-gebruiken-slimme-algoritmes.html"/>
    <m/>
    <s v="Generating risk profiles of welfare recipients. On the basis of the risk score, it is determined whether a dossier is additionally investigated."/>
    <x v="3"/>
    <x v="13"/>
    <s v="NL"/>
    <s v="Municipality of Deventer, Municipality of Goirle"/>
    <x v="4"/>
    <x v="0"/>
    <s v="Social protection n.e.c."/>
    <x v="4"/>
    <x v="7"/>
    <m/>
    <s v="Planning"/>
    <s v="Planning and Scheduling"/>
    <s v="Machine learning"/>
    <m/>
    <x v="0"/>
    <x v="2"/>
    <s v="6f-LawEnforcement-profiling_np"/>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4"/>
    <s v="Detection of crime and subversion"/>
    <s v="https://nos.nl/artikel/2366864-fraude-opsporen-of-gevaar-van-discriminatie-gemeenten-gebruiken-slimme-algoritmes.html"/>
    <m/>
    <s v="The municipality of Leudal uses algorithms to detect crime and subversion: in buildings where the paperwork smacks of suspicious cases. "/>
    <x v="3"/>
    <x v="13"/>
    <s v="NL"/>
    <s v="Municipality of Leudal"/>
    <x v="4"/>
    <x v="5"/>
    <s v="Public order and safety n.e.c."/>
    <x v="3"/>
    <x v="7"/>
    <m/>
    <s v="Planning"/>
    <s v="Planning and Scheduling"/>
    <s v="Machine learning"/>
    <m/>
    <x v="0"/>
    <x v="5"/>
    <s v="6a-LawEnforcement-riskassess_np"/>
    <x v="0"/>
    <x v="0"/>
    <x v="0"/>
    <x v="0"/>
    <m/>
    <m/>
    <s v="Predictive Analytics, Simulation and Data Visualisation"/>
    <x v="3"/>
    <x v="13"/>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5"/>
    <s v="Detection of crime and subversion in the municipality of Dronten"/>
    <s v="https://nos.nl/artikel/2366864-fraude-opsporen-of-gevaar-van-discriminatie-gemeenten-gebruiken-slimme-algoritmes.html"/>
    <m/>
    <s v="Dronten Municipality has an experiment under way to investigate how algorithms can be used to detect subversive crime"/>
    <x v="3"/>
    <x v="13"/>
    <s v="NL"/>
    <s v="Municipality of Dronten"/>
    <x v="4"/>
    <x v="5"/>
    <s v="Public order and safety n.e.c."/>
    <x v="4"/>
    <x v="7"/>
    <m/>
    <s v="Planning"/>
    <s v="Planning and Scheduling"/>
    <s v="Machine learning"/>
    <m/>
    <x v="0"/>
    <x v="5"/>
    <s v="6a-LawEnforcement-riskassess_np"/>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6"/>
    <s v="Detection of crime and subversion in the municipality of Maastricht"/>
    <s v="https://nos.nl/artikel/2366864-fraude-opsporen-of-gevaar-van-discriminatie-gemeenten-gebruiken-slimme-algoritmes.html"/>
    <m/>
    <s v="The municipality of Maastricht uses algorithms to detect crime and subversion: in buildings where the paperwork smacks of suspicious cases. "/>
    <x v="3"/>
    <x v="13"/>
    <s v="NL"/>
    <s v="Municipality of Maastricht"/>
    <x v="4"/>
    <x v="5"/>
    <s v="Public order and safety n.e.c."/>
    <x v="3"/>
    <x v="7"/>
    <m/>
    <s v="Planning"/>
    <s v="Planning and Scheduling"/>
    <s v="Machine learning"/>
    <m/>
    <x v="0"/>
    <x v="5"/>
    <s v="6a-LawEnforcement-riskassess_np"/>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7"/>
    <s v="Detection of crime and subversion in the municipality of Nederweert"/>
    <s v="https://nos.nl/artikel/2366864-fraude-opsporen-of-gevaar-van-discriminatie-gemeenten-gebruiken-slimme-algoritmes.html"/>
    <m/>
    <s v="The municipality of Nederweert uses algorithms to detect crime and subversion: in buildings where the paperwork smacks of suspicious cases. "/>
    <x v="3"/>
    <x v="13"/>
    <s v="NL"/>
    <s v="Municipality of Nederweert"/>
    <x v="4"/>
    <x v="5"/>
    <s v="Public order and safety n.e.c."/>
    <x v="3"/>
    <x v="7"/>
    <m/>
    <s v="Planning"/>
    <s v="Planning and Scheduling"/>
    <s v="Machine learning"/>
    <m/>
    <x v="0"/>
    <x v="5"/>
    <s v="6a-LawEnforcement-riskassess_np"/>
    <x v="0"/>
    <x v="0"/>
    <x v="0"/>
    <x v="0"/>
    <m/>
    <m/>
    <s v="Predictive Analytics, Simulation and Data Visualisation"/>
    <x v="3"/>
    <x v="7"/>
    <x v="0"/>
    <x v="0"/>
    <x v="0"/>
    <m/>
    <x v="1"/>
    <x v="0"/>
    <x v="0"/>
    <s v="Enforcement"/>
    <m/>
    <m/>
    <m/>
    <b v="0"/>
    <m/>
    <m/>
    <m/>
    <m/>
    <m/>
    <s v="Improved Administration Efficency"/>
    <s v="Improved Administrative Efficiency"/>
    <m/>
    <m/>
    <s v="x"/>
    <s v="x"/>
    <m/>
    <m/>
    <m/>
    <s v="Open government capabilities"/>
    <s v="x"/>
    <m/>
    <m/>
    <s v="Hoekstra, M., Chideock, C., &amp; Veenstra, A.F. van (2021). Quik Scan AI in de Publieke Dienstverlening II - Longlist Initiatieven. TNO: Den Haag."/>
    <s v="validated"/>
    <x v="0"/>
    <m/>
    <s v="Colin van Noordt"/>
    <d v="2021-05-24T00:00:00"/>
    <m/>
  </r>
  <r>
    <s v="AIWT6-578"/>
    <s v="Detection undermining - patterns in manifestations of subversion"/>
    <s v="https://deProof of Conceptstarter.vng.nl/projecten/datagedreven-werken/opsporen-ondermijning-met-data-analyse"/>
    <m/>
    <s v="Analyzing patterns in manifestations of subversion to find and act on new cases (interventions)."/>
    <x v="3"/>
    <x v="13"/>
    <s v="NL"/>
    <s v="Municipality of Zaanstad (VNG)"/>
    <x v="1"/>
    <x v="5"/>
    <s v="Public order and safety n.e.c."/>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79"/>
    <s v="Organized Crime Field Lab - Testing the permit application of hospitality entrepreneur"/>
    <s v=" "/>
    <m/>
    <s v="Testing the permit application of hospitality entrepreneurs on the basis of the BiBOB regulations by linking data. TK 2017-2018, 29 911, nr. 200, p.11"/>
    <x v="0"/>
    <x v="13"/>
    <s v="NL"/>
    <s v="Financial Intelligence Unit Netherlands (FIU-Netherlands), the National Police, the Public Prosecutor's Office, the Municipality of Amsterdam and Rotterdam, the Tax Authorities, the FIOD, the ISZW"/>
    <x v="3"/>
    <x v="5"/>
    <s v="Public order and safety n.e.c."/>
    <x v="3"/>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80"/>
    <s v="Parking control in various Dutch municipalities - Parking control by means of scan cars"/>
    <s v="https://algoritmeregister.amsterdam.nl/parkeercontrole/"/>
    <m/>
    <s v="Parking control by means of scan cars. The scan cars are equipped with cameras and drive past parking spaces in the city. The cameras capture car license plates and use an image recognition algorithm to identify license plates."/>
    <x v="3"/>
    <x v="13"/>
    <s v="NL"/>
    <s v="Egis Parking Services B.V., Municipality of Amsterdam (Parking, Team Analysis &amp; Advice), the Hague, Rotterdam and Utrecht "/>
    <x v="3"/>
    <x v="3"/>
    <s v="Transport"/>
    <x v="3"/>
    <x v="7"/>
    <m/>
    <s v="Perception"/>
    <s v="Computer vision"/>
    <m/>
    <m/>
    <x v="3"/>
    <x v="1"/>
    <m/>
    <x v="4"/>
    <x v="2"/>
    <x v="2"/>
    <x v="0"/>
    <m/>
    <m/>
    <s v="Computer Vision and Identity Recognition"/>
    <x v="3"/>
    <x v="8"/>
    <x v="0"/>
    <x v="0"/>
    <x v="0"/>
    <m/>
    <x v="0"/>
    <x v="1"/>
    <x v="2"/>
    <s v="Enforcement"/>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81"/>
    <s v="Parking sensors for a dynamic traffic referral system"/>
    <s v="https://deProof of Conceptstarter.vng.nl/projecten/omgevingswet/parkeersensoren-voor-een-dynamisch-verkeersverwijssysteem"/>
    <m/>
    <s v="Up-to-date information on available parking spaces is linked to electronic information boards along the roads to the city centre. Sensors detect whether or not a parking space is occupied. The sensor uses an infrared eye, a magnetic field and a special detection algorithm."/>
    <x v="3"/>
    <x v="13"/>
    <s v="NL"/>
    <s v="Municipality of Zoetermeer"/>
    <x v="1"/>
    <x v="3"/>
    <s v="Transport"/>
    <x v="4"/>
    <x v="4"/>
    <m/>
    <s v="Learning"/>
    <s v="Machine learning"/>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82"/>
    <s v="Passer-by count"/>
    <s v="https://www.intemo.com/passantenstromen-in-beeld/"/>
    <m/>
    <s v="The municipality of Nijmegen uses sensors to visual monitor the hustle and bustle of the city and the economic development of the centre."/>
    <x v="3"/>
    <x v="13"/>
    <s v="NL"/>
    <s v="Intemo, Municipality of Nijmegen"/>
    <x v="4"/>
    <x v="3"/>
    <s v="Economic affairs n.e.c"/>
    <x v="3"/>
    <x v="7"/>
    <m/>
    <s v="Perception"/>
    <s v="Computer vision"/>
    <s v="Machine learning"/>
    <m/>
    <x v="0"/>
    <x v="1"/>
    <m/>
    <x v="4"/>
    <x v="2"/>
    <x v="2"/>
    <x v="0"/>
    <m/>
    <m/>
    <s v="Computer Vision and Identity Recognition"/>
    <x v="3"/>
    <x v="8"/>
    <x v="0"/>
    <x v="0"/>
    <x v="0"/>
    <m/>
    <x v="1"/>
    <x v="1"/>
    <x v="1"/>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83"/>
    <s v="Analyzing data to help people on welfare get back to work for Social Assistance in The Hague "/>
    <s v="https://datascienceinitiative.eu/wp-content/uploads/2020/05/DSI-AIBinnenDeOverheid.pdf"/>
    <m/>
    <s v="Analyzing data to help people on welfare get back to work. The system finds people at an early stage so that they can be helped immediately on their way. "/>
    <x v="3"/>
    <x v="13"/>
    <s v="NL"/>
    <s v="Municipality of The Hague"/>
    <x v="4"/>
    <x v="0"/>
    <s v="Unemployment."/>
    <x v="4"/>
    <x v="0"/>
    <m/>
    <s v="Planning"/>
    <s v="Planning and Scheduling"/>
    <s v="Machine learning"/>
    <m/>
    <x v="0"/>
    <x v="0"/>
    <m/>
    <x v="0"/>
    <x v="2"/>
    <x v="1"/>
    <x v="0"/>
    <m/>
    <m/>
    <s v="Predictive Analytics, Simulation and Data Visualisation"/>
    <x v="2"/>
    <x v="9"/>
    <x v="0"/>
    <x v="0"/>
    <x v="0"/>
    <m/>
    <x v="0"/>
    <x v="0"/>
    <x v="0"/>
    <s v="Public Services and eng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84"/>
    <s v="AviaTor - Pilot detection child abuse"/>
    <s v="https://www.inhope.org/EN/aviator_x000a_ https://www.ziuz.com/nl/nieuws/aviator-project-de-volgende-fase/"/>
    <s v="info@inhope.org"/>
    <s v="AviaTor, which stands for Augmented Visual Intelligence and Targeted Online Research,was developed from a research project into a working prototype in just 12 months. By using expert insight gained from extensive interviews with the Dutch and Belgian police, it was possible to establish how to best process NCMEC referrals. The AviaTor Project is funded by the European Union's Internal Security Fund – Police. "/>
    <x v="0"/>
    <x v="13"/>
    <s v="NL"/>
    <s v="National Police, Ziuz"/>
    <x v="0"/>
    <x v="5"/>
    <s v="Police Services"/>
    <x v="3"/>
    <x v="7"/>
    <m/>
    <s v="Planning"/>
    <s v="Planning and Scheduling"/>
    <m/>
    <m/>
    <x v="2"/>
    <x v="5"/>
    <s v="6e-LawEnforcement-predictcrime"/>
    <x v="0"/>
    <x v="2"/>
    <x v="0"/>
    <x v="0"/>
    <m/>
    <m/>
    <s v="Predictive Analytics, Simulation and Data Visualisation"/>
    <x v="3"/>
    <x v="13"/>
    <x v="0"/>
    <x v="0"/>
    <x v="0"/>
    <m/>
    <x v="1"/>
    <x v="0"/>
    <x v="1"/>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85"/>
    <s v="Pilot Youth Policy Rotterdam - Influencing factors socio-emotional development of young people"/>
    <s v="https://www.tno.nl/nl/aandachtsgebieden/strategische-analyses-beleid/expertisegroepen/strategy-policy/het-policy-lab-datagedreven-beleidsontwikkeling/"/>
    <s v="DR ANNE FLEUR VAN VEENSTRA"/>
    <s v="By linking datasets and using a combination of statistical methods and machine learning, we explore which factors determine the socio-emotional development of young people."/>
    <x v="3"/>
    <x v="13"/>
    <s v="NL"/>
    <s v="Municipality of Rotterdam, TNO and BZK"/>
    <x v="4"/>
    <x v="0"/>
    <s v="Social protection n.e.c."/>
    <x v="4"/>
    <x v="2"/>
    <m/>
    <s v="Planning"/>
    <s v="Planning and Scheduling"/>
    <m/>
    <m/>
    <x v="3"/>
    <x v="1"/>
    <m/>
    <x v="0"/>
    <x v="0"/>
    <x v="1"/>
    <x v="3"/>
    <m/>
    <m/>
    <s v="Predictive Analytics, Simulation and Data Visualisation"/>
    <x v="2"/>
    <x v="12"/>
    <x v="0"/>
    <x v="0"/>
    <x v="0"/>
    <m/>
    <x v="0"/>
    <x v="0"/>
    <x v="0"/>
    <s v="Regulatory research, analysis and monitoring"/>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86"/>
    <s v="Predictive analysis for the safety of industrial estates"/>
    <s v=" "/>
    <m/>
    <m/>
    <x v="2"/>
    <x v="13"/>
    <s v="NL"/>
    <s v="Province of Gelderland"/>
    <x v="1"/>
    <x v="8"/>
    <s v="Housing and community amenities n.e.c."/>
    <x v="0"/>
    <x v="4"/>
    <m/>
    <s v="Planning"/>
    <s v="Planning and Scheduling"/>
    <m/>
    <m/>
    <x v="1"/>
    <x v="1"/>
    <m/>
    <x v="0"/>
    <x v="0"/>
    <x v="3"/>
    <x v="0"/>
    <m/>
    <m/>
    <m/>
    <x v="4"/>
    <x v="3"/>
    <x v="0"/>
    <x v="0"/>
    <x v="0"/>
    <m/>
    <x v="3"/>
    <x v="2"/>
    <x v="5"/>
    <s v="Predictive systems"/>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87"/>
    <s v="Predictive mainentance"/>
    <s v=" "/>
    <m/>
    <m/>
    <x v="2"/>
    <x v="13"/>
    <s v="NL"/>
    <s v="Province of South Holland"/>
    <x v="1"/>
    <x v="10"/>
    <m/>
    <x v="4"/>
    <x v="4"/>
    <m/>
    <s v="Planning"/>
    <s v="Planning and Scheduling"/>
    <m/>
    <m/>
    <x v="1"/>
    <x v="1"/>
    <m/>
    <x v="0"/>
    <x v="0"/>
    <x v="3"/>
    <x v="0"/>
    <m/>
    <m/>
    <m/>
    <x v="4"/>
    <x v="3"/>
    <x v="0"/>
    <x v="0"/>
    <x v="0"/>
    <m/>
    <x v="3"/>
    <x v="2"/>
    <x v="5"/>
    <s v="Predictive systems"/>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88"/>
    <s v="Test garden Inner City Monitoring"/>
    <s v="https://groningen.nieuws.nl/gemeente/736506/innovatieve-sensoren-moeten-binnenstad-toegankelijker-maken/"/>
    <m/>
    <s v="Map and, where possible, predict the traffic situation."/>
    <x v="3"/>
    <x v="13"/>
    <s v="NL"/>
    <s v="Municipality of Groningen"/>
    <x v="1"/>
    <x v="3"/>
    <s v="Transport"/>
    <x v="4"/>
    <x v="1"/>
    <m/>
    <s v="Learning"/>
    <s v="Machine learning"/>
    <m/>
    <m/>
    <x v="1"/>
    <x v="1"/>
    <m/>
    <x v="0"/>
    <x v="0"/>
    <x v="3"/>
    <x v="0"/>
    <m/>
    <m/>
    <m/>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It is about Living Lab, not directly AI"/>
    <s v="Colin van Noordt"/>
    <d v="2021-05-24T00:00:00"/>
    <m/>
  </r>
  <r>
    <s v="AIWT6-589"/>
    <s v="Project Better insight for citizens with debts - Searching for patterns in debt problems"/>
    <s v="https://www.schulinck.nl/sociaal-domein-nieuws-burger-met-grote-schulden-kan-straks-in-een-keer-regeling-treffen"/>
    <m/>
    <s v="Another experiment within the framework of the LivingLab is the Project Better Insight citizens with debts, which will be carried out together with the CJIB. This searches for patterns in debt problems. If these can be identified, it may be considered to support these people through early interventions in such a way that they do not get into trouble."/>
    <x v="0"/>
    <x v="13"/>
    <s v="NL"/>
    <s v="CJIB"/>
    <x v="1"/>
    <x v="0"/>
    <s v="Social protection n.e.c."/>
    <x v="3"/>
    <x v="0"/>
    <m/>
    <s v="Planning"/>
    <s v="Planning and Scheduling"/>
    <m/>
    <m/>
    <x v="1"/>
    <x v="1"/>
    <m/>
    <x v="0"/>
    <x v="0"/>
    <x v="3"/>
    <x v="0"/>
    <m/>
    <m/>
    <s v="Predictive Analytics, Simulation and Data Visualisa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0"/>
    <s v="Project Jurisprudence Robot -  AI tool to support prosecutors and investigators"/>
    <s v="https://www.rechtspraak.nl/SiteCollectionDocuments/rechtstreeks-2019-02.pdf_x000a_https://www.lexiq.nl/clients"/>
    <m/>
    <s v="LexIQ has developed a Jurisprudence Robot for the Public Prosecution Service. This tool supports prosecutors and investigators in their day-to-day work"/>
    <x v="0"/>
    <x v="13"/>
    <s v="NL"/>
    <s v="LexIQ, Public Prosecutor's Office"/>
    <x v="3"/>
    <x v="5"/>
    <s v="Law courts"/>
    <x v="3"/>
    <x v="2"/>
    <m/>
    <s v="Integration and Interaction"/>
    <s v="Robotics and Automation"/>
    <m/>
    <m/>
    <x v="2"/>
    <x v="7"/>
    <s v="8-Justice"/>
    <x v="0"/>
    <x v="0"/>
    <x v="0"/>
    <x v="0"/>
    <m/>
    <m/>
    <s v="Cognitive Robotics and Process Automation, Connected and Automated Vehicles"/>
    <x v="0"/>
    <x v="0"/>
    <x v="0"/>
    <x v="0"/>
    <x v="0"/>
    <m/>
    <x v="1"/>
    <x v="1"/>
    <x v="1"/>
    <s v="Regulatory research, analysis and monitoring"/>
    <m/>
    <m/>
    <m/>
    <b v="0"/>
    <m/>
    <m/>
    <m/>
    <m/>
    <m/>
    <s v="Improved Administration Efficency"/>
    <s v="Improved Administrative Efficiency"/>
    <m/>
    <m/>
    <s v="x"/>
    <m/>
    <m/>
    <m/>
    <m/>
    <b v="0"/>
    <m/>
    <m/>
    <m/>
    <s v="Hoekstra, M., Chideock, C., &amp; Veenstra, A.F. van (2021). Quik Scan AI in de Publieke Dienstverlening II - Longlist Initiatieven. TNO: Den Haag."/>
    <s v="validated"/>
    <x v="0"/>
    <s v="[Marco] not enough details"/>
    <s v="Colin van Noordt"/>
    <d v="2021-05-24T00:00:00"/>
    <m/>
  </r>
  <r>
    <s v="AIWT6-591"/>
    <s v="Project Regional Coordination Points Anti-Fraud North, Overijssel and Gelderland/Flevoland - Checking data on property ownership of people on welfare benefits"/>
    <s v="TK 2010-2011, 17050, nr. 414 (bijlage)"/>
    <m/>
    <s v="In this project, the municipalities check data on property ownership (such as housing and land) of people on welfare benefits. On the initiative of the RCF-Noord, the Social Intelligence and Investigation Service (SIOD) of the Ministry of Social Affairs and Employment has established a link between the assistance data of municipalities and the Land Registry. After a comparison, the participating municipalities receive reports from people whose land registry registration is known. The municipalities will investigate these so-called risk files in more detail. If it turns out that people on welfare benefits have concealed information about property ownership or intentionally provided misinformation, this may affect the benefit."/>
    <x v="3"/>
    <x v="13"/>
    <s v="NL"/>
    <s v="130 municipalities"/>
    <x v="1"/>
    <x v="0"/>
    <s v="Social protection n.e.c."/>
    <x v="3"/>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2"/>
    <s v="Pronto app"/>
    <s v="https://ferm-rotterdam.nl/nl/nieuws/havenbedrijf-rotterdam-lanceert-pronto-app-voor-serieuze-efficientieverbetering"/>
    <m/>
    <s v="Combining different data sources and advising on timeline by ship."/>
    <x v="3"/>
    <x v="13"/>
    <s v="NL"/>
    <s v="Municipality of Rotterdam/HBR"/>
    <x v="3"/>
    <x v="10"/>
    <m/>
    <x v="4"/>
    <x v="1"/>
    <m/>
    <s v="Planning"/>
    <s v="Planning and Scheduling"/>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593"/>
    <s v="Real-time Anomaly Detection AI"/>
    <s v="https://www.rvo.nl/subsidie-en-financieringswijzer/sbir/sbir-oproep-artifici%C3%ABle-intelligentie-voor-de-publieke-diensten/publieke-samenvattingen "/>
    <m/>
    <s v="PrimiusX is a video surveillance system that uses AI. The system recognizes situations and deviations. "/>
    <x v="3"/>
    <x v="13"/>
    <s v="NL"/>
    <s v="EMRAYS B.V."/>
    <x v="3"/>
    <x v="10"/>
    <m/>
    <x v="4"/>
    <x v="7"/>
    <m/>
    <s v="Perception"/>
    <s v="Computer vision"/>
    <m/>
    <m/>
    <x v="0"/>
    <x v="1"/>
    <m/>
    <x v="0"/>
    <x v="0"/>
    <x v="2"/>
    <x v="0"/>
    <m/>
    <m/>
    <m/>
    <x v="4"/>
    <x v="3"/>
    <x v="0"/>
    <x v="0"/>
    <x v="0"/>
    <m/>
    <x v="3"/>
    <x v="2"/>
    <x v="5"/>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94"/>
    <s v="VIALIS Real-time incident detection"/>
    <s v="https://www.rvo.nl/subsidie-en-financieringswijzer/sbir/sbir-oproep-artifici%C3%ABle-intelligentie-voor-de-publieke-diensten/publieke-samenvattingen "/>
    <s v="Vialis B.V._x000a_Houten Loodsboot 15, 3991 CJ_x000a_Haarlem Conradweg 20, 2031 CM_x000a_Elst (Gld) Bemmelseweg 106 G, 6662 PE"/>
    <s v="The aim of this project is to prevent traffic problems based on urban traffic data. "/>
    <x v="3"/>
    <x v="13"/>
    <s v="NL"/>
    <s v="Vialis B.V."/>
    <x v="3"/>
    <x v="3"/>
    <s v="Transport"/>
    <x v="4"/>
    <x v="7"/>
    <m/>
    <s v="Perception"/>
    <s v="Computer vision"/>
    <m/>
    <m/>
    <x v="3"/>
    <x v="1"/>
    <m/>
    <x v="2"/>
    <x v="1"/>
    <x v="2"/>
    <x v="1"/>
    <m/>
    <m/>
    <m/>
    <x v="3"/>
    <x v="7"/>
    <x v="0"/>
    <x v="0"/>
    <x v="0"/>
    <m/>
    <x v="0"/>
    <x v="1"/>
    <x v="2"/>
    <s v="Smart city"/>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95"/>
    <s v="Intelligence Agency's legality check"/>
    <s v="https://www.inlichtingenbureau.nl/"/>
    <m/>
    <s v="TK 2012-2013, 33 400-XV, nr. 5 , The Intelligence Agency continuously checks for circumstances which may affect the right to assistance. The result of this check is a form of confluence signals, which can be automatically read into most benefit administration packages of municipalities. Intelligence agency works with 12 information products, all of which have a separate signal function. The signals that the Intelligence Office sends to the municipalities inform municipal officials about situations that have arisen that may affect the legality of a benefit. They do not necessarily indicate illegality or fraud, but merely indicate that a situation is worth investigating. This goes beyond linking files."/>
    <x v="0"/>
    <x v="13"/>
    <s v="NL"/>
    <s v="Intelligence Agency"/>
    <x v="3"/>
    <x v="10"/>
    <m/>
    <x v="3"/>
    <x v="4"/>
    <m/>
    <s v="Learning"/>
    <s v="Machine learning"/>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6"/>
    <s v="Rain radar Rijnmond - Prediction of rain to prevent flooding and damage"/>
    <s v="http://urbanbigdata.nl/big-data/voorbeelden/21/big-data-in-rotterdam_x000a_https://www.rotterdam.nl/wonen-leven/regenradar/"/>
    <m/>
    <s v="The Rijnmond rain radar measures and predicts precipitation in the region very locally. This helps prevent flooding and damage."/>
    <x v="3"/>
    <x v="13"/>
    <s v="NL"/>
    <s v="Municipality of Rotterdam, TUDelft"/>
    <x v="4"/>
    <x v="6"/>
    <s v="Civil defence."/>
    <x v="4"/>
    <x v="7"/>
    <m/>
    <s v="Planning"/>
    <s v="Planning and Scheduling"/>
    <m/>
    <m/>
    <x v="2"/>
    <x v="1"/>
    <m/>
    <x v="0"/>
    <x v="0"/>
    <x v="1"/>
    <x v="2"/>
    <m/>
    <m/>
    <s v="Predictive Analytics, Simulation and Data Visualisation"/>
    <x v="2"/>
    <x v="12"/>
    <x v="0"/>
    <x v="0"/>
    <x v="0"/>
    <m/>
    <x v="0"/>
    <x v="1"/>
    <x v="2"/>
    <s v="Regulatory research, analysis and monitoring"/>
    <m/>
    <m/>
    <m/>
    <s v="Improved Public Service"/>
    <m/>
    <s v="x"/>
    <s v="x"/>
    <s v="x"/>
    <m/>
    <b v="0"/>
    <b v="0"/>
    <m/>
    <m/>
    <m/>
    <m/>
    <m/>
    <m/>
    <m/>
    <b v="0"/>
    <m/>
    <m/>
    <m/>
    <s v="Hoekstra, M., Chideock, C., &amp; Veenstra, A.F. van (2021). Quik Scan AI in de Publieke Dienstverlening II - Longlist Initiatieven. TNO: Den Haag."/>
    <s v="validated"/>
    <x v="0"/>
    <m/>
    <s v="Colin van Noordt"/>
    <d v="2021-05-24T00:00:00"/>
    <m/>
  </r>
  <r>
    <s v="AIWT6-597"/>
    <s v="Remote sensing for monitoring nature reserves on the Frisian Wadden Islands"/>
    <s v="https://www.mdpi.com/2072-4292/10/7/1085/htm"/>
    <m/>
    <s v="The aim of this project was to test the feasibility of models that monitor vegetation with annual frequency based on satellite data. These models are optimized by means of machine learning techniques. "/>
    <x v="2"/>
    <x v="13"/>
    <s v="NL"/>
    <s v="Province of Friesland, Ilionix"/>
    <x v="4"/>
    <x v="2"/>
    <s v="Environmental protection n.e.c."/>
    <x v="4"/>
    <x v="1"/>
    <m/>
    <s v="Perception"/>
    <s v="Computer vision"/>
    <s v="Machine learning"/>
    <m/>
    <x v="0"/>
    <x v="1"/>
    <m/>
    <x v="0"/>
    <x v="0"/>
    <x v="1"/>
    <x v="0"/>
    <m/>
    <m/>
    <s v="Computer Vision and Identity Recognition"/>
    <x v="3"/>
    <x v="11"/>
    <x v="0"/>
    <x v="0"/>
    <x v="0"/>
    <m/>
    <x v="1"/>
    <x v="1"/>
    <x v="2"/>
    <s v="Regulatory research, analysis and monitoring"/>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98"/>
    <s v="Reed detection in satellite images"/>
    <s v=" "/>
    <m/>
    <m/>
    <x v="2"/>
    <x v="13"/>
    <s v="NL"/>
    <s v="Province of Overijssel, Neo"/>
    <x v="5"/>
    <x v="2"/>
    <s v="Environmental protection n.e.c."/>
    <x v="4"/>
    <x v="4"/>
    <m/>
    <s v="Perception"/>
    <s v="Computer vision"/>
    <m/>
    <m/>
    <x v="1"/>
    <x v="1"/>
    <m/>
    <x v="0"/>
    <x v="0"/>
    <x v="3"/>
    <x v="0"/>
    <m/>
    <m/>
    <s v="Computer Vision and Identity Recogni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99"/>
    <s v="Row radar "/>
    <s v="https://www.computable.nl/artikel/nieuws/digital-innovation/6002561/250449/rijenradar-toont-wachtrijen-amsterdamse-musea.html en https://www.iamsterdam.com/nl/op-bezoek/rijenradar"/>
    <m/>
    <s v="The mobile website gives visitors real-time information about the queues of popular museums."/>
    <x v="3"/>
    <x v="13"/>
    <s v="NL"/>
    <s v="City marketing organisation Amsterdam Marketing and municipality of Amsterdam"/>
    <x v="1"/>
    <x v="8"/>
    <s v="Cultural services."/>
    <x v="4"/>
    <x v="4"/>
    <m/>
    <s v="Perception"/>
    <s v="Computer vision"/>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00"/>
    <s v="Rijkswaterstaat Improving incident response in the Netherlands - Minimizing incident reponse time"/>
    <s v=" "/>
    <m/>
    <s v="Improving incident response in the Netherlands – Data Science for Social Good Felllowship (dssgfellowship.org), DSSG will help RWS by developing a policy for optimizing stationary and patrolling locations of inspectors on duty to minimize the time it takes them to reach an incident site. The goal is to optimize safety and traffic flow for road users. The model could also be relevant to other similar emergency response operations."/>
    <x v="0"/>
    <x v="13"/>
    <s v="NL"/>
    <s v="Rijkswaterstaat"/>
    <x v="1"/>
    <x v="3"/>
    <s v="Transport"/>
    <x v="3"/>
    <x v="4"/>
    <m/>
    <s v="Planning"/>
    <s v="Planning and Scheduling"/>
    <m/>
    <m/>
    <x v="1"/>
    <x v="1"/>
    <m/>
    <x v="0"/>
    <x v="0"/>
    <x v="3"/>
    <x v="0"/>
    <m/>
    <m/>
    <s v="Predictive Analytics, Simulation and Data Visualisation"/>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1"/>
    <s v="Rijkswaterstaat vital assets - Predictive maintenance on bridges"/>
    <s v="https://datascienceinitiative.eu/wp-content/uploads/2020/05/DSI-AIBinnenDeOverheid.pdf"/>
    <m/>
    <s v="Using data to predict when maintenance should be carried out on bridges. "/>
    <x v="0"/>
    <x v="13"/>
    <s v="NL"/>
    <s v="Rijkswaterstaat and Dutch Analytics"/>
    <x v="0"/>
    <x v="3"/>
    <s v="Transport"/>
    <x v="3"/>
    <x v="0"/>
    <m/>
    <s v="Learning"/>
    <s v="Machine learning"/>
    <s v="Machine learning"/>
    <m/>
    <x v="0"/>
    <x v="3"/>
    <m/>
    <x v="0"/>
    <x v="4"/>
    <x v="2"/>
    <x v="0"/>
    <m/>
    <m/>
    <s v="Machine Learning, Deep Learning"/>
    <x v="3"/>
    <x v="7"/>
    <x v="0"/>
    <x v="0"/>
    <x v="0"/>
    <m/>
    <x v="1"/>
    <x v="1"/>
    <x v="1"/>
    <s v="Internal Manag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602"/>
    <s v="Scan car for checking group formation and complying with corona measures"/>
    <s v="https://nos.nl/nieuwsuur/artikel/2355542-hoe-algoritmes-de-stad-besturen.html"/>
    <m/>
    <s v="The municipality of Rotterdam has used a scan car to check for group formation and compliance with the corona measures"/>
    <x v="3"/>
    <x v="13"/>
    <s v="NL"/>
    <s v="Municipality of Rotterdam"/>
    <x v="4"/>
    <x v="4"/>
    <s v="Health n.e.c."/>
    <x v="0"/>
    <x v="0"/>
    <m/>
    <s v="Perception"/>
    <s v="Computer vision"/>
    <s v="Machine learning"/>
    <m/>
    <x v="0"/>
    <x v="1"/>
    <m/>
    <x v="0"/>
    <x v="4"/>
    <x v="2"/>
    <x v="0"/>
    <m/>
    <m/>
    <s v="Computer Vision and Identity Recognition"/>
    <x v="3"/>
    <x v="8"/>
    <x v="0"/>
    <x v="0"/>
    <x v="0"/>
    <m/>
    <x v="1"/>
    <x v="1"/>
    <x v="1"/>
    <s v="Enforc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603"/>
    <s v="Clean ship"/>
    <s v="TK 2010-2011, 17050, nr. 414 (bijlage)"/>
    <m/>
    <s v="Compare the data of persons with an Amsterdam address in the uwv's policy administration with their GBA data."/>
    <x v="3"/>
    <x v="13"/>
    <s v="NL"/>
    <s v="Municipality of Amsterdam, UWV, the Tax And Customs Administration and SVB"/>
    <x v="1"/>
    <x v="0"/>
    <m/>
    <x v="3"/>
    <x v="4"/>
    <m/>
    <s v="Reasoning"/>
    <s v="Automated reasoning"/>
    <m/>
    <m/>
    <x v="1"/>
    <x v="1"/>
    <m/>
    <x v="0"/>
    <x v="0"/>
    <x v="3"/>
    <x v="0"/>
    <m/>
    <m/>
    <m/>
    <x v="4"/>
    <x v="3"/>
    <x v="0"/>
    <x v="0"/>
    <x v="0"/>
    <m/>
    <x v="3"/>
    <x v="2"/>
    <x v="5"/>
    <s v="Business intelligence"/>
    <m/>
    <m/>
    <m/>
    <b v="0"/>
    <m/>
    <m/>
    <m/>
    <m/>
    <m/>
    <b v="0"/>
    <b v="0"/>
    <m/>
    <m/>
    <m/>
    <m/>
    <m/>
    <m/>
    <m/>
    <b v="0"/>
    <m/>
    <m/>
    <m/>
    <s v="Hoekstra, M., Chideock, C., &amp; Veenstra, A.F. van (2021). Quik Scan AI in de Publieke Dienstverlening II - Longlist Initiatieven. TNO: Den Haag."/>
    <s v="retired"/>
    <x v="1"/>
    <m/>
    <s v="Colin van Noordt"/>
    <d v="2021-05-24T00:00:00"/>
    <m/>
  </r>
  <r>
    <s v="AIWT6-604"/>
    <s v="Scorecard data management"/>
    <s v="https://deProof of Conceptstarter.vng.nl/sites/default/files/project_bestand/overzicht_resultaten_publicatie_0.pptx"/>
    <m/>
    <s v="Indicate maturity score per basic registration."/>
    <x v="3"/>
    <x v="13"/>
    <s v="NL"/>
    <s v="Municipality of Enschede, Almelo, Bloemendaal and Heemstede, Loon op Zand, Sudwest-Fryslan, Borger-Odoorn, Leerdam, Terneuzen, Leiden, Venray, Eindhoven, Noordoostpolder and Zoetermeer"/>
    <x v="1"/>
    <x v="1"/>
    <s v="Executive and legislative organs, financial and fiscal affairs, external affairs."/>
    <x v="4"/>
    <x v="4"/>
    <m/>
    <s v="Reasoning"/>
    <s v="Automated reasoning"/>
    <m/>
    <m/>
    <x v="1"/>
    <x v="1"/>
    <m/>
    <x v="0"/>
    <x v="0"/>
    <x v="3"/>
    <x v="0"/>
    <m/>
    <m/>
    <m/>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5"/>
    <s v="Sia - Online notification system of the municipality of Amsterdam"/>
    <s v="https://algoritmeregister.amsterdam.nl/meldingen-openbare-ruimte/"/>
    <s v="CIO-office@amsterdam.nl"/>
    <s v="SIA is an online notification system of the municipality of Amsterdam. Reports can be made in the following situations: If something needs to be made or cleaned up on the street or in a park, in case of a dangerous traffic situation or nuisance of persons and restaurants.  "/>
    <x v="3"/>
    <x v="13"/>
    <s v="NL"/>
    <s v="Municipality of Amsterdam"/>
    <x v="4"/>
    <x v="1"/>
    <s v="Executive and legislative organs, financial and fiscal affairs, external affairs."/>
    <x v="1"/>
    <x v="0"/>
    <m/>
    <s v="Communication"/>
    <s v="Natural language processing"/>
    <m/>
    <s v="text analysis"/>
    <x v="2"/>
    <x v="1"/>
    <m/>
    <x v="0"/>
    <x v="0"/>
    <x v="1"/>
    <x v="0"/>
    <m/>
    <m/>
    <s v="Natural Language Processing, Text Mining and Speech Analytics"/>
    <x v="0"/>
    <x v="0"/>
    <x v="0"/>
    <x v="0"/>
    <x v="0"/>
    <m/>
    <x v="1"/>
    <x v="1"/>
    <x v="1"/>
    <s v="Public Services and engagement"/>
    <m/>
    <m/>
    <s v="Organizational / Sustained Change"/>
    <b v="0"/>
    <m/>
    <m/>
    <m/>
    <m/>
    <m/>
    <s v="Improved Administration Efficency"/>
    <s v="Improved Administrative Efficiency"/>
    <m/>
    <s v="x"/>
    <m/>
    <s v="x"/>
    <s v="x"/>
    <m/>
    <m/>
    <b v="0"/>
    <m/>
    <m/>
    <m/>
    <s v="Hoekstra, M., Chideock, C., &amp; Veenstra, A.F. van (2021). Quik Scan AI in de Publieke Dienstverlening II - Longlist Initiatieven. TNO: Den Haag."/>
    <s v="validated"/>
    <x v="0"/>
    <m/>
    <s v="Colin van Noordt"/>
    <d v="2021-05-24T00:00:00"/>
    <m/>
  </r>
  <r>
    <s v="AIWT6-606"/>
    <s v="Sigma - Foreigner workers"/>
    <s v="http://www.rijksbegroting.nl/2016/verantwoording/jaarverslag,kst233798_13.html_x000a_https://www.rijksictdashboard.nl/projecten/301498"/>
    <m/>
    <s v="This is an information system for the transfer of data of foreigners who have to leave forced NL. The ysteem consists partly of Basic Aliens Facility (BVV) and the Central Digital Depot (CDD). With Sigma, employees can have the necessary information (e.g. foreigner image) in real time to do their job. TK 2017-2018, 29 911, nr. 200, p.13"/>
    <x v="0"/>
    <x v="13"/>
    <s v="NL"/>
    <s v="National Police, the Royal Netherlands Marechaussee, the Centre of Expertise, Trafficking in Human Beings and People Smuggling, the Immigration and Naturalisation Service, the ISZW and the Public Prosecutor's Office "/>
    <x v="1"/>
    <x v="5"/>
    <s v="Police Services"/>
    <x v="3"/>
    <x v="4"/>
    <m/>
    <s v="Reasoning"/>
    <s v="Automated reasoning"/>
    <m/>
    <m/>
    <x v="1"/>
    <x v="0"/>
    <m/>
    <x v="0"/>
    <x v="0"/>
    <x v="0"/>
    <x v="0"/>
    <m/>
    <m/>
    <s v="AI-empowered Knowledge Management"/>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7"/>
    <s v="Smart Cameras - Analyzing road situations"/>
    <s v="https://www.verkeersnet.nl/smart-mobility/22251/rijkswaterstaat-test-slimme-cameras-om-spitsstroken-automatisch-te-kunnen-openen/"/>
    <m/>
    <s v="Smart cameras that can 'read' the situation on the road, making opening and closing rush-hour lanes faster, easier and safer."/>
    <x v="0"/>
    <x v="13"/>
    <s v="NL"/>
    <s v="Rijkswaterstaat, Innovation Centre and ViNotion"/>
    <x v="0"/>
    <x v="3"/>
    <s v="Transport"/>
    <x v="4"/>
    <x v="5"/>
    <m/>
    <s v="Perception"/>
    <s v="Computer vision"/>
    <s v="Machine learning"/>
    <m/>
    <x v="0"/>
    <x v="1"/>
    <m/>
    <x v="2"/>
    <x v="1"/>
    <x v="2"/>
    <x v="0"/>
    <m/>
    <m/>
    <s v="Computer Vision and Identity Recognition"/>
    <x v="3"/>
    <x v="8"/>
    <x v="0"/>
    <x v="0"/>
    <x v="0"/>
    <m/>
    <x v="1"/>
    <x v="1"/>
    <x v="2"/>
    <s v="Adjudication"/>
    <m/>
    <m/>
    <s v="Organizational / Sustained Change"/>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608"/>
    <s v="Smart enforcement cameras - Enforcement of drivers driving through red road crosses"/>
    <s v="https://www.rijkswaterstaat.nl/nieuws/2019/05/proef-handhaving-negeren-rood-kruis-met-slimme-camera.aspx"/>
    <m/>
    <s v="In order to detect road users who ignore red crosses, and to reduce the number of violations, the Public Prosecutor's Office and Rijkswaterstaat have started a trial with enforcement using smart cameras along the A28 motorway near Amersfoort."/>
    <x v="0"/>
    <x v="13"/>
    <s v="NL"/>
    <s v="Public Prosecutor's Office and Rijkswaterstaat"/>
    <x v="0"/>
    <x v="5"/>
    <s v="Police Services"/>
    <x v="1"/>
    <x v="2"/>
    <m/>
    <s v="Perception"/>
    <s v="Computer vision"/>
    <s v="Machine learning"/>
    <m/>
    <x v="0"/>
    <x v="1"/>
    <m/>
    <x v="4"/>
    <x v="1"/>
    <x v="2"/>
    <x v="0"/>
    <m/>
    <m/>
    <s v="Computer Vision and Identity Recognition"/>
    <x v="3"/>
    <x v="8"/>
    <x v="0"/>
    <x v="0"/>
    <x v="0"/>
    <m/>
    <x v="0"/>
    <x v="1"/>
    <x v="1"/>
    <s v="Enforcement"/>
    <m/>
    <m/>
    <s v="Organizational / Sustained Change"/>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609"/>
    <s v="Smart decision aid - Determining if a case is a scam or not"/>
    <s v="https://www.politie.nl/nieuws/2019/september/26/sneller-duidelijkheid-bij-aangifte-internetoplichting.html"/>
    <m/>
    <s v=" The National Internet Reporting Centre receives 42,000 reports of buying and selling fraud every year. In about 10,000 cases, after studying a police officer, it turns out that this is not a criminal offence. The 'smart decision aid' helps determine whether this is a scam and links this directly back to the declarant. The decision aid also offers an action perspective if it turns out that they have not been scammed."/>
    <x v="0"/>
    <x v="13"/>
    <s v="NL"/>
    <s v="National Police Lab Artificial Intelligence"/>
    <x v="0"/>
    <x v="5"/>
    <s v="Police Services"/>
    <x v="3"/>
    <x v="2"/>
    <m/>
    <s v="Reasoning"/>
    <s v="Automated reasoning"/>
    <m/>
    <m/>
    <x v="2"/>
    <x v="1"/>
    <m/>
    <x v="0"/>
    <x v="3"/>
    <x v="2"/>
    <x v="0"/>
    <m/>
    <m/>
    <s v="AI-empowered Knowledge Management"/>
    <x v="3"/>
    <x v="7"/>
    <x v="0"/>
    <x v="0"/>
    <x v="0"/>
    <m/>
    <x v="1"/>
    <x v="0"/>
    <x v="0"/>
    <s v="Adjudication"/>
    <m/>
    <m/>
    <s v="Incremental / Technical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10"/>
    <s v="Smart charging points"/>
    <s v="https://www.gelderland.nl/Slimme-laadpalen-voor-duurzame-mobiliteit#:~:text=In%20Gelderland%20en%20Overijssel%20komen,openbare%20ruimte%20stimuleert%20elektrisch%20rijden."/>
    <m/>
    <s v="Faster charging of vehicles when sufficient renewable energy is available."/>
    <x v="3"/>
    <x v="13"/>
    <s v="NL"/>
    <s v="Municipality of Overijssel and Gelderland"/>
    <x v="1"/>
    <x v="10"/>
    <m/>
    <x v="4"/>
    <x v="4"/>
    <m/>
    <s v="Planning"/>
    <s v="Planning and Scheduling"/>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retired"/>
    <x v="1"/>
    <m/>
    <s v="Colin van Noordt"/>
    <d v="2021-05-24T00:00:00"/>
    <m/>
  </r>
  <r>
    <s v="AIWT6-611"/>
    <s v="Smart lampposts for combating burglaries - Detection of suspicious movements and audio"/>
    <s v="https://nos.nl/nieuwsuur/artikel/2355542-hoe-algoritmes-de-stad-besturen.html_x000a_https://www.youtube.com/watch?v=gJDA4t6lIgY&amp;feature=youtu.be"/>
    <m/>
    <s v="The municipality of Rotterdam has installed smart lampposts in the Lombardijen district to combat burglaries. Sensors record suspicious movements and microphones hear if a window is being tapped. "/>
    <x v="3"/>
    <x v="13"/>
    <s v="NL"/>
    <s v="Municipality of Rotterdam"/>
    <x v="4"/>
    <x v="5"/>
    <s v="Police Services"/>
    <x v="4"/>
    <x v="0"/>
    <m/>
    <s v="Perception"/>
    <s v="Audio processing"/>
    <s v="Machine learning"/>
    <m/>
    <x v="0"/>
    <x v="1"/>
    <m/>
    <x v="4"/>
    <x v="2"/>
    <x v="2"/>
    <x v="0"/>
    <m/>
    <m/>
    <s v="Audio Processing"/>
    <x v="3"/>
    <x v="8"/>
    <x v="0"/>
    <x v="0"/>
    <x v="0"/>
    <m/>
    <x v="1"/>
    <x v="1"/>
    <x v="2"/>
    <s v="Enforcement"/>
    <m/>
    <m/>
    <s v="Incremental / Technical Change"/>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12"/>
    <s v="Smart sensor waste containers"/>
    <s v="https://www.ad.nl/rotterdam/afvalcontainers-voorzien-van-slimme-sensor~af64633b/ en https://www.rijnmond.nl/nieuws/183535/Afvalcontainers-vergeten-te-melden-dat-ze-vol-zitten"/>
    <s v="Bob Brussen - collection manager  - https://www.linkedin.com/in/brussen-bob-99218378"/>
    <s v="Sensors are installed in waste containers to measure how full the bins are. The 'filling degree meter' transmits the position every hour. This information is used to look at when the container can best be emptied. Drivers can see on a tablet which route to take next. The system prevents waste from accumulating next to an overcrowded container, while at the same time saving the garbage men from rides to empty bins."/>
    <x v="3"/>
    <x v="13"/>
    <s v="NL"/>
    <s v="Municipality of Rotterdam"/>
    <x v="4"/>
    <x v="3"/>
    <s v="Transport"/>
    <x v="4"/>
    <x v="7"/>
    <m/>
    <s v="Perception"/>
    <s v="Computer vision"/>
    <m/>
    <m/>
    <x v="3"/>
    <x v="1"/>
    <m/>
    <x v="0"/>
    <x v="0"/>
    <x v="1"/>
    <x v="0"/>
    <m/>
    <m/>
    <m/>
    <x v="1"/>
    <x v="2"/>
    <x v="0"/>
    <x v="0"/>
    <x v="0"/>
    <m/>
    <x v="1"/>
    <x v="1"/>
    <x v="2"/>
    <s v="Internal Management"/>
    <m/>
    <m/>
    <s v="Incremental / Technical Change"/>
    <b v="0"/>
    <m/>
    <m/>
    <m/>
    <m/>
    <m/>
    <s v="Improved Administration Efficency"/>
    <s v="Improved Administrative Efficiency"/>
    <m/>
    <s v="x"/>
    <s v="x"/>
    <s v="x"/>
    <m/>
    <m/>
    <m/>
    <b v="0"/>
    <m/>
    <m/>
    <m/>
    <s v="Hoekstra, M., Chideock, C., &amp; Veenstra, A.F. van (2021). Quik Scan AI in de Publieke Dienstverlening II - Longlist Initiatieven. TNO: Den Haag."/>
    <s v="ready"/>
    <x v="0"/>
    <m/>
    <s v="Colin van Noordt"/>
    <d v="2021-05-24T00:00:00"/>
    <m/>
  </r>
  <r>
    <s v="AIWT6-613"/>
    <s v="Smart scale"/>
    <s v=" "/>
    <m/>
    <m/>
    <x v="2"/>
    <x v="13"/>
    <s v="NL"/>
    <s v="Province of South Holland"/>
    <x v="5"/>
    <x v="10"/>
    <m/>
    <x v="5"/>
    <x v="4"/>
    <m/>
    <s v="Perception"/>
    <s v="Computer vision"/>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614"/>
    <s v="Amsterdam City Archive - Handwritten Text Recognition for eabling searches on old handwritten texts"/>
    <s v="https://nlaic.com/use-cases/aincient-en-partners-slimmer-doorzoeken-van-archieven-door-de-inzet-van-ai-en-crowdsourcing/ "/>
    <m/>
    <s v="By means of Handwritten Text Recoginition (HTR), millions of scans of old handwritten texts from the Amsterdam City Archive can be automatically converted into transcriptions. This makes searching in complete texts possible. NLP is used. "/>
    <x v="3"/>
    <x v="13"/>
    <s v="NL"/>
    <s v="Aincient B.V., Picturae, Sioux Technologies, Islands of Meaning, Amsterdam City Archive. "/>
    <x v="3"/>
    <x v="1"/>
    <s v="General public services n.e.c."/>
    <x v="1"/>
    <x v="7"/>
    <m/>
    <s v="Communication"/>
    <s v="Natural language processing"/>
    <s v="Machine learning"/>
    <s v="text analysis"/>
    <x v="0"/>
    <x v="1"/>
    <m/>
    <x v="0"/>
    <x v="0"/>
    <x v="1"/>
    <x v="0"/>
    <m/>
    <m/>
    <s v="Natural Language Processing, Text Mining and Speech Analytics"/>
    <x v="1"/>
    <x v="2"/>
    <x v="0"/>
    <x v="0"/>
    <x v="0"/>
    <m/>
    <x v="1"/>
    <x v="0"/>
    <x v="0"/>
    <s v="Internal Man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15"/>
    <s v="Smart Roof 2.0"/>
    <s v="https://amror.nl/smart-roof-2-0/"/>
    <m/>
    <s v="The system collects rainwater and stores it in the 85 mm drainage layer underground."/>
    <x v="3"/>
    <x v="13"/>
    <s v="NL"/>
    <s v="Municipality of Amsterdam, Waternet, Drain Products, Aedes Real Estate, KWR Water Cycle Research Institute and Marineterrein Amsterdam"/>
    <x v="1"/>
    <x v="10"/>
    <m/>
    <x v="4"/>
    <x v="4"/>
    <m/>
    <s v="Perception"/>
    <s v="Computer vision"/>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retired"/>
    <x v="1"/>
    <m/>
    <s v="Colin van Noordt"/>
    <d v="2021-05-24T00:00:00"/>
    <m/>
  </r>
  <r>
    <s v="AIWT6-616"/>
    <s v="Smart Street Scan really sets up municipal services differently"/>
    <s v="https://www.rvo.nl/subsidie-en-financieringswijzer/sbir/sbir-oproep-artifici%C3%ABle-intelligentie-voor-de-publieke-diensten/publieke-samenvattingen "/>
    <m/>
    <s v="With Smart Street Scan, CentERdata wants to automatically scan the public space with sensor and camera technology. As a result, litter is quickly identified, classified and registered via image recognition. This can then streamline the service provided by the waste collection service, for example by optimizing sweeping routes."/>
    <x v="0"/>
    <x v="13"/>
    <s v="NL"/>
    <s v="CentERdata"/>
    <x v="3"/>
    <x v="1"/>
    <s v="General services."/>
    <x v="4"/>
    <x v="7"/>
    <m/>
    <s v="Perception"/>
    <s v="Computer vision"/>
    <s v="Machine learning"/>
    <m/>
    <x v="0"/>
    <x v="1"/>
    <m/>
    <x v="4"/>
    <x v="1"/>
    <x v="2"/>
    <x v="0"/>
    <m/>
    <m/>
    <s v="Computer Vision and Identity Recognition"/>
    <x v="1"/>
    <x v="2"/>
    <x v="0"/>
    <x v="0"/>
    <x v="0"/>
    <m/>
    <x v="1"/>
    <x v="1"/>
    <x v="2"/>
    <s v="Internal Manag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17"/>
    <s v="Evaluation of enforcement policy Social Affairs and Employment opportunities"/>
    <s v="https://zoek.officielebekendmakingen.nl/blg-814167.pdf"/>
    <m/>
    <s v="Evaluation of enforcement policy_x000a_Social Affairs and Employment opportunities Policy photo and_x000a_the implementation of the enforcement of the social security laws with regard to the duty to inform "/>
    <x v="0"/>
    <x v="13"/>
    <s v="NL"/>
    <s v="UWV, SVB, the Tax And Customs Administration, DUO, Justid, CJIB and RDW"/>
    <x v="0"/>
    <x v="1"/>
    <s v="Executive and legislative organs, financial and fiscal affairs, external affairs."/>
    <x v="4"/>
    <x v="5"/>
    <m/>
    <s v="Planning"/>
    <s v="Planning and Scheduling"/>
    <m/>
    <m/>
    <x v="2"/>
    <x v="1"/>
    <m/>
    <x v="0"/>
    <x v="2"/>
    <x v="2"/>
    <x v="0"/>
    <m/>
    <m/>
    <s v="Predictive Analytics, Simulation and Data Visualisation"/>
    <x v="2"/>
    <x v="12"/>
    <x v="0"/>
    <x v="0"/>
    <x v="0"/>
    <m/>
    <x v="1"/>
    <x v="0"/>
    <x v="0"/>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18"/>
    <s v="Software-based colleague robots - Ensure obtaining conditional release information"/>
    <s v=" "/>
    <m/>
    <s v="This project focuses on obtaining conditional release information (VI). This concerns data that is necessary to be able to set the correct conditions for the VI and information for victims of the crime and/or relatives of deceased victims."/>
    <x v="0"/>
    <x v="13"/>
    <s v="NL"/>
    <s v="Public Prosecutor's Office, Judicial Institutions Service (DJI), Central Judicial Collection Bureau (CJIB)"/>
    <x v="1"/>
    <x v="5"/>
    <s v="Police Services"/>
    <x v="3"/>
    <x v="4"/>
    <m/>
    <s v="Learning"/>
    <s v="Machine learning"/>
    <m/>
    <m/>
    <x v="1"/>
    <x v="1"/>
    <m/>
    <x v="0"/>
    <x v="0"/>
    <x v="3"/>
    <x v="0"/>
    <m/>
    <m/>
    <s v="Machine Learning, Deep Learning"/>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19"/>
    <s v="Speaker Tracking in Time and Space"/>
    <s v="https://www.rvo.nl/subsidie-en-financieringswijzer/sbir/sbir-oproep-artifici%C3%ABle-intelligentie-voor-de-publieke-diensten/publieke-samenvattingen "/>
    <m/>
    <s v="Spraaklab develops AI technology that can mostly disassemble and label the speech of the different speakers. This is useful for the police, for example, when analyzing audio recordings. This allows the police to work more efficiently and with higher quality, while different conversations than those of the subject do not need to be listened to as often. This ensures the privacy of citizens better."/>
    <x v="0"/>
    <x v="13"/>
    <s v="NL"/>
    <s v="Dutch Police, with Speech lab B.V."/>
    <x v="0"/>
    <x v="5"/>
    <s v="Police Services"/>
    <x v="4"/>
    <x v="7"/>
    <m/>
    <s v="Perception"/>
    <s v="Audio processing"/>
    <s v="Machine learning"/>
    <m/>
    <x v="0"/>
    <x v="1"/>
    <m/>
    <x v="2"/>
    <x v="0"/>
    <x v="1"/>
    <x v="0"/>
    <m/>
    <m/>
    <s v="Audio Processing"/>
    <x v="3"/>
    <x v="8"/>
    <x v="0"/>
    <x v="0"/>
    <x v="0"/>
    <m/>
    <x v="1"/>
    <x v="1"/>
    <x v="2"/>
    <s v="Enforcement"/>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620"/>
    <s v="Statistics on new construction transactions"/>
    <s v="https://www.kadaster.nl/-/cbs-en-kadaster-maken-statistiek-van-nieuwbouwtransacties?redirect=%2Fweb%2Fkadaster.nl%2Fterzake"/>
    <m/>
    <s v="Developing a national statistic of new construction transactions. The aim is to make the real estate developments transparent for, for example, homeowners and buyers in order to be able to make financial trade-offs."/>
    <x v="0"/>
    <x v="13"/>
    <s v="NL"/>
    <s v="CBS and Land Registry"/>
    <x v="1"/>
    <x v="10"/>
    <m/>
    <x v="4"/>
    <x v="4"/>
    <m/>
    <s v="Learning"/>
    <s v="Machine learning"/>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21"/>
    <s v="Team Darkweb"/>
    <s v="TK 2017-2018, 29 911, nr. 200, p.12"/>
    <m/>
    <s v="The transactions suspected by the FIU-Netherlands were compared with the database compiled by Team Darkweb from the online Hansa Market."/>
    <x v="0"/>
    <x v="13"/>
    <s v="NL"/>
    <s v="Financial Intelligence Unit Netherlands (FIU-Netherlands)"/>
    <x v="1"/>
    <x v="10"/>
    <m/>
    <x v="4"/>
    <x v="4"/>
    <m/>
    <s v="Learning"/>
    <s v="Machine learning"/>
    <m/>
    <m/>
    <x v="1"/>
    <x v="1"/>
    <m/>
    <x v="0"/>
    <x v="0"/>
    <x v="3"/>
    <x v="0"/>
    <m/>
    <m/>
    <m/>
    <x v="4"/>
    <x v="3"/>
    <x v="0"/>
    <x v="0"/>
    <x v="0"/>
    <m/>
    <x v="3"/>
    <x v="2"/>
    <x v="5"/>
    <s v="Enforcement"/>
    <m/>
    <m/>
    <m/>
    <b v="0"/>
    <m/>
    <m/>
    <m/>
    <m/>
    <m/>
    <b v="0"/>
    <b v="0"/>
    <m/>
    <m/>
    <m/>
    <m/>
    <m/>
    <m/>
    <m/>
    <b v="0"/>
    <m/>
    <m/>
    <m/>
    <s v="Hoekstra, M., Chideock, C., &amp; Veenstra, A.F. van (2021). Quik Scan AI in de Publieke Dienstverlening II - Longlist Initiatieven. TNO: Den Haag."/>
    <s v="retired"/>
    <x v="1"/>
    <m/>
    <s v="Colin van Noordt"/>
    <d v="2021-05-24T00:00:00"/>
    <m/>
  </r>
  <r>
    <s v="AIWT6-622"/>
    <s v="Telephone incursions of traffic fines - Socially responsible collection of traffic fines"/>
    <s v="https://www.rijksoverheid.nl/documenten/rapporten/2020/06/30/ek-bijlage-2-juridische-aspecten-van-algoritmen-die-besluiten-nemen-een-verkennend-onderzoek"/>
    <m/>
    <s v="This Proof of Concept aims at a socially responsible collection of traffic fines. Some people who have not yet paid their fine after two reminders are called before their case is handed over to the bailiff. The algorithm used in the Proof of Concept predicts the probability that a bailiff can recover the claim from the data subject. If the algortime shows that there is a high probability that someone needs an external incentive, they are eligible to be called by the CJIB and a payment arrangement can be made within the conditions. Whether someone gets a call remains the human decision of a CJIB employee."/>
    <x v="0"/>
    <x v="13"/>
    <s v="NL"/>
    <s v="Central Judicial Debt Collection Agency (CJIB)"/>
    <x v="1"/>
    <x v="5"/>
    <s v="Public order and safety n.e.c."/>
    <x v="4"/>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It is an exploratory study"/>
    <s v="Colin van Noordt"/>
    <d v="2021-05-24T00:00:00"/>
    <m/>
  </r>
  <r>
    <s v="AIWT6-623"/>
    <s v="Counting vessels and vehicles"/>
    <s v=" "/>
    <m/>
    <m/>
    <x v="2"/>
    <x v="13"/>
    <s v="NL"/>
    <s v="Province of South Holland"/>
    <x v="1"/>
    <x v="3"/>
    <s v="Transport"/>
    <x v="4"/>
    <x v="4"/>
    <m/>
    <s v="Perception"/>
    <s v="Computer vision"/>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4"/>
    <s v="Text analysis for quality of public administration"/>
    <s v=" "/>
    <m/>
    <m/>
    <x v="2"/>
    <x v="13"/>
    <s v="NL"/>
    <s v="Province of Overijssel, exocortex, University of Twente"/>
    <x v="1"/>
    <x v="10"/>
    <m/>
    <x v="4"/>
    <x v="4"/>
    <m/>
    <s v="Communication"/>
    <s v="Natural language processing"/>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5"/>
    <s v="Text mining in policy documents"/>
    <s v=" "/>
    <m/>
    <m/>
    <x v="2"/>
    <x v="13"/>
    <s v="NL"/>
    <s v="Province of South Holland"/>
    <x v="1"/>
    <x v="10"/>
    <m/>
    <x v="4"/>
    <x v="4"/>
    <m/>
    <s v="Communication"/>
    <s v="Natural language processing"/>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6"/>
    <s v="Theme control using machine learning in the social domain - Comparing data sources to determine likelihood of being a fraudster."/>
    <s v="https://deProof of Conceptstarter.vng.nl/projecten/datagedreven-werken/themacontrole-mbv-machine-learning-het-sociaal-domein"/>
    <m/>
    <m/>
    <x v="3"/>
    <x v="13"/>
    <s v="NL"/>
    <s v="VNG"/>
    <x v="5"/>
    <x v="1"/>
    <s v="R&amp;D general public services."/>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7"/>
    <s v="Thermometer vandalism"/>
    <s v="https://www.destentor.nl/noordoostpolder/thermometer-voor-vandalisme-in-dronten~a375445d/"/>
    <m/>
    <s v="the municipality of Dronten will keep track of the number of vandalism on a kind of thermometer. Vandalism is a constant concern, say CDA, PvdA and ChristenUnie.  Monitoring the number of destructions."/>
    <x v="3"/>
    <x v="13"/>
    <s v="NL"/>
    <s v="Municipality of Dronten"/>
    <x v="1"/>
    <x v="5"/>
    <s v="R&amp;D public order and safety."/>
    <x v="3"/>
    <x v="4"/>
    <m/>
    <s v="Perception"/>
    <s v="Computer vision"/>
    <m/>
    <m/>
    <x v="1"/>
    <x v="1"/>
    <m/>
    <x v="0"/>
    <x v="0"/>
    <x v="3"/>
    <x v="0"/>
    <m/>
    <m/>
    <m/>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8"/>
    <s v="Transparency information on the labour market  - Linking data to real-time labour market information."/>
    <s v="https://arbeidsmarktinzicht.nl/over-ons"/>
    <m/>
    <s v=" ArbeidsmarktInZicht provides all information about the opportunities and threats and thus supports and stimulates the conversation and cooperation within and between the regions._x000a__x000a_HOW DOES IT WORK?_x000a_The management information of ArbeidsmarktInZicht has a broad and scientific basis. Data on the labour market, education, economy and competences have been collected, bundled and connected to each other. ArbeidsmarktInZicht shares data and interpretation on an online platform, as a foundation for policy development and result-oriented actions."/>
    <x v="3"/>
    <x v="13"/>
    <s v="NL"/>
    <s v="VNG"/>
    <x v="5"/>
    <x v="3"/>
    <s v="R&amp;D economic affairs"/>
    <x v="4"/>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eems BI.. AI not mentioned"/>
    <s v="Colin van Noordt"/>
    <d v="2021-05-24T00:00:00"/>
    <m/>
  </r>
  <r>
    <s v="AIWT6-629"/>
    <s v="Use case garbage municipality Amsterdam"/>
    <s v=" "/>
    <m/>
    <m/>
    <x v="3"/>
    <x v="13"/>
    <s v="NL"/>
    <s v="Municipality of Amsterdam"/>
    <x v="1"/>
    <x v="8"/>
    <s v="Housing and community amenities n.e.c."/>
    <x v="4"/>
    <x v="4"/>
    <m/>
    <s v="Perception"/>
    <s v="Computer vision"/>
    <m/>
    <m/>
    <x v="1"/>
    <x v="1"/>
    <m/>
    <x v="0"/>
    <x v="0"/>
    <x v="3"/>
    <x v="0"/>
    <m/>
    <m/>
    <s v="Computer Vision and Identity Recognition"/>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0"/>
    <s v="Identify vegetation types"/>
    <s v=" "/>
    <m/>
    <m/>
    <x v="2"/>
    <x v="13"/>
    <s v="NL"/>
    <s v="Province of Groningen, NEO"/>
    <x v="1"/>
    <x v="10"/>
    <m/>
    <x v="4"/>
    <x v="4"/>
    <m/>
    <s v="Perception"/>
    <s v="Computer vision"/>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1"/>
    <s v="Change detection in satellite images"/>
    <s v=" "/>
    <m/>
    <m/>
    <x v="2"/>
    <x v="13"/>
    <s v="NL"/>
    <s v="Province of Overijssel, Neo"/>
    <x v="1"/>
    <x v="10"/>
    <m/>
    <x v="4"/>
    <x v="4"/>
    <m/>
    <s v="Perception"/>
    <s v="Computer vision"/>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2"/>
    <s v="Road safety model The Hague - Providing a risk score for all road sections and intersections"/>
    <s v="https://www.digitaleoverheid.nl/overzicht-van-alle-onderwerpen/nieuwe-technologieen-data-en-ethiek/het-led/toolbox/aan-de-slag-datagedreven-werken-in-de-praktijk/ "/>
    <m/>
    <s v="The model determines a risk score for all road sections and intersections in The Hague by means of machine learning and historical accidents. Recorded accidents are compared to a large dataset that describes the traffic situation at each intersection and road section by means of 250 characteristics. The model helps traffic experts identify unsafe traffic situations."/>
    <x v="3"/>
    <x v="13"/>
    <s v="NL"/>
    <s v="Municipality of The Hague"/>
    <x v="4"/>
    <x v="3"/>
    <s v="Transport"/>
    <x v="3"/>
    <x v="0"/>
    <m/>
    <s v="Planning"/>
    <s v="Planning and Scheduling"/>
    <s v="Machine learning"/>
    <m/>
    <x v="0"/>
    <x v="1"/>
    <m/>
    <x v="2"/>
    <x v="0"/>
    <x v="1"/>
    <x v="0"/>
    <m/>
    <m/>
    <s v="Predictive Analytics, Simulation and Data Visualisation"/>
    <x v="2"/>
    <x v="12"/>
    <x v="0"/>
    <x v="0"/>
    <x v="0"/>
    <m/>
    <x v="1"/>
    <x v="0"/>
    <x v="2"/>
    <s v="Regulatory research, analysis and monitoring"/>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3"/>
    <s v="Road safety model Rotterdam - Predictive model for road accidents"/>
    <s v="https://www.kennisnetwerkspv.nl/Meetinstrumenten/Overige-meetinstrumenten/Verkeersveiligheidsmodel-machine-learning "/>
    <m/>
    <s v="In the Road Safety Model, data on historical accidents is linked to data about the road, traffic and the environment within the sphere of influence of the (accident) location. By using machine learning, a model with a predictive character is created."/>
    <x v="3"/>
    <x v="13"/>
    <s v="NL"/>
    <s v="Municipality of Rotterdam, Welance.io, "/>
    <x v="4"/>
    <x v="3"/>
    <s v="Transport"/>
    <x v="3"/>
    <x v="0"/>
    <m/>
    <s v="Planning"/>
    <s v="Planning and Scheduling"/>
    <m/>
    <m/>
    <x v="2"/>
    <x v="1"/>
    <m/>
    <x v="2"/>
    <x v="0"/>
    <x v="1"/>
    <x v="0"/>
    <m/>
    <m/>
    <s v="Predictive Analytics, Simulation and Data Visualisation"/>
    <x v="2"/>
    <x v="12"/>
    <x v="0"/>
    <x v="0"/>
    <x v="0"/>
    <m/>
    <x v="1"/>
    <x v="0"/>
    <x v="2"/>
    <s v="Regulatory research, analysis and monitoring"/>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4"/>
    <s v="Movable Traffic Predictor"/>
    <s v="https://www.rvo.nl/subsidie-en-financieringswijzer/sbir/sbir-oproep-artifici%C3%ABle-intelligentie-voor-de-publieke-diensten/publieke-samenvattingen "/>
    <m/>
    <s v="The aim of this project is to develop a new type of traffic forecaster, based on AI, that can predict traffic up to about 1 hour ahead."/>
    <x v="0"/>
    <x v="13"/>
    <s v="NL"/>
    <s v="File radar B.V."/>
    <x v="3"/>
    <x v="3"/>
    <s v="Transport"/>
    <x v="4"/>
    <x v="7"/>
    <m/>
    <s v="Planning"/>
    <s v="Planning and Scheduling"/>
    <m/>
    <m/>
    <x v="2"/>
    <x v="1"/>
    <m/>
    <x v="2"/>
    <x v="0"/>
    <x v="1"/>
    <x v="0"/>
    <m/>
    <m/>
    <m/>
    <x v="2"/>
    <x v="12"/>
    <x v="0"/>
    <x v="0"/>
    <x v="0"/>
    <m/>
    <x v="1"/>
    <x v="0"/>
    <x v="0"/>
    <s v="Smart city"/>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5"/>
    <s v="Referral Index At Risk Youth - Creation of risk reports about young people"/>
    <s v="https://hetccv.nl/onderwerpen/informatiepositie-gemeenten/voorbeeldgemeenten/gemeente-tilburg/_x000a_https://vng.nl/files/vng/20160223_verwijsindex_risicojongeren_hv.pdf_x000a_https://vng.nl/artikelen/verwijsindex-risicojongeren-vir"/>
    <m/>
    <s v="A digital system that brings together risk reports about young people up to the age of 23. The goal is to identify risks early so that appropriate help, care or adjustment can be given in a timely manner. For this purpose, competent officials may report a young person if they have a reasonable suspicion that they are actually threatened by one or more of the risks referred to in the Youth Act. For example, Referral Index Tilburg is a municipal example of VIR."/>
    <x v="3"/>
    <x v="13"/>
    <s v="NL"/>
    <s v="VNG, Municipality of Tilburg"/>
    <x v="1"/>
    <x v="0"/>
    <s v="Family and children."/>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stated use of AI, seems data investigation"/>
    <s v="Colin van Noordt"/>
    <d v="2021-05-24T00:00:00"/>
    <m/>
  </r>
  <r>
    <s v="AIWT6-636"/>
    <s v="Reference Index Recherche Onderzoeken en Subjecten - Detection of unusual transactions "/>
    <s v="https://wetten.overheid.nl/BWBR0041193/2018-07-25_x000a_https://www.rijksoverheid.nl/binaries/rijksoverheid/documenten/rapporten/2019/07/23/tk-bijlage-fiu-nederland-jaaroverzicht-2018/tk-bijlage-fiu-nederland-jaaroverzicht-2018.pdf "/>
    <m/>
    <s v="Unusual transactions are compared by means of a partly automated process with the Referral Index Recherche Onderzoeken en Subjecten (VROS), a file managed by the National Police. Positive matches led to a suspicion of the unusual transactions in question. It is clear in these cases that the transaction in question is linked to an investigation."/>
    <x v="0"/>
    <x v="13"/>
    <s v="NL"/>
    <s v="Financial Intelligence Unit Netherlands (FIU-Netherlands)"/>
    <x v="0"/>
    <x v="5"/>
    <s v="Police Services"/>
    <x v="3"/>
    <x v="1"/>
    <m/>
    <s v="Planning"/>
    <s v="Planning and Scheduling"/>
    <m/>
    <m/>
    <x v="2"/>
    <x v="5"/>
    <s v="6f-LawEnforcement-profiling_np"/>
    <x v="0"/>
    <x v="0"/>
    <x v="0"/>
    <x v="3"/>
    <m/>
    <m/>
    <s v="Predictive Analytics, Simulation and Data Visualisation"/>
    <x v="3"/>
    <x v="13"/>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37"/>
    <s v="Viralcom Egg - accidents in the water"/>
    <s v="https://www.smartcitydordrecht.nl/projecten-innovatiefonds/viralcom-egg "/>
    <m/>
    <s v="A prototype that can detect accidents in the water through Artificial Intelligence and neural networks and communicate to the rescue services. The goal is to be able to detect drownings underwater so that water safety is increased. Viralcom would like to test the 'Egg' remotely, pattern recognition and drowning detection from the quay in Zwijndrecht to the other side of the quay in Dordrecht. "/>
    <x v="3"/>
    <x v="13"/>
    <s v="NL"/>
    <s v="Municipality of Dordrecht"/>
    <x v="3"/>
    <x v="5"/>
    <s v="Public order and safety n.e.c."/>
    <x v="4"/>
    <x v="1"/>
    <m/>
    <s v="Learning"/>
    <s v="Machine learning"/>
    <s v="Machine learning"/>
    <m/>
    <x v="0"/>
    <x v="1"/>
    <m/>
    <x v="0"/>
    <x v="1"/>
    <x v="2"/>
    <x v="0"/>
    <m/>
    <m/>
    <s v="Machine Learning, Deep Learning"/>
    <x v="3"/>
    <x v="8"/>
    <x v="0"/>
    <x v="0"/>
    <x v="0"/>
    <m/>
    <x v="1"/>
    <x v="1"/>
    <x v="1"/>
    <s v="Enforcement"/>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638"/>
    <s v="Predict which residents have a higher risk of care or debt problems (SyRI)"/>
    <s v="https://nos.nl/artikel/2366864-fraude-opsporen-of-gevaar-van-discriminatie-gemeenten-gebruiken-slimme-algoritmes.html"/>
    <m/>
    <s v="At least 25 municipalities use predictive systems and algorithms to, for example, detect welfare fraud, predict where potentially subversive crime takes place and to be able to help citizens with debts in time._x000a__x000a_Risk profiling is under a magnifying glass. In the childcare allowance affair, dual nationality appeared to be taken into account when drawing up risk profiles. Last year, the judge also dismissed the SyRI profiling system, partly because it was insufficiently transparent and therefore there was a risk of discrimination."/>
    <x v="3"/>
    <x v="13"/>
    <s v="NL"/>
    <s v="Municipality of Twenterand"/>
    <x v="4"/>
    <x v="0"/>
    <s v="Social protection n.e.c."/>
    <x v="3"/>
    <x v="7"/>
    <m/>
    <s v="Planning"/>
    <s v="Planning and Scheduling"/>
    <m/>
    <m/>
    <x v="2"/>
    <x v="5"/>
    <s v="6a-LawEnforcement-riskassess_np"/>
    <x v="0"/>
    <x v="2"/>
    <x v="0"/>
    <x v="0"/>
    <m/>
    <s v="yes"/>
    <s v="Predictive Analytics, Simulation and Data Visualisation"/>
    <x v="2"/>
    <x v="12"/>
    <x v="0"/>
    <x v="0"/>
    <x v="0"/>
    <m/>
    <x v="1"/>
    <x v="0"/>
    <x v="0"/>
    <s v="Enforcement"/>
    <m/>
    <m/>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39"/>
    <s v="Early school leavers in the municipality of Amersfoort - Estimation of students at risk "/>
    <s v="https://nos.nl/artikel/2286848-overheid-gebruikt-op-grote-schaal-voorspellende-algoritmes-risico-op-discriminatie.html"/>
    <m/>
    <s v="The municipality of Amersfoort and Dordrecht use an algorithm to estimate which students are at risk of becoming early school leavers. "/>
    <x v="3"/>
    <x v="13"/>
    <s v="NL"/>
    <s v="Municipality of Amersfoort and Dordrecht"/>
    <x v="4"/>
    <x v="9"/>
    <s v="Education n.e.c."/>
    <x v="3"/>
    <x v="2"/>
    <m/>
    <s v="Planning"/>
    <s v="Planning and Scheduling"/>
    <m/>
    <m/>
    <x v="2"/>
    <x v="4"/>
    <s v="3b-Education-students"/>
    <x v="0"/>
    <x v="0"/>
    <x v="0"/>
    <x v="0"/>
    <m/>
    <m/>
    <s v="Predictive Analytics, Simulation and Data Visualisation"/>
    <x v="2"/>
    <x v="9"/>
    <x v="0"/>
    <x v="0"/>
    <x v="0"/>
    <m/>
    <x v="1"/>
    <x v="0"/>
    <x v="0"/>
    <s v="Public Services and eng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40"/>
    <s v="Wabo assistant - Automated environmental permits"/>
    <s v="https://www.digitaleoverheid.nl/overzicht-van-alle-onderwerpen/nieuwe-technologieen-data-en-ethiek/het-led/toolbox/aan-de-slag-datagedreven-werken-in-de-praktijk/ "/>
    <m/>
    <s v="The Environmental Law General Provisions Act (Wabo) regulates the environmental permit. The municipality of The Hague needs a more efficient intake of the Wabo permits. The municipality wants to automate some of the tasks and make them more efficient through AI. The type of AI used is NLP."/>
    <x v="3"/>
    <x v="13"/>
    <s v="NL"/>
    <s v="Municipality of The Hague"/>
    <x v="4"/>
    <x v="2"/>
    <s v="Environmental protection n.e.c."/>
    <x v="4"/>
    <x v="0"/>
    <m/>
    <s v="Communication"/>
    <s v="Natural language processing"/>
    <m/>
    <s v="text analysis"/>
    <x v="2"/>
    <x v="2"/>
    <s v="5a-Services&amp;Benefits-eligibility_np"/>
    <x v="0"/>
    <x v="0"/>
    <x v="0"/>
    <x v="0"/>
    <m/>
    <m/>
    <s v="Natural Language Processing, Text Mining and Speech Analytics"/>
    <x v="0"/>
    <x v="6"/>
    <x v="0"/>
    <x v="0"/>
    <x v="0"/>
    <m/>
    <x v="0"/>
    <x v="0"/>
    <x v="0"/>
    <s v="Internal Management"/>
    <m/>
    <m/>
    <s v="Organizational / Sustained Change"/>
    <s v="Improved Public Service"/>
    <m/>
    <s v="x"/>
    <m/>
    <s v="x"/>
    <m/>
    <b v="0"/>
    <b v="0"/>
    <m/>
    <m/>
    <m/>
    <m/>
    <m/>
    <m/>
    <m/>
    <b v="0"/>
    <m/>
    <m/>
    <m/>
    <s v="Hoekstra, M., Chideock, C., &amp; Veenstra, A.F. van (2021). Quik Scan AI in de Publieke Dienstverlening II - Longlist Initiatieven. TNO: Den Haag."/>
    <s v="validated"/>
    <x v="0"/>
    <m/>
    <s v="Colin van Noordt"/>
    <d v="2021-05-24T00:00:00"/>
    <m/>
  </r>
  <r>
    <s v="AIWT6-641"/>
    <s v="Warm front office"/>
    <s v="http://www.slimmernetwerk.nl/2014/05/doorbraak-doetank-schuldhulpverlening-in-zicht/ and http://pulse.ictu.nl/nl/mobile/spread/10121/790702"/>
    <m/>
    <s v="Through data exchange, the municipality wants to promote cooperation between creditors of the national government (the tax authorities, DUO) and the municipal debt relief process."/>
    <x v="0"/>
    <x v="13"/>
    <s v="NL"/>
    <s v="Municipality, Tax Authorities, DUO, CJIB, Legal Aid Council, WNSP Office"/>
    <x v="1"/>
    <x v="10"/>
    <m/>
    <x v="4"/>
    <x v="4"/>
    <m/>
    <s v="Planning"/>
    <s v="Planning and Scheduling"/>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42"/>
    <s v="Water fields - purification system for rainwater"/>
    <s v="https://www.technologyrecord.com/Article/city-of-breda-optimises-water-use-with-the-internet-of-things-45082"/>
    <m/>
    <s v="The water fields are a purification system for rainwater. Rainwater from the district is collected, buffered and purified by a number of natural filters. Data on the operation of the system and on the amount of rainwater are used to optimize the operation and predict the supply of rainwater."/>
    <x v="3"/>
    <x v="13"/>
    <s v="NL"/>
    <s v="Municipality of Breda and I-SAGO"/>
    <x v="4"/>
    <x v="2"/>
    <s v="Waste water management."/>
    <x v="3"/>
    <x v="8"/>
    <m/>
    <s v="Planning"/>
    <s v="Planning and Scheduling"/>
    <m/>
    <m/>
    <x v="2"/>
    <x v="1"/>
    <m/>
    <x v="0"/>
    <x v="4"/>
    <x v="2"/>
    <x v="0"/>
    <m/>
    <m/>
    <m/>
    <x v="2"/>
    <x v="4"/>
    <x v="0"/>
    <x v="0"/>
    <x v="0"/>
    <m/>
    <x v="1"/>
    <x v="1"/>
    <x v="1"/>
    <s v="Process digitalisation"/>
    <m/>
    <m/>
    <m/>
    <b v="0"/>
    <m/>
    <m/>
    <m/>
    <m/>
    <m/>
    <s v="Improved Administration Efficency"/>
    <s v="Improved Administrative Efficiency"/>
    <m/>
    <s v="x"/>
    <s v="x"/>
    <m/>
    <m/>
    <m/>
    <m/>
    <b v="0"/>
    <m/>
    <m/>
    <m/>
    <s v="Hoekstra, M., Chideock, C., &amp; Veenstra, A.F. van (2021). Quik Scan AI in de Publieke Dienstverlening II - Longlist Initiatieven. TNO: Den Haag."/>
    <s v="validated"/>
    <x v="0"/>
    <s v="[Marco] not enough details"/>
    <s v="Colin van Noordt"/>
    <d v="2021-05-24T00:00:00"/>
    <m/>
  </r>
  <r>
    <s v="AIWT6-643"/>
    <s v="Water management SR - Predicting of water levels"/>
    <s v="https://hal24k.com/dimension"/>
    <m/>
    <s v="how data science is used to solve complex problems at water treatment plants and management of water levels. A live demonstration of our data intelligence platform Dimension showed how real-time sensor data can be used for efficient and proactive maintenance."/>
    <x v="3"/>
    <x v="13"/>
    <s v="NL"/>
    <s v="Hoogheemraadschap de Stichtse Rijnlanden en Tauw en HAL24k"/>
    <x v="3"/>
    <x v="2"/>
    <s v="Protection of biodiversity and landscape."/>
    <x v="1"/>
    <x v="0"/>
    <m/>
    <s v="Planning"/>
    <s v="Planning and Scheduling"/>
    <m/>
    <m/>
    <x v="2"/>
    <x v="1"/>
    <m/>
    <x v="0"/>
    <x v="4"/>
    <x v="2"/>
    <x v="0"/>
    <m/>
    <m/>
    <s v="Predictive Analytics, Simulation and Data Visualisation"/>
    <x v="2"/>
    <x v="12"/>
    <x v="0"/>
    <x v="0"/>
    <x v="0"/>
    <m/>
    <x v="1"/>
    <x v="0"/>
    <x v="0"/>
    <s v="Regulatory research, analysis and monitoring"/>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44"/>
    <s v="Water test/waterproof"/>
    <s v="https://www.hoogeveen.nl/bis/dsresource?objectid=d3525063-c977-4300-b159-d114a3810a04"/>
    <m/>
    <s v="Detect address fraud by linking water consumption to addresses specified by WWB clients."/>
    <x v="0"/>
    <x v="13"/>
    <s v="NL"/>
    <s v="Municipalities in Friesland, Groningen and Drenthe ism SVB and Belastingdienst"/>
    <x v="1"/>
    <x v="1"/>
    <s v="Executive and legislative organs, financial and fiscal affairs, external affairs."/>
    <x v="3"/>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5"/>
    <s v="Website and surfing behaviour - Analysing web user behaviour with AI"/>
    <s v="https://deProof of Conceptstarter.vng.nl/sites/default/files/project_bestand/rapport-exploratief-onderzoek-digitaledienstverlening20met20huisstijl.pdf"/>
    <m/>
    <s v="The web statistics, weblogs, etc. have been requested from municipalities. These files have been investigated with Big Data Analytic tools, aimed at the surfing behavior of the visitor."/>
    <x v="3"/>
    <x v="13"/>
    <s v="NL"/>
    <s v="Municipality of 's-Hertogenbosch, Vught, Utrecht, Veenendaal, Zeewolde, Veldhoven, The Hague, Heerlen, Oss, Schijndel"/>
    <x v="1"/>
    <x v="1"/>
    <s v="Executive and legislative organs, financial and fiscal affairs, external affairs."/>
    <x v="4"/>
    <x v="4"/>
    <m/>
    <s v="Learning"/>
    <s v="Machine learning"/>
    <m/>
    <m/>
    <x v="1"/>
    <x v="1"/>
    <m/>
    <x v="0"/>
    <x v="0"/>
    <x v="3"/>
    <x v="0"/>
    <m/>
    <m/>
    <s v="Machine Learning, Deep Learning"/>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6"/>
    <s v="Road quality by remote sensing"/>
    <s v=" "/>
    <m/>
    <m/>
    <x v="2"/>
    <x v="13"/>
    <s v="NL"/>
    <s v="Province of South Holland, RoadEO"/>
    <x v="1"/>
    <x v="3"/>
    <s v="Transport"/>
    <x v="4"/>
    <x v="4"/>
    <m/>
    <s v="Perception"/>
    <s v="Computer vision"/>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7"/>
    <s v="WGA project Middle area Vlissingen - Detection of  various type of fraud and nuisance"/>
    <s v=" "/>
    <m/>
    <s v="Multiple file link that, in addition to benefit fraud, could detect various other types of fraud and nuisance. TK 2012-2013, 33 400-XV, nr. 5"/>
    <x v="3"/>
    <x v="13"/>
    <s v="NL"/>
    <s v="Municipality of Vlissingen"/>
    <x v="1"/>
    <x v="0"/>
    <s v="Unemployment."/>
    <x v="3"/>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8"/>
    <s v="WIL Leak Current - Discover abuse and improper use of benefits"/>
    <s v="https://nos.nl/artikel/2286848-overheid-gebruikt-op-grote-schaal-voorspellende-algoritmes-risico-op-discriminatie.html"/>
    <m/>
    <s v="WIL Lekstroom is a collaboration between the municipality of Houten, Ijsselstein, Lopik, Nieuwegein and Vijfheerenland and uses algorithms to discover abuse and improper use of benefits. "/>
    <x v="3"/>
    <x v="13"/>
    <s v="NL"/>
    <s v="Municipality of Houten, Ijsselstein, Lopik, Nieuwegein and Vijfheerenland"/>
    <x v="4"/>
    <x v="0"/>
    <s v="Social protection n.e.c."/>
    <x v="3"/>
    <x v="2"/>
    <m/>
    <s v="Planning"/>
    <s v="Planning and Scheduling"/>
    <s v="Machine learning"/>
    <m/>
    <x v="0"/>
    <x v="2"/>
    <s v="6d-LawEnforcement-reliabilityevidence"/>
    <x v="0"/>
    <x v="0"/>
    <x v="0"/>
    <x v="0"/>
    <m/>
    <m/>
    <s v="Predictive Analytics, Simulation and Data Visualisation"/>
    <x v="5"/>
    <x v="10"/>
    <x v="0"/>
    <x v="0"/>
    <x v="0"/>
    <m/>
    <x v="1"/>
    <x v="0"/>
    <x v="0"/>
    <s v="Enforcement"/>
    <m/>
    <m/>
    <m/>
    <b v="0"/>
    <m/>
    <m/>
    <m/>
    <m/>
    <m/>
    <s v="Improved Administration Efficency"/>
    <s v="Improved Administrative Efficiency"/>
    <m/>
    <s v="x"/>
    <s v="x"/>
    <m/>
    <m/>
    <s v="x"/>
    <m/>
    <s v="Open government capabilities"/>
    <s v="x"/>
    <m/>
    <m/>
    <s v="Hoekstra, M., Chideock, C., &amp; Veenstra, A.F. van (2021). Quik Scan AI in de Publieke Dienstverlening II - Longlist Initiatieven. TNO: Den Haag."/>
    <s v="validated"/>
    <x v="0"/>
    <m/>
    <s v="Colin van Noordt"/>
    <d v="2021-05-24T00:00:00"/>
    <m/>
  </r>
  <r>
    <s v="AIWT6-649"/>
    <s v="Exchange failure"/>
    <s v="https://home.kpmg/nl/nl/home/insights/2019/05/data-analytics-case-prorail-wisselstoringen-voorspellen-met-data-analyse.html"/>
    <m/>
    <s v="ProRail has investigated the extent to which it can be predicted when exchange failures occur. For this purpose, data is used from the elekro motors that convert track switches, the logbook of the control system of switches and the temperature in the relay housing, the cabinet that is near the switch and controls the switches. The model can now predict a changeover failure with a precision of 90%."/>
    <x v="0"/>
    <x v="13"/>
    <s v="NL"/>
    <s v="ProRail, KPMG"/>
    <x v="3"/>
    <x v="3"/>
    <s v="Transport"/>
    <x v="3"/>
    <x v="4"/>
    <m/>
    <s v="Planning"/>
    <s v="Planning and Scheduling"/>
    <m/>
    <m/>
    <x v="1"/>
    <x v="1"/>
    <m/>
    <x v="0"/>
    <x v="0"/>
    <x v="3"/>
    <x v="0"/>
    <m/>
    <m/>
    <s v="Predictive Analytics, Simulation and Data Visualisation"/>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50"/>
    <s v="Recognizing bears in camera footage"/>
    <s v=" "/>
    <m/>
    <s v="Together with the University of Twente, the province of Overijssel has developed a new technique to better count wild animals. Drones with thermal cameras are used for this purpose."/>
    <x v="2"/>
    <x v="13"/>
    <s v="NL"/>
    <s v="University of Twente, Drone Flight Company, Province of Overijssel"/>
    <x v="2"/>
    <x v="2"/>
    <s v="R&amp;D environmental protection."/>
    <x v="4"/>
    <x v="4"/>
    <m/>
    <s v="Perception"/>
    <s v="Computer vision"/>
    <m/>
    <m/>
    <x v="0"/>
    <x v="1"/>
    <m/>
    <x v="0"/>
    <x v="0"/>
    <x v="1"/>
    <x v="0"/>
    <m/>
    <m/>
    <s v="Computer Vision and Identity Recogni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retired"/>
    <x v="1"/>
    <m/>
    <s v="Colin van Noordt"/>
    <d v="2021-05-24T00:00:00"/>
    <m/>
  </r>
  <r>
    <s v="AIWT6-651"/>
    <s v="Robotics and Autonomous Systems"/>
    <s v="https://hcss.nl/report/capstone-report-robotic-and-autonomous-systems-military-context en https://magazines.defensie.nl/landmacht/2019/01/11_innovatie_e-mobility_01-2019 "/>
    <m/>
    <s v="At the 13 Light Brigade in Oirschot, a Robots and Autonomous Systems (RAS) team has been set up to test which robots and other unmanned systems are suitable for missions and operations."/>
    <x v="0"/>
    <x v="13"/>
    <s v="NL"/>
    <s v="Ministry of Defence, Milrem Robotics"/>
    <x v="1"/>
    <x v="6"/>
    <m/>
    <x v="4"/>
    <x v="4"/>
    <m/>
    <s v="Integration and Interaction"/>
    <s v="Robotics and Automation"/>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retired"/>
    <x v="1"/>
    <m/>
    <s v="Colin van Noordt"/>
    <d v="2021-05-24T00:00:00"/>
    <m/>
  </r>
  <r>
    <s v="AIWT6-652"/>
    <s v="Nexus -  speech-operated expert system"/>
    <s v="https://www.brightlands.com/brightlands-smart-services-campus/evenement/nexus-using-voice-technology-information-exchange"/>
    <s v="Brightlands Smart Services Campus"/>
    <s v="Nexus is a speech-operated expert system that provides the Community Police Officers with a detailed briefing of recent incidents in their neighbourhood. "/>
    <x v="0"/>
    <x v="13"/>
    <s v="NL"/>
    <s v="Brightlands Techruption, OU (CAROU), UM (BISS), Police NL (iLAB)"/>
    <x v="3"/>
    <x v="5"/>
    <s v="Police Services"/>
    <x v="4"/>
    <x v="1"/>
    <m/>
    <s v="Perception"/>
    <s v="Audio processing"/>
    <s v="Machine learning"/>
    <m/>
    <x v="0"/>
    <x v="5"/>
    <s v="6d-LawEnforcement-reliabilityevidence"/>
    <x v="0"/>
    <x v="3"/>
    <x v="0"/>
    <x v="0"/>
    <m/>
    <m/>
    <s v="Expert and Rule based Systems, Algorithmic Decision Making"/>
    <x v="0"/>
    <x v="6"/>
    <x v="0"/>
    <x v="0"/>
    <x v="0"/>
    <m/>
    <x v="1"/>
    <x v="1"/>
    <x v="2"/>
    <s v="Public Services and engagement"/>
    <m/>
    <m/>
    <m/>
    <b v="0"/>
    <m/>
    <m/>
    <m/>
    <m/>
    <m/>
    <s v="Improved Administration Efficency"/>
    <s v="Improved Administrative Efficiency"/>
    <m/>
    <s v="x"/>
    <m/>
    <m/>
    <s v="x"/>
    <m/>
    <m/>
    <b v="0"/>
    <m/>
    <m/>
    <m/>
    <s v="Hoekstra, M., Chideock, C., &amp; Veenstra, A.F. van (2021). Quik Scan AI in de Publieke Dienstverlening II - Longlist Initiatieven. TNO: Den Haag."/>
    <s v="validated"/>
    <x v="0"/>
    <m/>
    <s v="Colin van Noordt"/>
    <d v="2021-05-24T00:00:00"/>
    <m/>
  </r>
  <r>
    <s v="AIWT6-653"/>
    <s v="W(e). Service.Heerlen (WESH)"/>
    <s v="https://www.brightlands.com/brightlands-smart-services-campus/subsidieprogramma-wesh"/>
    <s v="Brightlands Smart Services Campus"/>
    <s v="App for citizens, aimed at promoting citizen participation in the maintenance of the public environment. The app allows citizens to take on maintenance jobs. Once they have successfully completed this job, they will receive a financial reward that can be used by local SMEs"/>
    <x v="3"/>
    <x v="13"/>
    <s v="NL"/>
    <s v="Municipality of Heerlen, CBS, VNG, CoTown, Heerlen Mijn Stad, Brightlands"/>
    <x v="3"/>
    <x v="1"/>
    <s v="Public Services"/>
    <x v="4"/>
    <x v="1"/>
    <m/>
    <s v="Planning"/>
    <s v="Planning and Scheduling"/>
    <s v="Machine learning"/>
    <m/>
    <x v="0"/>
    <x v="1"/>
    <m/>
    <x v="0"/>
    <x v="0"/>
    <x v="1"/>
    <x v="0"/>
    <m/>
    <m/>
    <m/>
    <x v="0"/>
    <x v="1"/>
    <x v="0"/>
    <x v="0"/>
    <x v="0"/>
    <m/>
    <x v="0"/>
    <x v="1"/>
    <x v="2"/>
    <s v="Public Services and engagement"/>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654"/>
    <s v="Ethnographic Agent-Based Modelling"/>
    <s v=" "/>
    <m/>
    <s v="A methodology for agent-based modelling in which both input and output are qualitative in nature."/>
    <x v="3"/>
    <x v="13"/>
    <s v="NL"/>
    <s v="OU, Koblenz University (DE), Mainz University (DE), Police (DLIO)"/>
    <x v="2"/>
    <x v="10"/>
    <m/>
    <x v="4"/>
    <x v="4"/>
    <m/>
    <s v="Integration and Interaction"/>
    <s v="Multi-agent systems"/>
    <m/>
    <m/>
    <x v="1"/>
    <x v="1"/>
    <m/>
    <x v="0"/>
    <x v="0"/>
    <x v="3"/>
    <x v="0"/>
    <m/>
    <m/>
    <m/>
    <x v="4"/>
    <x v="3"/>
    <x v="0"/>
    <x v="0"/>
    <x v="0"/>
    <m/>
    <x v="3"/>
    <x v="2"/>
    <x v="5"/>
    <s v="Co-designed services"/>
    <m/>
    <m/>
    <m/>
    <b v="0"/>
    <m/>
    <m/>
    <m/>
    <m/>
    <m/>
    <b v="0"/>
    <b v="0"/>
    <m/>
    <m/>
    <m/>
    <m/>
    <m/>
    <m/>
    <m/>
    <b v="0"/>
    <m/>
    <m/>
    <m/>
    <s v="Hoekstra, M., Chideock, C., &amp; Veenstra, A.F. van (2021). Quik Scan AI in de Publieke Dienstverlening II - Longlist Initiatieven. TNO: Den Haag."/>
    <s v="retired"/>
    <x v="1"/>
    <m/>
    <s v="Colin van Noordt"/>
    <d v="2021-05-24T00:00:00"/>
    <m/>
  </r>
  <r>
    <s v="AIWT6-655"/>
    <s v="Smart Hills"/>
    <s v="https://www.ou.nl/en/carou/smart-cities-data-analytics"/>
    <m/>
    <s v="Smart HILLS forms an umbrella programme with systematic anchor points for programming from a regional research. Research projects are being developed within a number of important (Limburg) themes (e.g. culture, climate and health). The overarching theme is Smart Cities &amp; Data Analytics and providing insight across sectors through dashboards."/>
    <x v="3"/>
    <x v="13"/>
    <s v="NL"/>
    <s v="OU, Municipality of Heerlen, Parkstad, APG, Shell"/>
    <x v="3"/>
    <x v="1"/>
    <m/>
    <x v="3"/>
    <x v="4"/>
    <m/>
    <s v="Planning"/>
    <s v="Planning and Scheduling"/>
    <m/>
    <m/>
    <x v="1"/>
    <x v="1"/>
    <m/>
    <x v="0"/>
    <x v="0"/>
    <x v="3"/>
    <x v="0"/>
    <m/>
    <m/>
    <s v="AI-empowered Knowledge Management"/>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56"/>
    <s v="Be.Cultour"/>
    <s v="https://errin.eu/becultour-beyond-cultural-tourism-community"/>
    <m/>
    <s v="Trans-European project in the field of sustainable cultural tourism, with concrete objectives for an application in South Limburg (i.e.b. Parkstad): 1) development and use of new data analytical techniques for research into visitor behaviour and – appreciation of cultural-historical values in urban areas and 2) the development of a regional 'data warehouse' for tourism, which includes, in addition to statistical information, results of social media information , with the aim of creating a 'signpost' for tourist offer and policy."/>
    <x v="1"/>
    <x v="13"/>
    <s v="NL"/>
    <s v="OU, Parkstad, VVV Zuid-Limburg. Other participating partners come from the following countries: Italy, Belgium, Germany, Sweden, the Netherlands, Spain, Cyprus, Serbia, Romania and Moldova"/>
    <x v="3"/>
    <x v="7"/>
    <s v="Cultural services."/>
    <x v="4"/>
    <x v="4"/>
    <m/>
    <s v="Learning"/>
    <s v="Machine learning"/>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57"/>
    <s v="Face recognition training - App to train the ability to recognize (wanted) persons"/>
    <s v="https://dataintelligence.zuyd.nl/studenten/studentprojecten/"/>
    <m/>
    <s v="The Innovation Lab (iLab) of the Police has developed an app to train the ability to recognize (wanted) persons."/>
    <x v="0"/>
    <x v="13"/>
    <s v="NL"/>
    <s v="Zuyd, Limburg police"/>
    <x v="1"/>
    <x v="5"/>
    <s v="Police Services"/>
    <x v="4"/>
    <x v="4"/>
    <m/>
    <s v="Perception"/>
    <s v="Computer vision"/>
    <m/>
    <m/>
    <x v="1"/>
    <x v="1"/>
    <m/>
    <x v="0"/>
    <x v="0"/>
    <x v="3"/>
    <x v="0"/>
    <m/>
    <m/>
    <s v="Computer Vision and Identity Recognition"/>
    <x v="4"/>
    <x v="3"/>
    <x v="0"/>
    <x v="0"/>
    <x v="0"/>
    <m/>
    <x v="3"/>
    <x v="2"/>
    <x v="5"/>
    <s v="Enforcement"/>
    <m/>
    <m/>
    <m/>
    <b v="0"/>
    <m/>
    <m/>
    <m/>
    <m/>
    <m/>
    <b v="0"/>
    <b v="0"/>
    <m/>
    <m/>
    <m/>
    <m/>
    <m/>
    <m/>
    <m/>
    <b v="0"/>
    <m/>
    <m/>
    <m/>
    <s v="Hoekstra, M., Chideock, C., &amp; Veenstra, A.F. van (2021). Quik Scan AI in de Publieke Dienstverlening II - Longlist Initiatieven. TNO: Den Haag."/>
    <s v="validated"/>
    <x v="1"/>
    <s v="[Marco] seems a student project"/>
    <s v="Colin van Noordt"/>
    <d v="2021-05-24T00:00:00"/>
    <m/>
  </r>
  <r>
    <s v="AIWT6-658"/>
    <s v="Tailormade briefing - AI-based briefing for police about their neighbourhood"/>
    <s v=" "/>
    <m/>
    <s v="Tailor Made Briefing will help neighbourhood agents to work more specifically on the safety and liveability in the neighbourhood. This is done by unlocking up-to-date information, based on public sources and social media. Based on this information, the neighbourhood agents receive a tailor-made briefing based on role, location and time."/>
    <x v="0"/>
    <x v="13"/>
    <s v="NL"/>
    <s v="iLab (Police), National portfolios within the National Police. Conclusion and Accenture. Open University and Maastricht University. For social media data Obi4One."/>
    <x v="1"/>
    <x v="5"/>
    <s v="Police Services"/>
    <x v="4"/>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59"/>
    <s v="Drones"/>
    <s v=" "/>
    <m/>
    <s v="ethical issue: privacy; the iLab focuses on the exploration and development of sensors in combination with drones. This may include ethical considerations depending on the sensor used. "/>
    <x v="0"/>
    <x v="13"/>
    <s v="NL"/>
    <s v="iLab (Police), External: Aerial precision (Lidar), DKE programme Maastricht University (Hennepsniffer), Saxion University of Applied Sciences (Narcosniffer), University of Twente (trainee)"/>
    <x v="2"/>
    <x v="5"/>
    <s v="Police Services"/>
    <x v="4"/>
    <x v="4"/>
    <m/>
    <s v="Integration and Interaction"/>
    <s v="Robotics and Automation"/>
    <m/>
    <m/>
    <x v="1"/>
    <x v="1"/>
    <m/>
    <x v="0"/>
    <x v="0"/>
    <x v="3"/>
    <x v="0"/>
    <m/>
    <m/>
    <s v="Cognitive Robotics and Process Automation, Connected and Automated Vehicles"/>
    <x v="4"/>
    <x v="3"/>
    <x v="0"/>
    <x v="0"/>
    <x v="0"/>
    <m/>
    <x v="3"/>
    <x v="2"/>
    <x v="5"/>
    <s v="Enforcement"/>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0"/>
    <s v="Permits for monumental buildings"/>
    <s v=" "/>
    <m/>
    <s v="Digital application (obv self-sovereign identity) that makes it easier for citizens to apply for a grant for the maintenance of monumental buildings"/>
    <x v="3"/>
    <x v="13"/>
    <s v="NL"/>
    <s v="Brightlands Techruption, Province Limburg, TNO"/>
    <x v="3"/>
    <x v="7"/>
    <s v="Cultural services."/>
    <x v="4"/>
    <x v="4"/>
    <m/>
    <s v="Planning"/>
    <s v="Planning and Scheduling"/>
    <m/>
    <m/>
    <x v="1"/>
    <x v="1"/>
    <m/>
    <x v="0"/>
    <x v="0"/>
    <x v="3"/>
    <x v="0"/>
    <m/>
    <m/>
    <m/>
    <x v="4"/>
    <x v="3"/>
    <x v="0"/>
    <x v="0"/>
    <x v="0"/>
    <m/>
    <x v="3"/>
    <x v="2"/>
    <x v="5"/>
    <s v="Authentication"/>
    <m/>
    <m/>
    <m/>
    <b v="0"/>
    <m/>
    <m/>
    <m/>
    <m/>
    <m/>
    <b v="0"/>
    <b v="0"/>
    <m/>
    <m/>
    <m/>
    <m/>
    <m/>
    <m/>
    <m/>
    <b v="0"/>
    <m/>
    <m/>
    <m/>
    <s v="Hoekstra, M., Chideock, C., &amp; Veenstra, A.F. van (2021). Quik Scan AI in de Publieke Dienstverlening II - Longlist Initiatieven. TNO: Den Haag."/>
    <s v="retired"/>
    <x v="1"/>
    <m/>
    <s v="Colin van Noordt"/>
    <d v="2021-05-24T00:00:00"/>
    <m/>
  </r>
  <r>
    <s v="AIWT6-661"/>
    <s v="Poverty prevention - Identification of poverty and debt early"/>
    <s v="https://www.brightlands.com/brightlands-smart-services-campus/brightlands-techruption-use-case"/>
    <m/>
    <s v="Digital solution to identify poverty and debt early and preventively by drawing conclusions from the data of different agencies without violating the privacy of the citizen (e..b g. multi-party computation"/>
    <x v="3"/>
    <x v="13"/>
    <s v="NL"/>
    <s v="Brightlands Techruption, CBS, municipality of Heerlen, CZ, Maastricht University, TNO"/>
    <x v="3"/>
    <x v="0"/>
    <s v="Social protection n.e.c."/>
    <x v="4"/>
    <x v="1"/>
    <m/>
    <s v="Planning"/>
    <s v="Planning and Scheduling"/>
    <m/>
    <m/>
    <x v="2"/>
    <x v="2"/>
    <s v="5b-Services&amp;Benefit-creditworthinessnp"/>
    <x v="0"/>
    <x v="0"/>
    <x v="0"/>
    <x v="0"/>
    <m/>
    <m/>
    <s v="Predictive Analytics, Simulation and Data Visualisation"/>
    <x v="2"/>
    <x v="9"/>
    <x v="0"/>
    <x v="0"/>
    <x v="0"/>
    <m/>
    <x v="1"/>
    <x v="0"/>
    <x v="0"/>
    <s v="Public Services and eng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62"/>
    <s v="Welfare population Heerlen - Understanding characteristics of those who need income support"/>
    <s v="https://www.cbs.nl/nl-nl/maatwerk/2019/34/bijstandspopulatie-heerlen-2015-2017"/>
    <m/>
    <s v="Understand the characteristics of the own welfare population and discover which characteristics occur in persons who need or will need income support. "/>
    <x v="3"/>
    <x v="13"/>
    <s v="NL"/>
    <s v="UDC, Municipality of Heerlen, CBS"/>
    <x v="1"/>
    <x v="0"/>
    <s v="Social protection n.e.c."/>
    <x v="3"/>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63"/>
    <s v="Youth aid Heerlen - Identify  vulnerable group of young people at high risk of going into youth care"/>
    <s v="https://www.cbs.nl/nl-nl/maatwerk/2019/28/instroom-naar-jeugdhulp-in-de-gemeente-heerlen-2015"/>
    <m/>
    <s v="Identify the vulnerable group of young people at high risk of ent into youth care. By giving the group of at-risk youth preventive attention, a number of young people can maintain their control and self-reliance without becoming dependent on (heavy and expensive) youth care. "/>
    <x v="3"/>
    <x v="13"/>
    <s v="NL"/>
    <s v="UDC, Municipality of Heerlen, CBS"/>
    <x v="1"/>
    <x v="0"/>
    <s v="Family and children."/>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generic data analysis project, maybe AI is involved.. Not clear case"/>
    <s v="Colin van Noordt"/>
    <d v="2021-05-24T00:00:00"/>
    <m/>
  </r>
  <r>
    <s v="AIWT6-664"/>
    <s v="Promising start "/>
    <s v="https://www.cbs.nl/nl-nl/maatwerk/2019/27/kansrijk-van-start-in-heerlen-2016"/>
    <m/>
    <s v="Heerlen and the entire Parkstad region have to deal with major health differences. They start at a young age. On average, (un)born children from Heerlen also have less good health. What are the potential risk factors of an unhealthy and uneven start in the life of the newborn child?"/>
    <x v="3"/>
    <x v="13"/>
    <s v="NL"/>
    <s v="UDC, Municipality of Heerlen, CBS"/>
    <x v="1"/>
    <x v="0"/>
    <s v="Family and children."/>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5"/>
    <s v="Promoting electric driving - Insight into the use of electric vehicles and the existing infrastructure of charging stations in the region"/>
    <s v="https://www.cbs.nl/nl-nl/maatwerk/2019/12/elektrische-auto-s-heerlen-2012-2018"/>
    <m/>
    <s v="Insight into the use of electric vehicles and the existing infrastructure of charging stations in the region. Where the infrastructure at charging stations is limited, it is strengthened, facilitating and stimulating electric driving. "/>
    <x v="3"/>
    <x v="13"/>
    <s v="NL"/>
    <s v="UDC, CBS, municipality of Heerlen, Stichting Laadpalen.nl, GoudappelKoffing"/>
    <x v="3"/>
    <x v="3"/>
    <s v="Transport"/>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6"/>
    <s v="Movement behaviour and promotion of cycling"/>
    <s v="https://www.rijkswaterstaat.nl/nieuws/2017/11/mobiliteit-van-nederlanders-in-beeld.aspx"/>
    <m/>
    <s v="Gain insight into the movement behaviour of the citizen, including the reason for movement, means of transport and final destination. From this insight, then ensure that one takes the car less and more often the bike."/>
    <x v="3"/>
    <x v="13"/>
    <s v="NL"/>
    <s v="UDC, CBS, municipality of Heerlen, Parkstad municipalities, Rijkswaterstaat, Zuid-Limburg Bereikbaar, Zuyd, Atrium"/>
    <x v="3"/>
    <x v="7"/>
    <s v="Recreational and sporting services."/>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7"/>
    <s v="Moving behaviour"/>
    <s v="https://public.tableau.com/profile/centraal.bureau.voor.de.statistiek#!/vizhome/DashboardVerhuisbewegingen/Welkom"/>
    <m/>
    <s v="Mapping the growth and contraction of the Parkstad urban region. Where do people come from and where do they go? And which target groups are these: age, income, student or not, migration background etc."/>
    <x v="3"/>
    <x v="13"/>
    <s v="NL"/>
    <s v="UDC, City Region Parkstad, CBS, housing corporations"/>
    <x v="3"/>
    <x v="3"/>
    <s v="Transport"/>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8"/>
    <s v="iRoom"/>
    <s v=" "/>
    <m/>
    <s v="a 24-hour situation room where all information and data meet and are used live for colleagues 'in the field'. Acts as a converger and diverge point of data. From data to operational. control information"/>
    <x v="0"/>
    <x v="13"/>
    <s v="NL"/>
    <s v="iLab (Police), Mainly police internally. But also cooperation with various knowledge institutions"/>
    <x v="3"/>
    <x v="5"/>
    <s v="Police Services"/>
    <x v="4"/>
    <x v="4"/>
    <m/>
    <s v="Perception"/>
    <s v="Computer vision"/>
    <m/>
    <m/>
    <x v="1"/>
    <x v="1"/>
    <m/>
    <x v="0"/>
    <x v="0"/>
    <x v="3"/>
    <x v="0"/>
    <m/>
    <m/>
    <s v="AI-empowered Knowledge Management"/>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9"/>
    <s v="Kops -  App that assists police in detecting wanted persons"/>
    <s v=" "/>
    <m/>
    <s v="KOPS is an app that trains officers to get to know people known to the police and to learn more about these people. For example, whether someone is involved in a criminal offence or has been in the past."/>
    <x v="0"/>
    <x v="13"/>
    <s v="NL"/>
    <s v="iLab (Police), In the investigation Zuyd University of Applied Sciences. In the development Studio 575. In the Proof of Concept various teams within the National Police and Avans University of Applied Sciences, Maastricht University (PREMIUM project)"/>
    <x v="1"/>
    <x v="5"/>
    <s v="Police Services"/>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70"/>
    <s v="INZNAK Project - Intelligent road signs for adaptive vehicle traffic control"/>
    <s v=" https://ieeexplore.ieee.org/document/8883382"/>
    <m/>
    <s v="In response to the desire to improve road safety and vehicle traffic, the INZNAK project was proposed. This project aims to improve road traffic by developing and building a network of autonomous road signs. The use of intelligent road signs in road traffic will prevent the most common collisions on highways, resulting from speed not being adapted to weather conditions, the condition of the surface and damming? vehicles in the event of a need to brake suddenly. During the project, 3 types of signs will be developed: standing, hanging and mobile. Each sign will have a display that will present hints for drivers along with a suggested speed. Hints will be displayed in the form of text and image messages, which will warn or inform about current traffic disruptions. Thanks to the use of a string of signs placed along the road, drivers will be warned much faster about possible dangers on the road. This is due to the fact that each of the signs will communicate with the others, making it easier to manage traffic. The signs will communicate in LoraWan and LTE technology. LoraWan technology will enable the characters to communicate with each other. And LTE technology will be used to send and receive messages from the traffic control center. The use of two-level communication allows the solution to become independent from possible failures of the telecommunications infrastructure. To ensure the flow of up-to-date information to autonomous signs, it is necessary to equip them with a number of sensors, which will analyze the traffic in the vicinity of the sign on an ongoing basis. The experimental installations of intelligent signs will be equipped with sensors analyzing road traffic, such as: Doppler radar, lidar, acoustic probe, RGB camera, Bluetooth receiver. Due to the fact that changing weather conditions, such as: storms, blizzards, fog, black ice, are also a big risk on the road. A weather station will be installed in each sign, analyzing the current weather conditions around the sign. As a result, the resolution of weather measurements will be very high. The proposed approach to traffic analysis is based on the principles of multimodality, thanks to which it is possible to supplement each of the individual methods with a different one in a place where it better serves its purpose. Such a case can be observed e.g. at night, where standard vision cameras mainly capture car lights. The use of a lidar device in such conditions allows for proper detection of most vehicles. In the next chapter, individual modalities used in the conducted research will be presented."/>
    <x v="3"/>
    <x v="14"/>
    <s v="PL"/>
    <s v="Gdansk"/>
    <x v="4"/>
    <x v="3"/>
    <s v="Transport"/>
    <x v="4"/>
    <x v="2"/>
    <m/>
    <s v="Learning"/>
    <s v="Machine learning"/>
    <s v="Machine learning"/>
    <m/>
    <x v="0"/>
    <x v="1"/>
    <m/>
    <x v="0"/>
    <x v="4"/>
    <x v="2"/>
    <x v="0"/>
    <m/>
    <m/>
    <s v="Machine Learning, Deep Learning"/>
    <x v="2"/>
    <x v="4"/>
    <x v="0"/>
    <x v="0"/>
    <x v="0"/>
    <m/>
    <x v="0"/>
    <x v="1"/>
    <x v="2"/>
    <s v="Adjudication"/>
    <m/>
    <m/>
    <m/>
    <s v="Improved Public Service"/>
    <s v="x"/>
    <s v="x"/>
    <m/>
    <s v="x"/>
    <m/>
    <b v="0"/>
    <b v="0"/>
    <m/>
    <m/>
    <m/>
    <m/>
    <m/>
    <m/>
    <m/>
    <b v="0"/>
    <m/>
    <m/>
    <m/>
    <s v="https://www.gov.pl/web/cyfryzacja/mapa-innowacji"/>
    <s v="validated"/>
    <x v="0"/>
    <m/>
    <s v="Colin van Noordt"/>
    <d v="2021-05-24T00:00:00"/>
    <m/>
  </r>
  <r>
    <s v="AIWT6-671"/>
    <s v="Virtual Clerk - Assistance with search for information "/>
    <s v=" "/>
    <m/>
    <s v="&quot;Virtual Clerk&quot; is a system used to optimize the processes of servicing hundreds of thousands of beneficiaries. A modern and innovative tool that uses Artificial Intelligence, allowing you to intuitively search for information on the operation of the office and the procedures carried out by it. An important benefit offered by WU is the ease and speed in reaching the information sought and the availability of the service 24 hours a day, 7 days a week."/>
    <x v="3"/>
    <x v="14"/>
    <s v="PL"/>
    <s v="Chorzow"/>
    <x v="4"/>
    <x v="1"/>
    <s v="General public services n.e.c."/>
    <x v="1"/>
    <x v="0"/>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s v="x"/>
    <m/>
    <m/>
    <m/>
    <m/>
    <b v="0"/>
    <b v="0"/>
    <m/>
    <m/>
    <m/>
    <m/>
    <m/>
    <m/>
    <m/>
    <b v="0"/>
    <m/>
    <m/>
    <m/>
    <s v="https://www.gov.pl/web/cyfryzacja/mapa-innowacji"/>
    <s v="validated"/>
    <x v="0"/>
    <m/>
    <s v="Colin van Noordt"/>
    <d v="2021-05-24T00:00:00"/>
    <m/>
  </r>
  <r>
    <s v="AIWT6-672"/>
    <s v="Intelligent Management Systems"/>
    <s v=" "/>
    <m/>
    <s v="The project consisted in the implementation of intelligent management systems in the buildings of the County Office, e.g. access control, external roller shutters, monitoring, management of water and electricity consumption, PIAPY, IT network, intelligent conference room, fire protection system."/>
    <x v="3"/>
    <x v="14"/>
    <s v="PL"/>
    <s v="Płońsk"/>
    <x v="4"/>
    <x v="1"/>
    <s v="General public services n.e.c."/>
    <x v="1"/>
    <x v="0"/>
    <m/>
    <s v="Learning"/>
    <s v="Machine learning"/>
    <s v="Machine learning"/>
    <m/>
    <x v="0"/>
    <x v="1"/>
    <m/>
    <x v="0"/>
    <x v="0"/>
    <x v="1"/>
    <x v="2"/>
    <m/>
    <m/>
    <s v="Machine Learning, Deep Learning"/>
    <x v="1"/>
    <x v="5"/>
    <x v="0"/>
    <x v="0"/>
    <x v="0"/>
    <m/>
    <x v="1"/>
    <x v="1"/>
    <x v="1"/>
    <s v="Internal Management"/>
    <m/>
    <m/>
    <m/>
    <b v="0"/>
    <m/>
    <m/>
    <m/>
    <m/>
    <m/>
    <s v="Improved Administration Efficency"/>
    <s v="Improved Administrative Efficiency"/>
    <m/>
    <m/>
    <m/>
    <s v="x"/>
    <m/>
    <m/>
    <m/>
    <b v="0"/>
    <m/>
    <m/>
    <m/>
    <s v="https://www.gov.pl/web/cyfryzacja/mapa-innowacji"/>
    <s v="validated"/>
    <x v="0"/>
    <m/>
    <s v="Colin van Noordt"/>
    <d v="2021-05-24T00:00:00"/>
    <m/>
  </r>
  <r>
    <s v="AIWT6-673"/>
    <s v="The use of game theory in the process of modeling the development of smart city"/>
    <s v=" "/>
    <m/>
    <s v="The aim of the authors of the application is to develop a model of a participatory game using AI methods, which will comprehensively illustrate the process of development and functioning of the &quot;smart city&quot; with the use of game theory. The theory of the cooperative game can form the formal basis for many processes characterizing the development of the so-called &quot;Smart cities&quot;. A particularly important task is the parameterization of the developed model, which includes, inter alia, designating a different number of players, defining their roles (e.g. city authorities, developers, environmental organizations, residents, etc.)."/>
    <x v="3"/>
    <x v="14"/>
    <s v="PL"/>
    <s v="Warsaw"/>
    <x v="4"/>
    <x v="1"/>
    <s v="R&amp;D general public services."/>
    <x v="4"/>
    <x v="0"/>
    <m/>
    <s v="Learning"/>
    <s v="Machine learning"/>
    <s v="Machine learning"/>
    <m/>
    <x v="0"/>
    <x v="1"/>
    <m/>
    <x v="0"/>
    <x v="0"/>
    <x v="1"/>
    <x v="0"/>
    <m/>
    <m/>
    <s v="Machine Learning, Deep Learning"/>
    <x v="0"/>
    <x v="1"/>
    <x v="0"/>
    <x v="0"/>
    <x v="0"/>
    <m/>
    <x v="0"/>
    <x v="1"/>
    <x v="1"/>
    <s v="Internal Management"/>
    <m/>
    <m/>
    <m/>
    <s v="Improved Public Service"/>
    <m/>
    <m/>
    <m/>
    <s v="x"/>
    <m/>
    <b v="0"/>
    <b v="0"/>
    <m/>
    <m/>
    <m/>
    <m/>
    <m/>
    <m/>
    <m/>
    <b v="0"/>
    <m/>
    <m/>
    <m/>
    <s v="https://www.gov.pl/web/cyfryzacja/mapa-innowacji"/>
    <s v="validated"/>
    <x v="0"/>
    <m/>
    <s v="Colin van Noordt"/>
    <d v="2021-05-24T00:00:00"/>
    <m/>
  </r>
  <r>
    <s v="AIWT6-674"/>
    <s v="Monitoring of a Water Treatment Station"/>
    <s v=" "/>
    <s v="Digitization of KPRM ul. Królewska 27 00-060 Warszawa +48222500110  "/>
    <s v="Monitoring of the Water Treatment Plant in Kartuzy includes: measurements of the flow rate, pressure in the network, control and regulation of the intake operation. Control of the amount of water sent to the water supply network. Balance of the volume of water distributed in the network, e.g. water losses"/>
    <x v="3"/>
    <x v="14"/>
    <s v="PL"/>
    <s v="Kartuzy"/>
    <x v="4"/>
    <x v="8"/>
    <s v="Water supply."/>
    <x v="1"/>
    <x v="0"/>
    <m/>
    <s v="Learning"/>
    <s v="Machine learning"/>
    <s v="Machine learning"/>
    <m/>
    <x v="0"/>
    <x v="3"/>
    <m/>
    <x v="0"/>
    <x v="4"/>
    <x v="2"/>
    <x v="0"/>
    <m/>
    <m/>
    <s v="Machine Learning, Deep Learning"/>
    <x v="1"/>
    <x v="5"/>
    <x v="0"/>
    <x v="0"/>
    <x v="0"/>
    <m/>
    <x v="1"/>
    <x v="1"/>
    <x v="1"/>
    <s v="Internal Management"/>
    <m/>
    <m/>
    <m/>
    <b v="0"/>
    <m/>
    <m/>
    <m/>
    <m/>
    <m/>
    <s v="Improved Administration Efficency"/>
    <s v="Improved Administrative Efficiency"/>
    <m/>
    <m/>
    <s v="x"/>
    <m/>
    <m/>
    <m/>
    <m/>
    <b v="0"/>
    <m/>
    <m/>
    <m/>
    <s v="https://www.gov.pl/web/cyfryzacja/mapa-innowacji"/>
    <s v="validated"/>
    <x v="0"/>
    <m/>
    <s v="Colin van Noordt"/>
    <d v="2021-05-24T00:00:00"/>
    <m/>
  </r>
  <r>
    <s v="AIWT6-675"/>
    <s v="Intelligent water and sewage network management system"/>
    <s v=" "/>
    <s v="Digitization of KPRM ul. Królewska 27 00-060 Warszawa +48222500110  "/>
    <s v="The project involves the construction of an analytical system including hydraulic calculations, devices for the ongoing monitoring of network parameters and information about recipients. It is in line with the global trend of building smart grids, the aim of which is to optimize the operation of the network and its maintenance costs through the use of dynamic (on-line) information about the network load and optimization of used resources."/>
    <x v="3"/>
    <x v="14"/>
    <s v="PL"/>
    <s v="Zywiec"/>
    <x v="4"/>
    <x v="8"/>
    <s v="Water supply."/>
    <x v="3"/>
    <x v="0"/>
    <m/>
    <s v="Learning"/>
    <s v="Machine learning"/>
    <s v="Machine learning"/>
    <m/>
    <x v="0"/>
    <x v="3"/>
    <m/>
    <x v="0"/>
    <x v="4"/>
    <x v="2"/>
    <x v="0"/>
    <m/>
    <m/>
    <s v="Machine Learning, Deep Learning"/>
    <x v="1"/>
    <x v="2"/>
    <x v="0"/>
    <x v="0"/>
    <x v="0"/>
    <m/>
    <x v="1"/>
    <x v="1"/>
    <x v="1"/>
    <s v="Internal Management"/>
    <m/>
    <m/>
    <m/>
    <b v="0"/>
    <m/>
    <m/>
    <m/>
    <m/>
    <m/>
    <s v="Improved Administration Efficency"/>
    <s v="Improved Administrative Efficiency"/>
    <m/>
    <m/>
    <s v="x"/>
    <m/>
    <m/>
    <m/>
    <m/>
    <b v="0"/>
    <m/>
    <m/>
    <m/>
    <s v="https://www.gov.pl/web/cyfryzacja/mapa-innowacji"/>
    <s v="validated"/>
    <x v="0"/>
    <m/>
    <s v="Colin van Noordt"/>
    <d v="2021-05-24T00:00:00"/>
    <m/>
  </r>
  <r>
    <s v="AIWT6-676"/>
    <s v="Lupine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x v="3"/>
    <x v="14"/>
    <s v="PL"/>
    <s v="Lupine"/>
    <x v="4"/>
    <x v="8"/>
    <s v="Street lighting."/>
    <x v="1"/>
    <x v="0"/>
    <m/>
    <s v="Learning"/>
    <s v="Machine learning"/>
    <s v="Machine learning"/>
    <m/>
    <x v="0"/>
    <x v="1"/>
    <m/>
    <x v="0"/>
    <x v="0"/>
    <x v="1"/>
    <x v="0"/>
    <m/>
    <m/>
    <s v="Machine Learning, Deep Learning"/>
    <x v="1"/>
    <x v="2"/>
    <x v="0"/>
    <x v="0"/>
    <x v="0"/>
    <m/>
    <x v="0"/>
    <x v="1"/>
    <x v="2"/>
    <s v="Internal Management"/>
    <m/>
    <m/>
    <m/>
    <s v="Improved Public Service"/>
    <m/>
    <m/>
    <m/>
    <s v="x"/>
    <m/>
    <b v="0"/>
    <b v="0"/>
    <m/>
    <m/>
    <m/>
    <m/>
    <m/>
    <m/>
    <m/>
    <b v="0"/>
    <m/>
    <m/>
    <m/>
    <s v="https://www.gov.pl/web/cyfryzacja/mapa-innowacji"/>
    <s v="validated"/>
    <x v="0"/>
    <m/>
    <s v="Colin van Noordt"/>
    <d v="2021-05-24T00:00:00"/>
    <m/>
  </r>
  <r>
    <s v="AIWT6-677"/>
    <s v="Development of the Electronic Flood Warning System"/>
    <s v=" "/>
    <s v="Digitization of KPRM ul. Królewska 27 00-060 Warszawa +48222500110  "/>
    <s v="The project consists in the expansion of the Electronic Flood Warning System in the Biała Tarnowska River catchment area. The purpose of the system is to generate flood risk forecasts. The system is to determine when, where and with what intensity a flood risk is possible. One of the essential elements of the system is the introduction of Artificial Intelligence and machine learning mechanisms. Algorithms will be developed to analyze the relationship between the intensity of historical and on-line precipitation and the change in the water level (flood wave) on the river or the occurrence of the so-called flash flood."/>
    <x v="3"/>
    <x v="14"/>
    <s v="PL"/>
    <s v="Tarnow"/>
    <x v="4"/>
    <x v="2"/>
    <s v="Environmental protection n.e.c."/>
    <x v="3"/>
    <x v="0"/>
    <m/>
    <s v="Planning"/>
    <s v="Planning and Scheduling"/>
    <m/>
    <m/>
    <x v="2"/>
    <x v="1"/>
    <m/>
    <x v="0"/>
    <x v="0"/>
    <x v="1"/>
    <x v="0"/>
    <m/>
    <m/>
    <s v="Predictive Analytics, Simulation and Data Visualisation"/>
    <x v="2"/>
    <x v="12"/>
    <x v="0"/>
    <x v="0"/>
    <x v="0"/>
    <m/>
    <x v="0"/>
    <x v="1"/>
    <x v="2"/>
    <s v="Regulatory research, analysis and monitoring"/>
    <m/>
    <m/>
    <m/>
    <s v="Improved Public Service"/>
    <m/>
    <m/>
    <s v="x"/>
    <m/>
    <m/>
    <b v="0"/>
    <b v="0"/>
    <m/>
    <m/>
    <m/>
    <m/>
    <m/>
    <m/>
    <m/>
    <b v="0"/>
    <m/>
    <m/>
    <m/>
    <s v="https://www.gov.pl/web/cyfryzacja/mapa-innowacji"/>
    <s v="validated"/>
    <x v="0"/>
    <m/>
    <s v="Colin van Noordt"/>
    <d v="2021-05-24T00:00:00"/>
    <m/>
  </r>
  <r>
    <s v="AIWT6-678"/>
    <s v="Gliwice &amp; Poznan Integrated Public Transport Management System - ITS"/>
    <s v=" "/>
    <s v="Digitization of KPRM ul. Królewska 27 00-060 Warszawa +48222500110  "/>
    <s v="1. Giving green light priority to public transport vehicles. 2. Prioritization of emergency services vehicles passing through intersections equipped with traffic lights. 3. Development of the road information system for drivers. 4. Introduction of a mobile information application for road users. 5. Expansion of the system of traffic measurement points with vehicle identification and implementation of the System presenting journey times on variable message signs. 6. Development of intersection monitoring with video analytics that automatically informs about dangerous road incidents. 7. Development of the system for identifying free parking spaces in the city. 8. Development of the meteorological system. 9. Introduction of a pre-selection vehicle weighing system at the inlets to the city of Gliwice. 10."/>
    <x v="3"/>
    <x v="14"/>
    <s v="PL"/>
    <s v="Gliwice &amp; Poznan"/>
    <x v="4"/>
    <x v="3"/>
    <s v="Transport"/>
    <x v="1"/>
    <x v="0"/>
    <m/>
    <s v="Reasoning"/>
    <s v="Automated reasoning"/>
    <m/>
    <m/>
    <x v="2"/>
    <x v="1"/>
    <m/>
    <x v="2"/>
    <x v="4"/>
    <x v="2"/>
    <x v="0"/>
    <m/>
    <m/>
    <s v="Machine Learning, Deep Learning"/>
    <x v="1"/>
    <x v="2"/>
    <x v="0"/>
    <x v="0"/>
    <x v="0"/>
    <m/>
    <x v="0"/>
    <x v="1"/>
    <x v="2"/>
    <s v="Internal Management"/>
    <m/>
    <m/>
    <m/>
    <s v="Improved Public Service"/>
    <m/>
    <m/>
    <m/>
    <s v="x"/>
    <m/>
    <b v="0"/>
    <b v="0"/>
    <m/>
    <m/>
    <m/>
    <m/>
    <m/>
    <m/>
    <m/>
    <b v="0"/>
    <m/>
    <m/>
    <m/>
    <s v="https://www.gov.pl/web/cyfryzacja/mapa-innowacji"/>
    <s v="validated"/>
    <x v="0"/>
    <m/>
    <s v="Colin van Noordt"/>
    <d v="2021-05-24T00:00:00"/>
    <m/>
  </r>
  <r>
    <s v="AIWT6-679"/>
    <s v="Cracow Virtual Clerk"/>
    <s v=" "/>
    <s v="Digitization of KPRM ul. Królewska 27 00-060 Warszawa +48222500110  "/>
    <s v="A pioneering solution has been launched on the new POP website - a virtual clerk. It is an innovative tool that uses Artificial Intelligence, allowing you to intuitively search for information in the field of entrepreneur service, including setting up your own business. An important advantage offered by a virtual officer is the ease and speed in reaching the information sought and the availability of the service 24 hours a day, seven days a week."/>
    <x v="3"/>
    <x v="14"/>
    <s v="PL"/>
    <s v="Cracow"/>
    <x v="4"/>
    <x v="1"/>
    <s v="General public services n.e.c."/>
    <x v="4"/>
    <x v="0"/>
    <m/>
    <s v="Communication"/>
    <s v="Natural language processing"/>
    <s v="Machine learning"/>
    <s v="chatbot"/>
    <x v="0"/>
    <x v="1"/>
    <m/>
    <x v="0"/>
    <x v="0"/>
    <x v="1"/>
    <x v="0"/>
    <m/>
    <m/>
    <s v="Chatbots, Intelligent Digital Assistants, Virtual Agents and Recommendation Systems"/>
    <x v="0"/>
    <x v="0"/>
    <x v="0"/>
    <x v="0"/>
    <x v="0"/>
    <m/>
    <x v="0"/>
    <x v="1"/>
    <x v="1"/>
    <s v="Public Services and engagement"/>
    <m/>
    <m/>
    <s v="Incremental / Technical Change"/>
    <s v="Improved Public Service"/>
    <s v="x"/>
    <m/>
    <m/>
    <s v="x"/>
    <m/>
    <b v="0"/>
    <b v="0"/>
    <m/>
    <m/>
    <m/>
    <m/>
    <m/>
    <m/>
    <m/>
    <b v="0"/>
    <m/>
    <m/>
    <m/>
    <s v="https://www.gov.pl/web/cyfryzacja/mapa-innowacji"/>
    <s v="validated"/>
    <x v="0"/>
    <m/>
    <s v="Colin van Noordt"/>
    <d v="2021-05-24T00:00:00"/>
    <m/>
  </r>
  <r>
    <s v="AIWT6-680"/>
    <s v="The Poznań Electronic Agglomeration Card System"/>
    <s v=" "/>
    <s v="Digitization of KPRM ul. Królewska 27 00-060 Warszawa +48222500110  "/>
    <s v="As part of the project, the system infrastructure was modernized based on the so-called MetroCluster ™. The applied solution was the only and the newest solution of this type in Poland. The architecture used allows the continuity of the PEKA system operation through: - two data processing centers, operating in the HA high availability mode, - synchronous data cloning, - recording to two places simultaneously, - two disk pools in each location - local and remote, - cross mode work. - the possibility of uninterrupted operation of the PEKA system in the event of the need to carry out maintenance works on the infrastructure. In the case of the &quot;old infrastructure&quot;, such works had to be carried out with the PEKA system turned off, as well as counting on the understanding of customers for whom there was no access to system services in that period &quot; Non-financial benefits: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old system infrastructure has become a full-scale test environment - a significant decrease in failures - computing power reserve These advantages make the PEKA system more stable and safer, and therefore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x v="3"/>
    <x v="14"/>
    <s v="PL"/>
    <s v="Poznan"/>
    <x v="1"/>
    <x v="3"/>
    <s v="Transport"/>
    <x v="2"/>
    <x v="4"/>
    <m/>
    <s v="Planning"/>
    <s v="Planning and Scheduling"/>
    <m/>
    <m/>
    <x v="1"/>
    <x v="1"/>
    <m/>
    <x v="0"/>
    <x v="0"/>
    <x v="3"/>
    <x v="0"/>
    <m/>
    <m/>
    <m/>
    <x v="4"/>
    <x v="3"/>
    <x v="0"/>
    <x v="0"/>
    <x v="0"/>
    <m/>
    <x v="3"/>
    <x v="2"/>
    <x v="5"/>
    <s v="Smart city"/>
    <m/>
    <m/>
    <m/>
    <b v="0"/>
    <m/>
    <m/>
    <m/>
    <m/>
    <m/>
    <b v="0"/>
    <b v="0"/>
    <m/>
    <m/>
    <m/>
    <m/>
    <m/>
    <m/>
    <m/>
    <b v="0"/>
    <m/>
    <m/>
    <m/>
    <s v="https://www.gov.pl/web/cyfryzacja/mapa-innowacji"/>
    <s v="retired"/>
    <x v="1"/>
    <m/>
    <s v="Colin van Noordt"/>
    <d v="2021-05-24T00:00:00"/>
    <m/>
  </r>
  <r>
    <s v="AIWT6-681"/>
    <s v="AI-based timetables"/>
    <s v=" "/>
    <s v="Digitization of KPRM ul. Królewska 27 00-060 Warszawa +48222500110  "/>
    <s v="Provision of software for creating timetables, which takes into account historical data obtained from vehicles on the completed timetable. The software enables the projection of historical data from the completed trips on the timetable and the determination of the optimal travel time on a given section on the basis of statistical analysis, ensuring maximum punctuality."/>
    <x v="3"/>
    <x v="14"/>
    <s v="PL"/>
    <s v="Poznan"/>
    <x v="4"/>
    <x v="3"/>
    <s v="Transport"/>
    <x v="1"/>
    <x v="0"/>
    <m/>
    <s v="Planning"/>
    <s v="Planning and Scheduling"/>
    <m/>
    <m/>
    <x v="2"/>
    <x v="1"/>
    <m/>
    <x v="0"/>
    <x v="0"/>
    <x v="1"/>
    <x v="0"/>
    <m/>
    <m/>
    <s v="Predictive Analytics, Simulation and Data Visualisation"/>
    <x v="1"/>
    <x v="2"/>
    <x v="0"/>
    <x v="0"/>
    <x v="0"/>
    <m/>
    <x v="1"/>
    <x v="0"/>
    <x v="0"/>
    <s v="Internal Management"/>
    <m/>
    <m/>
    <m/>
    <b v="0"/>
    <m/>
    <m/>
    <m/>
    <m/>
    <m/>
    <s v="Improved Administration Efficency"/>
    <s v="Improved Administrative Efficiency"/>
    <m/>
    <m/>
    <s v="x"/>
    <m/>
    <m/>
    <m/>
    <m/>
    <b v="0"/>
    <m/>
    <m/>
    <m/>
    <s v="https://www.gov.pl/web/cyfryzacja/mapa-innowacji"/>
    <s v="validated"/>
    <x v="0"/>
    <m/>
    <s v="Colin van Noordt"/>
    <d v="2021-05-24T00:00:00"/>
    <m/>
  </r>
  <r>
    <s v="AIWT6-682"/>
    <s v="Poznan: Improving the flow of electric bus traffic"/>
    <s v=" "/>
    <s v="Digitization of KPRM ul. Królewska 27 00-060 Warszawa +48222500110  "/>
    <s v="In connection with the planned introduction in the fourth quarter of 2019 of electric buses on the route No. 174, traffic lights on the route of this line are equipped with signal receivers from buses, and traffic light programs are adjusted to prioritize buses. The aim is to obtain the maximum smoothness of bus traffic in order to ensure the longest possible vehicle charging time in the end loop."/>
    <x v="3"/>
    <x v="14"/>
    <s v="PL"/>
    <s v="Poznan"/>
    <x v="4"/>
    <x v="3"/>
    <s v="Transport"/>
    <x v="4"/>
    <x v="0"/>
    <m/>
    <s v="Reasoning"/>
    <s v="Automated reasoning"/>
    <m/>
    <m/>
    <x v="2"/>
    <x v="1"/>
    <m/>
    <x v="2"/>
    <x v="4"/>
    <x v="2"/>
    <x v="0"/>
    <m/>
    <m/>
    <s v="Machine Learning, Deep Learning"/>
    <x v="1"/>
    <x v="2"/>
    <x v="0"/>
    <x v="0"/>
    <x v="0"/>
    <m/>
    <x v="1"/>
    <x v="1"/>
    <x v="2"/>
    <s v="Internal Management"/>
    <m/>
    <m/>
    <m/>
    <b v="0"/>
    <m/>
    <m/>
    <m/>
    <m/>
    <m/>
    <s v="Improved Administration Efficency"/>
    <s v="Improved Administrative Efficiency"/>
    <m/>
    <m/>
    <s v="x"/>
    <m/>
    <m/>
    <m/>
    <m/>
    <b v="0"/>
    <m/>
    <m/>
    <m/>
    <s v="https://www.gov.pl/web/cyfryzacja/mapa-innowacji"/>
    <s v="validated"/>
    <x v="0"/>
    <m/>
    <s v="Colin van Noordt"/>
    <d v="2021-05-24T00:00:00"/>
    <m/>
  </r>
  <r>
    <s v="AIWT6-683"/>
    <s v="Ioom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x v="3"/>
    <x v="14"/>
    <s v="PL"/>
    <s v="loom"/>
    <x v="4"/>
    <x v="8"/>
    <s v="Street lighting."/>
    <x v="1"/>
    <x v="0"/>
    <m/>
    <s v="Reasoning"/>
    <s v="Automated reasoning"/>
    <m/>
    <m/>
    <x v="2"/>
    <x v="1"/>
    <m/>
    <x v="0"/>
    <x v="0"/>
    <x v="1"/>
    <x v="0"/>
    <m/>
    <m/>
    <m/>
    <x v="2"/>
    <x v="12"/>
    <x v="0"/>
    <x v="0"/>
    <x v="0"/>
    <m/>
    <x v="0"/>
    <x v="1"/>
    <x v="2"/>
    <s v="Process digitalisation"/>
    <m/>
    <m/>
    <m/>
    <s v="Improved Public Service"/>
    <m/>
    <m/>
    <m/>
    <s v="x"/>
    <m/>
    <b v="0"/>
    <b v="0"/>
    <m/>
    <m/>
    <m/>
    <m/>
    <m/>
    <m/>
    <m/>
    <b v="0"/>
    <m/>
    <m/>
    <m/>
    <s v="https://www.gov.pl/web/cyfryzacja/mapa-innowacji"/>
    <s v="validated"/>
    <x v="0"/>
    <m/>
    <s v="Colin van Noordt"/>
    <d v="2021-05-24T00:00:00"/>
    <m/>
  </r>
  <r>
    <s v="AIWT6-684"/>
    <s v="Smart lighting in urban space"/>
    <s v=" "/>
    <s v="Digitization of KPRM ul. Królewska 27 00-060 Warszawa +48222500110  "/>
    <s v="The lighting installed in the WUWA 2 estate uses a remote control system and LED technology, thus helping to reduce the costs of electricity consumption. It senses changes in traffic and adjusts the lighting intensity, which improves the safety of all residents. Permanent power supply for street lighting circuits allows the use of lighting infrastructure to offer residents additional functionalities, such as charging electric vehicles or providing the Internet."/>
    <x v="3"/>
    <x v="14"/>
    <s v="PL"/>
    <s v="Wroclaw"/>
    <x v="4"/>
    <x v="8"/>
    <s v="Street lighting."/>
    <x v="1"/>
    <x v="0"/>
    <m/>
    <s v="Reasoning"/>
    <s v="Automated reasoning"/>
    <m/>
    <m/>
    <x v="2"/>
    <x v="1"/>
    <m/>
    <x v="0"/>
    <x v="0"/>
    <x v="1"/>
    <x v="0"/>
    <m/>
    <m/>
    <m/>
    <x v="0"/>
    <x v="0"/>
    <x v="0"/>
    <x v="0"/>
    <x v="0"/>
    <m/>
    <x v="0"/>
    <x v="1"/>
    <x v="2"/>
    <s v="Smart city"/>
    <m/>
    <m/>
    <m/>
    <s v="Improved Public Service"/>
    <m/>
    <m/>
    <m/>
    <s v="x"/>
    <m/>
    <b v="0"/>
    <b v="0"/>
    <m/>
    <m/>
    <m/>
    <m/>
    <m/>
    <m/>
    <m/>
    <b v="0"/>
    <m/>
    <m/>
    <m/>
    <s v="https://www.gov.pl/web/cyfryzacja/mapa-innowacji"/>
    <s v="validated"/>
    <x v="0"/>
    <m/>
    <s v="Colin van Noordt"/>
    <d v="2021-05-24T00:00:00"/>
    <m/>
  </r>
  <r>
    <s v="AIWT6-685"/>
    <s v="Wroclaw Intelligent lighting system"/>
    <s v=" "/>
    <s v="Digitization of KPRM ul. Królewska 27 00-060 Warszawa +48222500110  "/>
    <s v="A research project aimed at developing a combination of the basic function of lighting poles with new functions aimed at residents. As part of the available infrastructure, devices for counting pedestrians, cyclists and vehicles (along with the specification of the vehicle type) were installed. The lighting was replaced with LED with the function of adjusting the light intensity to external conditions."/>
    <x v="3"/>
    <x v="14"/>
    <s v="PL"/>
    <s v="Wroclaw"/>
    <x v="4"/>
    <x v="8"/>
    <s v="Street lighting."/>
    <x v="1"/>
    <x v="0"/>
    <m/>
    <s v="Reasoning"/>
    <s v="Automated reasoning"/>
    <m/>
    <m/>
    <x v="2"/>
    <x v="1"/>
    <m/>
    <x v="0"/>
    <x v="0"/>
    <x v="1"/>
    <x v="0"/>
    <m/>
    <m/>
    <m/>
    <x v="0"/>
    <x v="6"/>
    <x v="0"/>
    <x v="0"/>
    <x v="0"/>
    <m/>
    <x v="0"/>
    <x v="1"/>
    <x v="2"/>
    <s v="Process digitalisation"/>
    <m/>
    <m/>
    <m/>
    <s v="Improved Public Service"/>
    <m/>
    <m/>
    <m/>
    <s v="x"/>
    <m/>
    <b v="0"/>
    <b v="0"/>
    <m/>
    <m/>
    <m/>
    <m/>
    <m/>
    <m/>
    <m/>
    <b v="0"/>
    <m/>
    <m/>
    <m/>
    <s v="https://www.gov.pl/web/cyfryzacja/mapa-innowacji"/>
    <s v="validated"/>
    <x v="0"/>
    <m/>
    <s v="Colin van Noordt"/>
    <d v="2021-05-24T00:00:00"/>
    <m/>
  </r>
  <r>
    <s v="AIWT6-686"/>
    <s v="Wroclaw Intelligent parking system"/>
    <s v=" "/>
    <s v="Digitization of KPRM ul. Królewska 27 00-060 Warszawa +48222500110  "/>
    <s v="A research project aimed at developing a prototype system collecting data from various sources, such as sensors and cameras, on the basis of which it is possible to provide the resident with information about the chances of finding a free parking space in the area he is heading to. The solution is aimed mainly at recognizing how many free and occupied parking spaces are left in a given street space. As part of the project, a mobile application will be created that will determine the travel time to the car park and the availability of parking spaces."/>
    <x v="3"/>
    <x v="14"/>
    <s v="PL"/>
    <s v="Wroclaw"/>
    <x v="4"/>
    <x v="3"/>
    <s v="Transport"/>
    <x v="1"/>
    <x v="0"/>
    <m/>
    <s v="Planning"/>
    <s v="Planning and Scheduling"/>
    <m/>
    <m/>
    <x v="2"/>
    <x v="1"/>
    <m/>
    <x v="0"/>
    <x v="0"/>
    <x v="1"/>
    <x v="0"/>
    <m/>
    <m/>
    <s v="Predictive Analytics, Simulation and Data Visualisation"/>
    <x v="0"/>
    <x v="6"/>
    <x v="0"/>
    <x v="0"/>
    <x v="0"/>
    <m/>
    <x v="0"/>
    <x v="1"/>
    <x v="2"/>
    <s v="Public Services and engagement"/>
    <m/>
    <m/>
    <m/>
    <s v="Improved Public Service"/>
    <m/>
    <m/>
    <m/>
    <s v="x"/>
    <m/>
    <b v="0"/>
    <b v="0"/>
    <m/>
    <m/>
    <m/>
    <m/>
    <m/>
    <m/>
    <m/>
    <b v="0"/>
    <m/>
    <m/>
    <m/>
    <s v="https://www.gov.pl/web/cyfryzacja/mapa-innowacji"/>
    <s v="validated"/>
    <x v="0"/>
    <m/>
    <s v="Colin van Noordt"/>
    <d v="2021-05-24T00:00:00"/>
    <m/>
  </r>
  <r>
    <s v="AIWT6-687"/>
    <s v="Resident's Virtual Advisor"/>
    <s v=" "/>
    <s v="Digitization of KPRM ul. Królewska 27 00-060 Warszawa +48222500110  "/>
    <s v="The Virtual Resident Advisor is an innovative software used by thousands of customers, including administration, to optimize customer service processes. Its main task is to improve the search for necessary information on the pages of the Public Information Bulletin in Wrocław. The Virtual Resident Advisor is a chat-based dialogue system that simulates a conversation with a real person, leading the user on the BIP side to the right answer. The offered solution belongs to the group of the so-called intelligence customer interaction solutions and uses the integration of sound and video with Artificial Intelligence mechanisms. The Virtual Resident Advisor is available at www.bip.um.wroc.pl"/>
    <x v="3"/>
    <x v="14"/>
    <s v="PL"/>
    <s v="Wroclaw"/>
    <x v="4"/>
    <x v="1"/>
    <s v="Executive and legislative organs, financial and fiscal affairs, external affairs."/>
    <x v="1"/>
    <x v="0"/>
    <m/>
    <s v="Communication"/>
    <s v="Natural language processing"/>
    <m/>
    <s v="chatbot"/>
    <x v="2"/>
    <x v="1"/>
    <m/>
    <x v="0"/>
    <x v="0"/>
    <x v="1"/>
    <x v="0"/>
    <m/>
    <m/>
    <s v="Chatbots, Intelligent Digital Assistants, Virtual Agents and Recommendation Systems"/>
    <x v="0"/>
    <x v="1"/>
    <x v="0"/>
    <x v="0"/>
    <x v="0"/>
    <m/>
    <x v="0"/>
    <x v="1"/>
    <x v="1"/>
    <s v="Public Services and engagement"/>
    <m/>
    <m/>
    <m/>
    <s v="Improved Public Service"/>
    <s v="x"/>
    <m/>
    <m/>
    <s v="x"/>
    <m/>
    <b v="0"/>
    <b v="0"/>
    <m/>
    <m/>
    <m/>
    <m/>
    <m/>
    <m/>
    <m/>
    <b v="0"/>
    <m/>
    <m/>
    <m/>
    <s v="https://www.gov.pl/web/cyfryzacja/mapa-innowacji"/>
    <s v="validated"/>
    <x v="0"/>
    <m/>
    <s v="Colin van Noordt"/>
    <d v="2021-05-24T00:00:00"/>
    <m/>
  </r>
  <r>
    <s v="AIWT6-688"/>
    <s v="Katowice Intelligent Monitoring and Analysis System (KISMiA)"/>
    <s v=" "/>
    <s v="Digitization of KPRM ul. Królewska 27 00-060 Warszawa +48222500110  "/>
    <s v="Katowice Intelligent Monitoring and Analysis System (KISMiA) is built with the use of three components: - Video materials management system (VMS) - Video Analytics Component - Operational Support Component The video management system is used to manage and administer the video data supplied to the system. The Video Analytics component, based on the IBM Intelligent Video Analytics (IVA) platform, continuously analyzes video streams and generates information describing the images from each camera. The Operational Support Component (IBM) is designed to oversee and coordinate operations, and provide the right people with the right information to help them make the right decisions and track their results. The main component of the KISMiA system is the IOC platform. It is a gathering point for all elements of the system and enables coordination of activities of supported services with other integrated systems (IVA, VMS). Currently, there are 260 cameras in the KISMiA system."/>
    <x v="3"/>
    <x v="14"/>
    <s v="PL"/>
    <s v="Katowice"/>
    <x v="4"/>
    <x v="5"/>
    <s v="Public order and safety n.e.c."/>
    <x v="1"/>
    <x v="0"/>
    <m/>
    <s v="Perception"/>
    <s v="Computer vision"/>
    <s v="Machine learning"/>
    <m/>
    <x v="0"/>
    <x v="1"/>
    <m/>
    <x v="0"/>
    <x v="1"/>
    <x v="2"/>
    <x v="0"/>
    <m/>
    <m/>
    <s v="Computer Vision and Identity Recognition"/>
    <x v="3"/>
    <x v="8"/>
    <x v="0"/>
    <x v="0"/>
    <x v="0"/>
    <m/>
    <x v="2"/>
    <x v="1"/>
    <x v="1"/>
    <s v="Enforcement"/>
    <m/>
    <m/>
    <m/>
    <s v="Improved Public Service"/>
    <m/>
    <m/>
    <m/>
    <s v="x"/>
    <m/>
    <b v="0"/>
    <b v="0"/>
    <m/>
    <m/>
    <m/>
    <m/>
    <m/>
    <m/>
    <m/>
    <b v="0"/>
    <m/>
    <m/>
    <m/>
    <s v="https://www.gov.pl/web/cyfryzacja/mapa-innowacji"/>
    <s v="validated"/>
    <x v="0"/>
    <m/>
    <s v="Colin van Noordt"/>
    <d v="2021-05-24T00:00:00"/>
    <m/>
  </r>
  <r>
    <s v="AIWT6-689"/>
    <s v="Integrated Public Transport Management System - ITS"/>
    <s v=" "/>
    <s v="Digitization of KPRM ul. Królewska 27 00-060 Warszawa +48222500110  "/>
    <s v="The project includes, among others on integration with the systems of: public transport management, parking management, city bike, cooperation with the traffic control system on the Lublin bypass, expansion and implementation of the priority system for public transport at intersections, expansion of the system with new functionalities, incl. o parking, meteorological, red light and speed control subsystems."/>
    <x v="3"/>
    <x v="14"/>
    <s v="PL"/>
    <s v="Lublin"/>
    <x v="4"/>
    <x v="3"/>
    <s v="Transport"/>
    <x v="1"/>
    <x v="0"/>
    <m/>
    <s v="Reasoning"/>
    <s v="Automated reasoning"/>
    <s v="Machine learning"/>
    <m/>
    <x v="0"/>
    <x v="1"/>
    <m/>
    <x v="2"/>
    <x v="0"/>
    <x v="1"/>
    <x v="2"/>
    <m/>
    <m/>
    <s v="AI-empowered Knowledge Management"/>
    <x v="0"/>
    <x v="6"/>
    <x v="0"/>
    <x v="0"/>
    <x v="0"/>
    <m/>
    <x v="0"/>
    <x v="1"/>
    <x v="2"/>
    <s v="Service integration"/>
    <m/>
    <m/>
    <s v="Transformative / Disruptive"/>
    <s v="Improved Public Service"/>
    <m/>
    <m/>
    <s v="x"/>
    <s v="x"/>
    <m/>
    <b v="0"/>
    <b v="0"/>
    <m/>
    <m/>
    <m/>
    <m/>
    <m/>
    <m/>
    <m/>
    <b v="0"/>
    <m/>
    <m/>
    <m/>
    <s v="https://www.gov.pl/web/cyfryzacja/mapa-innowacji"/>
    <s v="validated"/>
    <x v="0"/>
    <m/>
    <s v="Colin van Noordt"/>
    <d v="2021-05-24T00:00:00"/>
    <m/>
  </r>
  <r>
    <s v="AIWT6-690"/>
    <s v="Intelligent parking system"/>
    <s v=" "/>
    <s v="Digitization of KPRM ul. Królewska 27 00-060 Warszawa +48222500110  "/>
    <s v="The system allows you to search for free parking spaces in the city of Limanowa."/>
    <x v="3"/>
    <x v="14"/>
    <s v="PL"/>
    <s v="Limanowa"/>
    <x v="1"/>
    <x v="3"/>
    <s v="Transport"/>
    <x v="2"/>
    <x v="4"/>
    <m/>
    <s v="Reasoning"/>
    <s v="Automated reasoning"/>
    <m/>
    <m/>
    <x v="1"/>
    <x v="1"/>
    <m/>
    <x v="0"/>
    <x v="0"/>
    <x v="3"/>
    <x v="0"/>
    <m/>
    <m/>
    <s v="AI-empowered Knowledge Management"/>
    <x v="4"/>
    <x v="3"/>
    <x v="0"/>
    <x v="0"/>
    <x v="0"/>
    <m/>
    <x v="3"/>
    <x v="2"/>
    <x v="5"/>
    <s v="Public Services and engagement"/>
    <m/>
    <m/>
    <m/>
    <b v="0"/>
    <m/>
    <m/>
    <m/>
    <m/>
    <m/>
    <b v="0"/>
    <b v="0"/>
    <m/>
    <m/>
    <m/>
    <m/>
    <m/>
    <m/>
    <m/>
    <b v="0"/>
    <m/>
    <m/>
    <m/>
    <s v="https://www.gov.pl/web/cyfryzacja/mapa-innowacji"/>
    <s v="validated"/>
    <x v="1"/>
    <s v="[Marco] Too generic case, could imply AI maybe, even not"/>
    <s v="Colin van Noordt"/>
    <d v="2021-05-24T00:00:00"/>
    <m/>
  </r>
  <r>
    <s v="AIWT6-691"/>
    <s v="Chojnice Virtual clerk"/>
    <s v=" "/>
    <s v="Digitization of KPRM ul. Królewska 27 00-060 Warszawa +48222500110  "/>
    <s v="As part of the project &quot;Chojnice Poviat - attractive, innovative, investment-friendly - construction of the Biznes Chojnice portal and image campaign of the Chojnice Poviat&quot;, among others, on the bizneschojnice.eu website, the &quot;virtual assistant&quot; (chat-bot) service was launched. The &quot;virtual assistant&quot; is a system used to optimize the processes of servicing hundreds of thousands of beneficiaries. It informs interested parties about general matters related to the poviat (tourism, business tip)."/>
    <x v="3"/>
    <x v="14"/>
    <s v="PL"/>
    <s v="Chojnice"/>
    <x v="4"/>
    <x v="3"/>
    <s v="Economic affairs n.e.c"/>
    <x v="4"/>
    <x v="0"/>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s v="x"/>
    <m/>
    <m/>
    <s v="x"/>
    <m/>
    <b v="0"/>
    <b v="0"/>
    <m/>
    <m/>
    <m/>
    <m/>
    <m/>
    <m/>
    <m/>
    <b v="0"/>
    <m/>
    <m/>
    <m/>
    <s v="https://www.gov.pl/web/cyfryzacja/mapa-innowacji"/>
    <s v="validated"/>
    <x v="0"/>
    <m/>
    <s v="Colin van Noordt"/>
    <d v="2021-05-24T00:00:00"/>
    <m/>
  </r>
  <r>
    <s v="AIWT6-692"/>
    <s v="Introduction of autonomous electric vehicles for urban transport"/>
    <s v=" "/>
    <s v="Digitization of KPRM ul. Królewska 27 00-060 Warszawa +48222500110  "/>
    <s v="On the route connecting individual local / long-distance / railway / air stations, MPK autonomous, driverless electric public transport vehicles will be introduced, transporting passengers between transfer nodes"/>
    <x v="3"/>
    <x v="14"/>
    <s v="PL"/>
    <s v="Rzeszow"/>
    <x v="4"/>
    <x v="3"/>
    <s v="Transport"/>
    <x v="4"/>
    <x v="0"/>
    <m/>
    <s v="Integration and Interaction"/>
    <s v="Robotics and Automation"/>
    <s v="Machine learning"/>
    <m/>
    <x v="0"/>
    <x v="1"/>
    <m/>
    <x v="2"/>
    <x v="0"/>
    <x v="1"/>
    <x v="2"/>
    <m/>
    <m/>
    <s v="Cognitive Robotics and Process Automation, Connected and Automated Vehicles"/>
    <x v="0"/>
    <x v="6"/>
    <x v="0"/>
    <x v="0"/>
    <x v="0"/>
    <m/>
    <x v="0"/>
    <x v="1"/>
    <x v="1"/>
    <s v="Public Services and engagement"/>
    <m/>
    <m/>
    <s v="Transformative / Disruptive"/>
    <s v="Improved Public Service"/>
    <m/>
    <m/>
    <m/>
    <s v="x"/>
    <m/>
    <b v="0"/>
    <b v="0"/>
    <m/>
    <m/>
    <m/>
    <m/>
    <m/>
    <m/>
    <m/>
    <b v="0"/>
    <m/>
    <m/>
    <m/>
    <s v="https://www.gov.pl/web/cyfryzacja/mapa-innowacji"/>
    <s v="validated"/>
    <x v="0"/>
    <m/>
    <s v="Colin van Noordt"/>
    <d v="2021-05-24T00:00:00"/>
    <m/>
  </r>
  <r>
    <s v="AIWT6-693"/>
    <s v="Chatbot SAM - Virtual Community Assistant"/>
    <s v=" "/>
    <s v="Digitization of KPRM ul. Królewska 27 00-060 Warszawa +48222500110  "/>
    <s v="Chatbot SAM is a solution that will be introduced to the Kielce Technology Park. It will enable communication between tenants and guests with KPT employees. SAM will run mainly on the platforms that users know best, such as Facebook Messenger and Facebook. Using Messenger, the virtual assistant will be able to precisely locate his user, helping him find an event, office or specific company, and even lead and navigate inside and outside the building. Using it, tenants will have ongoing contact with guardians, and it will be easier for them to find business partners. Artificial Intelligence is to be used here to present the offer and stimulate the activity of the KTP community."/>
    <x v="3"/>
    <x v="14"/>
    <s v="PL"/>
    <s v="Kielce Technology Park"/>
    <x v="4"/>
    <x v="1"/>
    <s v="Foreign economic aid."/>
    <x v="1"/>
    <x v="7"/>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s v="x"/>
    <m/>
    <m/>
    <s v="x"/>
    <m/>
    <b v="0"/>
    <b v="0"/>
    <m/>
    <m/>
    <m/>
    <m/>
    <m/>
    <m/>
    <m/>
    <b v="0"/>
    <m/>
    <m/>
    <m/>
    <s v="https://www.gov.pl/web/cyfryzacja/mapa-innowacji"/>
    <s v="validated"/>
    <x v="0"/>
    <m/>
    <s v="Colin van Noordt"/>
    <d v="2021-05-24T00:00:00"/>
    <m/>
  </r>
  <r>
    <s v="AIWT6-694"/>
    <s v="Intelligent building management"/>
    <s v=" "/>
    <m/>
    <s v="The investment &quot;The development of infrastructure and R&amp;D areas of the Kielce Technology Park is an undertaking that consisted in the expansion of the Kielce Technology Park. Thanks to the project, an additional and modern infrastructure was created, prepared for entrepreneurs who want to operate in the capital of the Świętokrzyskie Voivodeship. Incubators and a Technology Center were established. equipped with intelligent solutions The Skye incubator has a remote reading of electricity and water meters, a BMS system for monitoring mechanical ventilation, air conditioning, heating, electricity and photovoltaic devices. The Oulu hall has a remote system of water meters in the buffet and common areas. remote partial reading of central heating meters, BMS system for monitoring mechanical ventilation devices and heating system CO. Yuyao and Recife halls have a BMS system for monitoring air handling units. The Orange incubator is equipped with a solar installation for heating water, and Skye has a solar installation for heating water and a photovoltaic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installation. The Yuyao, Recife halls have a vertical ground heat pump installation, and the Singapore hall has a solar water installation."/>
    <x v="3"/>
    <x v="14"/>
    <s v="PL"/>
    <s v="Kielce"/>
    <x v="1"/>
    <x v="1"/>
    <s v="Housing development."/>
    <x v="2"/>
    <x v="4"/>
    <m/>
    <s v="Reasoning"/>
    <s v="Automated reasoning"/>
    <m/>
    <m/>
    <x v="1"/>
    <x v="1"/>
    <m/>
    <x v="0"/>
    <x v="0"/>
    <x v="3"/>
    <x v="0"/>
    <m/>
    <m/>
    <s v="Expert and Rule based Systems, Algorithmic Decision Making"/>
    <x v="4"/>
    <x v="3"/>
    <x v="0"/>
    <x v="0"/>
    <x v="0"/>
    <m/>
    <x v="3"/>
    <x v="2"/>
    <x v="5"/>
    <s v="Smart city"/>
    <m/>
    <m/>
    <m/>
    <b v="0"/>
    <m/>
    <m/>
    <m/>
    <m/>
    <m/>
    <b v="0"/>
    <b v="0"/>
    <m/>
    <m/>
    <m/>
    <m/>
    <m/>
    <m/>
    <m/>
    <b v="0"/>
    <m/>
    <m/>
    <m/>
    <s v="https://www.gov.pl/web/cyfryzacja/mapa-innowacji"/>
    <s v="retired"/>
    <x v="1"/>
    <m/>
    <s v="Colin van Noordt"/>
    <d v="2021-05-24T00:00:00"/>
    <m/>
  </r>
  <r>
    <s v="AIWT6-695"/>
    <s v="Kąty Wrocławskie Virtual clerk"/>
    <s v=" https://www.bskw.pl/"/>
    <m/>
    <s v="The aim of the project is to implement advanced public e-services in poviat and commune administration, aimed at improving and rationalizing work and communication between the office and the citizen. The eK @ ty Wrocławskie mobile application is an assistant to an inhabitant of the Kąty Wrocławskie commune. It contains information about current events in the life of the commune. It also contains a description of monuments and interesting places in terms of tourism and recreation. The application also allows residents to contact the municipal office and report matters related to everyday life, such as, for example, faults of street lamps, damaged road infrastructure or damage to municipal playgrounds. An important functionality of the application is the possibility of contacting the Electronic Customer Service Office - E-BOI and settling official matters without visiting the office. In this way, the application allows you to check the status of the case or tax information, in particular: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for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for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due to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for felling or transplanting trees or shrubs. Through the application, residents are informed about the risks that may occur in the commune. for felling or transplanting trees or shrubs. Through the application, residents are informed about the risks that may occur in the commune. "/>
    <x v="3"/>
    <x v="14"/>
    <s v="PL"/>
    <s v="Kąty Wrocławskie"/>
    <x v="4"/>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1"/>
    <s v="Public Services and engagement"/>
    <m/>
    <m/>
    <m/>
    <s v="Improved Public Service"/>
    <m/>
    <s v="x"/>
    <m/>
    <m/>
    <m/>
    <b v="0"/>
    <b v="0"/>
    <m/>
    <m/>
    <m/>
    <m/>
    <m/>
    <m/>
    <m/>
    <b v="0"/>
    <m/>
    <m/>
    <m/>
    <s v="https://www.gov.pl/web/cyfryzacja/mapa-innowacji"/>
    <s v="validated"/>
    <x v="0"/>
    <m/>
    <s v="Colin van Noordt"/>
    <d v="2021-05-24T00:00:00"/>
    <m/>
  </r>
  <r>
    <s v="AIWT6-696"/>
    <s v="iVoting - a cyberdemocracy tool"/>
    <s v=" https://ivoting.pl/en/"/>
    <s v="biuro@ivoting.pl"/>
    <s v="iVoting is a tool that allows local governments to organize surveys and polls as well as to conduct voting on civic budgets via the Internet. Thanks to iVoting, it is possible to create the electronic identity of citizens using advanced cryptology and blockchain. Municipal or municipal applications based on iVoting can be used by citizens to authenticate their computers and smartphones on several levels of security. IVoting protocols guarantee transparency and audibility of the voting procedure. Thanks to the applied cybernetics and cryptology, votes can be anonymous (secret) and public, depending on the type of vote. The system provides a strong level of security thanks to the use of a decentralized network of notaries' servers, which creates a trust machine that makes it virtually impossible to manipulate voting resul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to vote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for voting in various collective bodies such as sessions, councils and local government commissions. As the only tool in Poland, it will support the statutory local resolution initiatives and the collection of signatures for petitions and civic applications to local governments."/>
    <x v="3"/>
    <x v="14"/>
    <s v="PL"/>
    <s v="Jawor"/>
    <x v="4"/>
    <x v="1"/>
    <s v="Executive and legislative organs, financial and fiscal affairs, external affairs."/>
    <x v="1"/>
    <x v="0"/>
    <m/>
    <s v="Learning"/>
    <s v="Machine learning"/>
    <s v="Machine learning"/>
    <m/>
    <x v="0"/>
    <x v="1"/>
    <m/>
    <x v="6"/>
    <x v="5"/>
    <x v="0"/>
    <x v="0"/>
    <m/>
    <m/>
    <s v="Machine Learning, Deep Learning"/>
    <x v="0"/>
    <x v="1"/>
    <x v="0"/>
    <x v="0"/>
    <x v="0"/>
    <m/>
    <x v="0"/>
    <x v="1"/>
    <x v="3"/>
    <s v="Public Services and engagement"/>
    <m/>
    <m/>
    <m/>
    <s v="Improved Public Service"/>
    <m/>
    <s v="x"/>
    <m/>
    <s v="x"/>
    <m/>
    <s v="Open Government Capabilities"/>
    <b v="0"/>
    <m/>
    <m/>
    <m/>
    <m/>
    <m/>
    <m/>
    <m/>
    <s v="Open government capabilities"/>
    <s v="x"/>
    <s v="x"/>
    <s v="x"/>
    <s v="https://www.gov.pl/web/cyfryzacja/mapa-innowacji"/>
    <s v="validated"/>
    <x v="0"/>
    <m/>
    <s v="Colin van Noordt"/>
    <d v="2021-05-24T00:00:00"/>
    <m/>
  </r>
  <r>
    <s v="AIWT6-697"/>
    <s v="Calculation unemployment benefits"/>
    <s v=" "/>
    <s v="E-mail automating-society@algorithmwatch.org Phone +49 30 99 40 49 001"/>
    <s v="The Spanish Public Employment Service (SEPE) uses an automated system to calculate unemployment benefits and to allocate job offers, interviews and training courses. Over the last eight years, the number of people receiving benefits for long-term unemployment has decreased by more than 50 percent. However, it is unclear how much this automated system helped with this decrease. One of the reasons for this is deficient data reconciliation. This is due to the simultaneous use of incompatible software, meaning that a single mistake in a single field in a spreadsheet, in a database, or in the software running the allocation of the money can make a substantial difference."/>
    <x v="0"/>
    <x v="22"/>
    <s v="ES"/>
    <s v="Spanish Public Employment Service (SEPE) "/>
    <x v="1"/>
    <x v="0"/>
    <s v="Unemployment."/>
    <x v="4"/>
    <x v="0"/>
    <m/>
    <s v="Reasoning"/>
    <s v="Automated reasoning"/>
    <m/>
    <m/>
    <x v="1"/>
    <x v="2"/>
    <s v="6a-LawEnforcement-riskassess_np"/>
    <x v="0"/>
    <x v="0"/>
    <x v="2"/>
    <x v="0"/>
    <m/>
    <m/>
    <s v="Expert and Rule based Systems, Algorithmic Decision Making"/>
    <x v="4"/>
    <x v="3"/>
    <x v="0"/>
    <x v="0"/>
    <x v="0"/>
    <m/>
    <x v="3"/>
    <x v="2"/>
    <x v="5"/>
    <s v="Public Services and engagement"/>
    <m/>
    <m/>
    <m/>
    <b v="0"/>
    <m/>
    <m/>
    <m/>
    <m/>
    <m/>
    <b v="0"/>
    <b v="0"/>
    <m/>
    <m/>
    <m/>
    <m/>
    <m/>
    <m/>
    <m/>
    <b v="0"/>
    <m/>
    <m/>
    <m/>
    <s v="https://automatingsociety.algorithmwatch.org/report2020/spain/"/>
    <s v="validated"/>
    <x v="1"/>
    <s v="[Marco] Too generic case, could imply AI maybe, even not"/>
    <s v="Colin van Noordt"/>
    <d v="2021-05-25T00:00:00"/>
    <m/>
  </r>
  <r>
    <s v="AIWT6-698"/>
    <s v="BOSCO - Distribution of financial aid"/>
    <s v=" "/>
    <m/>
    <s v="In November 2017, the office of the Secretary of State for Energy released some software, known as BOSCO, to companies providing electricity. The aim of BOSCO was to determine whether people were entitled to financial aid to help; them with their electricity bills. The reasoning behind the ADM was twofold. Firstly, that it would make the process much easier for aid applicants (although, this didn’t seem to be the case judging by the large number of complaints the system received) and secondly, that it would also make the process easier and more efficient for the public utility companies.After receiving many reports that the software was not functioning properly, Civio, a Madrid-based non-profit investigative newsroom and citizen lobby, discovered that BOSCO was systematically denying aid to eligible applicants. Civio asked the government for the BOSCO source code to identify why those errors were happening. The request passed through three different ministries before ending up at the Committee for Transparency and Good Governance, which refused to share the code saying that it would violate copyright regulations (even though the software had been developed by the public administration itself)._x000a_In July 2019, Civio filed an administrative complaint arguing that the source code of any ADM system used by the public administration should be made public by default, in the same way that legal texts are made public. The case – which at the time of writing was ongoing – could end up at the Spanish Supreme Court, and could set a legal precedent. "/>
    <x v="0"/>
    <x v="22"/>
    <s v="ES"/>
    <s v="Secretary of State for Energy"/>
    <x v="0"/>
    <x v="0"/>
    <s v="Social protection n.e.c."/>
    <x v="1"/>
    <x v="5"/>
    <n v="2020"/>
    <s v="Reasoning"/>
    <s v="Automated reasoning"/>
    <s v="Machine learning"/>
    <m/>
    <x v="0"/>
    <x v="2"/>
    <s v="5a-Services&amp;Benefits-eligibility_np"/>
    <x v="0"/>
    <x v="0"/>
    <x v="0"/>
    <x v="0"/>
    <m/>
    <s v="yes"/>
    <s v="Expert and Rule based Systems, Algorithmic Decision Making"/>
    <x v="5"/>
    <x v="10"/>
    <x v="0"/>
    <x v="0"/>
    <x v="0"/>
    <m/>
    <x v="1"/>
    <x v="0"/>
    <x v="0"/>
    <s v="Public Services and engagement"/>
    <s v="Yes"/>
    <m/>
    <s v="Incremental / Technical Change"/>
    <b v="0"/>
    <m/>
    <m/>
    <m/>
    <m/>
    <m/>
    <s v="Improved Administration Efficency"/>
    <s v="Improved Administrative Efficiency"/>
    <m/>
    <s v="x"/>
    <m/>
    <s v="x"/>
    <m/>
    <s v="x"/>
    <m/>
    <s v="Open government capabilities"/>
    <s v="x"/>
    <m/>
    <m/>
    <s v="https://automatingsociety.algorithmwatch.org/report2020/spain/"/>
    <s v="validated"/>
    <x v="0"/>
    <m/>
    <s v="Colin van Noordt"/>
    <d v="2021-05-25T00:00:00"/>
    <m/>
  </r>
  <r>
    <s v="AIWT6-699"/>
    <s v="Saler - Detecting fraud in public procurement"/>
    <s v=" https://ec.europa.eu/antifraud-knowledge-centre/library-good-practices-and-case-studies/good-practices/saler-rapid-alert-system_en"/>
    <s v="gavara_ali@gva.es"/>
    <s v="In October 2018, the regional Valencian parliament passed a law that included the use ofADM to detect possible cases of fraud in public procurement (Europa Press, 2018). The parliamentary majority in government at the time was made up of a coalition of progressive parties that came to power in 2015. This coalition came about after 20 years of rule by the Conservative People’s Party, which in the end became marred in a series of corruption scandals regarding, among other things, public procurement._x000a__x000a_The ADM system, known as Saler, was funded by the Valencian government and the human rights organization FIBGAR, and developed by the Polytechnic University of Valencia._x000a__x000a_Saler cross-checks data from various Valencian public administration databases and the official gazette of the Commercial Registry. The purpose is to raise red flags when it finds suspicious behavior (for example, a high number of small contracts given to the same company). Saler then automatically sends the information to the corresponding authority: the Anti-fraud Agency, the Public Prosecutor’s Office or the Court of Audits. The idea, yet to be proven, is that Saler will become more effective in raising relevant red flags as it’s fed more databases and as it learns by being used by public servants. Its creators would like to export it to other regional administrations in Spain, and to the national central administration too, but the fact that each region uses different databases and indexes makes this quite a complicated process for the time being._x000a_The public launch of this ADM by the Valencian authorities got a fair amount of press coverage by usual standards, probably because it dealt with corruption and that its original acronym was Satan (Cid, 2018)."/>
    <x v="2"/>
    <x v="22"/>
    <s v="ES"/>
    <s v="Valencian Regional Government"/>
    <x v="1"/>
    <x v="1"/>
    <s v="General public services n.e.c."/>
    <x v="6"/>
    <x v="1"/>
    <m/>
    <s v="Planning"/>
    <s v="Planning and Scheduling"/>
    <m/>
    <m/>
    <x v="3"/>
    <x v="1"/>
    <m/>
    <x v="0"/>
    <x v="2"/>
    <x v="2"/>
    <x v="0"/>
    <m/>
    <m/>
    <s v="Predictive Analytics, Simulation and Data Visualisation"/>
    <x v="3"/>
    <x v="7"/>
    <x v="0"/>
    <x v="0"/>
    <x v="0"/>
    <m/>
    <x v="2"/>
    <x v="0"/>
    <x v="0"/>
    <s v="Internal Management"/>
    <m/>
    <m/>
    <m/>
    <s v="Improved Public Service"/>
    <m/>
    <m/>
    <s v="x"/>
    <s v="x"/>
    <m/>
    <b v="0"/>
    <b v="0"/>
    <m/>
    <m/>
    <m/>
    <m/>
    <m/>
    <m/>
    <m/>
    <b v="0"/>
    <m/>
    <m/>
    <m/>
    <s v="https://automatingsociety.algorithmwatch.org/report2020/spain/"/>
    <s v="validated"/>
    <x v="1"/>
    <s v="Author affirm that they are not using AI as today"/>
    <s v="Colin van Noordt"/>
    <d v="2021-05-25T00:00:00"/>
    <m/>
  </r>
  <r>
    <s v="AIWT6-700"/>
    <s v="Pred Crime Pilot Rivas-Vaciamadrid"/>
    <s v=" "/>
    <m/>
    <s v="In 2016, the local police of Rivas-Vaciamadrid, a town of 86,000 people in the Madrid region, ran a pilot of the Pred-Crime software, developed by Spanish company EuroCop (Europa Press, 2015). Pred-Crime analyzes historical data to predict where and when it’s more likely that different types of common misdemeanors and offenses, like traffic violations and robberies, will be committed. Reportedly, the plan was to fully implement this software during 2016, but after testing it for nine months the municipality decided not to go on using it. EuroCop says on its website that it has dozens of municipalities from all over Spain among its customers, but it doesn’t specify whether those local authorities are using its predictive software or any of the other non-predictive tools the company also markets. In another case of predictive policing, the Spanish police have reportedly been using software that analyzes the available data about the victim of a killing and the context of the crime, and then produces the likely profile of the killer. Between 2018 and 2019, agents of the office of the Secretary of State for Security have collaborated with the police by using such software in at least five investigations, according to a press report (Pérez Colomé, 2019b)"/>
    <x v="0"/>
    <x v="22"/>
    <s v="ES"/>
    <s v="Rivas-Vaciamadrid"/>
    <x v="0"/>
    <x v="5"/>
    <s v="Police Services"/>
    <x v="4"/>
    <x v="6"/>
    <m/>
    <s v="Planning"/>
    <s v="Planning and Scheduling"/>
    <m/>
    <m/>
    <x v="3"/>
    <x v="5"/>
    <s v="6e-LawEnforcement-predictcrime"/>
    <x v="0"/>
    <x v="2"/>
    <x v="0"/>
    <x v="1"/>
    <m/>
    <m/>
    <s v="Predictive Analytics, Simulation and Data Visualisation"/>
    <x v="3"/>
    <x v="7"/>
    <x v="0"/>
    <x v="0"/>
    <x v="0"/>
    <m/>
    <x v="0"/>
    <x v="0"/>
    <x v="0"/>
    <s v="Enforcement"/>
    <m/>
    <m/>
    <m/>
    <s v="Improved Public Service"/>
    <m/>
    <m/>
    <s v="x"/>
    <s v="x"/>
    <m/>
    <b v="0"/>
    <b v="0"/>
    <m/>
    <m/>
    <m/>
    <m/>
    <m/>
    <m/>
    <m/>
    <b v="0"/>
    <m/>
    <m/>
    <m/>
    <s v="https://automatingsociety.algorithmwatch.org/report2020/spain/"/>
    <s v="validated"/>
    <x v="0"/>
    <m/>
    <s v="Colin van Noordt"/>
    <d v="2021-05-25T00:00:00"/>
    <m/>
  </r>
  <r>
    <s v="AIWT6-701"/>
    <s v="Automated analysis of social media content"/>
    <s v=" "/>
    <m/>
    <s v="In January 2018, the regional Government of Catalonia started a pilot project to try and measure the impact among the public of its STEMcat’s initiatives, a plan aimed at promoting scientific and technological vocations among young people._x000a__x000a_For a month and a half, the Catalan government used Citibeats. This text-analysis software used machine-learning algorithms to collect and analyze around 12,000 tweets that spoke about the STEM disciplines in Catalonia. One of the insights the authorities said that they had gained was that women were more responsive to messages about natural sciences than about technology, according to the Catalan government’s PR. The authorities then used that and other insights to “optimize their strategy and propose new initiatives” to make young people interested in the STEM disciplines. The project was part of SmartCAT, the Catalan government’s strategy to become a smart region (as noted in this chapter, regional governments in Spain have a high degree of autonomy to develop their policies). The SmartCAT director said the software had allowed them “to evaluate in a more objective way the impact of the (government’s) initiatives” to make people interested in science and technology._x000a__x000a_Citibeats, developed by Social Coin, a Barcelona-based start-up, was also used in December 2017 by the Barcelona municipality to gather people’s attitudes towards public transport and mobility in the city by analyzing around 30,000 comments by more than 15,000 people. In a case study of this project, Citibeats spoke of “citizens as sensors”._x000a__x000a_In the two cases described above, and while the authorities praise the software’s ability to gather and analyze thousands of online comments (something it would take much more time and money to do using traditional survey methods), it’s not clear how representative those samples are and how valid the conclusions might be; and there doesn’t seem to be any information on how those analyses then influenced public policy._x000a__x000a_Since March 2019, the regional government of Navarra has also been using the Citibeats software to detect online hate speech by analyzing text published on Facebook, Twitter and Instagram._x000a__x000a_As with other cases dealing with personal data, it’s not clear how the software works and what oversight mechanisms the public authority may have in place when using it."/>
    <x v="2"/>
    <x v="22"/>
    <s v="ES511"/>
    <s v="Catalan Regional Government"/>
    <x v="4"/>
    <x v="1"/>
    <s v="General public services n.e.c."/>
    <x v="4"/>
    <x v="1"/>
    <m/>
    <s v="Communication"/>
    <s v="Natural language processing"/>
    <s v="Machine learning"/>
    <s v="text analysis"/>
    <x v="0"/>
    <x v="1"/>
    <m/>
    <x v="0"/>
    <x v="3"/>
    <x v="2"/>
    <x v="0"/>
    <m/>
    <m/>
    <s v="Natural Language Processing, Text Mining and Speech Analytics"/>
    <x v="2"/>
    <x v="9"/>
    <x v="0"/>
    <x v="0"/>
    <x v="0"/>
    <m/>
    <x v="1"/>
    <x v="0"/>
    <x v="0"/>
    <s v="Regulatory research, analysis and monitoring"/>
    <m/>
    <m/>
    <m/>
    <b v="0"/>
    <m/>
    <m/>
    <m/>
    <m/>
    <m/>
    <s v="Improved Administration Efficency"/>
    <s v="Improved Administrative Efficiency"/>
    <m/>
    <m/>
    <m/>
    <s v="x"/>
    <m/>
    <m/>
    <s v="x"/>
    <s v="Open government capabilities"/>
    <s v="x"/>
    <s v="x"/>
    <m/>
    <s v="https://automatingsociety.algorithmwatch.org/report2020/spain/"/>
    <s v="validated"/>
    <x v="0"/>
    <m/>
    <s v="Colin van Noordt"/>
    <d v="2021-05-25T00:00:00"/>
    <m/>
  </r>
  <r>
    <s v="AIWT6-702"/>
    <s v="Automated evaluation of offers for public procurement through e-tendering"/>
    <s v=" "/>
    <s v="E-mail automating-society@algorithmwatch.org Phone +49 30 99 40 49 001"/>
    <s v="The current law governing public procurement in Spain, which was passed in November 2017 to adhere to EU regulations, allows public authorities to run digital bidding processes using electronic devices that can sort the different offers “through automated evaluation methods”._x000a_This kind of digital bidding can only be used when the “requisite specifications of the contract to be awarded can be established in a precise way” and the “public services that are its object are not of an intellectual type, as in engineering, consultancy and architecture”. Contracts to do with food quality can’t be awarded through digital bidding either._x000a_According to the law, before using this method a public authority needs to make public which “electronic device” it is going to use in the bidding process._x000a__x000a_Before running the digital bidding itself, the authority needs to carry out a complete evaluation of all the offers and then send a simultaneous electronic invitation to all the eligible bidders. When such an invitation is sent, the authority has to include “the mathematical formula” that will be used in the automated classification of the eligible offers."/>
    <x v="0"/>
    <x v="22"/>
    <s v="ES"/>
    <m/>
    <x v="1"/>
    <x v="3"/>
    <s v="Executive and legislative organs, financial and fiscal affairs, external affairs."/>
    <x v="2"/>
    <x v="4"/>
    <m/>
    <s v="Reasoning"/>
    <s v="Automated reasoning"/>
    <m/>
    <m/>
    <x v="1"/>
    <x v="1"/>
    <m/>
    <x v="0"/>
    <x v="0"/>
    <x v="3"/>
    <x v="0"/>
    <m/>
    <m/>
    <s v="Expert and Rule based Systems, Algorithmic Decision Making"/>
    <x v="4"/>
    <x v="3"/>
    <x v="0"/>
    <x v="0"/>
    <x v="0"/>
    <m/>
    <x v="3"/>
    <x v="2"/>
    <x v="5"/>
    <s v="Internal Management"/>
    <m/>
    <m/>
    <m/>
    <b v="0"/>
    <m/>
    <m/>
    <m/>
    <m/>
    <m/>
    <b v="0"/>
    <b v="0"/>
    <m/>
    <m/>
    <m/>
    <m/>
    <m/>
    <m/>
    <m/>
    <b v="0"/>
    <m/>
    <m/>
    <m/>
    <s v="https://automatingsociety.algorithmwatch.org/report2020/spain/"/>
    <s v="validated"/>
    <x v="1"/>
    <s v="[Marco] Too generic case, could imply AI maybe, even not"/>
    <s v="Colin van Noordt"/>
    <d v="2021-05-25T00:00:00"/>
    <m/>
  </r>
  <r>
    <s v="AIWT6-703"/>
    <s v="IBM Watson: Automated assistance in tax filing in Spain_x000a_"/>
    <s v=" "/>
    <s v="E-mail automating-society@algorithmwatch.org Phone +49 30 99 40 49 001"/>
    <s v="Since July 2017, the Tax Authority in Spain has been using the IBM Watson software to provide automated assistance regarding a particular aspect of VAT filing which mostly affects big companies. In public communications about it, both IBM and the Tax Authority highlighted that the software can work 24/7 and, as such, was freeing public servants from having to deal with a large number of emails from people trying to do their VAT filing. According to their PR, between July 2017 and February 2018, the number of emails to civil servants about VAT issues decreased from 900 to 165 per week. And, reportedly, the automated assistant went from receiving around 200 questions per week, when it was launched in July 2017 to around 2,000 by November 2017 (Computing, 2018)._x000a__x000a_"/>
    <x v="0"/>
    <x v="22"/>
    <s v="ES"/>
    <s v="Spanish Tax Authority"/>
    <x v="0"/>
    <x v="1"/>
    <s v="Executive and legislative organs, financial and fiscal affairs, external affairs."/>
    <x v="1"/>
    <x v="5"/>
    <m/>
    <s v="Communication"/>
    <s v="Natural language processing"/>
    <s v="Machine learning"/>
    <s v="chatbot"/>
    <x v="0"/>
    <x v="1"/>
    <m/>
    <x v="0"/>
    <x v="0"/>
    <x v="1"/>
    <x v="0"/>
    <m/>
    <m/>
    <s v="Chatbots, Intelligent Digital Assistants, Virtual Agents and Recommendation Systems"/>
    <x v="0"/>
    <x v="0"/>
    <x v="0"/>
    <x v="0"/>
    <x v="0"/>
    <m/>
    <x v="0"/>
    <x v="1"/>
    <x v="3"/>
    <s v="Public Services and engagement"/>
    <m/>
    <m/>
    <m/>
    <s v="Improved Public Service"/>
    <s v="x"/>
    <m/>
    <m/>
    <s v="x"/>
    <m/>
    <b v="0"/>
    <b v="0"/>
    <m/>
    <m/>
    <m/>
    <m/>
    <m/>
    <m/>
    <m/>
    <b v="0"/>
    <m/>
    <m/>
    <m/>
    <s v="https://automatingsociety.algorithmwatch.org/report2020/spain/"/>
    <s v="validated"/>
    <x v="0"/>
    <m/>
    <s v="Colin van Noordt"/>
    <d v="2021-05-25T00:00:00"/>
    <m/>
  </r>
  <r>
    <s v="AIWT6-704"/>
    <s v="REACHOUT: Smart Cities: from smart waste to smart tourism"/>
    <s v="https://cordis.europa.eu/project/id/101036599"/>
    <m/>
    <s v="As cities aim to start using big data and automated processes to become “smart”, a series of ADM systems have been embedded at the municipal level in Spain. These systems usually support decision-making rather than working entirely autonomously. One such example is the Smart Waste platform, which collects data from sensors installed in bins and trucks, and also from social media, surveys, the census, and satellite information. The combined data helps local authorities decide what services will be needed when and where. Smart Waste was developed by The Circular Lab (from the innovation center of Ecoembes) which is a non-profit organization charged with collecting plastic packaging, cans, cartons, paper, and cardboard packaging for recycling. Minsait, a division of Indra, a Spanish multinational transport, defense, and security technology consultancy company also helped develop the platform._x000a__x000a_During 2018, the Logroño municipality and the La Rioja and Cantabria regional governments first ran the platform as a pilot and today it is available to local and regional authorities all over Spain._x000a__x000a_As is the norm in almost every case in Spain, there does not seem to be any available information on how the software works, what kind of output it produces, and what decisions or changes the different authorities have adopted due to its use._x000a__x000a_In another example of the involvement of local governments with ADM systems, the Barcelona municipality and the Sagrada Familia basilica, one of the city’s tourist attractions, partnered with the private company Bismart to develop a mobile application, called Smart Destination. This application analyzes publicly available data about people (including social media posts and the number of people queuing to enter a tourist attraction), vehicles and traffic, the weather, bar and hotel occupancy, etc., and also the preferences given by the user to automatically generate personalized tourist plans and routes._x000a__x000a_Once again, it is not known exactly how the system works and how it comes up with the output it gives to the public."/>
    <x v="2"/>
    <x v="22"/>
    <s v="ES"/>
    <s v="Logroño municipality and the La Rioja and Cantabria regional governments"/>
    <x v="4"/>
    <x v="8"/>
    <s v="Housing and community amenities n.e.c."/>
    <x v="4"/>
    <x v="7"/>
    <n v="2025"/>
    <s v="Learning"/>
    <s v="Machine learning"/>
    <s v="Machine learning"/>
    <m/>
    <x v="0"/>
    <x v="1"/>
    <m/>
    <x v="0"/>
    <x v="0"/>
    <x v="1"/>
    <x v="0"/>
    <m/>
    <m/>
    <s v="Machine Learning, Deep Learning"/>
    <x v="0"/>
    <x v="6"/>
    <x v="0"/>
    <x v="0"/>
    <x v="0"/>
    <m/>
    <x v="1"/>
    <x v="1"/>
    <x v="2"/>
    <s v="Public Services and engagement"/>
    <m/>
    <m/>
    <m/>
    <b v="0"/>
    <m/>
    <m/>
    <m/>
    <m/>
    <m/>
    <s v="Improved Administration Efficency"/>
    <s v="Improved Administrative Efficiency"/>
    <m/>
    <m/>
    <s v="x"/>
    <m/>
    <m/>
    <m/>
    <m/>
    <b v="0"/>
    <m/>
    <m/>
    <m/>
    <s v="https://automatingsociety.algorithmwatch.org/report2020/spain/"/>
    <s v="validated"/>
    <x v="0"/>
    <m/>
    <s v="Colin van Noordt"/>
    <d v="2021-05-25T00:00:00"/>
    <m/>
  </r>
  <r>
    <s v="AIWT6-705"/>
    <s v="Smart video surveillance by the local police: Briefcam"/>
    <s v=" "/>
    <m/>
    <s v="Since 2019, the local police in the cities of Kortrijk, Kuurne, and Lendelde (VLAS) have been using a ‘smart’ video surveillance system developed by an American company called Briefcam. According to the police, the goals of the system are as follows:_x000a_To aid. For instance, if a person with a backpack and wearing a blue coat has fled in a certain direction, this person can be found easily by the algorithm. The person is then traced on other cameras to get a more complete picture of the route he or she took and to detect crimes that might have been committed. The system can also help search for lost children and solve bicycle theft more easily._x000a_The generation of live. For instance, at the beginning and end of the school day, trucks are not permitted to drive near schools. If a truck is spotted driving through an area it is not allowed to, the system sends an alert to the police._x000a_Collect statistical information to support_x000a_The system stores all ‘objects’ (for example: people, small and large vehicles, and animals) that appear in the video images. An algorithm then decides what category each object belongs to, and, after this first categorization, a sub-categorization is made. For example, when it comes to people, the system categorizes each person as either a man, woman, or child before further categorizing by clothing: short/long sleeves, short/long trousers, color of clothing, and things such as hats, handbags, backpacks, etc. The same system of categorization is used for vehicles. For example, if the vehicle has two wheels: Is it a bicycle or a motorcycle? For different vehicles: Is it a car, pick-up, van, truck, or a bus? In addition, the direction, size, and velocity of the object are also registered. The system is also able to implement face recognition (PZVlas, 2019), although, at the moment, there is no legal framework to regulate use by the police. However, as the spokesperson of the VLAS police zone indicated in an interview: in exceptional circumstances, when requested by an investigatory judge, it is possible to use face recognition"/>
    <x v="3"/>
    <x v="2"/>
    <s v="BE"/>
    <s v="Kortrijk, Kuurne, and Lendelde"/>
    <x v="4"/>
    <x v="5"/>
    <s v="Police Services"/>
    <x v="1"/>
    <x v="2"/>
    <m/>
    <s v="Perception"/>
    <s v="Computer vision"/>
    <s v="Machine learning"/>
    <m/>
    <x v="0"/>
    <x v="1"/>
    <m/>
    <x v="4"/>
    <x v="2"/>
    <x v="2"/>
    <x v="0"/>
    <m/>
    <m/>
    <s v="Computer Vision and Identity Recognition"/>
    <x v="3"/>
    <x v="8"/>
    <x v="0"/>
    <x v="0"/>
    <x v="0"/>
    <m/>
    <x v="1"/>
    <x v="1"/>
    <x v="2"/>
    <s v="Enforcement"/>
    <m/>
    <m/>
    <m/>
    <b v="0"/>
    <m/>
    <m/>
    <m/>
    <m/>
    <m/>
    <s v="Improved Administration Efficency"/>
    <s v="Improved Administrative Efficiency"/>
    <m/>
    <s v="x"/>
    <m/>
    <s v="x"/>
    <m/>
    <m/>
    <m/>
    <b v="0"/>
    <m/>
    <m/>
    <m/>
    <s v="https://automatingsociety.algorithmwatch.org/report2020/belgium/"/>
    <s v="validated"/>
    <x v="0"/>
    <m/>
    <s v="Colin van Noordt"/>
    <d v="2021-05-25T00:00:00"/>
    <m/>
  </r>
  <r>
    <s v="AIWT6-706"/>
    <s v="Algorithmic school registrations"/>
    <s v=" "/>
    <m/>
    <s v="In many Belgian cities, there are problems when registering children for schools, especially when a lot of parents want to register their children at the same school. This has led to parents spending several nights in tents outside schools so that they can be the first to register their children. In response to this situation, which was considered unfair, several cities started organizing school registration via a central online system that uses an algorithm to decide in which school a child can be registered. In the system for primary schools, that is used in Leuven, a city east of Brussels, a number of variables are taken into account. On the basis of the answers given by the parents to a series of questions relating to the education level of the mother and whether or not the student receives a grant, students are then divided into ‘indicator students’ and ‘non-indicator students’. An indicator student is a student who is defined as having fewer life chances and is based upon the level of education of the mother and if the student is eligible for an education allowance. Further categorization happens on the basis of two criteria: distance from home to school and preference of school. The schools can decide how much weight they assign to distance and preference i.e. between 30%, 50%, or 70% for each (Meldjeaan, 2020). This weight can differ between cities, for instance, in Antwerp the schools have to assign a minimum of 50% to the distance criterium. For secondary schools, some cities also use an online registration system, which uses an algorithm to decide which school the child will go to. However, the system is not the same as for primary schools. As not every municipality has a secondary school, the distance criterium is considered discriminatory and, therefore, it is not taken up (Dierickx and Berlanger, 2019). The system does take into account priority students (i.e., children of the staff of the school) and indicator-students (see above). The algorithm works randomly on the basis of the first choice in three rounds (Aanmelden school, 2020). As the system does not take distance into account, this has led to situations where students from Brussels took up places in Flemish secondary schools outside of Brussels, and children, living close to the school not getting in and having to be registered in schools much farther away (Dierickx and Berlanger, 2019)."/>
    <x v="3"/>
    <x v="2"/>
    <s v="BE"/>
    <s v="Leuven"/>
    <x v="4"/>
    <x v="9"/>
    <s v="Pre-primary and primary education."/>
    <x v="1"/>
    <x v="0"/>
    <m/>
    <s v="Reasoning"/>
    <s v="Automated reasoning"/>
    <m/>
    <m/>
    <x v="2"/>
    <x v="4"/>
    <m/>
    <x v="0"/>
    <x v="2"/>
    <x v="2"/>
    <x v="3"/>
    <m/>
    <m/>
    <s v="Expert and Rule based Systems, Algorithmic Decision Making"/>
    <x v="0"/>
    <x v="6"/>
    <x v="0"/>
    <x v="0"/>
    <x v="0"/>
    <m/>
    <x v="0"/>
    <x v="1"/>
    <x v="3"/>
    <s v="Business intelligence"/>
    <m/>
    <m/>
    <m/>
    <s v="Improved Public Service"/>
    <m/>
    <m/>
    <m/>
    <s v="x"/>
    <m/>
    <b v="0"/>
    <b v="0"/>
    <m/>
    <m/>
    <m/>
    <m/>
    <m/>
    <m/>
    <m/>
    <b v="0"/>
    <m/>
    <m/>
    <m/>
    <s v="https://automatingsociety.algorithmwatch.org/report2020/belgium/"/>
    <s v="validated"/>
    <x v="0"/>
    <m/>
    <s v="Colin van Noordt"/>
    <d v="2021-05-25T00:00:00"/>
    <m/>
  </r>
  <r>
    <s v="AIWT6-707"/>
    <s v="Predictive ADM systems for healthcare and upbringing"/>
    <s v=" https://www.kantify.com/"/>
    <m/>
    <s v="A Brussels startup called Kantify and the AI Lab at the Université Libre Bruxelles (Iridia) has—for the first time—developed a model for predicting atrial fibrillation, a heart rhythm disorder, which causes heart attacks. According to an interview in the Flemish newspaper De Standaard, Lauren Van Parys, a Flemish member of Parliament, said a newly formed government agency of Flanders called the Agency for Upbringing (Agentschap Opgroeien), will use AI to better predict whether problems will emerge with a particular child, based upon existing information . However, when asked about this further, the Agency for Upbringing indicated that there are no concrete plans yet, but that they are preparing a policy note about it."/>
    <x v="2"/>
    <x v="2"/>
    <s v="BE2"/>
    <s v="Agency for Upbringing (Agentschap Opgroeien)"/>
    <x v="4"/>
    <x v="4"/>
    <s v="Health n.e.c."/>
    <x v="1"/>
    <x v="7"/>
    <m/>
    <s v="Planning"/>
    <s v="Planning and Scheduling"/>
    <m/>
    <m/>
    <x v="2"/>
    <x v="1"/>
    <m/>
    <x v="0"/>
    <x v="2"/>
    <x v="2"/>
    <x v="0"/>
    <m/>
    <m/>
    <s v="Predictive Analytics, Simulation and Data Visualisation"/>
    <x v="0"/>
    <x v="6"/>
    <x v="0"/>
    <x v="0"/>
    <x v="0"/>
    <m/>
    <x v="0"/>
    <x v="0"/>
    <x v="0"/>
    <s v="Public Services and engagement"/>
    <m/>
    <m/>
    <s v="Transformative / Radical"/>
    <s v="Improved Public Service"/>
    <m/>
    <m/>
    <s v="x"/>
    <s v="x"/>
    <m/>
    <b v="0"/>
    <b v="0"/>
    <m/>
    <m/>
    <m/>
    <m/>
    <m/>
    <m/>
    <m/>
    <b v="0"/>
    <m/>
    <m/>
    <m/>
    <s v="https://automatingsociety.algorithmwatch.org/report2020/belgium/"/>
    <s v="validated"/>
    <x v="0"/>
    <m/>
    <s v="Colin van Noordt"/>
    <d v="2021-05-25T00:00:00"/>
    <m/>
  </r>
  <r>
    <s v="AIWT6-708"/>
    <s v="Taxation and the automatization of property evaluation"/>
    <s v=" "/>
    <m/>
    <s v="For years, and with varying degrees of success, the Danish government has tried to centralize and automate tax administration. Attempts to centralize and automate tax collection in 2005 with EFI (Et Fælles Inddrivelsessystem or One Shared Tax collection system) failed, and EFI was shelved in 2015 (Alfter, 2019, 51). A new system, to collect billions of Danish crowns owed by taxpayers, was expected to be finalized by mid-2019, however, in September 2019, the Auditors of the Danish Parliament, Rigsrevision, published a critical report indicating that tax collection would only be fully up and running by the end of 2020, or later (Rigsrevisionen, 2019)._x000a__x000a_Missing out on collecting billions of Danish crowns in tax revenue, however, is just one of several automatization concerns on the table of every new minister of finance. One heated discussion is about automatizing the estimation of property values – particularly in a context where housing costs are growing significantly in the capital and near larger cities while they are dropping elsewhere, thus affecting property owners in a country where large parts of the population own their own home._x000a__x000a_Passed in 2017, the Ejendomsvurderingslov (law on property assessment, 2017) states that automatic real estate valuation assessment will become standard practice. In preparation for the law, this fully automated system was described as “machine assessments” (Motzfeldt &amp; Abkenar, 2019, p. 36-37). The system is set to include “sales prices related to the neighborhood, location and size. Sales price levels are adjusted to take into account the distance to forests and recreation areas, schools, streets, railways”. The system will also take into account whether or not there is the possibility to build on the surrounding terrain and whether or not ground pollution is an issue (Motzfeldt &amp; Abkenar, 2019, p. 37). A total of 19 parameters will be used to automatically calculate property value (Version2 Editorial, 2019). A preparatory committee prepared an analysis to guide the government ahead of the legislation. The committee followed the overall line to move from “subjective to objective” assessments, from human to digital assessments, and from manual to automatic administration, to improve assessments and lower administration costs (Engbergudvalget, 2014, p. 68-69). While it does not explicitly mention it, this model uses a level of machine learning to develop a “statistical predictive model” (Motzfeldt &amp; Abkenar, 2019, p. 37). Furthermore, the overall assumption of the preparatory committee was that machine assessments were more objective than human assessments, where human assessments are considered subjective._x000a__x000a_As with many other systems, the automated property assessment system has been significantly delayed. Along the way, fears surfaced that it did not comply with Danish administrative law (Mølsted, 2018). It also proved to be more expensive than the estimate in the initial report regarding the cost of a property valuation calculated by a human (Motzfeldt, 2019-2). This project, and other problematic attempts by the Danish tax authorities to incorporate IT projects, have been described as “the ministers’ (…) IT-phantoms” (Version2 Editorial, 2019). The law to assess property values allows a variation of 40% in the value of a given property – 20% either side of the price calculated by the system – “and one does not need to hold a PhD in human behavior to predict that this will lead to protests if or when the system comes into use. Worst case we will see headlines that two newly built and identical houses will be taxed very differently. Could we blame citizens if they ask critical questions why they had to spend billions for a system with such a low level of precision” (Motzfeldt, 2019-2)."/>
    <x v="0"/>
    <x v="9"/>
    <s v="DK"/>
    <s v="Danish Tax Authority"/>
    <x v="0"/>
    <x v="1"/>
    <s v="Executive and legislative organs, financial and fiscal affairs, external affairs."/>
    <x v="1"/>
    <x v="7"/>
    <m/>
    <s v="Reasoning"/>
    <s v="Automated reasoning"/>
    <m/>
    <m/>
    <x v="2"/>
    <x v="5"/>
    <s v="6a-LawEnforcement-riskassess_np"/>
    <x v="0"/>
    <x v="2"/>
    <x v="0"/>
    <x v="0"/>
    <m/>
    <m/>
    <s v="Expert and Rule based Systems, Algorithmic Decision Making"/>
    <x v="3"/>
    <x v="7"/>
    <x v="0"/>
    <x v="0"/>
    <x v="0"/>
    <m/>
    <x v="1"/>
    <x v="1"/>
    <x v="3"/>
    <s v="Public Services and engagement"/>
    <m/>
    <m/>
    <m/>
    <b v="0"/>
    <m/>
    <m/>
    <m/>
    <m/>
    <m/>
    <s v="Improved Administration Efficency"/>
    <s v="Improved Administrative Efficiency"/>
    <m/>
    <m/>
    <s v="x"/>
    <m/>
    <m/>
    <m/>
    <m/>
    <b v="0"/>
    <m/>
    <m/>
    <m/>
    <s v="https://automatingsociety.algorithmwatch.org/report2020/denmark/"/>
    <s v="validated"/>
    <x v="0"/>
    <m/>
    <s v="Colin van Noordt"/>
    <d v="2021-05-25T00:00:00"/>
    <m/>
  </r>
  <r>
    <s v="AIWT6-709"/>
    <s v="Exam control in schools: fighting fraud or profiling students?_x000a_"/>
    <s v=" "/>
    <s v="E-mail automating-society@algorithmwatch.org Phone +49 30 99 40 49 001"/>
    <s v="You try to control me, I outsmart you. This was the logic of a Danish high school student who, in a post on Github, described how to disable a digital exam monitor (Schou, 2019). The move was part of massive protests by the students against The Digital Exam Monitor, developed by the Danish Ministry of Education (Den Digitale Prøvevagt), and which was set to roll out in spring 2019. Following the protests against this surveillance, which included copies of the clipboard, active websites in four browsers, a key logger, a screen dump every minute, or whenever an active window changed, detection of virtual machines in the background, a list of all active programs, various unique IDs, etc.) (Møller Kjemtrup, 2019), the ministry of education put the tool on hold (Undervisningsministeriet, 2019). Yet under the new social democrat government, students continue to ask the authorities to shelve it entirely (Mejlgaard, 2019). Meanwhile, another tool that uses machine learning to detect exam fraud has been developed at Copenhagen University. This move stirred new controversies and fears about student profiling in 2019. In 2014, high school software provider Macom supplied a tool called Lectio, which operated as an early detection system to trace students in danger of dropping out (Copenha- gen University, 2014). The tool was developed by university students and based upon information gathered through the administration and communication system used by 9 out of 10 Danish high schools, according to Macom and media reports. However, use of the algorithm was stopped about a week after it was introduced. The data used to develop it had been handed to a third party – the university and its master’s students – without permission from the high schools (Møllerhøj, 2015). More recently, in May 2019, a group at the same department of Copenhagen University published a machine learning system by the name of Ghostwriter. The developers said that it could be used to trace the writing style of students in assignments and that it could detect with some certainty, whether or not a student had submitted a text written by someone else. The aim of Ghostwriter was to fight exam fraud, but (the university wrote in a press release) that the model could also be applied elsewhere to detect texts written in an unusual style (Copenhagen University, 2019). The machine learning was based upon 130,000 student assignments held in the Lectio system by Macom. The ensuing controversy between the high schools, the university professor, and the director of Macom focused on a breach of contract related to the handling of the students’ data: “We feel unsafe when the data handling agreement is not respected,” a representative of the high schools stated to online technology news website Version2, (Bang Frederiksen, 2019-1; Bang Frederiksen, 2019-2; Bang Frederiksen, 2019-3)."/>
    <x v="0"/>
    <x v="9"/>
    <s v="DK"/>
    <s v="Danish Ministry of Education"/>
    <x v="0"/>
    <x v="9"/>
    <s v="Education not definable by level."/>
    <x v="1"/>
    <x v="2"/>
    <m/>
    <s v="Learning"/>
    <s v="Machine learning"/>
    <s v="Machine learning"/>
    <m/>
    <x v="0"/>
    <x v="4"/>
    <s v="3b-Education-students"/>
    <x v="0"/>
    <x v="0"/>
    <x v="0"/>
    <x v="0"/>
    <m/>
    <s v="yes"/>
    <s v="Machine Learning, Deep Learning"/>
    <x v="3"/>
    <x v="7"/>
    <x v="0"/>
    <x v="0"/>
    <x v="0"/>
    <m/>
    <x v="1"/>
    <x v="1"/>
    <x v="3"/>
    <s v="Business intelligence"/>
    <m/>
    <m/>
    <m/>
    <b v="0"/>
    <m/>
    <m/>
    <m/>
    <m/>
    <m/>
    <s v="Improved Administration Efficency"/>
    <s v="Improved Administrative Efficiency"/>
    <m/>
    <m/>
    <s v="x"/>
    <m/>
    <m/>
    <m/>
    <m/>
    <b v="0"/>
    <m/>
    <m/>
    <m/>
    <s v="https://automatingsociety.algorithmwatch.org/report2020/denmark/"/>
    <s v="validated"/>
    <x v="0"/>
    <m/>
    <s v="Colin van Noordt"/>
    <d v="2021-05-25T00:00:00"/>
    <m/>
  </r>
  <r>
    <s v="AIWT6-710"/>
    <s v="The Youth Guarantee Support System (YGSS) to identifying young people not in education or employment"/>
    <s v=" "/>
    <m/>
    <s v="Since 2018, municipal governments in Estonia have been able to use a tool called The Youth Guarantee Support System (YGSS) (Mis on noortegarantii tugisüsteem? – Tööelu.ee o. J.). This tool helps case managers (social workers, child protection officers, youth workers, etc.) identify young people aged 16-26 who are not in education, employment or training (NEET). It is used to support them when they need to return to education or enter the labor market. Case managers of the Youth Guarantee Support System or the municipal government employees can see information about young people living in their specific locality. However, up until now, not all of the municipalities have joined the program. In order to join, the municipal governments have to send an application to the Municipal Government Information System for Social Services and Benefits (STAR). The case managers or municipal government employees are then shown a list in the STAR system of all the NEET youth who are registered as residents in a specific municipal area and who – according to other registry data – need help. This information is based on data from nine different registries, creating, therefore, a very comprehensive dataset that includes information on the young person’s address, email, phone number, educational background, and if they studied in Estonian or Russian. Young people have the right to forbid the analysis by a case manager, and in cases where the data is processed, young people must give their consent.  The case manager then contacts the young people identified by the system and a letter or an SMS is sent to each person asking them to complete a survey. The Youth Guarantee Support System Request is automatically triggered twice a year (15.03 and 15.10)."/>
    <x v="0"/>
    <x v="3"/>
    <s v="EE"/>
    <s v="Various municipalities in Estonia"/>
    <x v="4"/>
    <x v="0"/>
    <s v="Unemployment."/>
    <x v="1"/>
    <x v="1"/>
    <m/>
    <s v="Reasoning"/>
    <s v="Knowledge representation"/>
    <m/>
    <m/>
    <x v="2"/>
    <x v="2"/>
    <s v="5a-Services&amp;Benefits-eligibility_np"/>
    <x v="0"/>
    <x v="2"/>
    <x v="0"/>
    <x v="0"/>
    <m/>
    <m/>
    <s v="AI-empowered Knowledge Management"/>
    <x v="2"/>
    <x v="9"/>
    <x v="0"/>
    <x v="0"/>
    <x v="0"/>
    <m/>
    <x v="1"/>
    <x v="0"/>
    <x v="0"/>
    <s v="Public Services and engagement"/>
    <m/>
    <m/>
    <m/>
    <b v="0"/>
    <m/>
    <m/>
    <m/>
    <m/>
    <m/>
    <s v="Improved Administration Efficency"/>
    <s v="Improved Administrative Efficiency"/>
    <m/>
    <m/>
    <s v="x"/>
    <m/>
    <m/>
    <m/>
    <m/>
    <b v="0"/>
    <m/>
    <m/>
    <m/>
    <s v="https://automatingsociety.algorithmwatch.org/report2020/estonia/"/>
    <s v="validated"/>
    <x v="0"/>
    <m/>
    <s v="Colin van Noordt"/>
    <d v="2021-05-25T00:00:00"/>
    <m/>
  </r>
  <r>
    <s v="AIWT6-711"/>
    <s v="Prediction model for the healthcare needs of patients with chronic illnesses"/>
    <s v=" "/>
    <m/>
    <s v="he EHIF has been cooperating with the World Bank since 2014. The pilot was created by the World Bank with the involvement of the Estonian Health Insurance Fund. Costa Rica is also involved in the project by allowing access to its medical billing database (to look at clinical/socio-economic data not included in EHIF databases)._x000a__x000a_The pilot was officially launched in January 2017. Throughout the pilot, family practitioners joined a series of webinars, led by the local pilot coordinator (World Bank consultant), to reinforce and refresh the initial training. This solution contributes to the empowerment of primary care and also helps find the best algorithm to predict which patients with selected diagnoses are likely to be admitted to the hospital. The solution first identifies certain medical conditions/diagnoses in the EHIF’s medical invoice data- base. It then provides a practical model for family physicians to predict which patients are more likely to be admitted to the hospital or suffer other health problems. _x000a_"/>
    <x v="0"/>
    <x v="3"/>
    <s v="EE"/>
    <s v="Estonian Health Insurance Fund"/>
    <x v="0"/>
    <x v="4"/>
    <s v="Health n.e.c."/>
    <x v="1"/>
    <x v="3"/>
    <m/>
    <s v="Planning"/>
    <s v="Planning and Scheduling"/>
    <m/>
    <m/>
    <x v="2"/>
    <x v="1"/>
    <m/>
    <x v="1"/>
    <x v="0"/>
    <x v="0"/>
    <x v="0"/>
    <s v="A11-Medical devices, Reg. (EU) 2017/745"/>
    <m/>
    <s v="Predictive Analytics, Simulation and Data Visualisation"/>
    <x v="2"/>
    <x v="12"/>
    <x v="0"/>
    <x v="0"/>
    <x v="0"/>
    <m/>
    <x v="0"/>
    <x v="0"/>
    <x v="0"/>
    <s v="Public Services and engagement"/>
    <m/>
    <m/>
    <m/>
    <s v="Improved Public Service"/>
    <m/>
    <m/>
    <s v="x"/>
    <s v="x"/>
    <m/>
    <b v="0"/>
    <b v="0"/>
    <m/>
    <m/>
    <m/>
    <m/>
    <m/>
    <m/>
    <m/>
    <b v="0"/>
    <m/>
    <m/>
    <m/>
    <s v="https://automatingsociety.algorithmwatch.org/report2020/estonia/"/>
    <s v="validated"/>
    <x v="0"/>
    <m/>
    <s v="Colin van Noordt"/>
    <d v="2021-05-25T00:00:00"/>
    <m/>
  </r>
  <r>
    <s v="AIWT6-712"/>
    <s v="Checking of data Estonian Unemployment Insurance Fund"/>
    <s v=" "/>
    <s v="E-mail automating-society@algorithmwatch.org Phone +49 30 99 40 49 001"/>
    <s v="Estonia’s Unemployment Insurance Fund (EUIF) increasingly uses different automated solutions in its everyday work. After a citizen registers on the Unemployment Insurance Fund website as unemployed, the data is checked and, if it is correct, the citizen is then registered as unemployed. In the background, the system uses AI to check an applicant’s data in different databases. It then decides which document to send to the applicant."/>
    <x v="0"/>
    <x v="3"/>
    <s v="EE"/>
    <s v="Estonia Unemployment Insurance Fund (EUIF)"/>
    <x v="0"/>
    <x v="0"/>
    <s v="Unemployment."/>
    <x v="1"/>
    <x v="0"/>
    <m/>
    <s v="Reasoning"/>
    <s v="Automated reasoning"/>
    <m/>
    <m/>
    <x v="2"/>
    <x v="0"/>
    <s v="4a-Employement-recruit"/>
    <x v="0"/>
    <x v="0"/>
    <x v="0"/>
    <x v="0"/>
    <m/>
    <m/>
    <s v="Expert and Rule based Systems, Algorithmic Decision Making"/>
    <x v="3"/>
    <x v="7"/>
    <x v="0"/>
    <x v="0"/>
    <x v="0"/>
    <m/>
    <x v="1"/>
    <x v="0"/>
    <x v="0"/>
    <s v="Public Services and engagement"/>
    <m/>
    <m/>
    <m/>
    <b v="0"/>
    <m/>
    <m/>
    <m/>
    <m/>
    <m/>
    <s v="Improved Administration Efficency"/>
    <s v="Improved Administrative Efficiency"/>
    <m/>
    <m/>
    <s v="x"/>
    <s v="x"/>
    <m/>
    <m/>
    <m/>
    <b v="0"/>
    <m/>
    <m/>
    <m/>
    <s v="https://automatingsociety.algorithmwatch.org/report2020/estonia/"/>
    <s v="validated"/>
    <x v="0"/>
    <m/>
    <s v="Colin van Noordt"/>
    <d v="2021-05-25T00:00:00"/>
    <m/>
  </r>
  <r>
    <s v="AIWT6-713"/>
    <s v="Checking entitlement of umemployment aid "/>
    <s v=" "/>
    <m/>
    <s v="Estonia’s Unemployment Insurance Fund (EUIF)  uses ADM to decide what a person is entitled to, including what amount of unemployment aid or unemployment insurance aid, and for how long.  50% of those decisions are made entirely through AI_x000a_"/>
    <x v="0"/>
    <x v="3"/>
    <s v="EE"/>
    <s v="Estonia Unemployment Insurance Fund (EUIF)"/>
    <x v="0"/>
    <x v="0"/>
    <s v="Unemployment."/>
    <x v="1"/>
    <x v="0"/>
    <m/>
    <s v="Learning"/>
    <s v="Machine learning"/>
    <s v="Machine learning"/>
    <m/>
    <x v="0"/>
    <x v="0"/>
    <s v="4a-Employement-recruit"/>
    <x v="0"/>
    <x v="0"/>
    <x v="0"/>
    <x v="0"/>
    <m/>
    <m/>
    <s v="Machine Learning, Deep Learning"/>
    <x v="5"/>
    <x v="10"/>
    <x v="0"/>
    <x v="0"/>
    <x v="0"/>
    <m/>
    <x v="1"/>
    <x v="0"/>
    <x v="0"/>
    <s v="Adjudication"/>
    <m/>
    <m/>
    <m/>
    <b v="0"/>
    <m/>
    <m/>
    <m/>
    <m/>
    <m/>
    <s v="Improved Administration Efficency"/>
    <s v="Improved Administrative Efficiency"/>
    <s v="x"/>
    <m/>
    <m/>
    <m/>
    <m/>
    <m/>
    <m/>
    <b v="0"/>
    <m/>
    <m/>
    <m/>
    <s v="https://automatingsociety.algorithmwatch.org/report2020/estonia/"/>
    <s v="validated"/>
    <x v="0"/>
    <m/>
    <s v="Colin van Noordt"/>
    <d v="2021-05-25T00:00:00"/>
    <m/>
  </r>
  <r>
    <s v="AIWT6-714"/>
    <s v="Automatic identification of individual risk factors in social care and healthcare "/>
    <s v=" "/>
    <m/>
    <s v="In October 2019, the Japanese multinational IT service provider, Fujitsu, announced that it was developing an AI solution for South Karelia’s social care and healthcare district (known by its Finnish acronym Eksote). The project employs machine learning methods with the aim of helping Eksote identify factors underlying social exclusion of young adults, as well as predicting associated risks. With the predictive model, social and healthcare professionals will be provided an overview of risk factors. According to Fujitsu’s press release, the model identifies some 90% of young adults susceptible to social exclusion. In practical terms, the model that is being used is derived from pseudonymized data taken from the use of Eksote’s services by young adults, and it uses this data to predict social exclusion outcomes defined by Eksote’s professionals. According to Eksote, the legislation on the secondary and combined use of healthcare data makes it possible to use only non-identifiable, pseudonymized data. This means that Fujitsu’s model cannot be used to identify individual young adults considered to be at risk of social exclusion; rather, the model produces a list of risk factors on a general level. The next step in the project is to examine whether it is possible, under the current legislation, to set up a consent-based system: a client’s consent would be asked for before using the predictive model on their individual data when they, for example, have an appointment with a social care or healthcare professional. "/>
    <x v="2"/>
    <x v="7"/>
    <s v="FI"/>
    <s v="Eksote"/>
    <x v="4"/>
    <x v="4"/>
    <s v="Health n.e.c."/>
    <x v="6"/>
    <x v="7"/>
    <m/>
    <s v="Learning"/>
    <s v="Machine learning"/>
    <s v="Machine learning"/>
    <m/>
    <x v="0"/>
    <x v="1"/>
    <m/>
    <x v="3"/>
    <x v="2"/>
    <x v="2"/>
    <x v="0"/>
    <m/>
    <m/>
    <s v="Predictive Analytics, Simulation and Data Visualisation"/>
    <x v="2"/>
    <x v="12"/>
    <x v="0"/>
    <x v="0"/>
    <x v="0"/>
    <m/>
    <x v="0"/>
    <x v="0"/>
    <x v="0"/>
    <s v="Public Services and engagement"/>
    <m/>
    <m/>
    <m/>
    <s v="Improved Public Service"/>
    <s v="x"/>
    <m/>
    <m/>
    <s v="x"/>
    <m/>
    <b v="0"/>
    <b v="0"/>
    <m/>
    <m/>
    <m/>
    <m/>
    <m/>
    <m/>
    <m/>
    <b v="0"/>
    <m/>
    <m/>
    <m/>
    <s v="https://automatingsociety.algorithmwatch.org/report2020/finland/"/>
    <s v="validated"/>
    <x v="0"/>
    <m/>
    <s v="Colin van Noordt"/>
    <d v="2021-05-25T00:00:00"/>
    <m/>
  </r>
  <r>
    <s v="AIWT6-715"/>
    <s v="Predicting youth problems - Identifying youth problems and providing support "/>
    <s v=" "/>
    <m/>
    <s v=" In June 2018, Eksote announced that it had developed, in collaboration with the Finnish IT firm, Avaintec, an AI model to predict problems experienced by children and the youth. The aim was to identify problems early on, so that an intervention could be made and support provided to families sooner rather than later. Much like in the 2019 project on young adults and social exclusion, this model was based on explicitly defined undesired “endpoints”: low-grade averages, disciplinary interventions at school, high-class non-attendance figures, being taken into custody, acceptance into psychiatric care, and substance abuse. The model made use of data gathered from the IT systems of maternity clinics, kindergartens, schools, healthcare, and mental healthcare providers, as well as social services – e.g., it combined data from different administrative branches, namely social care, healthcare, and education. The outcome was the identification of a total of 1340 risk factors, ranging from bad teeth in children, to parents missing maternity clinic appointments, to the child’s siblings bullying others at school. These examples also give an idea of the kinds of data that were employed when making predictions. Ideally, the model would make it possible to continuously keep track of risk factors of individual children."/>
    <x v="2"/>
    <x v="7"/>
    <s v="FI"/>
    <s v="Eksote"/>
    <x v="4"/>
    <x v="0"/>
    <s v="Family and children."/>
    <x v="6"/>
    <x v="1"/>
    <m/>
    <s v="Planning"/>
    <s v="Planning and Scheduling"/>
    <m/>
    <m/>
    <x v="2"/>
    <x v="1"/>
    <m/>
    <x v="0"/>
    <x v="2"/>
    <x v="2"/>
    <x v="0"/>
    <m/>
    <m/>
    <s v="Predictive Analytics, Simulation and Data Visualisation"/>
    <x v="2"/>
    <x v="12"/>
    <x v="0"/>
    <x v="0"/>
    <x v="0"/>
    <m/>
    <x v="0"/>
    <x v="0"/>
    <x v="0"/>
    <s v="Public Services and engagement"/>
    <m/>
    <m/>
    <m/>
    <s v="Improved Public Service"/>
    <m/>
    <s v="x"/>
    <s v="x"/>
    <s v="x"/>
    <m/>
    <b v="0"/>
    <b v="0"/>
    <m/>
    <m/>
    <m/>
    <m/>
    <m/>
    <m/>
    <m/>
    <b v="0"/>
    <m/>
    <m/>
    <m/>
    <s v="https://automatingsociety.algorithmwatch.org/report2020/finland/"/>
    <s v="validated"/>
    <x v="0"/>
    <m/>
    <s v="Colin van Noordt"/>
    <d v="2021-05-25T00:00:00"/>
    <m/>
  </r>
  <r>
    <s v="AIWT6-716"/>
    <s v="Face recognition at schools - Face recognition at the building’s entrance"/>
    <s v="https://automatingsociety.algorithmwatch.org/report2020/france/"/>
    <m/>
    <s v="The two largest southern cities of Nice and Marseille, proposed that some high schools should introduce face recognition at the building’s entrance. Under the plan, students would pass a face check prior to entering their high school. The program was to be funded and implemented by Cisco, a US company. The project is on hold after the French data protection authority considered it  illegal"/>
    <x v="3"/>
    <x v="11"/>
    <s v="FR"/>
    <s v="Nice and Marseille"/>
    <x v="4"/>
    <x v="9"/>
    <s v="Education n.e.c."/>
    <x v="0"/>
    <x v="2"/>
    <m/>
    <s v="Perception"/>
    <s v="Computer vision"/>
    <s v="Machine learning"/>
    <m/>
    <x v="0"/>
    <x v="8"/>
    <s v="1-Biometrics"/>
    <x v="0"/>
    <x v="0"/>
    <x v="0"/>
    <x v="0"/>
    <m/>
    <m/>
    <s v="Computer Vision and Identity Recognition"/>
    <x v="3"/>
    <x v="8"/>
    <x v="0"/>
    <x v="0"/>
    <x v="0"/>
    <m/>
    <x v="0"/>
    <x v="1"/>
    <x v="1"/>
    <s v="Enforcement"/>
    <m/>
    <m/>
    <s v="Incremental / Technical Change"/>
    <s v="Improved Public Service"/>
    <m/>
    <m/>
    <s v="x"/>
    <m/>
    <m/>
    <b v="0"/>
    <b v="0"/>
    <m/>
    <m/>
    <m/>
    <m/>
    <m/>
    <m/>
    <m/>
    <b v="0"/>
    <m/>
    <m/>
    <m/>
    <s v="https://automatingsociety.algorithmwatch.org/report2020/finland/"/>
    <s v="validated"/>
    <x v="0"/>
    <m/>
    <s v="Colin van Noordt"/>
    <d v="2021-05-25T00:00:00"/>
    <m/>
  </r>
  <r>
    <s v="AIWT6-717"/>
    <s v="Suspicious sound detection Saint-Étienne"/>
    <s v=" "/>
    <m/>
    <s v="In Saint-Étienne (pop. 175,000), the city planned to deploy microphones in order to automatically detect suspicious sounds. The project was to be implemented in a poor neighborhood, in coordination with CCTV cameras and an autonomous drone equipped with a camera. The plan was to register all “suspicious” sounds, including things like gunshots but also electric drills, sprays, and whistles (Tesquet, 2019 ; La Quadrature, 2019)._x000a_The project is on hold after the French data protection authority considered it  illegal. The Saint-Étienne microphones would infringe on the privacy of citizens deemed disproportionate, they said (Hourdeaux, 2019a)._x000a_"/>
    <x v="3"/>
    <x v="11"/>
    <s v="FR"/>
    <s v="Saint-Étienne"/>
    <x v="4"/>
    <x v="5"/>
    <s v="Public order and safety n.e.c."/>
    <x v="0"/>
    <x v="2"/>
    <m/>
    <s v="Perception"/>
    <s v="Audio processing"/>
    <s v="Machine learning"/>
    <m/>
    <x v="0"/>
    <x v="1"/>
    <m/>
    <x v="4"/>
    <x v="2"/>
    <x v="2"/>
    <x v="0"/>
    <m/>
    <m/>
    <s v="Audio Processing"/>
    <x v="3"/>
    <x v="11"/>
    <x v="0"/>
    <x v="0"/>
    <x v="0"/>
    <m/>
    <x v="1"/>
    <x v="1"/>
    <x v="3"/>
    <s v="Enforcement"/>
    <m/>
    <m/>
    <s v="Incremental / Technical Change"/>
    <b v="0"/>
    <m/>
    <m/>
    <m/>
    <m/>
    <m/>
    <s v="Improved Administration Efficency"/>
    <s v="Improved Administrative Efficiency"/>
    <m/>
    <s v="x"/>
    <m/>
    <s v="x"/>
    <m/>
    <m/>
    <m/>
    <b v="0"/>
    <m/>
    <m/>
    <m/>
    <s v="https://automatingsociety.algorithmwatch.org/report2020/france/"/>
    <s v="validated"/>
    <x v="0"/>
    <m/>
    <s v="Colin van Noordt"/>
    <d v="2021-05-25T00:00:00"/>
    <m/>
  </r>
  <r>
    <s v="AIWT6-718"/>
    <s v="RADAAR-iTE Predictive policing - risk assessment of militant Salafitsts "/>
    <s v=" "/>
    <m/>
    <s v="Since 2017, the Bundeskriminalamt (Federal Crime Agency, BKA) has used the risk-assessment tool RADAR-iTE (Bundeskriminalamt, 2017) to sort “militant Salafists” into three threat levels (high, conspicuous, and moderate). The system was developed in cooperation with the Department of Forensic Psychology at the University of Konstanz. In order to assess a person already known to the authorities, the caseworker fills in a standardized questionnaire about the “observable behavior” of the subject, drawing on data the police previously gathered on the person and everything the police is legally authorized to access. Once the results of the corresponding threat levels are provided, the caseworker (or the respective department) decides what action to take._x000a_"/>
    <x v="0"/>
    <x v="1"/>
    <s v="DE"/>
    <s v="Bundeskriminalamt (Federal Crime Agency, BKA)"/>
    <x v="0"/>
    <x v="5"/>
    <s v="Police Services"/>
    <x v="1"/>
    <x v="5"/>
    <m/>
    <s v="Planning"/>
    <s v="Planning and Scheduling"/>
    <m/>
    <m/>
    <x v="2"/>
    <x v="5"/>
    <s v="6a-LawEnforcement-riskassess_np"/>
    <x v="0"/>
    <x v="0"/>
    <x v="0"/>
    <x v="0"/>
    <m/>
    <m/>
    <s v="Predictive Analytics, Simulation and Data Visualisation"/>
    <x v="3"/>
    <x v="7"/>
    <x v="0"/>
    <x v="0"/>
    <x v="0"/>
    <m/>
    <x v="0"/>
    <x v="0"/>
    <x v="0"/>
    <s v="Enforcement"/>
    <m/>
    <m/>
    <m/>
    <s v="Improved Public Service"/>
    <m/>
    <m/>
    <s v="x"/>
    <m/>
    <m/>
    <b v="0"/>
    <b v="0"/>
    <m/>
    <m/>
    <m/>
    <m/>
    <m/>
    <m/>
    <m/>
    <b v="0"/>
    <m/>
    <m/>
    <m/>
    <s v="https://automatingsociety.algorithmwatch.org/report2020/germany/"/>
    <s v="validated"/>
    <x v="0"/>
    <m/>
    <s v="Colin van Noordt"/>
    <d v="2021-05-25T00:00:00"/>
    <m/>
  </r>
  <r>
    <s v="AIWT6-719"/>
    <s v="PRECOBS - Predictive policing in German administrations"/>
    <s v=" "/>
    <m/>
    <s v="In Bavaria, the tool PRECOBS (Institut für musterbasierte Prognosetechnik, 2018) calculates where burglaries are most likely to occur, however, the same software was discontinued in Baden Wurttemberg in 2019 due to data quality issues (Mayer, 2019). In the field of burglary prevention, the state of Hesse deploys the KLB-operativ forecast tool (Polizei Hessen, 2017), and Berlin uses KrimPro (Dinger, 2019). Both of these tools analyze data to identify where a potential break-in is most likely to occur. Based on IBM products, North Rhine-Westphalia developed SKALA (Polizei Nordrhein-Westfahlen, 2020), while Lower Saxony uses PreMAP (Niedersächsisches Ministerium für Inneres und Sport, 2018); these two tools make predictions about burglary hot spots, which the police incorporate into action plans._x000a_"/>
    <x v="2"/>
    <x v="1"/>
    <s v="DE"/>
    <s v="Baden Wurttemberg, Hesse,  Berlin and  North Rhine-Westphalia"/>
    <x v="4"/>
    <x v="5"/>
    <s v="Police Services"/>
    <x v="4"/>
    <x v="1"/>
    <n v="2018"/>
    <s v="Planning"/>
    <s v="Planning and Scheduling"/>
    <m/>
    <m/>
    <x v="2"/>
    <x v="5"/>
    <s v="6a-LawEnforcement-riskassess_np"/>
    <x v="0"/>
    <x v="0"/>
    <x v="0"/>
    <x v="0"/>
    <m/>
    <m/>
    <s v="Predictive Analytics, Simulation and Data Visualisation"/>
    <x v="3"/>
    <x v="7"/>
    <x v="0"/>
    <x v="0"/>
    <x v="0"/>
    <m/>
    <x v="0"/>
    <x v="0"/>
    <x v="0"/>
    <s v="Enforcement"/>
    <m/>
    <m/>
    <m/>
    <s v="Improved Public Service"/>
    <m/>
    <m/>
    <s v="x"/>
    <s v="x"/>
    <m/>
    <b v="0"/>
    <b v="0"/>
    <m/>
    <m/>
    <m/>
    <m/>
    <m/>
    <m/>
    <m/>
    <b v="0"/>
    <m/>
    <m/>
    <m/>
    <s v="https://automatingsociety.algorithmwatch.org/report2020/germany/"/>
    <s v="validated"/>
    <x v="0"/>
    <m/>
    <s v="Colin van Noordt"/>
    <d v="2021-05-25T00:00:00"/>
    <m/>
  </r>
  <r>
    <s v="AIWT6-720"/>
    <s v="AI to combat child pornography online"/>
    <s v="https://www.dw.com/en/germany-new-ai-microsoft-combat-child-porn/a-49899882_x000a_https://news.microsoft.com/de-de/ki-im-einsatz-gegen-kinderpornografie/"/>
    <m/>
    <s v="An AI tool to identify pornographic images of children was developed in a collaboration between (Richter, 2019) Microsoft and the Ministry of Justice of the State of North Rhine-Westphalia, the Zentral- und Ansprechstelle Cybercrime (Contact Office for Cyber Crime, ZAC NRW) based in the department of public prosecution in Cologne. In order to comply with strict regulations related to data and child protection, software is used to blur images in police investigations on the police servers in Germany before they are uploaded to Microsoft servers in a non-identifiable way. In the cloud, algorithms analyze the images for pornographic content, identify the faces of victims and abusers and compare them to existing profiles stored in a database. These results are returned to the police for further analysis. This software aims to reduce the workload and mental strain police endure while investigating child abuse._x000a_"/>
    <x v="2"/>
    <x v="1"/>
    <s v="DE"/>
    <s v="the Zentral- und Ansprechstelle Cybercrime (Contact Office for Cyber Crime, ZAC NRW)"/>
    <x v="4"/>
    <x v="5"/>
    <s v="Police Services"/>
    <x v="1"/>
    <x v="2"/>
    <m/>
    <s v="Perception"/>
    <s v="Computer vision"/>
    <s v="Machine learning"/>
    <m/>
    <x v="0"/>
    <x v="5"/>
    <s v="6e-LawEnforcement-predictcrime"/>
    <x v="0"/>
    <x v="2"/>
    <x v="0"/>
    <x v="0"/>
    <m/>
    <m/>
    <s v="Computer Vision and Identity Recognition"/>
    <x v="3"/>
    <x v="7"/>
    <x v="0"/>
    <x v="0"/>
    <x v="0"/>
    <m/>
    <x v="1"/>
    <x v="0"/>
    <x v="0"/>
    <s v="Enforcement"/>
    <m/>
    <m/>
    <m/>
    <b v="0"/>
    <m/>
    <m/>
    <m/>
    <m/>
    <m/>
    <s v="Improved Administration Efficency"/>
    <s v="Improved Administrative Efficiency"/>
    <m/>
    <s v="x"/>
    <m/>
    <s v="x"/>
    <m/>
    <m/>
    <m/>
    <b v="0"/>
    <m/>
    <m/>
    <m/>
    <s v="https://automatingsociety.algorithmwatch.org/report2020/germany/"/>
    <s v="validated"/>
    <x v="0"/>
    <m/>
    <s v="Colin van Noordt"/>
    <d v="2021-05-25T00:00:00"/>
    <m/>
  </r>
  <r>
    <s v="AIWT6-721"/>
    <s v="Suicide Prevention in Jail - Detecting of suspicious objects in a cell"/>
    <s v=" "/>
    <m/>
    <s v="In 2019, the Ministry of Justice of the State of North Rhine-Westphalia launched a program aimed at preventing suicide in jail. The ministry employed the Chemnitz-based firm FusionSystems GmbH  to build a video surveillance system that can detect suspicious objects such as a knotted rope or a firelighter inside a cell and alert officers on duty. The system is supposed to be used on inmates who are categorized at a medium to high suicide risk level and it is meant to substitute the current in-person checks carried out at 15-minute intervals, which have been criticized because they potentially increase the emotional strain on inmates._x000a_"/>
    <x v="2"/>
    <x v="1"/>
    <s v="DE"/>
    <s v="Ministry of Justice of the State of North Rhine-Westphalia"/>
    <x v="4"/>
    <x v="5"/>
    <s v="Public order and safety n.e.c."/>
    <x v="6"/>
    <x v="2"/>
    <m/>
    <s v="Perception"/>
    <s v="Computer vision"/>
    <s v="Machine learning"/>
    <m/>
    <x v="0"/>
    <x v="1"/>
    <m/>
    <x v="4"/>
    <x v="2"/>
    <x v="0"/>
    <x v="0"/>
    <m/>
    <m/>
    <s v="Computer Vision and Identity Recognition"/>
    <x v="3"/>
    <x v="8"/>
    <x v="0"/>
    <x v="0"/>
    <x v="0"/>
    <m/>
    <x v="1"/>
    <x v="0"/>
    <x v="0"/>
    <s v="Enforcement"/>
    <m/>
    <m/>
    <m/>
    <b v="0"/>
    <m/>
    <m/>
    <m/>
    <m/>
    <m/>
    <s v="Improved Administration Efficency"/>
    <s v="Improved Administrative Efficiency"/>
    <m/>
    <s v="x"/>
    <m/>
    <s v="x"/>
    <m/>
    <m/>
    <m/>
    <b v="0"/>
    <m/>
    <m/>
    <m/>
    <s v="https://automatingsociety.algorithmwatch.org/report2020/germany/"/>
    <s v="validated"/>
    <x v="0"/>
    <m/>
    <s v="Colin van Noordt"/>
    <d v="2021-05-25T00:00:00"/>
    <m/>
  </r>
  <r>
    <s v="AIWT6-722"/>
    <s v="PRE-VIEW - Identification of international crisis"/>
    <s v=" "/>
    <m/>
    <s v="The Federal Foreign Office uses the data analytics tool PRE- VIEW– Prediction, Visualization, Early Warning (Auswärtiges Amt, 2019) to identify evolving international crises. The tool analyzes publicly available data related to current political, economic, and societal trends and conflicts in order to identify developing crises. According to the Federal Foreign Office, AI is used to process the data, which is then used to produce infographics and maps to help provide insights into the state of a particular conflict. Furthermore, trend analyses illustrate how political and societal developments may evolve. PREVIEW is deployed by the Federal Foreign Office’s Department S, which oversees international stabilization measures and crises engagement. The output also supports the civil servants in determining which steps to take next._x000a_"/>
    <x v="0"/>
    <x v="1"/>
    <s v="DE"/>
    <s v="Federal Foreign Office"/>
    <x v="0"/>
    <x v="5"/>
    <s v="R&amp;D public order and safety."/>
    <x v="1"/>
    <x v="1"/>
    <m/>
    <s v="Planning"/>
    <s v="Planning and Scheduling"/>
    <m/>
    <m/>
    <x v="2"/>
    <x v="1"/>
    <m/>
    <x v="0"/>
    <x v="3"/>
    <x v="2"/>
    <x v="3"/>
    <m/>
    <m/>
    <s v="Predictive Analytics, Simulation and Data Visualisation"/>
    <x v="2"/>
    <x v="4"/>
    <x v="0"/>
    <x v="0"/>
    <x v="0"/>
    <m/>
    <x v="0"/>
    <x v="0"/>
    <x v="0"/>
    <s v="Regulatory research, analysis and monitoring"/>
    <m/>
    <m/>
    <m/>
    <s v="Improved Public Service"/>
    <m/>
    <s v="x"/>
    <m/>
    <s v="x"/>
    <m/>
    <s v="Open Government Capabilities"/>
    <b v="0"/>
    <m/>
    <m/>
    <m/>
    <m/>
    <m/>
    <m/>
    <m/>
    <s v="Open government capabilities"/>
    <s v="x"/>
    <m/>
    <m/>
    <s v="https://automatingsociety.algorithmwatch.org/report2020/germany/"/>
    <s v="validated"/>
    <x v="0"/>
    <m/>
    <s v="Colin van Noordt"/>
    <d v="2021-05-25T00:00:00"/>
    <m/>
  </r>
  <r>
    <s v="AIWT6-723"/>
    <s v="Identity Check of Migrants - Analysis of content and language of phones "/>
    <s v=" "/>
    <m/>
    <s v="The Bundesamt für Migration und Flüchtlinge (Federal Office for Migration and Refugees, BAMF) has been using automated text and speech recognition systems to identify refugees since 2017. Agency employees can ask asylum seekers to give them access to their cell phone, tablet, or laptop to verify if they are telling the truth about where they come from. The agency has the ability to obtain all the data contained on the devices and run software on it. The software presents the employee with a limited overview of the content, which also includes language analysis of the text retrieved. According to the BAMF, both the software and the hardware was provided by the firm Atos SE, however, VICE Magazine found evidence,   that the mobile forensic technology firm MSAB was also involved. Another tool deployed by the BAMF aims to identify disguised dialects in speech. When an asylum seeker does not have a valid proof of ID, a two-minute voice recording of the person describing a picture in their mother tongue is analyzed by software, which then calculates a percentage of how close the speech comes to a certain dialect._x000a_"/>
    <x v="0"/>
    <x v="1"/>
    <s v="DE"/>
    <s v="Bundesamt für Migration und Flüchtlinge (Federal Office for Migration and Refugees, BAMF)"/>
    <x v="0"/>
    <x v="0"/>
    <s v="Social protection n.e.c."/>
    <x v="1"/>
    <x v="5"/>
    <m/>
    <s v="Communication"/>
    <s v="Natural language processing"/>
    <s v="Machine learning"/>
    <s v="speech recognition"/>
    <x v="0"/>
    <x v="6"/>
    <s v="7c-Migration-authenticity_docs"/>
    <x v="0"/>
    <x v="0"/>
    <x v="0"/>
    <x v="0"/>
    <m/>
    <m/>
    <s v="Natural Language Processing, Text Mining and Speech Analytics"/>
    <x v="2"/>
    <x v="4"/>
    <x v="0"/>
    <x v="0"/>
    <x v="0"/>
    <m/>
    <x v="0"/>
    <x v="1"/>
    <x v="3"/>
    <s v="Enforcement"/>
    <m/>
    <m/>
    <m/>
    <s v="Improved Public Service"/>
    <s v="x"/>
    <m/>
    <m/>
    <s v="x"/>
    <m/>
    <b v="0"/>
    <b v="0"/>
    <m/>
    <m/>
    <m/>
    <m/>
    <m/>
    <m/>
    <m/>
    <b v="0"/>
    <m/>
    <m/>
    <m/>
    <s v="https://automatingsociety.algorithmwatch.org/report2020/germany/"/>
    <s v="validated"/>
    <x v="0"/>
    <m/>
    <s v="Colin van Noordt"/>
    <d v="2021-05-25T00:00:00"/>
    <m/>
  </r>
  <r>
    <s v="AIWT6-724"/>
    <s v="JUS-IT -  Child Care Service"/>
    <s v=" https://www.bszam.de/newsreader-fos-bos/jus-it-internet-statt-alte-akten.html"/>
    <s v="Staatliches Berufliches Schulzentrum Amberg_x000a_Raigeringer Straße 27_x000a_92224 Amberg_x000a_Tel.: 09621 10 50-00"/>
    <s v="Since 2012, the Behörde für Arbeit, Soziales, Familie und Integration (Agency for Labor, Social Affairs, Family and Integration) in Hamburg has been using a piece of software called JUS-IT (Behörde für Arbeit Soziales Familie und Integration, 2018) for the General Social Service, the Child Care Service and the Economic Help for Youths Programme. It is used to administer cases and automate payments and is equipped with interfaces that connect it to police reports and health insurance funds. The system is based on Cúram – a modular off-the-shelf IBM product that can be tailored for specific needs – which has been criticized for functioning inaccurately in Canada (Human Rights Watch, 2018). In 2018, an expert commission on child protection (BÜRGERSCHAFT DER FREIEN UND HANSESTADT HAMBURG, 2018)found that JUS-IT lengthens administrative processes, leaving less time for much-needed family visits. As a result, the commission recommends major revisions or a complete shutdown (Lasarzik, 2019) of the software._x000a__x000a_"/>
    <x v="3"/>
    <x v="1"/>
    <s v="DE"/>
    <s v="Behörde für Arbeit, Soziales, Familie und Integration (Agency for Labor, Social Affairs, Family and Integration)"/>
    <x v="4"/>
    <x v="0"/>
    <s v="Family and children."/>
    <x v="3"/>
    <x v="1"/>
    <m/>
    <s v="Reasoning"/>
    <s v="Automated reasoning"/>
    <m/>
    <m/>
    <x v="2"/>
    <x v="1"/>
    <m/>
    <x v="0"/>
    <x v="2"/>
    <x v="2"/>
    <x v="0"/>
    <m/>
    <m/>
    <s v="Expert and Rule based Systems, Algorithmic Decision Making"/>
    <x v="2"/>
    <x v="4"/>
    <x v="0"/>
    <x v="0"/>
    <x v="0"/>
    <m/>
    <x v="0"/>
    <x v="0"/>
    <x v="0"/>
    <s v="Adjudication"/>
    <m/>
    <m/>
    <m/>
    <s v="Improved Public Service"/>
    <m/>
    <m/>
    <m/>
    <s v="x"/>
    <m/>
    <b v="0"/>
    <b v="0"/>
    <m/>
    <m/>
    <m/>
    <m/>
    <m/>
    <m/>
    <m/>
    <b v="0"/>
    <m/>
    <m/>
    <m/>
    <s v="https://automatingsociety.algorithmwatch.org/report2020/germany/"/>
    <s v="validated"/>
    <x v="0"/>
    <m/>
    <s v="Colin van Noordt"/>
    <d v="2021-05-25T00:00:00"/>
    <m/>
  </r>
  <r>
    <s v="AIWT6-725"/>
    <s v="ALLEGRO - administer unemployment benefit"/>
    <s v=" "/>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x v="0"/>
    <x v="1"/>
    <s v="DE"/>
    <s v="Bundesagentur für Arbeit (Federal Labor Agency)"/>
    <x v="0"/>
    <x v="0"/>
    <s v="Unemployment."/>
    <x v="1"/>
    <x v="9"/>
    <m/>
    <s v="Reasoning"/>
    <s v="Automated reasoning"/>
    <m/>
    <m/>
    <x v="2"/>
    <x v="2"/>
    <s v="5a-Services&amp;Benefits-eligibility_np"/>
    <x v="0"/>
    <x v="0"/>
    <x v="0"/>
    <x v="0"/>
    <m/>
    <m/>
    <s v="Expert and Rule based Systems, Algorithmic Decision Making"/>
    <x v="5"/>
    <x v="10"/>
    <x v="0"/>
    <x v="0"/>
    <x v="0"/>
    <m/>
    <x v="1"/>
    <x v="1"/>
    <x v="3"/>
    <s v="Adjudication"/>
    <m/>
    <m/>
    <m/>
    <b v="0"/>
    <m/>
    <m/>
    <m/>
    <m/>
    <m/>
    <s v="Improved Administration Efficency"/>
    <s v="Improved Administrative Efficiency"/>
    <m/>
    <s v="x"/>
    <s v="x"/>
    <m/>
    <m/>
    <s v="x"/>
    <m/>
    <s v="Open government capabilities"/>
    <s v="x"/>
    <m/>
    <m/>
    <s v="https://automatingsociety.algorithmwatch.org/report2020/germany/"/>
    <s v="validated"/>
    <x v="0"/>
    <m/>
    <s v="Colin van Noordt"/>
    <d v="2021-05-25T00:00:00"/>
    <m/>
  </r>
  <r>
    <s v="AIWT6-726"/>
    <s v="DyRiAS threat levels of abusive male partners"/>
    <s v=" https://second.wiki/wiki/dyrias"/>
    <m/>
    <s v="Protection centers for women in the cities of Singen and Weimar use DyRiAS-Intimpartner (DyRiAS intimate partner) to determine the threat levels of abusive male partners"/>
    <x v="3"/>
    <x v="1"/>
    <s v="DE"/>
    <s v="Cities of Singen and Weima"/>
    <x v="4"/>
    <x v="0"/>
    <s v="Social protection n.e.c."/>
    <x v="1"/>
    <x v="3"/>
    <m/>
    <s v="Planning"/>
    <s v="Planning and Scheduling"/>
    <m/>
    <m/>
    <x v="2"/>
    <x v="5"/>
    <s v="6e-LawEnforcement-predictcrime"/>
    <x v="0"/>
    <x v="2"/>
    <x v="0"/>
    <x v="0"/>
    <m/>
    <m/>
    <s v="Predictive Analytics, Simulation and Data Visualisation"/>
    <x v="2"/>
    <x v="4"/>
    <x v="0"/>
    <x v="0"/>
    <x v="0"/>
    <m/>
    <x v="0"/>
    <x v="0"/>
    <x v="0"/>
    <s v="Enforcement"/>
    <m/>
    <m/>
    <m/>
    <s v="Improved Public Service"/>
    <m/>
    <m/>
    <s v="x"/>
    <m/>
    <m/>
    <b v="0"/>
    <b v="0"/>
    <m/>
    <m/>
    <m/>
    <m/>
    <m/>
    <m/>
    <m/>
    <b v="0"/>
    <m/>
    <m/>
    <m/>
    <s v="https://automatingsociety.algorithmwatch.org/report2020/germany/"/>
    <s v="validated"/>
    <x v="0"/>
    <m/>
    <s v="Colin van Noordt"/>
    <d v="2021-05-25T00:00:00"/>
    <m/>
  </r>
  <r>
    <s v="AIWT6-727"/>
    <s v="DyRiAS potential to go on a school shooting rampage."/>
    <s v=" https://second.wiki/wiki/dyrias"/>
    <m/>
    <s v="In Landesschulamt Sachsen-Anhalt (Federal State Education Agency) DyRiAS-Schule (DyRiAS school) is deployed to analyze the threat levels of students who have the potential to go on a school shooting rampage."/>
    <x v="0"/>
    <x v="1"/>
    <s v="DE"/>
    <s v="Landesschulamt Sachsen-Anhalt (Federal State Education Agency"/>
    <x v="0"/>
    <x v="5"/>
    <s v="Public order and safety n.e.c."/>
    <x v="1"/>
    <x v="3"/>
    <m/>
    <s v="Planning"/>
    <s v="Planning and Scheduling"/>
    <m/>
    <m/>
    <x v="2"/>
    <x v="4"/>
    <s v="3b-Education-students"/>
    <x v="0"/>
    <x v="0"/>
    <x v="0"/>
    <x v="0"/>
    <m/>
    <m/>
    <s v="Predictive Analytics, Simulation and Data Visualisation"/>
    <x v="3"/>
    <x v="7"/>
    <x v="0"/>
    <x v="0"/>
    <x v="0"/>
    <m/>
    <x v="0"/>
    <x v="0"/>
    <x v="0"/>
    <s v="Enforcement"/>
    <m/>
    <m/>
    <m/>
    <s v="Improved Public Service"/>
    <m/>
    <m/>
    <s v="x"/>
    <m/>
    <m/>
    <b v="0"/>
    <b v="0"/>
    <m/>
    <m/>
    <m/>
    <m/>
    <m/>
    <m/>
    <m/>
    <b v="0"/>
    <m/>
    <m/>
    <m/>
    <s v="https://automatingsociety.algorithmwatch.org/report2020/germany/"/>
    <s v="validated"/>
    <x v="0"/>
    <m/>
    <s v="Colin van Noordt"/>
    <d v="2021-05-25T00:00:00"/>
    <m/>
  </r>
  <r>
    <s v="AIWT6-728"/>
    <s v="ROBORDER project"/>
    <s v="https://roborder.eu/"/>
    <s v="Dr. Stefanos Vrochidis (Project Coordinator)_x000a_E-Mail: stefanos@iti.gr_x000a_Phone: +302311257754"/>
    <s v="The Center for Research and Technology Hellas (ITI/CERTH), the National and Kapodistrian University of Athens (UoA), and the Hellenic Ministry of Defense participate in the research project consortium ROBORDER (“autonomous swarm of heterogeneous RObots for BORDER surveillance”). The aim of the ROBORDER project is to deliver a fully-functional, autonomous border surveillance system. The system consists of unmanned mobile robots including aerial, water surface, underwater and ground vehicles, capable of functioning both on a standalone basis and in swarms. The project started in May 2017 and will conclude in February 2021. Twelve other countries are also participating in this consortium: Portugal, United Kingdom, Romania, Germany, Italy, Switzerland, Bulgaria, Spain, Hungary, Belgium, Finland, and Estonia (ROBORDER, 2017)._x000a_"/>
    <x v="0"/>
    <x v="28"/>
    <s v="EL"/>
    <s v="Hellenic Ministry of Defense"/>
    <x v="0"/>
    <x v="5"/>
    <s v="Public order and safety n.e.c."/>
    <x v="3"/>
    <x v="5"/>
    <n v="2021"/>
    <s v="Perception"/>
    <s v="Computer vision"/>
    <m/>
    <m/>
    <x v="3"/>
    <x v="6"/>
    <s v="7b-Migration-assess_risk"/>
    <x v="0"/>
    <x v="0"/>
    <x v="0"/>
    <x v="3"/>
    <m/>
    <m/>
    <s v="Computer Vision and Identity Recognition"/>
    <x v="3"/>
    <x v="13"/>
    <x v="0"/>
    <x v="1"/>
    <x v="1"/>
    <m/>
    <x v="1"/>
    <x v="1"/>
    <x v="2"/>
    <s v="Enforcement"/>
    <m/>
    <m/>
    <s v="Organizational / Sustained Change"/>
    <b v="0"/>
    <m/>
    <m/>
    <m/>
    <m/>
    <m/>
    <s v="Improved Administration Efficency"/>
    <s v="Improved Administrative Efficiency"/>
    <m/>
    <s v="x"/>
    <m/>
    <s v="x"/>
    <m/>
    <m/>
    <m/>
    <b v="0"/>
    <m/>
    <m/>
    <m/>
    <s v="https://automatingsociety.algorithmwatch.org/report2020/greece/"/>
    <s v="validated"/>
    <x v="0"/>
    <m/>
    <s v="Colin van Noordt"/>
    <d v="2021-05-25T00:00:00"/>
    <m/>
  </r>
  <r>
    <s v="AIWT6-729"/>
    <s v="AVINT Trikala - Integration of a line of automated buses"/>
    <s v=" https://space.uitp.org/initiatives/avint-trikala-av-greece"/>
    <s v="space@uitp.org"/>
    <s v=" Trikala city is part of the AVINT (“Autonomous vehicles integrated within the urban context”). Tjos is a project set up to study urban transport in Trikala. It will integrate a line of automated buses – three buses in total, carrying 10 passengers each – into the city’s transportation network. This automated bus line will connect Trikala city center with the university campus. The project started in January 2019 and will be completed in December 2021. "/>
    <x v="3"/>
    <x v="28"/>
    <s v="EL"/>
    <s v="Trikala City"/>
    <x v="4"/>
    <x v="3"/>
    <s v="Transport"/>
    <x v="3"/>
    <x v="1"/>
    <n v="2021"/>
    <s v="Integration and Interaction"/>
    <s v="Connected and Automated vehicles"/>
    <s v="Machine learning"/>
    <m/>
    <x v="0"/>
    <x v="1"/>
    <m/>
    <x v="2"/>
    <x v="0"/>
    <x v="1"/>
    <x v="2"/>
    <m/>
    <m/>
    <s v="Cognitive Robotics and Process Automation, Connected and Automated Vehicles"/>
    <x v="0"/>
    <x v="6"/>
    <x v="0"/>
    <x v="0"/>
    <x v="0"/>
    <m/>
    <x v="0"/>
    <x v="1"/>
    <x v="2"/>
    <s v="Public Services and engagement"/>
    <m/>
    <m/>
    <s v="Transformative / Disruptive"/>
    <s v="Improved Public Service"/>
    <m/>
    <s v="x"/>
    <m/>
    <s v="x"/>
    <m/>
    <b v="0"/>
    <b v="0"/>
    <m/>
    <m/>
    <m/>
    <m/>
    <m/>
    <m/>
    <m/>
    <b v="0"/>
    <m/>
    <m/>
    <m/>
    <s v="https://automatingsociety.algorithmwatch.org/report2020/greece/"/>
    <s v="validated"/>
    <x v="0"/>
    <m/>
    <s v="Colin van Noordt"/>
    <d v="2021-05-25T00:00:00"/>
    <m/>
  </r>
  <r>
    <s v="AIWT6-730"/>
    <s v="ANPR Greece"/>
    <s v="https://datanoesis.gr/security/automatic-license-plate-recognition/"/>
    <s v="info@datanoesis.gr"/>
    <s v="Automatic Number Plate Recognition (ANPR) cameras were  introduced in  2019.  50 Hellenic police vehicles are equipped with such cameras and they are capable of detecting the license plates of stolen vehicles or vehicles used in criminal activities. The ANPR can recognize 15,000 license plates per hour, and the cameras can detect license plates at speeds above 170 km per hour. In the near future, they will also be able to detect uninsured vehicles."/>
    <x v="0"/>
    <x v="28"/>
    <s v="EL"/>
    <s v="Hellenic Police"/>
    <x v="0"/>
    <x v="3"/>
    <s v="Transport"/>
    <x v="1"/>
    <x v="1"/>
    <m/>
    <s v="Perception"/>
    <s v="Computer vision"/>
    <s v="Machine learning"/>
    <m/>
    <x v="0"/>
    <x v="1"/>
    <m/>
    <x v="0"/>
    <x v="0"/>
    <x v="1"/>
    <x v="0"/>
    <m/>
    <m/>
    <s v="Computer Vision and Identity Recognition"/>
    <x v="3"/>
    <x v="8"/>
    <x v="0"/>
    <x v="0"/>
    <x v="0"/>
    <m/>
    <x v="1"/>
    <x v="1"/>
    <x v="1"/>
    <s v="Enforcement"/>
    <m/>
    <m/>
    <m/>
    <b v="0"/>
    <m/>
    <m/>
    <m/>
    <m/>
    <m/>
    <s v="Improved Administration Efficency"/>
    <s v="Improved Administrative Efficiency"/>
    <m/>
    <s v="x"/>
    <m/>
    <s v="x"/>
    <m/>
    <m/>
    <m/>
    <b v="0"/>
    <m/>
    <m/>
    <m/>
    <s v="https://automatingsociety.algorithmwatch.org/report2020/greece/"/>
    <s v="validated"/>
    <x v="0"/>
    <m/>
    <s v="Colin van Noordt"/>
    <d v="2021-05-25T00:00:00"/>
    <m/>
  </r>
  <r>
    <s v="AIWT6-731"/>
    <s v="Smart policing software - Development an integrated information system for police"/>
    <s v=" "/>
    <m/>
    <s v="Intracom Telecom, a global telecommunication systems and solutions vendor, signed a four million euro contract with the Hellenic Police and the Hellenic Ministry of Citizen Protection for the development of “Smart Policing” software. The contract states that Intracom Telecom will develop an integrated information system which will include the core building blocks for face recognition, automated fingerprint identification, document authentication, and complex information searches in existing databases. The system will allow the police to run checks in real-time during police stops. Based on the implementation timetable of the project, the vendor will deliver the system to the Hellenic Police within 20 months of signing the contract. "/>
    <x v="0"/>
    <x v="28"/>
    <s v="EL"/>
    <s v="Hellenic Police and the Hellenic Ministry of Citizen Protection"/>
    <x v="0"/>
    <x v="5"/>
    <s v="Police Services"/>
    <x v="3"/>
    <x v="1"/>
    <m/>
    <s v="Planning"/>
    <s v="Planning and Scheduling"/>
    <m/>
    <m/>
    <x v="2"/>
    <x v="5"/>
    <s v="6f-LawEnforcement-profiling_np"/>
    <x v="0"/>
    <x v="0"/>
    <x v="0"/>
    <x v="3"/>
    <m/>
    <m/>
    <s v="Predictive Analytics, Simulation and Data Visualisation"/>
    <x v="1"/>
    <x v="2"/>
    <x v="0"/>
    <x v="0"/>
    <x v="0"/>
    <m/>
    <x v="0"/>
    <x v="0"/>
    <x v="0"/>
    <s v="Enforcement"/>
    <m/>
    <m/>
    <m/>
    <s v="Improved Public Service"/>
    <m/>
    <m/>
    <m/>
    <s v="x"/>
    <m/>
    <b v="0"/>
    <b v="0"/>
    <m/>
    <m/>
    <m/>
    <m/>
    <m/>
    <m/>
    <m/>
    <b v="0"/>
    <m/>
    <m/>
    <m/>
    <s v="https://automatingsociety.algorithmwatch.org/report2020/greece/"/>
    <s v="validated"/>
    <x v="0"/>
    <m/>
    <s v="Colin van Noordt"/>
    <d v="2021-05-25T00:00:00"/>
    <m/>
  </r>
  <r>
    <s v="AIWT6-732"/>
    <s v="SPIRIT predictive policing  - privacy-preserving intelligence analysis for resolving identities"/>
    <s v=" "/>
    <m/>
    <s v="Hellenic Police and four other law enforcement authorities (i.e. the West Midlands Police (UK), the Police and Crime Commissioner for Thames Valley (UK), the Serbian Ministry of Interior (RS), and the Police Academy in Szcytno (PL)) are taking part in a project called SPIRIT (“Scalable privacy-preserving intelligence analysis for resolving identities”). The information available on the project’s web- site is very limited, even though the project has been up and running since August 2018. Nevertheless, it is evident from the website that the project aims to use tools such as face extraction and matching, to correlate information from social media data, and to continuously initiate complex associative searches across all sources relevant to criminal investigation. A successful freedom of information request revealed that trial runs will be organized, including in Greece, involving end-users and practitioners, such as law enforcement agencies, and other stakeholders. The Hellenic Police (Border Unit) is involved in trials that run between January and August 2020, while reports of trial runs and tests are expected in the form of deliverables in April 2020 and January 2021. Two of the Greek stakeholders in SPIRIT’s consortium are the private companies Singular Logic and Nydor System Technologies. The project is due to end in July 2021. "/>
    <x v="1"/>
    <x v="28"/>
    <s v="EL"/>
    <s v="Hellenic Police"/>
    <x v="1"/>
    <x v="5"/>
    <s v="Police Services"/>
    <x v="3"/>
    <x v="1"/>
    <n v="2020"/>
    <s v="Planning"/>
    <s v="Planning and Scheduling"/>
    <m/>
    <m/>
    <x v="2"/>
    <x v="5"/>
    <s v="6f-LawEnforcement-profiling_np"/>
    <x v="0"/>
    <x v="2"/>
    <x v="0"/>
    <x v="1"/>
    <m/>
    <m/>
    <s v="Predictive Analytics, Simulation and Data Visualisation"/>
    <x v="3"/>
    <x v="7"/>
    <x v="0"/>
    <x v="0"/>
    <x v="0"/>
    <m/>
    <x v="0"/>
    <x v="0"/>
    <x v="0"/>
    <s v="Enforcement"/>
    <m/>
    <m/>
    <m/>
    <s v="Improved Public Service"/>
    <m/>
    <m/>
    <s v="x"/>
    <s v="x"/>
    <m/>
    <b v="0"/>
    <b v="0"/>
    <m/>
    <m/>
    <m/>
    <m/>
    <m/>
    <m/>
    <m/>
    <b v="0"/>
    <m/>
    <m/>
    <m/>
    <s v="https://automatingsociety.algorithmwatch.org/report2020/greece/"/>
    <s v="validated"/>
    <x v="0"/>
    <m/>
    <s v="Colin van Noordt"/>
    <d v="2021-05-25T00:00:00"/>
    <m/>
  </r>
  <r>
    <s v="AIWT6-733"/>
    <s v="Predicting chronic pathologies and post-surgery complications"/>
    <s v=" "/>
    <m/>
    <s v="In the city of Vimercate, in the Lombardy region of northern Italy, the local branch of the public health authority (Azienda Socio Sanitaria Territoriale, ASST) has adopted open source cloud solutions (developed by Almaviva) which use algorithms to predict the beginning of chronic pathologies and post-surgery complications Building on a decade spent digitizing medical records, Vimercate hospital aims to more efficiently manage patients, including by personalizing treatments according to machine learning-powered analytics, thus reducing costs and optimizing logistics, while at the same time improving its “precision medicine” solutions._x000a_“This is the first structured usage of AI within a hospital in Italy”, says Head of AI Solutions at Almaviva, Antonio Cer-qua, who also revealed that the objective is to provide his company’s IoT platform, Giotto, “to a national network of hospitals”. According to Cerqua, “many have already shown their interest” (Il Giorno 2019)._x000a_Representatives from the consulting giant Deloitte also visited the Vimercate hospital specifically because of this project, wrote Giornale di Monza.“AI must not replace physicians”, says Head of Informatics at ASST Vimercate, Giovanni Delgrossi, “but support them, a tool that helps them making better decisions” (Sole 24 Ore 2019)"/>
    <x v="3"/>
    <x v="12"/>
    <s v="IT"/>
    <s v="City of Vimercate"/>
    <x v="4"/>
    <x v="4"/>
    <s v="Hospital services."/>
    <x v="3"/>
    <x v="2"/>
    <m/>
    <s v="Planning"/>
    <s v="Planning and Scheduling"/>
    <s v="Machine learning"/>
    <m/>
    <x v="0"/>
    <x v="1"/>
    <m/>
    <x v="1"/>
    <x v="0"/>
    <x v="0"/>
    <x v="0"/>
    <s v="A11-Medical devices, Reg. (EU) 2017/745"/>
    <m/>
    <s v="Predictive Analytics, Simulation and Data Visualisation"/>
    <x v="2"/>
    <x v="12"/>
    <x v="0"/>
    <x v="0"/>
    <x v="0"/>
    <m/>
    <x v="0"/>
    <x v="0"/>
    <x v="0"/>
    <s v="Public Services and engagement"/>
    <s v="Yes"/>
    <m/>
    <m/>
    <s v="Improved Public Service"/>
    <m/>
    <s v="x"/>
    <s v="x"/>
    <s v="x"/>
    <m/>
    <b v="0"/>
    <b v="0"/>
    <m/>
    <m/>
    <m/>
    <m/>
    <m/>
    <m/>
    <m/>
    <b v="0"/>
    <m/>
    <m/>
    <m/>
    <s v="https://automatingsociety.algorithmwatch.org/report2020/italy/"/>
    <s v="validated"/>
    <x v="0"/>
    <m/>
    <s v="Colin van Noordt"/>
    <d v="2021-05-25T00:00:00"/>
    <m/>
  </r>
  <r>
    <s v="AIWT6-734"/>
    <s v="Predictive Jurisprudence - Tribunale di Pisa"/>
    <s v=" https://www.predictivejustice.eu"/>
    <s v="segrliderlab@santannapisa.it"/>
    <s v="In 2019, the first experiment with automated decision-making within the justice system was developed at LIDER Lab Scuola Superiore Sant’Anna in collaboration with EMbeDS, KDD Lab and the Tribunal of Genoa (Gonews 2019).‎Predictive Justice is an ambitious long-term project built with an innovative approach and an underlying philosophy. The approach starts from the assumption that only the combination of different expertise and different tools in coherent and integrated pipelines can offer effective results in a short time. For this reason, the teams of each &quot;sub-project&quot; are interdisciplinary and the individual sub-projects also constitute autonomous projects from a scientific and operational point of view. Precisely the idea that the advancement of knowledge with its applicative implications offers pieces to be organized modularly in multiple ways has convinced us to organize the work in building-blocks projects. The ambitions are multiple and transversal: from the attempt to &quot;export&quot; knowledge, techniques, and solutions across disciplines (for example from omics to legal data mining) to the combination of protocols and software to automate the pseudonymization of texts or to the creation of innovative tools for querying legal materials through their automatic annotation to the construction of prediction tools based on data science and Intelligence Artificial, to the attempt to offer understandable explanations on the functioning of the tools produced / used adapting them to the needs / capabilities of the different end users. ‎ ‎All these steps are obviously articulated in full coherence with the corresponding regulatory and ethical framework, convinced that the regulatory and ethical profiles in research are central and go beyond mere adherence to the rules. ‎"/>
    <x v="2"/>
    <x v="12"/>
    <s v="IT"/>
    <s v="Tribunal of Pisa (and EMbeDS, KDD Lab)"/>
    <x v="4"/>
    <x v="5"/>
    <s v="Law courts"/>
    <x v="3"/>
    <x v="7"/>
    <m/>
    <s v="Learning"/>
    <s v="Machine learning"/>
    <s v="Machine learning"/>
    <m/>
    <x v="0"/>
    <x v="7"/>
    <s v="8-Justice"/>
    <x v="0"/>
    <x v="0"/>
    <x v="0"/>
    <x v="0"/>
    <m/>
    <m/>
    <s v="Machine Learning, Deep Learning"/>
    <x v="1"/>
    <x v="2"/>
    <x v="0"/>
    <x v="0"/>
    <x v="0"/>
    <m/>
    <x v="1"/>
    <x v="1"/>
    <x v="3"/>
    <s v="Internal Management"/>
    <m/>
    <m/>
    <m/>
    <b v="0"/>
    <m/>
    <m/>
    <m/>
    <m/>
    <m/>
    <s v="Improved Administration Efficency"/>
    <s v="Improved Administrative Efficiency"/>
    <m/>
    <m/>
    <s v="x"/>
    <m/>
    <m/>
    <m/>
    <m/>
    <b v="0"/>
    <m/>
    <m/>
    <m/>
    <s v="https://www.lanazione.it/pisa/cronaca/la-giustizia-diventa-predittiva-con-l-intelligenza-artificiale-della-scuola-sant-anna-1.6390186"/>
    <s v="validated"/>
    <x v="0"/>
    <m/>
    <s v="Colin van Noordt"/>
    <d v="2021-05-25T00:00:00"/>
    <m/>
  </r>
  <r>
    <s v="AIWT6-735"/>
    <s v="Fiscal reliability assessment"/>
    <s v=" "/>
    <s v="E-mail automating-society@algorithmwatch.org Phone +49 30 99 40 49 001"/>
    <s v="First introduced by the Gentiloni government in 2017, the ISA Fiscal Reliability Index finally came into use in 2019. Developed by SOSE (Soluzioni per il sistema economico), a subsidiary of both the Ministry of Finance (MEF) and Banca d’Italia, the system consists of an algorithmic scoring of fiscal trustworthiness. The system assigns precise benefits to higher rankings (above 8 out of a scale of 10), while at the same time prescribing stricter controls on those below 6. This is based on the mere automated presumption of anomalies in consumption, properties, investments, and other financial behavior. Its rationale is to give fiscal sub-jects a way to self-assess their position and preemptively fill any gaps that might alert authorities and lead to further scrutiny."/>
    <x v="2"/>
    <x v="12"/>
    <s v="IT"/>
    <s v="Prime Minister"/>
    <x v="1"/>
    <x v="3"/>
    <s v="R&amp;D economic affairs"/>
    <x v="2"/>
    <x v="4"/>
    <m/>
    <s v="Reasoning"/>
    <s v="Automated reasoning"/>
    <m/>
    <m/>
    <x v="1"/>
    <x v="1"/>
    <m/>
    <x v="0"/>
    <x v="0"/>
    <x v="3"/>
    <x v="0"/>
    <m/>
    <m/>
    <s v="Predictive Analytics, Simulation and Data Visualisation"/>
    <x v="4"/>
    <x v="3"/>
    <x v="0"/>
    <x v="0"/>
    <x v="0"/>
    <m/>
    <x v="3"/>
    <x v="2"/>
    <x v="5"/>
    <s v="Internal Management"/>
    <m/>
    <m/>
    <m/>
    <b v="0"/>
    <m/>
    <m/>
    <m/>
    <m/>
    <m/>
    <b v="0"/>
    <b v="0"/>
    <m/>
    <m/>
    <m/>
    <m/>
    <m/>
    <m/>
    <m/>
    <b v="0"/>
    <m/>
    <m/>
    <m/>
    <s v="https://automatingsociety.algorithmwatch.org/report2020/italy/"/>
    <s v="validated"/>
    <x v="1"/>
    <s v="[Marco] Too generic case, could imply AI maybe, even not"/>
    <s v="Colin van Noordt"/>
    <d v="2021-05-25T00:00:00"/>
    <m/>
  </r>
  <r>
    <s v="AIWT6-736"/>
    <s v="Evasometro Anonimizzato - Big data analysis of taxpayer behaviour"/>
    <s v=" "/>
    <m/>
    <s v="Called “Evasometro Anonimizzato”, the tool will include “specific algorithms”, wrote financial newspaper Il Sole 24 Ore, and will be able to cross-check the different databases held by the Italian fiscal authorities for inconsistencies in consumption patterns or in any other financial operation. Anomalies recognized by the “digital eyes” of the system will alert fiscal authorities, who can then summon flagged individuals for further scrutiny._x000a__x000a_This algorithmic-driven monitoring has to be coupled with that of “open sources”, such as “news articles, websites and social media”, by the Italian fiscal authority, Agenzia delle Entrate. The monitoring system has been active since 2016, but was largely unknown to the public until January 2020. It was devised to “acquire all elements that could be useful in knowing the taxpayer”, thereby helping the institution check the consistency of each individual’s fiscal behavior (Corriere della Sera 2019b)."/>
    <x v="0"/>
    <x v="12"/>
    <s v="IT"/>
    <s v="Italian Tax Authority (Agenzia delle Entrate)"/>
    <x v="0"/>
    <x v="1"/>
    <s v="Public Services"/>
    <x v="1"/>
    <x v="0"/>
    <m/>
    <s v="Planning"/>
    <s v="Planning and Scheduling"/>
    <m/>
    <m/>
    <x v="2"/>
    <x v="1"/>
    <m/>
    <x v="0"/>
    <x v="2"/>
    <x v="2"/>
    <x v="0"/>
    <m/>
    <m/>
    <s v="Predictive Analytics, Simulation and Data Visualisation"/>
    <x v="3"/>
    <x v="13"/>
    <x v="0"/>
    <x v="0"/>
    <x v="0"/>
    <m/>
    <x v="0"/>
    <x v="0"/>
    <x v="0"/>
    <s v="Enforcement"/>
    <s v="Yes"/>
    <m/>
    <m/>
    <s v="Improved Public Service"/>
    <m/>
    <m/>
    <s v="x"/>
    <m/>
    <m/>
    <b v="0"/>
    <b v="0"/>
    <m/>
    <m/>
    <m/>
    <m/>
    <m/>
    <m/>
    <m/>
    <b v="0"/>
    <m/>
    <m/>
    <m/>
    <s v="https://automatingsociety.algorithmwatch.org/report2020/italy/"/>
    <s v="validated"/>
    <x v="0"/>
    <m/>
    <s v="Colin van Noordt"/>
    <d v="2021-05-25T00:00:00"/>
    <m/>
  </r>
  <r>
    <s v="AIWT6-737"/>
    <s v="KeyCrime software -  Finding relationships among serial crimes"/>
    <s v=" "/>
    <m/>
    <s v="KeyCrime software had been deployed in the city of Milan"/>
    <x v="3"/>
    <x v="12"/>
    <s v="IT"/>
    <s v="Municipality of Milan"/>
    <x v="4"/>
    <x v="5"/>
    <s v="Police Services"/>
    <x v="1"/>
    <x v="2"/>
    <m/>
    <s v="Planning"/>
    <s v="Planning and Scheduling"/>
    <m/>
    <m/>
    <x v="2"/>
    <x v="5"/>
    <s v="6g-LawEnforcement-crime analytics_np"/>
    <x v="0"/>
    <x v="0"/>
    <x v="0"/>
    <x v="0"/>
    <m/>
    <m/>
    <s v="Predictive Analytics, Simulation and Data Visualisation"/>
    <x v="3"/>
    <x v="7"/>
    <x v="0"/>
    <x v="0"/>
    <x v="0"/>
    <m/>
    <x v="0"/>
    <x v="0"/>
    <x v="0"/>
    <s v="Enforcement"/>
    <m/>
    <m/>
    <m/>
    <s v="Improved Public Service"/>
    <m/>
    <m/>
    <s v="x"/>
    <m/>
    <m/>
    <b v="0"/>
    <b v="0"/>
    <m/>
    <m/>
    <m/>
    <m/>
    <m/>
    <m/>
    <m/>
    <b v="0"/>
    <m/>
    <m/>
    <m/>
    <s v="https://www.vice.com/en/article/kzggz3/the-milan-police-have-a-high-tech-solution-to-catch-robbers"/>
    <s v="validated"/>
    <x v="0"/>
    <m/>
    <s v="Colin van Noordt"/>
    <d v="2021-05-25T00:00:00"/>
    <m/>
  </r>
  <r>
    <s v="AIWT6-738"/>
    <s v="XLAW - Trends and pattern discovery in crimes"/>
    <s v="https://www.xlaw.it/presentazione/index_eng.asp_x000a_https://www.youtube.com/watch?v=dJAWBQTTBsM"/>
    <s v="Elia Lombardo (info@xlaw.it)"/>
    <s v="XLAW software  also developed by a law enforcement official and it has already been deployed in the cities of Naples, Modena, Prato, Salerno, Livorno, Trieste, Trento, and Venice (Business Insider 2019), where it led to the arrest of a 55-year-old man accused of theft. Law information website Altalex reports that the system’s accuracy is 87-93% in Naples, 92-93% in Venice, and 94% in Prato, but, at the moment, no independent auditing or fact-checking is publicly available for each of these trials. _x000a_XLAW is software that uses probabilistic, machine learning-powered solution for trends and pattern discovery in crimes. This implies that one can deduce — or more accurately, induce — how criminal behavior will unfold, before it has happened, by intelligent analysis of the criminal history of a location over time. Lombardo claims to have done this by carefully analyzing 20 years of data and also by calling on his experience in the field. As a result, thanks to XLAW, law enforcement officials can be alerted and deployed on the scene before a crime has even happened. At the same time, XLAW provides police officers with details as precise as “genre, height, citizenship, distinguishing features, and biometrics” of a potential suspect.XLAW has a strong predictive component to it. In the case of Venice, for example, State Police boasted that “84% of felonies (“fatti-reato”) that have been either attempted or committed had been foreseen by the system”. As a result, XLAW is regularly portrayed as a success story."/>
    <x v="0"/>
    <x v="12"/>
    <s v="IT"/>
    <s v="Department of Public Security Central Anti-Crime Directorate"/>
    <x v="0"/>
    <x v="5"/>
    <s v="Public order and safety n.e.c."/>
    <x v="1"/>
    <x v="2"/>
    <m/>
    <s v="Reasoning"/>
    <s v="Knowledge representation"/>
    <m/>
    <m/>
    <x v="2"/>
    <x v="5"/>
    <s v="6g-LawEnforcement-crime analytics_np"/>
    <x v="0"/>
    <x v="0"/>
    <x v="0"/>
    <x v="0"/>
    <m/>
    <m/>
    <m/>
    <x v="2"/>
    <x v="9"/>
    <x v="0"/>
    <x v="0"/>
    <x v="0"/>
    <s v="Yes"/>
    <x v="1"/>
    <x v="0"/>
    <x v="0"/>
    <s v="Smart city"/>
    <m/>
    <m/>
    <s v="Transformative / Disruptive"/>
    <b v="0"/>
    <m/>
    <m/>
    <m/>
    <m/>
    <m/>
    <s v="Improved Administration Efficency"/>
    <s v="Improved Administrative Efficiency"/>
    <m/>
    <m/>
    <m/>
    <s v="x"/>
    <m/>
    <m/>
    <m/>
    <b v="0"/>
    <m/>
    <m/>
    <m/>
    <s v="https://spainsnews.com/the-policeman-who-learned-to-program-to-predict-crimes-technology/"/>
    <s v="validated"/>
    <x v="0"/>
    <m/>
    <s v="Marco Combetto"/>
    <d v="2021-11-24T00:00:00"/>
    <m/>
  </r>
  <r>
    <s v="AIWT6-739"/>
    <s v="Catch facial recognition software"/>
    <s v=" "/>
    <m/>
    <s v="Dutch police’s Catch face recognition system is of particular importance. An investigation published by VICE in July 2019 uncovered the existence of over 2.2 million images in the Catch system of a total of 1.3 million individuals who may be suspected of committing a serious criminal offense. In November 2019, the police confirmed that its face recognition system now has access to a complete database of people suspected of serious crimes. Current figures are unknown, but in 2017, 93 suspects were identified using the system.  Furthermore, the national police introduced a smartphone app last year that allows police officers to send images to Catch. "/>
    <x v="0"/>
    <x v="13"/>
    <s v="NL"/>
    <s v="Dutch Police"/>
    <x v="0"/>
    <x v="5"/>
    <s v="Police Services"/>
    <x v="1"/>
    <x v="0"/>
    <m/>
    <s v="Perception"/>
    <s v="Computer vision"/>
    <s v="Machine learning"/>
    <m/>
    <x v="0"/>
    <x v="8"/>
    <s v="1-Biometrics"/>
    <x v="0"/>
    <x v="0"/>
    <x v="0"/>
    <x v="0"/>
    <m/>
    <m/>
    <s v="Predictive Analytics, Simulation and Data Visualisation"/>
    <x v="3"/>
    <x v="8"/>
    <x v="0"/>
    <x v="0"/>
    <x v="0"/>
    <m/>
    <x v="0"/>
    <x v="1"/>
    <x v="1"/>
    <s v="Enforcement"/>
    <m/>
    <m/>
    <s v="Transformative / Disruptive"/>
    <s v="Improved Public Service"/>
    <s v="x"/>
    <m/>
    <m/>
    <s v="x"/>
    <m/>
    <b v="0"/>
    <b v="0"/>
    <m/>
    <m/>
    <m/>
    <m/>
    <m/>
    <m/>
    <m/>
    <b v="0"/>
    <m/>
    <m/>
    <m/>
    <s v="https://automatingsociety.algorithmwatch.org/report2020/netherlands/"/>
    <s v="validated"/>
    <x v="0"/>
    <m/>
    <s v="Colin van Noordt"/>
    <d v="2021-05-25T00:00:00"/>
    <m/>
  </r>
  <r>
    <s v="AIWT6-740"/>
    <s v="Proof of life recognition - Audio or video recognition "/>
    <s v=" "/>
    <m/>
    <s v="Every year, approximately 11,000 retired Portuguese citizens who live abroad must demonstrate “proof of life” in order to continue receiving their pension. Now, a pilot project launched by Caixa Geral de Aposentações, a welfare institution for civil servants, aims to simplify the process by allowing pensioners who live abroad to demonstrate the required proof of life via face or voice recognition. The pilot project started in Macau (a former colony that remained under Portuguese administration until 1999), where hundreds of people are already using the system."/>
    <x v="3"/>
    <x v="24"/>
    <s v="PT"/>
    <s v="Macau"/>
    <x v="4"/>
    <x v="0"/>
    <s v="Old age."/>
    <x v="4"/>
    <x v="1"/>
    <m/>
    <s v="Perception"/>
    <s v="Audio processing"/>
    <s v="Machine learning"/>
    <m/>
    <x v="0"/>
    <x v="1"/>
    <m/>
    <x v="0"/>
    <x v="0"/>
    <x v="1"/>
    <x v="0"/>
    <m/>
    <m/>
    <s v="Audio Processing"/>
    <x v="0"/>
    <x v="6"/>
    <x v="0"/>
    <x v="0"/>
    <x v="0"/>
    <m/>
    <x v="0"/>
    <x v="1"/>
    <x v="1"/>
    <s v="Public Services and engagement"/>
    <m/>
    <m/>
    <s v="Incremental / Technical Change"/>
    <s v="Improved Public Service"/>
    <m/>
    <m/>
    <m/>
    <s v="x"/>
    <m/>
    <b v="0"/>
    <b v="0"/>
    <m/>
    <m/>
    <m/>
    <m/>
    <m/>
    <m/>
    <m/>
    <b v="0"/>
    <m/>
    <m/>
    <m/>
    <s v="https://automatingsociety.algorithmwatch.org/report2020/portugal/"/>
    <s v="validated"/>
    <x v="0"/>
    <m/>
    <s v="Colin van Noordt"/>
    <d v="2021-05-25T00:00:00"/>
    <m/>
  </r>
  <r>
    <s v="AIWT6-741"/>
    <s v="AI in e-Sociala program - Optimization of the social benefits tranfers_x000a_"/>
    <s v=" "/>
    <m/>
    <s v="In 2010, the Slovenian government introduced the e-Sociala (e-social services) program to optimize social transfers, such as social and unemployment benefits, child benefits, subsidies, etc. that make up the welfare system. The system consists of many connected databases (Ministry of Public Administration, 2009) and was designed to optimize the work process for social workers, evaluate their work, and prevent errors when processing applications for social welfare. The system has been upgraded since its introduction and that it now includes AI, ADM, and machine learning capabilities._x000a__x000a_For example, citizens can use ADM to learn their social rights and see a prediction of benefit payments so that they can make an informed evaluation and calculation before applying for social benefits. Furthermore, the application processes for several social rights/benefits is fully automated, e.g., to research previous decisions related to social benefits and to see new (informative) ones for particular applicants. E-sociala can also detect people from the same family and access their financial information, thereby simplifying the process for social workers._x000a__x000a_The goal is to further automate the process so that the system can create a full “social rights profile” for every applicant. The system will then be able to see what benefits a particular citizen is eligible for, for how long, and for what amount of money. For legal reasons, social workers still need to personally evaluate, print, sign and send every application. At the moment, the process still requires some manual (human) intervention which is recorded and analyzed in order to improve the system and prevent errors."/>
    <x v="0"/>
    <x v="26"/>
    <s v="SI"/>
    <s v="Ministry of Public Administration"/>
    <x v="0"/>
    <x v="0"/>
    <s v="Social protection n.e.c."/>
    <x v="1"/>
    <x v="11"/>
    <m/>
    <s v="Learning"/>
    <s v="Machine learning"/>
    <s v="Machine learning"/>
    <m/>
    <x v="0"/>
    <x v="1"/>
    <m/>
    <x v="0"/>
    <x v="2"/>
    <x v="2"/>
    <x v="0"/>
    <m/>
    <m/>
    <s v="Machine Learning, Deep Learning"/>
    <x v="5"/>
    <x v="10"/>
    <x v="0"/>
    <x v="0"/>
    <x v="0"/>
    <m/>
    <x v="1"/>
    <x v="0"/>
    <x v="0"/>
    <s v="Public Services and engagement"/>
    <m/>
    <m/>
    <s v="Incremental / Technical Change"/>
    <b v="0"/>
    <m/>
    <m/>
    <m/>
    <m/>
    <m/>
    <s v="Improved Administration Efficency"/>
    <s v="Improved Administrative Efficiency"/>
    <m/>
    <s v="x"/>
    <s v="x"/>
    <s v="x"/>
    <m/>
    <s v="x"/>
    <m/>
    <s v="Open government capabilities"/>
    <s v="x"/>
    <m/>
    <m/>
    <s v="https://automatingsociety.algorithmwatch.org/report2020/slovenia/"/>
    <s v="validated"/>
    <x v="0"/>
    <m/>
    <s v="Colin van Noordt"/>
    <d v="2021-05-25T00:00:00"/>
    <m/>
  </r>
  <r>
    <s v="AIWT6-742"/>
    <s v="Detecting tax evasion schemes - Machine learning to detect tax evasion_x000a_"/>
    <s v=" "/>
    <m/>
    <s v="The Ministry of Finance’s financial administration has been using machine learning to detect tax evasion schemes, and tax fraud, and to find errors in tax reports. During the research for this report, we also learned that the ministry ranks “risky” citizens who it thinks are more likely to become tax evaders._x000a_"/>
    <x v="0"/>
    <x v="26"/>
    <s v="SI"/>
    <s v="Ministry of Finance"/>
    <x v="0"/>
    <x v="1"/>
    <s v="Executive and legislative organs, financial and fiscal affairs, external affairs."/>
    <x v="1"/>
    <x v="1"/>
    <m/>
    <s v="Reasoning"/>
    <s v="Automated reasoning"/>
    <s v="Machine learning"/>
    <m/>
    <x v="0"/>
    <x v="5"/>
    <s v="6e-LawEnforcement-predictcrime"/>
    <x v="0"/>
    <x v="2"/>
    <x v="0"/>
    <x v="0"/>
    <m/>
    <m/>
    <s v="Predictive Analytics, Simulation and Data Visualisation"/>
    <x v="3"/>
    <x v="13"/>
    <x v="0"/>
    <x v="0"/>
    <x v="0"/>
    <m/>
    <x v="1"/>
    <x v="0"/>
    <x v="0"/>
    <s v="Enforcement"/>
    <m/>
    <m/>
    <s v="Organizational / Sustained Change"/>
    <b v="0"/>
    <m/>
    <m/>
    <m/>
    <m/>
    <m/>
    <s v="Improved Administration Efficency"/>
    <s v="Improved Administrative Efficiency"/>
    <m/>
    <m/>
    <s v="x"/>
    <m/>
    <m/>
    <m/>
    <m/>
    <b v="0"/>
    <m/>
    <m/>
    <m/>
    <s v="https://automatingsociety.algorithmwatch.org/report2020/slovenia/"/>
    <s v="validated"/>
    <x v="0"/>
    <m/>
    <s v="Colin van Noordt"/>
    <d v="2021-05-25T00:00:00"/>
    <m/>
  </r>
  <r>
    <s v="AIWT6-743"/>
    <s v="Detect early learning problems in primary schools (METS)"/>
    <s v=" "/>
    <s v="E-mail automating-society@algorithmwatch.org Phone +49 30 99 40 49 001"/>
    <s v="Slovenia was one of the first countries in the world to develop and test an intelligent system to detect early learning problems in primary schools (METIS). The system was designed to monitor pupils’ grades and absences, to search for specific learning patterns, and help teachers find “problematic” pupils. However, the system has been critized. The educational experts were  critical of the methodology and they claimed that grades and absences by themselves were not sufficient indicators to reliably detect learning problems. In addition, the budget was too small, and thus researchers had to use interpolated data and take other shortcuts. The public debate also addressed another related issue: that a lot of school data is collected and owned by a private (commercial) contractor - which has a de facto monopoly on AI development in education. "/>
    <x v="0"/>
    <x v="26"/>
    <s v="SI"/>
    <m/>
    <x v="3"/>
    <x v="9"/>
    <s v="Pre-primary and primary education."/>
    <x v="4"/>
    <x v="11"/>
    <m/>
    <s v="Learning"/>
    <s v="Machine learning"/>
    <s v="Machine learning"/>
    <m/>
    <x v="0"/>
    <x v="4"/>
    <s v="3b-Education-students"/>
    <x v="0"/>
    <x v="0"/>
    <x v="0"/>
    <x v="1"/>
    <m/>
    <m/>
    <s v="Machine Learning, Deep Learning"/>
    <x v="2"/>
    <x v="9"/>
    <x v="0"/>
    <x v="0"/>
    <x v="0"/>
    <m/>
    <x v="1"/>
    <x v="0"/>
    <x v="0"/>
    <s v="Public Services and engagement"/>
    <m/>
    <m/>
    <s v="Organizational / Sustained Change"/>
    <b v="0"/>
    <m/>
    <m/>
    <m/>
    <m/>
    <m/>
    <s v="Improved Administration Efficency"/>
    <s v="Improved Administrative Efficiency"/>
    <m/>
    <m/>
    <s v="x"/>
    <s v="x"/>
    <m/>
    <m/>
    <m/>
    <b v="0"/>
    <m/>
    <m/>
    <m/>
    <s v="https://automatingsociety.algorithmwatch.org/report2020/slovenia/"/>
    <s v="validated"/>
    <x v="0"/>
    <m/>
    <s v="Colin van Noordt"/>
    <d v="2021-05-25T00:00:00"/>
    <m/>
  </r>
  <r>
    <s v="AIWT6-744"/>
    <s v="Checks for financial support - AI for checking companies requesting support"/>
    <s v=" "/>
    <m/>
    <s v="The Public Employment Services is actively working and experimenting with AI. ADM is  used to perform financial checks on companies seeking financial support to help them employ the long-term unemployed. The eligibility of a company to receive this support is automatically rated: green = eligible for support, yellow = needs an additional manual check, and red = not eligible). There are limited possibilities for caseworkers to challenge the automated decision in this specific area."/>
    <x v="0"/>
    <x v="18"/>
    <s v="SE"/>
    <s v="Public Employment Service"/>
    <x v="0"/>
    <x v="0"/>
    <s v="Unemployment."/>
    <x v="4"/>
    <x v="2"/>
    <m/>
    <s v="Planning"/>
    <s v="Planning and Scheduling"/>
    <m/>
    <m/>
    <x v="2"/>
    <x v="1"/>
    <m/>
    <x v="0"/>
    <x v="3"/>
    <x v="2"/>
    <x v="0"/>
    <m/>
    <m/>
    <s v="Predictive Analytics, Simulation and Data Visualisation"/>
    <x v="0"/>
    <x v="1"/>
    <x v="0"/>
    <x v="0"/>
    <x v="0"/>
    <m/>
    <x v="2"/>
    <x v="0"/>
    <x v="0"/>
    <s v="Public Services and engagement"/>
    <m/>
    <m/>
    <s v="Organizational / Sustained Change"/>
    <s v="Improved Public Service"/>
    <m/>
    <s v="x"/>
    <m/>
    <s v="x"/>
    <m/>
    <b v="0"/>
    <b v="0"/>
    <m/>
    <m/>
    <m/>
    <m/>
    <m/>
    <m/>
    <m/>
    <b v="0"/>
    <m/>
    <m/>
    <m/>
    <s v="https://automatingsociety.algorithmwatch.org/report2020/sweden/"/>
    <s v="validated"/>
    <x v="0"/>
    <m/>
    <s v="Colin van Noordt"/>
    <d v="2021-05-27T00:00:00"/>
    <m/>
  </r>
  <r>
    <s v="AIWT6-745"/>
    <s v="Yasmine - Robot employee"/>
    <s v=" "/>
    <m/>
    <s v="Nacka municipality is part of Stockholm county, and it has developed and implemented a so-called robot employee called Yasmine. The robot is part of an RPA service platform that was provided by the Norwegian company Basefarm. So far, the administration of Nacka has automated three processes. Two of these are in the so-called Establishment Unit (Etablering), and the other is in the Work and Business Unit. The Establishment Unit is responsible for economic support, unaccompanied children and minors (refugees). The Work and Business Unit administers adult education, societal orientation, and labor market initiatives"/>
    <x v="3"/>
    <x v="10"/>
    <s v="UK"/>
    <s v="Nacka municipality"/>
    <x v="4"/>
    <x v="1"/>
    <s v="Executive and legislative organs, financial and fiscal affairs, external affairs."/>
    <x v="4"/>
    <x v="1"/>
    <n v="2020"/>
    <s v="Integration and Interaction"/>
    <s v="Robotics and Automation"/>
    <m/>
    <m/>
    <x v="2"/>
    <x v="1"/>
    <m/>
    <x v="0"/>
    <x v="4"/>
    <x v="2"/>
    <x v="0"/>
    <m/>
    <m/>
    <s v="Cognitive Robotics and Process Automation, Connected and Automated Vehicles"/>
    <x v="5"/>
    <x v="10"/>
    <x v="0"/>
    <x v="0"/>
    <x v="0"/>
    <m/>
    <x v="0"/>
    <x v="1"/>
    <x v="1"/>
    <s v="Internal Management"/>
    <m/>
    <m/>
    <s v="Incremental / Technical Change"/>
    <s v="Improved Public Service"/>
    <m/>
    <s v="x"/>
    <m/>
    <s v="x"/>
    <m/>
    <b v="0"/>
    <b v="0"/>
    <m/>
    <m/>
    <m/>
    <m/>
    <m/>
    <m/>
    <m/>
    <b v="0"/>
    <m/>
    <m/>
    <m/>
    <s v="https://automatingsociety.algorithmwatch.org/report2020/sweden/"/>
    <s v="validated"/>
    <x v="0"/>
    <m/>
    <s v="Colin van Noordt"/>
    <d v="2021-05-27T00:00:00"/>
    <m/>
  </r>
  <r>
    <s v="AIWT6-746"/>
    <s v="Fall-Screening-Tool FaST - Assisting risk-oriented sanctioning"/>
    <s v=" "/>
    <m/>
    <s v="The Swiss Execution of Penal Sentences and Justice has been introducing a tool called Fall-Screening-Tool to assist in the classification of cases in Risk-Oriented Sanctioning. "/>
    <x v="0"/>
    <x v="27"/>
    <s v="CH"/>
    <s v="Swiss Execution of Penal Sentences and Justice"/>
    <x v="0"/>
    <x v="5"/>
    <s v="Police Services"/>
    <x v="1"/>
    <x v="5"/>
    <m/>
    <s v="Learning"/>
    <s v="Machine learning"/>
    <s v="Machine learning"/>
    <m/>
    <x v="0"/>
    <x v="5"/>
    <s v="6d-LawEnforcement-reliabilityevidence"/>
    <x v="0"/>
    <x v="0"/>
    <x v="0"/>
    <x v="3"/>
    <m/>
    <m/>
    <s v="Machine Learning, Deep Learning"/>
    <x v="3"/>
    <x v="13"/>
    <x v="0"/>
    <x v="0"/>
    <x v="0"/>
    <m/>
    <x v="0"/>
    <x v="1"/>
    <x v="3"/>
    <s v="Public Services and engagement"/>
    <m/>
    <m/>
    <s v="Transformative / Disruptive"/>
    <s v="Improved Public Service"/>
    <m/>
    <s v="x"/>
    <m/>
    <s v="x"/>
    <m/>
    <b v="0"/>
    <b v="0"/>
    <m/>
    <m/>
    <m/>
    <m/>
    <m/>
    <m/>
    <m/>
    <b v="0"/>
    <m/>
    <m/>
    <m/>
    <s v="https://automatingsociety.algorithmwatch.org/report2020/switzerland/"/>
    <s v="validated"/>
    <x v="0"/>
    <m/>
    <s v="Colin van Noordt"/>
    <d v="2021-05-27T00:00:00"/>
    <m/>
  </r>
  <r>
    <s v="AIWT6-747"/>
    <s v="Facial recognition Settled Status Applications - Checking identity"/>
    <s v=" "/>
    <m/>
    <s v="As part of preparations for Brexit, the UK government launched a scheme to establish the residency rights of the estimated 3.4 million EU citizens living in the country.The registration system uses an the app checks identity through facial matching."/>
    <x v="0"/>
    <x v="10"/>
    <s v="UK"/>
    <s v="Police"/>
    <x v="0"/>
    <x v="1"/>
    <s v="Executive and legislative organs, financial and fiscal affairs, external affairs."/>
    <x v="4"/>
    <x v="5"/>
    <m/>
    <s v="Perception"/>
    <s v="Computer vision"/>
    <s v="Machine learning"/>
    <s v="Computer Vision"/>
    <x v="0"/>
    <x v="8"/>
    <s v="1-Biometrics"/>
    <x v="0"/>
    <x v="0"/>
    <x v="0"/>
    <x v="3"/>
    <m/>
    <m/>
    <s v="Computer Vision and Identity Recognition"/>
    <x v="3"/>
    <x v="8"/>
    <x v="0"/>
    <x v="0"/>
    <x v="0"/>
    <m/>
    <x v="0"/>
    <x v="1"/>
    <x v="1"/>
    <s v="Public Services and engagement"/>
    <m/>
    <m/>
    <s v="Incremental / Technical Change"/>
    <s v="Improved Public Service"/>
    <m/>
    <m/>
    <m/>
    <s v="x"/>
    <m/>
    <b v="0"/>
    <b v="0"/>
    <m/>
    <m/>
    <m/>
    <m/>
    <m/>
    <m/>
    <m/>
    <b v="0"/>
    <m/>
    <m/>
    <m/>
    <s v="https://automatingsociety.algorithmwatch.org/report2020/united-kingdom/"/>
    <s v="validated"/>
    <x v="0"/>
    <m/>
    <s v="Colin van Noordt"/>
    <d v="2021-05-27T00:00:00"/>
    <m/>
  </r>
  <r>
    <s v="AIWT6-748"/>
    <s v="Ofqual grading algorithm"/>
    <s v=" "/>
    <m/>
    <s v="AI Fiasco"/>
    <x v="0"/>
    <x v="10"/>
    <s v="UK"/>
    <m/>
    <x v="1"/>
    <x v="9"/>
    <s v="Secondary education."/>
    <x v="7"/>
    <x v="4"/>
    <m/>
    <s v="Reasoning"/>
    <s v="Automated reasoning"/>
    <m/>
    <m/>
    <x v="1"/>
    <x v="1"/>
    <m/>
    <x v="0"/>
    <x v="0"/>
    <x v="3"/>
    <x v="0"/>
    <m/>
    <m/>
    <s v="Expert and Rule based Systems, Algorithmic Decision Making"/>
    <x v="4"/>
    <x v="3"/>
    <x v="0"/>
    <x v="0"/>
    <x v="0"/>
    <m/>
    <x v="3"/>
    <x v="2"/>
    <x v="5"/>
    <s v="Adjudication"/>
    <m/>
    <m/>
    <m/>
    <b v="0"/>
    <m/>
    <m/>
    <m/>
    <m/>
    <m/>
    <b v="0"/>
    <b v="0"/>
    <m/>
    <m/>
    <m/>
    <m/>
    <m/>
    <m/>
    <m/>
    <b v="0"/>
    <m/>
    <m/>
    <m/>
    <s v="https://automatingsociety.algorithmwatch.org/report2020/united-kingdom/"/>
    <s v="validated"/>
    <x v="1"/>
    <s v="[Marco] not enough details"/>
    <s v="Colin van Noordt"/>
    <d v="2021-05-27T00:00:00"/>
    <m/>
  </r>
  <r>
    <s v="AIWT6-749"/>
    <s v="Facial recognition for apprehension police - Apprehension of suspects"/>
    <s v="https://automatingsociety.algorithmwatch.org/report2020/united-kingdom/"/>
    <m/>
    <s v="Police forces had begun trialing the use of automatic face recognition systems to automatically decide when people should be apprehended as suspects. This development was challenged by the civil society organization Big Brother Watch, which monitored the use of face recognition at Notting Hill Carnival in London and observed a high number of false positives."/>
    <x v="0"/>
    <x v="10"/>
    <s v="UK"/>
    <s v="Police"/>
    <x v="0"/>
    <x v="5"/>
    <s v="Police Services"/>
    <x v="4"/>
    <x v="5"/>
    <m/>
    <s v="Perception"/>
    <s v="Computer vision"/>
    <s v="Machine learning"/>
    <s v="Computer Vision"/>
    <x v="0"/>
    <x v="8"/>
    <s v="1-Biometrics"/>
    <x v="0"/>
    <x v="0"/>
    <x v="0"/>
    <x v="0"/>
    <m/>
    <s v="yes"/>
    <s v="Computer Vision and Identity Recognition"/>
    <x v="3"/>
    <x v="8"/>
    <x v="0"/>
    <x v="0"/>
    <x v="1"/>
    <m/>
    <x v="0"/>
    <x v="1"/>
    <x v="1"/>
    <s v="Enforcement"/>
    <m/>
    <m/>
    <s v="Incremental / Technical Change"/>
    <s v="Improved Public Service"/>
    <m/>
    <m/>
    <m/>
    <s v="x"/>
    <m/>
    <b v="0"/>
    <b v="0"/>
    <m/>
    <m/>
    <m/>
    <m/>
    <m/>
    <m/>
    <m/>
    <b v="0"/>
    <m/>
    <m/>
    <m/>
    <s v="https://automatingsociety.algorithmwatch.org/report2020/united-kingdom/"/>
    <s v="validated"/>
    <x v="0"/>
    <m/>
    <s v="Colin van Noordt"/>
    <d v="2021-05-27T00:00:00"/>
    <m/>
  </r>
  <r>
    <s v="AIWT6-750"/>
    <s v="Financial Assistance Automation"/>
    <s v=" "/>
    <s v="Ghita Flinckman_x000a_ Change leader _x000a_Nacka municipality"/>
    <s v="Nacka wants to be a modern municipality where the administrators will have more time for individual support with a focus on self-sufficiency through reduced administration. In 2017, work was therefore started on introducing e-service and in December of the same year, the processing process was automated. Nacka was then the second municipality in Sweden to automate the process of financial assistance.Through automation, an increase in quality has been achieved for those who apply digitally. The process is more efficient and customer-oriented. The client chooses when he wants to initiate a case and can then follow his case. "/>
    <x v="3"/>
    <x v="18"/>
    <s v="SE"/>
    <s v="Nacka municipality"/>
    <x v="4"/>
    <x v="1"/>
    <s v="Executive and legislative organs, financial and fiscal affairs, external affairs."/>
    <x v="4"/>
    <x v="5"/>
    <n v="2019"/>
    <s v="Integration and Interaction"/>
    <s v="Robotics and Automation"/>
    <m/>
    <m/>
    <x v="2"/>
    <x v="1"/>
    <m/>
    <x v="0"/>
    <x v="3"/>
    <x v="2"/>
    <x v="0"/>
    <m/>
    <m/>
    <s v="Cognitive Robotics and Process Automation, Connected and Automated Vehicles"/>
    <x v="0"/>
    <x v="1"/>
    <x v="0"/>
    <x v="0"/>
    <x v="0"/>
    <m/>
    <x v="0"/>
    <x v="1"/>
    <x v="3"/>
    <s v="Internal Management"/>
    <m/>
    <m/>
    <s v="Incremental / Technical Change"/>
    <s v="Improved Public Service"/>
    <m/>
    <m/>
    <s v="x"/>
    <s v="x"/>
    <m/>
    <b v="0"/>
    <b v="0"/>
    <m/>
    <m/>
    <m/>
    <m/>
    <m/>
    <m/>
    <m/>
    <b v="0"/>
    <m/>
    <m/>
    <m/>
    <s v="https://skr.se/skr/tjanster/larandeexempel/allalarandeexempel/saharautomatiseradenackaprocessenekonomisktbistand.50611.html"/>
    <s v="validated"/>
    <x v="0"/>
    <m/>
    <s v="Colin van Noordt"/>
    <d v="2021-05-27T00:00:00"/>
    <m/>
  </r>
  <r>
    <s v="AIWT6-751"/>
    <s v="Automated processes Uddevalla - AI to internal processes"/>
    <s v=" "/>
    <s v="Roger Granat _x000a_ Development _x000a_Manager Social Administration Uddevalla Municipality_x000a_0522-697066_x000a_roger.granat@uddevalla.se"/>
    <s v="Uddevalla municipality has 10 automated processes underway, which corresponds to 20 full-time positions' annual work. Until 2021, more automated processes will be started, which will free up twice as many full-time jobs. Before the end of the year, Uddevalla municipality will, through automation, free up resources corresponding to 20 full-time positions' annual work within the social administration. They will also be working on new processes so that another 20 full-time positions can be released by 2021. An automated process can also handle increased volumes without additional resources. The freed up resources can, for example, be used to strengthen childcare and handle increased volumes in the home care service._x000a_Right now, Uddevalla municipality has 10 automated processes and the processes involved are:_x000a_Compensation, Sick pay costs, Authorization admin, Info technology group, Planning system, Financial aid, Automatic closing, Accounting Försäkringskassan, Lunch boxes,   Absence, Extra time, New decisions, Change in income, Resource allocation"/>
    <x v="3"/>
    <x v="18"/>
    <s v="SE"/>
    <s v="Uddevalla municipality"/>
    <x v="4"/>
    <x v="1"/>
    <s v="Executive and legislative organs, financial and fiscal affairs, external affairs."/>
    <x v="1"/>
    <x v="7"/>
    <m/>
    <s v="Learning"/>
    <s v="Robotics and Automation"/>
    <m/>
    <m/>
    <x v="2"/>
    <x v="1"/>
    <m/>
    <x v="0"/>
    <x v="3"/>
    <x v="2"/>
    <x v="0"/>
    <m/>
    <m/>
    <s v="Cognitive Robotics and Process Automation, Connected and Automated Vehicles"/>
    <x v="1"/>
    <x v="2"/>
    <x v="0"/>
    <x v="0"/>
    <x v="0"/>
    <m/>
    <x v="1"/>
    <x v="1"/>
    <x v="3"/>
    <s v="Internal Management"/>
    <m/>
    <m/>
    <s v="Incremental / Technical Change"/>
    <b v="0"/>
    <m/>
    <m/>
    <m/>
    <m/>
    <m/>
    <s v="Improved Administration Efficency"/>
    <s v="Improved Administrative Efficiency"/>
    <m/>
    <m/>
    <s v="x"/>
    <s v="x"/>
    <m/>
    <m/>
    <m/>
    <b v="0"/>
    <m/>
    <m/>
    <m/>
    <s v="https://skr.se/skr/tjanster/larandeexempel/allalarandeexempel/uddevallakommunhar10automatiseradeprocesserigang.51089.html"/>
    <s v="validated"/>
    <x v="0"/>
    <m/>
    <s v="Colin van Noordt"/>
    <d v="2021-05-27T00:00:00"/>
    <m/>
  </r>
  <r>
    <s v="AIWT6-752"/>
    <s v="RPA in Södertälje - Automation of internal services"/>
    <s v=" "/>
    <s v="Anthony McCarrick_x000a_ Digitization strategist _x000a_Södertälje municipality"/>
    <s v="Södertälje Municipality has introduced RPA to automate several services within the operation: Absence reporting of hourly employees, terminate hourly employees, travel service booking and employer certificate. "/>
    <x v="3"/>
    <x v="18"/>
    <s v="SE"/>
    <s v="Södertälje municipality"/>
    <x v="4"/>
    <x v="1"/>
    <s v="Executive and legislative organs, financial and fiscal affairs, external affairs."/>
    <x v="4"/>
    <x v="2"/>
    <m/>
    <s v="Learning"/>
    <s v="Robotics and Automation"/>
    <m/>
    <m/>
    <x v="2"/>
    <x v="1"/>
    <m/>
    <x v="0"/>
    <x v="3"/>
    <x v="2"/>
    <x v="2"/>
    <m/>
    <m/>
    <s v="Cognitive Robotics and Process Automation, Connected and Automated Vehicles"/>
    <x v="1"/>
    <x v="5"/>
    <x v="0"/>
    <x v="0"/>
    <x v="0"/>
    <m/>
    <x v="1"/>
    <x v="1"/>
    <x v="3"/>
    <s v="Internal Management"/>
    <m/>
    <m/>
    <s v="Incremental / Technical Change"/>
    <b v="0"/>
    <m/>
    <m/>
    <m/>
    <m/>
    <m/>
    <s v="Improved Administration Efficency"/>
    <s v="Improved Administrative Efficiency"/>
    <m/>
    <m/>
    <s v="x"/>
    <s v="x"/>
    <m/>
    <m/>
    <m/>
    <b v="0"/>
    <m/>
    <m/>
    <m/>
    <s v="https://skr.se/skr/tjanster/larandeexempel/allalarandeexempel/tekniskavagvalocherfarenhetervidinforandetavrpaisodertalje.50823.html"/>
    <s v="validated"/>
    <x v="0"/>
    <m/>
    <s v="Colin van Noordt"/>
    <d v="2021-05-27T00:00:00"/>
    <m/>
  </r>
  <r>
    <s v="AIWT6-753"/>
    <s v="Machine Learning SoSi (ML_SoSi)"/>
    <s v=" "/>
    <m/>
    <s v="Grouping of typical prospective progression patterns with regard to benefit payments in the system of social security and gainful employment as well as estimation of group membership by using individual characteristics and retrospective progression data using a machine learning approach."/>
    <x v="0"/>
    <x v="27"/>
    <s v="CH"/>
    <m/>
    <x v="0"/>
    <x v="0"/>
    <s v="Social protection n.e.c."/>
    <x v="4"/>
    <x v="2"/>
    <m/>
    <s v="Learning"/>
    <s v="Machine learning"/>
    <s v="Machine learning"/>
    <m/>
    <x v="0"/>
    <x v="2"/>
    <s v="5a-Services&amp;Benefits-eligibility_np"/>
    <x v="0"/>
    <x v="0"/>
    <x v="0"/>
    <x v="1"/>
    <m/>
    <m/>
    <s v="Machine Learning, Deep Learning"/>
    <x v="2"/>
    <x v="9"/>
    <x v="0"/>
    <x v="0"/>
    <x v="0"/>
    <m/>
    <x v="1"/>
    <x v="1"/>
    <x v="3"/>
    <s v="Virtual models"/>
    <m/>
    <m/>
    <s v="Incremental / Technical Change"/>
    <b v="0"/>
    <m/>
    <m/>
    <m/>
    <m/>
    <m/>
    <s v="Improved Administration Efficency"/>
    <s v="Improved Administrative Efficiency"/>
    <m/>
    <m/>
    <s v="x"/>
    <m/>
    <m/>
    <m/>
    <m/>
    <b v="0"/>
    <m/>
    <m/>
    <m/>
    <s v="https://www.experimental.bfs.admin.ch/expstat/de/home/innovative-datenwissenschaft/ml-sosi.html"/>
    <s v="validated"/>
    <x v="0"/>
    <m/>
    <s v="Colin van Noordt"/>
    <d v="2021-05-27T00:00:00"/>
    <m/>
  </r>
  <r>
    <s v="AIWT6-754"/>
    <s v="Plausibility check with machine learning - Expanding plausability checks"/>
    <s v=" "/>
    <m/>
    <s v="This project intends to expand and accelerate the plausibility checks in the FSO using machine learning algorithms and at the same time to increase the data quality._x000a_"/>
    <x v="0"/>
    <x v="27"/>
    <s v="CH"/>
    <m/>
    <x v="0"/>
    <x v="0"/>
    <s v="Social protection n.e.c."/>
    <x v="4"/>
    <x v="2"/>
    <m/>
    <s v="Learning"/>
    <s v="Machine learning"/>
    <s v="Machine learning"/>
    <m/>
    <x v="0"/>
    <x v="1"/>
    <m/>
    <x v="0"/>
    <x v="3"/>
    <x v="2"/>
    <x v="2"/>
    <m/>
    <m/>
    <s v="Machine Learning, Deep Learning"/>
    <x v="1"/>
    <x v="2"/>
    <x v="0"/>
    <x v="0"/>
    <x v="0"/>
    <m/>
    <x v="1"/>
    <x v="1"/>
    <x v="3"/>
    <s v="Data access and reuse"/>
    <m/>
    <m/>
    <s v="Incremental / Technical Change"/>
    <b v="0"/>
    <m/>
    <m/>
    <m/>
    <m/>
    <m/>
    <s v="Improved Administration Efficency"/>
    <s v="Improved Administrative Efficiency"/>
    <m/>
    <m/>
    <s v="x"/>
    <m/>
    <m/>
    <m/>
    <m/>
    <b v="0"/>
    <m/>
    <m/>
    <m/>
    <s v="https://www.experimental.bfs.admin.ch/expstat/de/home/innovative-datenwissenschaft/plausi.html"/>
    <s v="validated"/>
    <x v="0"/>
    <m/>
    <s v="Colin van Noordt"/>
    <d v="2021-05-27T00:00:00"/>
    <m/>
  </r>
  <r>
    <s v="AIWT6-755"/>
    <s v="MedicalGuide . Canton Aargau"/>
    <s v="https://www.egovernment.ch/de/dokumentation/trends-in-der-digitalisierung/kunstliche-intelligenz-ki/_x000a_https://medicalguide.ch/de/"/>
    <m/>
    <s v="Canton Aargau has been involved in the MedicalGuide project, which provides users with an initial assessment of disease by using a Chatbot"/>
    <x v="3"/>
    <x v="27"/>
    <s v="CH"/>
    <s v="Canton Aargau"/>
    <x v="4"/>
    <x v="4"/>
    <s v="Health n.e.c."/>
    <x v="1"/>
    <x v="0"/>
    <m/>
    <s v="Learning"/>
    <s v="Machine learning"/>
    <s v="Machine learning"/>
    <m/>
    <x v="0"/>
    <x v="1"/>
    <m/>
    <x v="0"/>
    <x v="2"/>
    <x v="2"/>
    <x v="2"/>
    <m/>
    <m/>
    <s v="Chatbots, Intelligent Digital Assistants, Virtual Agents and Recommendation Systems"/>
    <x v="0"/>
    <x v="0"/>
    <x v="0"/>
    <x v="0"/>
    <x v="0"/>
    <m/>
    <x v="0"/>
    <x v="1"/>
    <x v="1"/>
    <s v="Public Services and engagement"/>
    <m/>
    <m/>
    <s v="Incremental / Technical Change"/>
    <s v="Improved Public Service"/>
    <m/>
    <s v="x"/>
    <m/>
    <s v="x"/>
    <m/>
    <b v="0"/>
    <b v="0"/>
    <m/>
    <m/>
    <m/>
    <m/>
    <m/>
    <m/>
    <m/>
    <b v="0"/>
    <m/>
    <m/>
    <m/>
    <s v="https://www.egovernment.ch/de/dokumentation/trends-in-der-digitalisierung/kunstliche-intelligenz-ki/"/>
    <s v="validated"/>
    <x v="0"/>
    <m/>
    <s v="Colin van Noordt"/>
    <d v="2021-05-27T00:00:00"/>
    <m/>
  </r>
  <r>
    <s v="AIWT6-756"/>
    <s v="Bristol Integrated Analytical Hub - Prediction of future needs"/>
    <s v=" "/>
    <m/>
    <s v="The Integrated Analytical Hub is an in-house developed system that was established out of Bristol City Council’s Think Family approach to the national Troubled Families programme ‘to encourage services to deal with families as a whole, rather than responding to each problem, or person, separately’. The Troubled Families programme was launched in 2011 to help families who struggle with factors such as unemployment, crime and poor school attendance. Think Family identified families facing issues, such as parents and children involved in crime or anti-social behaviour; children not attending school regularly; children who need help; adult out of work or at risk of financial exclusion and young people at risk of worklessness; families affected by domestic violence and abuse; parents and children with a range of health problems. Bristol’s Think Family programme is now in its second phase. As a result of the learning from the first phase, Bristol developed a Think Family Database that consolidated information from 35 different social issue datasets, about 54,000 families in the local authority area, to understand the strategic and operational needs of the city. The database is up and running and is now able to provide information to predict future need as well as simply responding to presenting issues._x000a_ "/>
    <x v="3"/>
    <x v="10"/>
    <s v="UK"/>
    <s v="Bristol City Council"/>
    <x v="1"/>
    <x v="0"/>
    <s v="Family and children."/>
    <x v="2"/>
    <x v="4"/>
    <m/>
    <s v="Reasoning"/>
    <s v="Knowledge representation"/>
    <m/>
    <m/>
    <x v="1"/>
    <x v="1"/>
    <m/>
    <x v="0"/>
    <x v="0"/>
    <x v="3"/>
    <x v="0"/>
    <m/>
    <m/>
    <s v="Predictive Analytics, Simulation and Data Visualisation"/>
    <x v="4"/>
    <x v="3"/>
    <x v="0"/>
    <x v="0"/>
    <x v="0"/>
    <m/>
    <x v="3"/>
    <x v="2"/>
    <x v="5"/>
    <s v="Enforcement"/>
    <m/>
    <m/>
    <m/>
    <b v="0"/>
    <m/>
    <m/>
    <m/>
    <m/>
    <m/>
    <b v="0"/>
    <b v="0"/>
    <m/>
    <m/>
    <m/>
    <m/>
    <m/>
    <m/>
    <m/>
    <b v="0"/>
    <m/>
    <m/>
    <m/>
    <s v="https://data-scores.org/case-studies"/>
    <s v="validated"/>
    <x v="1"/>
    <s v="[Marco] BI prject.. AI not clearly stated"/>
    <s v="Colin van Noordt"/>
    <d v="2021-05-27T00:00:00"/>
    <m/>
  </r>
  <r>
    <s v="AIWT6-757"/>
    <s v="Camden Resident Index  - Providing a single view of a citizen"/>
    <s v=" "/>
    <m/>
    <s v="The Camden Resident Index is a data management system utilising software supplied by IBM that allows for a ‘single view of a citizen’ by aggregating data from 16 different council business systems across Camden Council, covering 123 fields of primarily demographic information. It is to date the largest data management installation in local government in the UK. It was created in 2013 following the closure of the national children’s database Contact Point to uphold multi-agency work. It uses probabilistic matching technology to match individuals or households across the different business systems, in which records are matched together to produce a comparison score that indicates the likelihood of records belonging to the same person or family. The Camden Resident Index is used by the Multi-Agency Safeguarding Hub to locate information about a household’s engagement with services across the Council. A key use of the index is to enable fraud detection, such as validation for residency for accessing council services such as school places, number of residents in a household for council tax discount, or cases of illegal subletting of council housing._x000a_"/>
    <x v="3"/>
    <x v="10"/>
    <s v="UK"/>
    <s v="Camden Council"/>
    <x v="1"/>
    <x v="0"/>
    <s v="Family and children."/>
    <x v="2"/>
    <x v="4"/>
    <m/>
    <s v="Planning"/>
    <s v="Planning and Scheduling"/>
    <m/>
    <m/>
    <x v="1"/>
    <x v="1"/>
    <m/>
    <x v="0"/>
    <x v="0"/>
    <x v="3"/>
    <x v="0"/>
    <m/>
    <m/>
    <s v="Predictive Analytics, Simulation and Data Visualisation"/>
    <x v="4"/>
    <x v="3"/>
    <x v="0"/>
    <x v="0"/>
    <x v="0"/>
    <m/>
    <x v="3"/>
    <x v="2"/>
    <x v="5"/>
    <s v="Enforcement"/>
    <m/>
    <m/>
    <m/>
    <b v="0"/>
    <m/>
    <m/>
    <m/>
    <m/>
    <m/>
    <b v="0"/>
    <b v="0"/>
    <m/>
    <m/>
    <m/>
    <m/>
    <m/>
    <m/>
    <m/>
    <b v="0"/>
    <m/>
    <m/>
    <m/>
    <s v="https://data-scores.org/case-studies"/>
    <s v="validated"/>
    <x v="1"/>
    <s v="[Marco] BI prject.. AI not clearly stated"/>
    <s v="Colin van Noordt"/>
    <d v="2021-05-27T00:00:00"/>
    <m/>
  </r>
  <r>
    <s v="AIWT6-758"/>
    <s v="Avon &amp; Somerset Police Qlik Sense - Performance assessment and predictive policing tool"/>
    <s v=" "/>
    <m/>
    <s v="Qlik Sense was first piloted by Avon &amp; Somerset Police in 2016 and now has over 30 applications across teams. It serves as both a performance assessment tool and a predictive policing tool. Developed in part as a response to on-going austerity measures, the system is a form of self-service analytics software that connects internal datasets within Avon &amp; Somerset Police, as well as some datasets from other agencies in Bristol Council, to provide integrated assessments and evaluations. The focus in this report is the predictive modeling for individual offenders and victims as well as neighbourhood mapping of crime. Built into Qlik Sense applications are offender risk scores and vulnerability risk scores along with a harm rating that determines an overall risk. It is intended as a ‘one-click’ system that provides individual offending and intelligence profiles to help ‘triage’ risks and threats. The system is used by frontline staff to decide on allocation of resources and pathways of managing highest risk offenders. In some instances, such as domestic abuse, it is used to decide on who to manage and to enable pre-emptive measures._x000a_"/>
    <x v="3"/>
    <x v="10"/>
    <s v="UK"/>
    <s v="Avon &amp; Somerset Police"/>
    <x v="1"/>
    <x v="5"/>
    <s v="Police Services"/>
    <x v="2"/>
    <x v="4"/>
    <m/>
    <s v="Planning"/>
    <s v="Planning and Scheduling"/>
    <m/>
    <m/>
    <x v="1"/>
    <x v="1"/>
    <m/>
    <x v="0"/>
    <x v="0"/>
    <x v="3"/>
    <x v="0"/>
    <m/>
    <m/>
    <s v="Predictive Analytics, Simulation and Data Visualisation"/>
    <x v="4"/>
    <x v="3"/>
    <x v="0"/>
    <x v="0"/>
    <x v="0"/>
    <m/>
    <x v="3"/>
    <x v="2"/>
    <x v="5"/>
    <s v="Enforcement"/>
    <m/>
    <m/>
    <m/>
    <b v="0"/>
    <m/>
    <m/>
    <m/>
    <m/>
    <m/>
    <b v="0"/>
    <b v="0"/>
    <m/>
    <m/>
    <m/>
    <m/>
    <m/>
    <m/>
    <m/>
    <b v="0"/>
    <m/>
    <m/>
    <m/>
    <s v="https://data-scores.org/case-studies"/>
    <s v="validated"/>
    <x v="1"/>
    <s v="[Marco] BI prject.. AI not clearly stated"/>
    <s v="Colin van Noordt"/>
    <d v="2021-05-27T00:00:00"/>
    <m/>
  </r>
  <r>
    <s v="AIWT6-759"/>
    <s v="Kent Integrated Dataset - Population Health Planning"/>
    <s v=" "/>
    <m/>
    <s v="The Kent Integrated Dataset is used for population health planning. It is not used to make decisions about specific individuals. Data about individuals in the dataset are pseudonymised. Access to the dataset is limited to the Kent Public Health Observatory team. Controlled access is possible for research purposes but requires application. In the spring of 2018 Kent County Council noted that they have not deployed predictive analytics processes but that they have hopes to in the future. They have done analyses that ‘project into the future based on past trends’. They are developing a system dynamics model, detailed below, to see the impact of health prevention efforts on reducing smoking, obesity and others.The Kent Clinical Commissioning Groups have contracted Optum, a healthcare intelligence company, to provide their business analytics service. Optum is going to create a new Kent Integrated Dataset to inform commissioning decisions. Optum is part of the American UnitedHealth Group. More research into the development of this new Optum integrated dataset is ongoing._x000a_"/>
    <x v="3"/>
    <x v="10"/>
    <s v="UK"/>
    <s v="Kent Public Health Observatory "/>
    <x v="1"/>
    <x v="4"/>
    <s v="Health n.e.c."/>
    <x v="2"/>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ttps://data-scores.org/case-studies"/>
    <s v="validated"/>
    <x v="1"/>
    <s v="[Marco] BI prject.. AI not clearly stated"/>
    <s v="Colin van Noordt"/>
    <d v="2021-05-27T00:00:00"/>
    <m/>
  </r>
  <r>
    <s v="AIWT6-760"/>
    <s v="Manchester’s Research &amp; Intelligence Database - Identifying troubled families"/>
    <s v="https://www.local.gov.uk/sites/default/files/documents/childrens-social-care-and-b32.pdf"/>
    <m/>
    <s v="Manchester City Council is using a system it calls the Manchester Research &amp; Intelligence Database to identify Troubled Families, families in need of support, to enable caseworkers to access more information more quickly than previously and to enable the collection and analysis of data to assess services and impact. The Council developed the system by buying an IBM product called iBase. The approach to using the system has been internally developed. It is noted that the aim is to empower ‘lead professionals to make the best use of data they are legally able to see, and is not about replacing decision making or interpretation with system algorithms or decisions’. The stated aim is to enable a more ‘holistic’ understanding of people, needs and services. Future goals include developing decision making tools, building performance reporting tools, building threshold and alerting tools and rolling the system out to more users, as well as connecting more data._x000a_"/>
    <x v="3"/>
    <x v="10"/>
    <s v="UK"/>
    <s v="Manchester City Council"/>
    <x v="4"/>
    <x v="0"/>
    <s v="Family and children."/>
    <x v="1"/>
    <x v="6"/>
    <m/>
    <s v="Perception"/>
    <s v="Planning and Scheduling"/>
    <m/>
    <m/>
    <x v="2"/>
    <x v="1"/>
    <m/>
    <x v="0"/>
    <x v="2"/>
    <x v="2"/>
    <x v="0"/>
    <m/>
    <m/>
    <s v="Predictive Analytics, Simulation and Data Visualisation"/>
    <x v="2"/>
    <x v="12"/>
    <x v="0"/>
    <x v="0"/>
    <x v="0"/>
    <m/>
    <x v="1"/>
    <x v="0"/>
    <x v="0"/>
    <s v="Enforcement"/>
    <m/>
    <m/>
    <s v="Incremental / Technical Change"/>
    <b v="0"/>
    <m/>
    <m/>
    <m/>
    <m/>
    <m/>
    <s v="Improved Administration Efficency"/>
    <s v="Improved Administrative Efficiency"/>
    <m/>
    <m/>
    <s v="x"/>
    <s v="x"/>
    <m/>
    <m/>
    <m/>
    <b v="0"/>
    <m/>
    <m/>
    <m/>
    <s v="https://data-scores.org/case-studies"/>
    <s v="validated"/>
    <x v="0"/>
    <m/>
    <s v="Colin van Noordt"/>
    <d v="2021-05-27T00:00:00"/>
    <m/>
  </r>
  <r>
    <s v="AIWT6-761"/>
    <s v="Document digitization using OCR and document management"/>
    <s v="https://modus.gr/"/>
    <s v="damanatidis@raports.gr"/>
    <s v="At the Regulatory Authority for Ports in Greece, we have acquired Papyrus, by Modus SA, a document and process management system for effective paperless office. The software facilitates hand-written document digitization using OCR, thereby enabling “AI-empowered knowledge management”, an AI typology as described in JRC report “AI Watch: Artificial Intelligence in public services”. The software's features, simplify intra-departmental workflow and handling cases under investigation by the Regulatory Authority, saving time and money."/>
    <x v="0"/>
    <x v="28"/>
    <s v="EL"/>
    <s v="Regulatory Authority for Ports"/>
    <x v="1"/>
    <x v="1"/>
    <s v="Executive and legislative organs, financial and fiscal affairs, external affairs."/>
    <x v="2"/>
    <x v="4"/>
    <m/>
    <s v="Communication"/>
    <s v="Natural language processing"/>
    <m/>
    <m/>
    <x v="1"/>
    <x v="1"/>
    <m/>
    <x v="0"/>
    <x v="0"/>
    <x v="3"/>
    <x v="0"/>
    <m/>
    <m/>
    <s v="AI-empowered Knowledge Management"/>
    <x v="4"/>
    <x v="3"/>
    <x v="0"/>
    <x v="0"/>
    <x v="0"/>
    <m/>
    <x v="3"/>
    <x v="2"/>
    <x v="5"/>
    <s v="Internal Management"/>
    <m/>
    <m/>
    <m/>
    <s v="Improved Public Service"/>
    <m/>
    <m/>
    <m/>
    <s v="x"/>
    <m/>
    <b v="0"/>
    <b v="0"/>
    <m/>
    <m/>
    <m/>
    <m/>
    <m/>
    <m/>
    <m/>
    <b v="0"/>
    <m/>
    <m/>
    <m/>
    <s v="Survey Use and impact of AI in the public sector. 2021"/>
    <s v="retired"/>
    <x v="1"/>
    <m/>
    <s v="Colin van Noordt"/>
    <d v="2021-07-19T00:00:00"/>
    <m/>
  </r>
  <r>
    <s v="AIWT6-762"/>
    <s v="Machine Learning for resource allocation process"/>
    <s v="www.csn.se"/>
    <m/>
    <s v="We are evaluating a machine learning model that supports the resource allocation process. Preliminary results indicate that the model has about 15-25 % better effiency at matching the need for personnel to the rates of incoming calls compared to the current method. The application is currently being evaluated._x000a__x000a_The model uses supervised machine learning _x000a_with the assumption of a quasi-poisson distributed random variable. No other model has yet been evaluted and further experimentation is planned._x000a__x000a_There is no available weblink or such that we can provide. Its an internal application. The link below is just to our main web page."/>
    <x v="0"/>
    <x v="18"/>
    <s v="SE"/>
    <s v="Centrala studiestödsnämnden"/>
    <x v="1"/>
    <x v="9"/>
    <s v="Education not definable by level."/>
    <x v="8"/>
    <x v="4"/>
    <m/>
    <s v="Planning"/>
    <s v="Planning and Scheduling"/>
    <m/>
    <m/>
    <x v="1"/>
    <x v="1"/>
    <m/>
    <x v="0"/>
    <x v="0"/>
    <x v="3"/>
    <x v="0"/>
    <m/>
    <m/>
    <s v="Predictive Analytics, Simulation and Data Visualisation"/>
    <x v="4"/>
    <x v="3"/>
    <x v="0"/>
    <x v="0"/>
    <x v="0"/>
    <m/>
    <x v="3"/>
    <x v="2"/>
    <x v="5"/>
    <s v="Internal Management"/>
    <m/>
    <m/>
    <m/>
    <s v="Improved Public Service"/>
    <m/>
    <m/>
    <m/>
    <s v="x"/>
    <m/>
    <b v="0"/>
    <b v="0"/>
    <m/>
    <m/>
    <m/>
    <m/>
    <m/>
    <m/>
    <m/>
    <b v="0"/>
    <m/>
    <m/>
    <m/>
    <s v="Survey Use and impact of AI in the public sector. 2021"/>
    <s v="validated"/>
    <x v="1"/>
    <s v="[Marco] not enough details"/>
    <s v="Colin van Noordt"/>
    <d v="2021-07-21T00:00:00"/>
    <m/>
  </r>
  <r>
    <s v="AIWT6-763"/>
    <s v="Efficient and targeted COVID-19 border testing via reinforcement learning"/>
    <s v="https://www.nature.com/articles/s41586-021-04014-z"/>
    <s v="Department of Operations, Information and Decisions, Wharton School, University of Pennsylvania, Philadelphia, PA, USA_x000a__x000a_Hamsa Bastani"/>
    <s v="Here we report the design and performance of a reinforcement learning system, nicknamed ‘Eva’. In the summer of 2020, Eva was deployed across all Greek borders to limit the influx of asymptomatic travellers infected with SARS-CoV-2, and to inform border policies through real-time estimates of COVID-19 prevalence. In contrast to country-wide protocols, Eva allocated Greece’s limited testing resources based upon incoming travellers’ demographic information and testing results from previous travellers."/>
    <x v="0"/>
    <x v="28"/>
    <s v="EL"/>
    <s v="Department of Hygiene and Epidemiology - University of Thessaly"/>
    <x v="0"/>
    <x v="4"/>
    <s v="Public health services."/>
    <x v="1"/>
    <x v="7"/>
    <m/>
    <s v="Learning"/>
    <s v="Machine learning"/>
    <s v="Machine learning"/>
    <m/>
    <x v="0"/>
    <x v="1"/>
    <m/>
    <x v="0"/>
    <x v="2"/>
    <x v="2"/>
    <x v="0"/>
    <m/>
    <m/>
    <m/>
    <x v="2"/>
    <x v="4"/>
    <x v="0"/>
    <x v="0"/>
    <x v="1"/>
    <s v="Yes"/>
    <x v="0"/>
    <x v="1"/>
    <x v="1"/>
    <s v="Contact tracing"/>
    <m/>
    <m/>
    <s v="Organizational / Sustained Change"/>
    <s v="Improved Public Service"/>
    <m/>
    <m/>
    <m/>
    <s v="x"/>
    <m/>
    <b v="0"/>
    <b v="0"/>
    <m/>
    <m/>
    <m/>
    <m/>
    <m/>
    <m/>
    <m/>
    <b v="0"/>
    <m/>
    <m/>
    <m/>
    <s v="IPSO DB"/>
    <s v="validated"/>
    <x v="0"/>
    <m/>
    <s v="Colin van Noordt"/>
    <d v="2021-10-05T00:00:00"/>
    <m/>
  </r>
  <r>
    <s v="AIWT6-764"/>
    <s v="Predictive Healthcare Assistance DB (BDA) in Regione Lombardia"/>
    <s v=" "/>
    <s v="Giuseppe Preziosi ARIA Spa twitter:@preziosig"/>
    <s v="the evolution of the Assisted Database from a predictive point of view of the Region, which up to now has been involved in stratifying the_x000a_Lombard population, according to their consumption, on 62 chronic pathologies for tracers, level of complexity, territory, gender, age group and assistance. The project has_x000a_having regard to the scientific direction of the Logical Epidemic Observatory of the Lombardy Region led by Dr. Luca Merlino of the General Welfare Directorate."/>
    <x v="2"/>
    <x v="12"/>
    <s v="IT"/>
    <s v="Aria Spa"/>
    <x v="4"/>
    <x v="4"/>
    <s v="Health n.e.c."/>
    <x v="1"/>
    <x v="7"/>
    <m/>
    <s v="Planning"/>
    <s v="Planning and Scheduling"/>
    <s v="Machine learning"/>
    <m/>
    <x v="0"/>
    <x v="1"/>
    <m/>
    <x v="1"/>
    <x v="0"/>
    <x v="0"/>
    <x v="0"/>
    <m/>
    <m/>
    <m/>
    <x v="2"/>
    <x v="12"/>
    <x v="0"/>
    <x v="0"/>
    <x v="2"/>
    <s v="Yes"/>
    <x v="1"/>
    <x v="0"/>
    <x v="0"/>
    <s v="Business intelligence"/>
    <m/>
    <m/>
    <s v="Transformative / Disruptive"/>
    <b v="0"/>
    <m/>
    <m/>
    <m/>
    <m/>
    <m/>
    <s v="Improved Administration Efficency"/>
    <s v="Improved Administrative Efficiency"/>
    <s v="x"/>
    <s v="x"/>
    <s v="x"/>
    <s v="x"/>
    <m/>
    <m/>
    <m/>
    <b v="0"/>
    <m/>
    <m/>
    <m/>
    <s v="https://www.ariaspa.it/wps/portal/Aria/Home/progetti/digital/intelligenza-artificiale/"/>
    <s v="validated"/>
    <x v="0"/>
    <m/>
    <s v="Marco Combetto"/>
    <d v="2021-10-11T00:00:00"/>
    <m/>
  </r>
  <r>
    <s v="AIWT6-765"/>
    <s v="Finding the ‘next-best-clinical-action&quot;"/>
    <s v=" "/>
    <s v="Giuseppe Preziosi ARIA Spa twitter:@preziosig"/>
    <s v="Use of data &amp; process mining techniques, of the characteristics of a specific pathology: cognitive dementia. The project aims to identify the so-called 'next-best-clinical-action', that is to analyze and predict, according to consumption and health events of the chronic population affected by this_x000a_pathology, what the medical pathway may be, the 'patient journey ', carried out by a chronic patient, year by year, in the five years following the onset of the disease."/>
    <x v="2"/>
    <x v="12"/>
    <s v="IT"/>
    <s v="Aria Spa"/>
    <x v="4"/>
    <x v="4"/>
    <s v="Health n.e.c."/>
    <x v="1"/>
    <x v="7"/>
    <m/>
    <s v="Learning"/>
    <s v="Machine learning"/>
    <s v="Machine learning"/>
    <m/>
    <x v="0"/>
    <x v="1"/>
    <m/>
    <x v="1"/>
    <x v="0"/>
    <x v="0"/>
    <x v="0"/>
    <s v="A11-Medical devices, Reg. (EU) 2017/745"/>
    <m/>
    <m/>
    <x v="2"/>
    <x v="12"/>
    <x v="0"/>
    <x v="0"/>
    <x v="2"/>
    <s v="Yes"/>
    <x v="1"/>
    <x v="1"/>
    <x v="3"/>
    <s v="Business intelligence"/>
    <m/>
    <m/>
    <s v="Incremental / Technical Change"/>
    <b v="0"/>
    <m/>
    <m/>
    <m/>
    <m/>
    <m/>
    <s v="Improved Administration Efficency"/>
    <s v="Improved Administrative Efficiency"/>
    <m/>
    <s v="x"/>
    <s v="x"/>
    <s v="x"/>
    <m/>
    <m/>
    <m/>
    <b v="0"/>
    <m/>
    <m/>
    <m/>
    <s v="https://www.ariaspa.it/wps/portal/Aria/Home/progetti/digital/intelligenza-artificiale/"/>
    <s v="validated"/>
    <x v="0"/>
    <m/>
    <s v="Marco Combetto"/>
    <d v="2021-10-11T00:00:00"/>
    <m/>
  </r>
  <r>
    <s v="AIWT6-766"/>
    <s v="Geo Machine Learning for Health"/>
    <s v=" "/>
    <s v="Giuseppe Preziosi ARIA Spa twitter:@preziosig"/>
    <s v="In this project we look at patients suffering from respiratory diseases, in particular respiratory insufficiency, chronic obstructive pulmonary disease (COPD) and asthma. In particular, by applying machine learning techniques we are able to determine what we have defined UMTA or Minimum Unit Territorial Aggregation. A kind of geographical area where they are assisted aggregates characterized by homogeneous sanitary properties, still related to the tracers above cited defined by the Regional Logical Epidemic Observatory"/>
    <x v="2"/>
    <x v="12"/>
    <s v="IT"/>
    <s v="Aria Spa"/>
    <x v="4"/>
    <x v="4"/>
    <s v="Health n.e.c."/>
    <x v="1"/>
    <x v="7"/>
    <m/>
    <s v="Learning"/>
    <s v="Machine learning"/>
    <s v="Machine learning"/>
    <m/>
    <x v="0"/>
    <x v="1"/>
    <m/>
    <x v="1"/>
    <x v="0"/>
    <x v="0"/>
    <x v="0"/>
    <s v="A11-Medical devices, Reg. (EU) 2017/745"/>
    <m/>
    <m/>
    <x v="2"/>
    <x v="12"/>
    <x v="0"/>
    <x v="0"/>
    <x v="2"/>
    <s v="Yes"/>
    <x v="1"/>
    <x v="0"/>
    <x v="2"/>
    <s v="Business intelligence"/>
    <m/>
    <m/>
    <s v="Incremental / Technical Change"/>
    <b v="0"/>
    <m/>
    <m/>
    <m/>
    <m/>
    <m/>
    <s v="Improved Administration Efficency"/>
    <s v="Improved Administrative Efficiency"/>
    <s v="x"/>
    <m/>
    <s v="x"/>
    <m/>
    <m/>
    <m/>
    <m/>
    <b v="0"/>
    <m/>
    <m/>
    <m/>
    <s v="https://www.ariaspa.it/wps/portal/Aria/Home/progetti/digital/intelligenza-artificiale/"/>
    <s v="validated"/>
    <x v="0"/>
    <m/>
    <s v="Marco Combetto"/>
    <d v="2021-10-11T00:00:00"/>
    <m/>
  </r>
  <r>
    <s v="AIWT6-767"/>
    <s v="CEF Data Marketplace"/>
    <s v="https://www.datamarketplace.eu/"/>
    <s v="twitter: @CefData  (FBK and TAUS)"/>
    <s v="Data Marketplace is a universal and secure market for high-quality language data for MT and ML applications. #languagedata #datatraining #datamarketplace #data"/>
    <x v="1"/>
    <x v="13"/>
    <s v="NL"/>
    <s v="TAUS "/>
    <x v="8"/>
    <x v="1"/>
    <s v="General services."/>
    <x v="3"/>
    <x v="7"/>
    <m/>
    <s v="Communication"/>
    <s v="Natural language processing"/>
    <m/>
    <s v="text analysis"/>
    <x v="2"/>
    <x v="1"/>
    <m/>
    <x v="0"/>
    <x v="0"/>
    <x v="1"/>
    <x v="3"/>
    <m/>
    <m/>
    <m/>
    <x v="0"/>
    <x v="15"/>
    <x v="0"/>
    <x v="1"/>
    <x v="1"/>
    <s v="No"/>
    <x v="2"/>
    <x v="1"/>
    <x v="2"/>
    <s v="Data access and reuse"/>
    <m/>
    <s v="2 - IOP4AI​"/>
    <s v="Transformative / Disruptive"/>
    <s v="Improved Public Service"/>
    <m/>
    <m/>
    <s v="x"/>
    <s v="x"/>
    <s v="x"/>
    <s v="Open Government Capabilities"/>
    <b v="0"/>
    <m/>
    <m/>
    <m/>
    <m/>
    <m/>
    <m/>
    <m/>
    <s v="Open government capabilities"/>
    <s v="x"/>
    <m/>
    <m/>
    <s v="https://www.datamarketplace.eu/"/>
    <s v="validated"/>
    <x v="0"/>
    <m/>
    <s v="Marco Combetto"/>
    <d v="2021-10-11T00:00:00"/>
    <m/>
  </r>
  <r>
    <s v="AIWT6-768"/>
    <s v="ANCI Lombardia - CVqui-Jobiri_x000a_"/>
    <s v="https://cvqui.jobiri.com/"/>
    <s v="Claudio Sponchioni (CEO) info@jobiri.com "/>
    <s v="he solution created by Jobiri with the collaboration of the Informagiovani of Cremona, Crema, Lodi, Novate Milanese and Bergamo. It is an integrated ecosystem of intelligent career services capable of digitizing the services for the work of youth information in the Lombardy Region._x000a_The project, sponsored by Anci Lombardia, was born from a public-private co-planning led by the municipality of Cremona (lead body) and the innovative startup with a social vocation Jobiri. _x000a_Citizens in the area: can develop their own professional project, consult job opportunities, create resumes with thousands of examples, take advantage of dozens of cover letter templates, train in interviews with video simulations and improve their CV with automatic suggestions._x000a_Public institutions: can improve the offer of employment services for citizens and businesses in the area thanks to self-service technologies that favor job matching and develop employability skills._x000a_Companies: who can engage candidates more effectively thanks to employer branding tools, publish job opportunities, manage the selection process and collaborate with institutions to share employment trends."/>
    <x v="2"/>
    <x v="12"/>
    <s v="IT"/>
    <s v="Municipality of Cremona (Lombardia)"/>
    <x v="4"/>
    <x v="0"/>
    <s v="Unemployment."/>
    <x v="1"/>
    <x v="7"/>
    <m/>
    <s v="Communication"/>
    <s v="Natural language processing"/>
    <m/>
    <s v="text analysis"/>
    <x v="2"/>
    <x v="1"/>
    <m/>
    <x v="0"/>
    <x v="2"/>
    <x v="2"/>
    <x v="0"/>
    <m/>
    <m/>
    <m/>
    <x v="0"/>
    <x v="0"/>
    <x v="0"/>
    <x v="1"/>
    <x v="2"/>
    <s v="Yes"/>
    <x v="0"/>
    <x v="1"/>
    <x v="3"/>
    <s v="Co-designed services"/>
    <m/>
    <m/>
    <s v="Incremental / Technical Change"/>
    <s v="Improved Public Service"/>
    <m/>
    <m/>
    <m/>
    <s v="x"/>
    <m/>
    <b v="0"/>
    <b v="0"/>
    <m/>
    <m/>
    <m/>
    <m/>
    <m/>
    <m/>
    <m/>
    <b v="0"/>
    <m/>
    <m/>
    <m/>
    <s v="https://www.jobiri.com/intelligenza-artificiale-nella-pubblica-amministrazione/"/>
    <s v="validated"/>
    <x v="0"/>
    <m/>
    <s v="Marco Combetto"/>
    <d v="2021-10-20T00:00:00"/>
    <m/>
  </r>
  <r>
    <s v="AIWT6-769"/>
    <s v="MATHISIS H2020 - Italian Pilot (MIUR)"/>
    <s v="http://mathisis-project.eu"/>
    <s v="Ana María Piñuela (Atos Spain)"/>
    <s v="Public subjects involved were Italian public schools of first and second degree. Managing Affective learning through intelligent atoms _x000a_and smart interaction. Through the project, a teaching support platform was created for children with ASD, ADHD, autism spectrum and multiple disabilities. The platform, connected to a webcam, an instrument for the recognition of movement and a gyroscope, through the AI ​​techniques of affective computing recognizes the moods nd attention levels of the students and, based on these, increases or decreases the degree of difficulty of the didactic exercises._x000a_The project was tested on a sample of first and second grade Italian public schools, involving just under a hundred students. According to the first results of the experiment, the use of this platform has improved the learning path of the students by increasing their concentration and attention levels."/>
    <x v="1"/>
    <x v="12"/>
    <s v="IT"/>
    <s v="Nurogames GmbH and ATOS Spain"/>
    <x v="8"/>
    <x v="9"/>
    <s v="Education not definable by level."/>
    <x v="4"/>
    <x v="1"/>
    <m/>
    <s v="Reasoning"/>
    <s v="Knowledge representation"/>
    <m/>
    <m/>
    <x v="2"/>
    <x v="4"/>
    <s v="3b-Education-students"/>
    <x v="0"/>
    <x v="0"/>
    <x v="0"/>
    <x v="1"/>
    <m/>
    <m/>
    <m/>
    <x v="2"/>
    <x v="9"/>
    <x v="0"/>
    <x v="1"/>
    <x v="1"/>
    <s v="No"/>
    <x v="1"/>
    <x v="0"/>
    <x v="0"/>
    <s v="Public Services and engagement"/>
    <m/>
    <m/>
    <s v="Incremental / Technical Change"/>
    <b v="0"/>
    <m/>
    <m/>
    <m/>
    <m/>
    <m/>
    <s v="Improved Administration Efficency"/>
    <s v="Improved Administrative Efficiency"/>
    <m/>
    <m/>
    <s v="x"/>
    <s v="x"/>
    <m/>
    <m/>
    <m/>
    <b v="0"/>
    <m/>
    <m/>
    <m/>
    <s v="https://ia.italia.it/assets/librobianco.pdf"/>
    <s v="validated"/>
    <x v="0"/>
    <m/>
    <s v="Marco Combetto"/>
    <d v="2021-10-20T00:00:00"/>
    <m/>
  </r>
  <r>
    <s v="AIWT6-771"/>
    <s v="DANTE H2020"/>
    <s v="https://www.h2020-dante.eu"/>
    <s v="Vito Morreale_x000a__x000a_Engineering Ingegneria Informatica srl"/>
    <s v="The Dante project - DEtecting and ANalysing TErrorist related online contents and financial activities involves 18 European countries, including Italy, which participates in it with the Ministry of Defense. and with the General Command of the Carabinieri. Through the project, an automated system for extrapolating data from unstructured sources was created, which works through AI methods and techniques applied to web mining, capable of identifying, retrieving, collecting and analyzing large quantities of heterogeneous and multiple languages ​​both on the free-to-air web and on the dark and deep web to track the operations of terrorist networks, in particular financing, training and propaganda activities. This system allows you to greatly improve and make more accurate the investigation techniques of the police on terrorism and trace information even on channels traditionally more difficult to investigate, such as the dark web._x000a_"/>
    <x v="1"/>
    <x v="12"/>
    <s v="IT"/>
    <s v="Italy Minister of Defense"/>
    <x v="8"/>
    <x v="1"/>
    <s v="General services."/>
    <x v="4"/>
    <x v="1"/>
    <m/>
    <s v="Communication"/>
    <s v="Natural language processing"/>
    <m/>
    <s v="text analysis"/>
    <x v="2"/>
    <x v="1"/>
    <m/>
    <x v="0"/>
    <x v="2"/>
    <x v="2"/>
    <x v="0"/>
    <m/>
    <m/>
    <m/>
    <x v="1"/>
    <x v="2"/>
    <x v="0"/>
    <x v="1"/>
    <x v="1"/>
    <s v="Yes"/>
    <x v="1"/>
    <x v="1"/>
    <x v="3"/>
    <s v="Public Services and engagement"/>
    <m/>
    <m/>
    <s v="Incremental / Technical Change"/>
    <b v="0"/>
    <m/>
    <m/>
    <m/>
    <m/>
    <m/>
    <s v="Improved Administration Efficency"/>
    <s v="Improved Administrative Efficiency"/>
    <m/>
    <m/>
    <s v="x"/>
    <s v="x"/>
    <m/>
    <m/>
    <m/>
    <b v="0"/>
    <m/>
    <m/>
    <m/>
    <s v="https://ia.italia.it/assets/librobianco.pdf_x000a_https://www.corrierecomunicazioni.it/digital-economy/intelligenza-artificiale-e-pa-italia-in-rampa-di-lancio/"/>
    <s v="validated"/>
    <x v="0"/>
    <m/>
    <s v="Marco Combetto"/>
    <d v="2021-10-20T00:00:00"/>
    <m/>
  </r>
  <r>
    <s v="AIWT6-772"/>
    <s v="Mobilità Integrata Trentino Trasporti (MITT)"/>
    <s v="http://www.trasporti.provincia.tn.it/"/>
    <s v="serv.trasporti@provincia.tn.it"/>
    <s v="The MITT makes it possible to optimize the management of the provincial public transport system in such a way as to offer a better and more effective service to the citizen. It provides for the introduction of smart cards, for the management of integrated and differentiated tariffs, which can then be used in a multiservice logic. Real-time monitoring of local public transport vehicles and travel time management for Trentino Trasporti, AI technologies are used to detect the position of buses in real time and transmit information on journey times to passengers as well as to predict and plan the bus scheduling"/>
    <x v="2"/>
    <x v="12"/>
    <s v="ITH20"/>
    <s v="Provincia autonoma di Trento - Trentino Trasporti (in house)"/>
    <x v="4"/>
    <x v="3"/>
    <s v="Transport"/>
    <x v="1"/>
    <x v="7"/>
    <m/>
    <s v="Learning"/>
    <s v="Machine learning"/>
    <s v="Machine learning"/>
    <m/>
    <x v="0"/>
    <x v="1"/>
    <m/>
    <x v="2"/>
    <x v="0"/>
    <x v="1"/>
    <x v="0"/>
    <m/>
    <m/>
    <m/>
    <x v="0"/>
    <x v="6"/>
    <x v="0"/>
    <x v="2"/>
    <x v="2"/>
    <s v="No"/>
    <x v="0"/>
    <x v="1"/>
    <x v="2"/>
    <s v="Public Services and engagement"/>
    <m/>
    <m/>
    <s v="Organizational / Sustained Change"/>
    <s v="Improved Public Service"/>
    <m/>
    <m/>
    <s v="x"/>
    <s v="x"/>
    <m/>
    <b v="0"/>
    <b v="0"/>
    <m/>
    <m/>
    <m/>
    <m/>
    <m/>
    <m/>
    <m/>
    <b v="0"/>
    <m/>
    <m/>
    <m/>
    <s v="https://cms.uitp.org/wp/wp-content/uploads/2021/03/IOT-KB-final.pdf"/>
    <s v="validated"/>
    <x v="0"/>
    <m/>
    <s v="Marco Combetto"/>
    <d v="2021-10-25T00:00:00"/>
    <m/>
  </r>
  <r>
    <s v="AIWT6-773"/>
    <s v="GADgET: Detection of addition patterns in online game"/>
    <s v="https://www.fct.pt/media/docs/Brochura_ResearchinDataScienceandAIappliedtoPA.pdf"/>
    <s v="Mauro Castelli_x000a_Universidade Nova de Lisbon_x000a_and FCT _x000a_Av. D. Carlos I, 126_x000a_1249-074 Lisboa_x000a_Portugal_x000a_Tel: 213 924 300_x000a_Fax: 213 956 519"/>
    <s v="It propose a system based on a version of Recurrent Neural networks the architecture of which will be optimized by a neuroevolution algorithm. To effectively resolve the problem under consideration, this system must be able to render efficient comparisons of time series associated with different gamblers’ behaviors, in a way that also takes the temporal dimension of the problem into account"/>
    <x v="0"/>
    <x v="24"/>
    <s v="PT"/>
    <s v="FCT (Fundação para a Ciência e Tecnologia)"/>
    <x v="0"/>
    <x v="0"/>
    <s v="Social protection n.e.c."/>
    <x v="3"/>
    <x v="2"/>
    <n v="2022"/>
    <s v="Learning"/>
    <s v="Machine learning"/>
    <s v="Machine learning"/>
    <m/>
    <x v="0"/>
    <x v="1"/>
    <m/>
    <x v="0"/>
    <x v="2"/>
    <x v="2"/>
    <x v="0"/>
    <m/>
    <m/>
    <m/>
    <x v="3"/>
    <x v="7"/>
    <x v="0"/>
    <x v="0"/>
    <x v="2"/>
    <s v="No"/>
    <x v="1"/>
    <x v="0"/>
    <x v="0"/>
    <s v="Detection systems"/>
    <m/>
    <m/>
    <s v="Organizational / Sustained Change"/>
    <b v="0"/>
    <m/>
    <m/>
    <m/>
    <m/>
    <m/>
    <s v="Improved Administration Efficency"/>
    <s v="Improved Administrative Efficiency"/>
    <m/>
    <m/>
    <m/>
    <s v="x"/>
    <m/>
    <m/>
    <m/>
    <b v="0"/>
    <m/>
    <m/>
    <m/>
    <m/>
    <s v="validated"/>
    <x v="0"/>
    <m/>
    <s v="Paulo Quaresma"/>
    <d v="2021-10-31T00:00:00"/>
    <m/>
  </r>
  <r>
    <s v="AIWT6-776"/>
    <s v="AICE(Data Science and Over-Indebtedness: Use of AI algorithms in Credit and Debts)"/>
    <s v="https://www.fct.pt/media/docs/Brochura_ResearchinDataScienceandAIappliedtoPA.pdf"/>
    <s v="Leonardo Vanneschi - Universidade Nova de Lisboa and_x000a_FCT _x000a_Av. D. Carlos I, 126_x000a_1249-074 Lisboa_x000a_Portugal_x000a_Tel: 213 924 300_x000a_Fax: 213 956 519"/>
    <s v="Data Science and Over-Indebtedness: Use of Artificial Intelligence Algorithms in Credit Consumption and Debt Reconciliation in Portugal"/>
    <x v="0"/>
    <x v="24"/>
    <s v="PT"/>
    <s v="FCT (Fundação para a Ciência e Tecnologia)"/>
    <x v="0"/>
    <x v="0"/>
    <s v="Social protection n.e.c."/>
    <x v="3"/>
    <x v="0"/>
    <n v="2022"/>
    <s v="Learning"/>
    <s v="Machine learning"/>
    <s v="Machine learning"/>
    <m/>
    <x v="0"/>
    <x v="1"/>
    <m/>
    <x v="0"/>
    <x v="2"/>
    <x v="2"/>
    <x v="0"/>
    <m/>
    <m/>
    <m/>
    <x v="2"/>
    <x v="9"/>
    <x v="0"/>
    <x v="0"/>
    <x v="2"/>
    <s v="No"/>
    <x v="1"/>
    <x v="0"/>
    <x v="0"/>
    <s v="Detection systems"/>
    <m/>
    <m/>
    <s v="Organizational / Sustained Change"/>
    <b v="0"/>
    <m/>
    <m/>
    <m/>
    <m/>
    <m/>
    <s v="Improved Administration Efficency"/>
    <s v="Improved Administrative Efficiency"/>
    <m/>
    <m/>
    <s v="x"/>
    <m/>
    <m/>
    <m/>
    <m/>
    <b v="0"/>
    <m/>
    <m/>
    <m/>
    <m/>
    <s v="validated"/>
    <x v="0"/>
    <m/>
    <s v="Paulo Quaresma"/>
    <d v="2021-10-31T00:00:00"/>
    <m/>
  </r>
  <r>
    <s v="AIWT6-778"/>
    <s v="MapIntel - Interactive Visual Analysis Platform for Competitive Intelligence"/>
    <s v="https://www.fct.pt/apoios/projectos/consulta/vglobal_projecto?idProjecto=156523&amp;idElemConcurso=14115,_x000a_https://www.fct.pt/media/docs/Brochura_ResearchinDataScienceandAIappliedtoPA.pdf"/>
    <s v="Fernando José Ferreira Lucas Bação - Universidade Nova de Lisboa and _x000a_AMA - Agency for Administrative Modernisation, I.P._x000a_Address: Rua de Santa Marta n.º 55_x000a_1150 - 294 Lisboa_x000a_E-mail: ama@ama.pt_x000a_Telephone: 21 723 12 00"/>
    <s v="In this project we propose a neural network-based document clustering system, which is a genuine contentaddressable memory system, meaning it clusters and stores text documents so they can be retrieved based on their content. Using Self-Organizing Maps (SOM’s), documents are mapped as points on a semantic map, in a topological order that describes the similarity of their contents. This map is then used as a metaphor to interact with the text corpus, creating an interactive visual analytics tool, allowing for its exploration through different, but correlated views and iteratively selecting and examining document"/>
    <x v="0"/>
    <x v="24"/>
    <s v="PT"/>
    <s v="AMA (Agência para a Modernização Administrativa)"/>
    <x v="0"/>
    <x v="3"/>
    <s v="General economic, commercial and labour affair"/>
    <x v="3"/>
    <x v="2"/>
    <n v="2021"/>
    <s v="Reasoning"/>
    <s v="Automated reasoning"/>
    <m/>
    <m/>
    <x v="2"/>
    <x v="1"/>
    <m/>
    <x v="0"/>
    <x v="0"/>
    <x v="1"/>
    <x v="0"/>
    <m/>
    <m/>
    <m/>
    <x v="2"/>
    <x v="12"/>
    <x v="0"/>
    <x v="0"/>
    <x v="2"/>
    <s v="No"/>
    <x v="1"/>
    <x v="1"/>
    <x v="3"/>
    <s v="Business intelligence"/>
    <m/>
    <m/>
    <s v="Organizational / Sustained Change"/>
    <b v="0"/>
    <m/>
    <m/>
    <m/>
    <m/>
    <m/>
    <s v="Improved Administration Efficency"/>
    <s v="Improved Administrative Efficiency"/>
    <m/>
    <m/>
    <s v="x"/>
    <m/>
    <m/>
    <m/>
    <m/>
    <b v="0"/>
    <m/>
    <m/>
    <m/>
    <m/>
    <s v="validated"/>
    <x v="0"/>
    <m/>
    <s v="Paulo Quaresma"/>
    <d v="2021-10-31T00:00:00"/>
    <m/>
  </r>
  <r>
    <s v="AIWT6-779"/>
    <s v="MILITARY CARE  (improve customer satisfaction through cognitive models of text and voice)"/>
    <s v="https://www.ama.gov.pt/web/agencia-para-a-modernizacao-administrativa/mais-ap"/>
    <s v="AMA - Agency for Administrative Modernisation, I.P._x000a_Address: Rua de Santa Marta n.º 55_x000a_1150 - 294 Lisboa_x000a_E-mail: ama@ama.pt_x000a_Telephone: 21 723 12 00"/>
    <s v="MILITARY CARE - AIcare aims to improve customer and business satisfaction through cognitive models of text and voice."/>
    <x v="0"/>
    <x v="24"/>
    <s v="PT"/>
    <s v="AMA (Agência para a Modernização Administrativa)"/>
    <x v="0"/>
    <x v="6"/>
    <s v="Military defence."/>
    <x v="1"/>
    <x v="2"/>
    <n v="2020"/>
    <s v="Perception"/>
    <s v="Audio processing"/>
    <m/>
    <m/>
    <x v="2"/>
    <x v="1"/>
    <m/>
    <x v="0"/>
    <x v="2"/>
    <x v="2"/>
    <x v="3"/>
    <m/>
    <m/>
    <m/>
    <x v="0"/>
    <x v="0"/>
    <x v="0"/>
    <x v="0"/>
    <x v="2"/>
    <s v="No"/>
    <x v="2"/>
    <x v="0"/>
    <x v="0"/>
    <s v="Business intelligence"/>
    <m/>
    <m/>
    <s v="Organizational / Sustained Change"/>
    <s v="Improved Public Service"/>
    <m/>
    <s v="x"/>
    <m/>
    <s v="x"/>
    <m/>
    <b v="0"/>
    <b v="0"/>
    <m/>
    <m/>
    <m/>
    <m/>
    <m/>
    <m/>
    <m/>
    <b v="0"/>
    <m/>
    <m/>
    <m/>
    <m/>
    <s v="validated"/>
    <x v="0"/>
    <m/>
    <s v="Paulo Quaresma"/>
    <d v="2021-10-31T00:00:00"/>
    <m/>
  </r>
  <r>
    <s v="AIWT6-780"/>
    <s v="IA-SI Project - Artificial Intelligence in Incentive Systems"/>
    <m/>
    <s v="AMA - Agency for Administrative Modernisation, I.P._x000a_Address: Rua de Santa Marta n.º 55_x000a_1150 - 294 Lisboa_x000a_E-mail: ama@ama.pt_x000a_Telephone: 21 723 12 00"/>
    <s v="IA-SI Project - Artificial Intelligence in Incentive Systems"/>
    <x v="0"/>
    <x v="24"/>
    <s v="PT"/>
    <s v="AMA (Agência para a Modernização Administrativa)"/>
    <x v="1"/>
    <x v="1"/>
    <s v="General economic, commercial and labour affair"/>
    <x v="2"/>
    <x v="2"/>
    <n v="2021"/>
    <s v="Reasoning"/>
    <s v="Automated reasoning"/>
    <m/>
    <m/>
    <x v="1"/>
    <x v="1"/>
    <m/>
    <x v="0"/>
    <x v="0"/>
    <x v="3"/>
    <x v="0"/>
    <m/>
    <m/>
    <m/>
    <x v="4"/>
    <x v="3"/>
    <x v="0"/>
    <x v="0"/>
    <x v="2"/>
    <s v="No"/>
    <x v="3"/>
    <x v="2"/>
    <x v="5"/>
    <s v="Business intelligence"/>
    <m/>
    <m/>
    <m/>
    <s v="Improved Public Service"/>
    <m/>
    <m/>
    <m/>
    <s v="x"/>
    <s v="x"/>
    <b v="0"/>
    <b v="0"/>
    <m/>
    <m/>
    <m/>
    <m/>
    <m/>
    <m/>
    <m/>
    <b v="0"/>
    <m/>
    <m/>
    <m/>
    <m/>
    <s v="validated"/>
    <x v="1"/>
    <s v="Not nough details"/>
    <s v="Paulo Quaresma"/>
    <d v="2021-10-31T00:00:00"/>
    <m/>
  </r>
  <r>
    <s v="AIWT6-781"/>
    <s v="Extended Situational and Operational Knowledge Management Service for National Cyberspace"/>
    <s v="https://www.ama.gov.pt/web/agencia-para-a-modernizacao-administrativa/mais-ap"/>
    <s v="AMA - Agency for Administrative Modernisation, I.P._x000a_Address: Rua de Santa Marta n.º 55_x000a_1150 - 294 Lisboa_x000a_E-mail: ama@ama.pt_x000a_Telephone: 21 723 12 00"/>
    <s v="National Cybersecurity Center – Extended Situational and Operational Knowledge Management Service for National Cyberspace."/>
    <x v="0"/>
    <x v="24"/>
    <s v="PT"/>
    <s v="AMA (Agência para a Modernização Administrativa)"/>
    <x v="0"/>
    <x v="6"/>
    <s v="Security"/>
    <x v="3"/>
    <x v="2"/>
    <n v="2021"/>
    <s v="Reasoning"/>
    <s v="Optimisation"/>
    <m/>
    <m/>
    <x v="2"/>
    <x v="1"/>
    <m/>
    <x v="0"/>
    <x v="0"/>
    <x v="1"/>
    <x v="0"/>
    <m/>
    <m/>
    <m/>
    <x v="3"/>
    <x v="7"/>
    <x v="0"/>
    <x v="0"/>
    <x v="2"/>
    <s v="No"/>
    <x v="1"/>
    <x v="1"/>
    <x v="1"/>
    <s v="Cybersecurity"/>
    <m/>
    <m/>
    <s v="Organizational / Sustained Change"/>
    <b v="0"/>
    <m/>
    <m/>
    <m/>
    <m/>
    <m/>
    <s v="Improved Administration Efficency"/>
    <s v="Improved Administrative Efficiency"/>
    <m/>
    <m/>
    <s v="x"/>
    <m/>
    <m/>
    <m/>
    <m/>
    <b v="0"/>
    <m/>
    <m/>
    <m/>
    <m/>
    <s v="validated"/>
    <x v="0"/>
    <m/>
    <s v="Paulo Quaresma"/>
    <d v="2021-10-31T00:00:00"/>
    <m/>
  </r>
  <r>
    <s v="AIWT6-782"/>
    <s v="Methodologies for AI use in data analysis and statistical validation from markets regulated by ERSAR"/>
    <s v="https://www.ama.gov.pt/web/agencia-para-a-modernizacao-administrativa/mais-ap"/>
    <s v="AMA - Agency for Administrative Modernisation, I.P._x000a_Address: Rua de Santa Marta n.º 55_x000a_1150 - 294 Lisboa_x000a_E-mail: ama@ama.pt_x000a_Telephone: 21 723 12 00"/>
    <s v="Definition, testing and adoption of methodologies for the application of artificial intelligence in the analysis and statistical validation of data from markets regulated by ERSAR."/>
    <x v="0"/>
    <x v="24"/>
    <s v="PT"/>
    <s v="AMA (Agência para a Modernização Administrativa)"/>
    <x v="0"/>
    <x v="3"/>
    <s v="Economic affairs n.e.c"/>
    <x v="3"/>
    <x v="2"/>
    <n v="2021"/>
    <s v="Learning"/>
    <s v="Machine learning"/>
    <s v="Machine learning"/>
    <m/>
    <x v="0"/>
    <x v="1"/>
    <m/>
    <x v="0"/>
    <x v="0"/>
    <x v="1"/>
    <x v="2"/>
    <m/>
    <m/>
    <m/>
    <x v="1"/>
    <x v="5"/>
    <x v="0"/>
    <x v="0"/>
    <x v="2"/>
    <s v="No"/>
    <x v="1"/>
    <x v="0"/>
    <x v="0"/>
    <s v="Business intelligence"/>
    <m/>
    <m/>
    <s v="Incremental / Technical Change"/>
    <b v="0"/>
    <m/>
    <m/>
    <m/>
    <m/>
    <m/>
    <s v="Improved Administration Efficency"/>
    <s v="Improved Administrative Efficiency"/>
    <m/>
    <m/>
    <s v="x"/>
    <m/>
    <m/>
    <m/>
    <m/>
    <b v="0"/>
    <m/>
    <m/>
    <m/>
    <m/>
    <s v="validated"/>
    <x v="0"/>
    <m/>
    <s v="Paulo Quaresma"/>
    <d v="2021-10-31T00:00:00"/>
    <m/>
  </r>
  <r>
    <s v="AIWT6-783"/>
    <s v="Creation of the Data Processing Infrastructure for the Intelligence Unit"/>
    <m/>
    <s v="AMA - Agency for Administrative Modernisation, I.P._x000a_Address: Rua de Santa Marta n.º 55_x000a_1150 - 294 Lisboa_x000a_E-mail: ama@ama.pt_x000a_Telephone: 21 723 12 00"/>
    <s v="Creation of the Data Processing Infrastructure for the Intelligence Unit"/>
    <x v="0"/>
    <x v="24"/>
    <s v="PT"/>
    <s v="AMA (Agência para a Modernização Administrativa)"/>
    <x v="1"/>
    <x v="1"/>
    <s v="General economic, commercial and labour affair"/>
    <x v="2"/>
    <x v="2"/>
    <n v="2021"/>
    <s v="Learning"/>
    <s v="Machine learning"/>
    <m/>
    <m/>
    <x v="1"/>
    <x v="1"/>
    <m/>
    <x v="0"/>
    <x v="0"/>
    <x v="3"/>
    <x v="0"/>
    <m/>
    <m/>
    <m/>
    <x v="4"/>
    <x v="3"/>
    <x v="0"/>
    <x v="0"/>
    <x v="2"/>
    <s v="No"/>
    <x v="3"/>
    <x v="2"/>
    <x v="5"/>
    <s v="Business intelligence"/>
    <m/>
    <m/>
    <m/>
    <s v="Improved Public Service"/>
    <m/>
    <m/>
    <m/>
    <s v="x"/>
    <s v="x"/>
    <b v="0"/>
    <b v="0"/>
    <m/>
    <m/>
    <m/>
    <m/>
    <m/>
    <m/>
    <m/>
    <b v="0"/>
    <m/>
    <m/>
    <m/>
    <m/>
    <s v="validated"/>
    <x v="1"/>
    <s v="Not nough details"/>
    <s v="Paulo Quaresma"/>
    <d v="2021-10-31T00:00:00"/>
    <m/>
  </r>
  <r>
    <s v="AIWT6-786"/>
    <s v="Data Science in Automatic Coding and Predictive EXPRESSION ANALYSIS"/>
    <m/>
    <s v="AMA - Agency for Administrative Modernisation, I.P._x000a_Address: Rua de Santa Marta n.º 55_x000a_1150 - 294 Lisboa_x000a_E-mail: ama@ama.pt_x000a_Telephone: 21 723 12 00"/>
    <s v="DATA SCIENCE IN AUTOMATIC CODING and PREDICTIVE EXPRESSION ANALYSIS"/>
    <x v="0"/>
    <x v="24"/>
    <s v="PT"/>
    <s v="AMA (Agência para a Modernização Administrativa)"/>
    <x v="1"/>
    <x v="1"/>
    <s v="General economic, commercial and labour affair"/>
    <x v="2"/>
    <x v="2"/>
    <n v="2020"/>
    <s v="Planning"/>
    <s v="Planning and Scheduling"/>
    <m/>
    <m/>
    <x v="1"/>
    <x v="1"/>
    <m/>
    <x v="0"/>
    <x v="0"/>
    <x v="3"/>
    <x v="0"/>
    <m/>
    <m/>
    <m/>
    <x v="4"/>
    <x v="3"/>
    <x v="0"/>
    <x v="0"/>
    <x v="2"/>
    <s v="No"/>
    <x v="3"/>
    <x v="2"/>
    <x v="5"/>
    <s v="Process digitalisation"/>
    <m/>
    <m/>
    <m/>
    <s v="Improved Public Service"/>
    <m/>
    <m/>
    <m/>
    <s v="x"/>
    <m/>
    <b v="0"/>
    <b v="0"/>
    <m/>
    <m/>
    <m/>
    <m/>
    <m/>
    <m/>
    <m/>
    <b v="0"/>
    <m/>
    <m/>
    <m/>
    <m/>
    <s v="validated"/>
    <x v="1"/>
    <s v="Not nough details"/>
    <s v="Paulo Quaresma"/>
    <d v="2021-10-31T00:00:00"/>
    <m/>
  </r>
  <r>
    <s v="AIWT6-787"/>
    <s v="CEOS - Knowledge of the Evolution of Opportunities between the Genders"/>
    <s v="https://www.ipp.pt/research/research_centres/business_sciences/ceos"/>
    <s v="AMA - Agency for Administrative Modernisation, I.P._x000a_Address: Rua de Santa Marta n.º 55_x000a_1150 - 294 Lisboa_x000a_E-mail: ama@ama.pt_x000a_Telephone: 21 723 12 00"/>
    <s v="CEOS - Knowledge of the Evolution of Opportunities between the Genders"/>
    <x v="0"/>
    <x v="24"/>
    <s v="PT"/>
    <s v="AMA (Agência para a Modernização Administrativa)"/>
    <x v="0"/>
    <x v="0"/>
    <s v="Social protection n.e.c."/>
    <x v="1"/>
    <x v="2"/>
    <n v="2020"/>
    <s v="Learning"/>
    <s v="Machine learning"/>
    <s v="Machine learning"/>
    <m/>
    <x v="0"/>
    <x v="1"/>
    <m/>
    <x v="0"/>
    <x v="0"/>
    <x v="1"/>
    <x v="0"/>
    <m/>
    <m/>
    <m/>
    <x v="2"/>
    <x v="9"/>
    <x v="0"/>
    <x v="0"/>
    <x v="2"/>
    <s v="No"/>
    <x v="1"/>
    <x v="0"/>
    <x v="0"/>
    <s v="Detection systems"/>
    <m/>
    <m/>
    <s v="Incremental / Technical Change"/>
    <b v="0"/>
    <m/>
    <m/>
    <m/>
    <m/>
    <m/>
    <s v="Improved Administration Efficency"/>
    <s v="Improved Administrative Efficiency"/>
    <m/>
    <m/>
    <s v="x"/>
    <s v="x"/>
    <m/>
    <m/>
    <m/>
    <b v="0"/>
    <m/>
    <m/>
    <m/>
    <m/>
    <s v="validated"/>
    <x v="0"/>
    <m/>
    <s v="Paulo Quaresma"/>
    <d v="2021-10-31T00:00:00"/>
    <m/>
  </r>
  <r>
    <s v="AIWT6-788"/>
    <s v="The Science of Energy Data"/>
    <m/>
    <s v="AMA - Agency for Administrative Modernisation, I.P._x000a_Address: Rua de Santa Marta n.º 55_x000a_1150 - 294 Lisboa_x000a_E-mail: ama@ama.pt_x000a_Telephone: 21 723 12 00"/>
    <s v="The Science of Energy Data"/>
    <x v="0"/>
    <x v="24"/>
    <s v="PT"/>
    <s v="AMA (Agência para a Modernização Administrativa)"/>
    <x v="1"/>
    <x v="3"/>
    <s v="Fuel and energy"/>
    <x v="2"/>
    <x v="2"/>
    <n v="2021"/>
    <s v="Learning"/>
    <s v="Machine learning"/>
    <m/>
    <m/>
    <x v="1"/>
    <x v="1"/>
    <m/>
    <x v="0"/>
    <x v="0"/>
    <x v="3"/>
    <x v="0"/>
    <m/>
    <m/>
    <m/>
    <x v="4"/>
    <x v="3"/>
    <x v="0"/>
    <x v="0"/>
    <x v="2"/>
    <s v="No"/>
    <x v="3"/>
    <x v="2"/>
    <x v="5"/>
    <s v="Business intelligence"/>
    <m/>
    <m/>
    <m/>
    <s v="Improved Public Service"/>
    <m/>
    <m/>
    <m/>
    <s v="x"/>
    <m/>
    <b v="0"/>
    <b v="0"/>
    <m/>
    <m/>
    <m/>
    <m/>
    <m/>
    <m/>
    <m/>
    <b v="0"/>
    <m/>
    <m/>
    <m/>
    <m/>
    <s v="validated"/>
    <x v="1"/>
    <s v="not enough details"/>
    <s v="Paulo Quaresma"/>
    <d v="2021-10-31T00:00:00"/>
    <m/>
  </r>
  <r>
    <s v="AIWT6-789"/>
    <s v="ASAE Intelligent Management and Operational Control Center - CIGESCOP"/>
    <s v="https://www.asae.gov.pt/destaques55/projeto-cigescop.aspx"/>
    <s v="AMA - Agency for Administrative Modernisation, I.P._x000a_Address: Rua de Santa Marta n.º 55_x000a_1150 - 294 Lisboa_x000a_E-mail: ama@ama.pt_x000a_Telephone: 21 723 12 00"/>
    <s v="The CIGESCOP project has as main objectives:_x000a_-Strengthen the institutional capacity of ASAE as a Criminal Police and Administrative Authority, strengthening and qualitatively increasing the interaction between ASAE, citizens and companies;_x000a_-Undertake a process reengineering leveraged with innovation models based on Artificial Intelligence and Data Science, in order to optimize management and operational control, providing a more effective and efficient response to the activity inspection, enhancing public health, consumer protection and safeguarding the rules of free competition;_x000a_-Streamline work processes, human and technological resources, with task automation, promoting the Organization's digital transformation"/>
    <x v="0"/>
    <x v="24"/>
    <s v="PT"/>
    <s v="AMA (Agência para a Modernização Administrativa)"/>
    <x v="0"/>
    <x v="1"/>
    <s v="Public Services"/>
    <x v="1"/>
    <x v="2"/>
    <n v="2021"/>
    <s v="Planning"/>
    <s v="Planning and Scheduling"/>
    <m/>
    <m/>
    <x v="2"/>
    <x v="1"/>
    <m/>
    <x v="0"/>
    <x v="1"/>
    <x v="2"/>
    <x v="0"/>
    <m/>
    <m/>
    <m/>
    <x v="3"/>
    <x v="13"/>
    <x v="0"/>
    <x v="0"/>
    <x v="2"/>
    <s v="No"/>
    <x v="1"/>
    <x v="0"/>
    <x v="0"/>
    <s v="Business intelligence"/>
    <m/>
    <m/>
    <s v="Transformative / Disruptive"/>
    <b v="0"/>
    <m/>
    <m/>
    <m/>
    <m/>
    <m/>
    <s v="Improved Administration Efficency"/>
    <s v="Improved Administrative Efficiency"/>
    <m/>
    <m/>
    <s v="x"/>
    <m/>
    <m/>
    <m/>
    <m/>
    <b v="0"/>
    <m/>
    <m/>
    <m/>
    <m/>
    <s v="validated"/>
    <x v="0"/>
    <m/>
    <s v="Paulo Quaresma"/>
    <d v="2021-10-31T00:00:00"/>
    <m/>
  </r>
  <r>
    <s v="AIWT6-790"/>
    <s v="Understanding the determinants of academic performance from Portuguese secondary education system"/>
    <s v="https://link.springer.com/article/10.1007/s10639-020-10316-y"/>
    <s v="FCT _x000a_Av. D. Carlos I, 126_x000a_1249-074 Lisboa_x000a_Portugal_x000a_Tel: 213 924 300_x000a_Fax: 213 956 519"/>
    <s v="Using an anonymous 2014–15 school year dataset from the Directorate-General for Statistics of Education and Science (DGEEC) of the Portuguese Ministry of Education, the work carried out a predictive power comparison between the classic multilinear regression model and a chosen set of machine learning algorithms. A multilinear regression model is used in parallel with random forest, support vector machine, artificial neural network and extreme gradient boosting machine stacking ensemble implementations"/>
    <x v="0"/>
    <x v="24"/>
    <s v="PT"/>
    <s v="FCT (Fundação para a Ciência e Tecnologia)"/>
    <x v="0"/>
    <x v="9"/>
    <s v="Secondary education."/>
    <x v="3"/>
    <x v="2"/>
    <n v="2021"/>
    <s v="Learning"/>
    <s v="Machine learning"/>
    <s v="Machine learning"/>
    <m/>
    <x v="0"/>
    <x v="4"/>
    <m/>
    <x v="0"/>
    <x v="5"/>
    <x v="2"/>
    <x v="1"/>
    <m/>
    <m/>
    <m/>
    <x v="2"/>
    <x v="12"/>
    <x v="0"/>
    <x v="0"/>
    <x v="2"/>
    <s v="No"/>
    <x v="1"/>
    <x v="0"/>
    <x v="0"/>
    <s v="Predictive systems"/>
    <m/>
    <m/>
    <s v="Incremental / Technical Change"/>
    <b v="0"/>
    <m/>
    <m/>
    <m/>
    <m/>
    <m/>
    <s v="Improved Administration Efficency"/>
    <s v="Improved Administrative Efficiency"/>
    <m/>
    <m/>
    <s v="x"/>
    <m/>
    <m/>
    <m/>
    <m/>
    <b v="0"/>
    <m/>
    <m/>
    <m/>
    <m/>
    <s v="validated"/>
    <x v="0"/>
    <m/>
    <s v="Paulo Quaresma"/>
    <d v="2021-10-31T00:00:00"/>
    <m/>
  </r>
  <r>
    <s v="AIWT6-791"/>
    <s v="Modeling student flow in the Portuguese education system"/>
    <s v="https://www.fct.pt/apoios/projectos/consulta/vglobal_projecto?idProjecto=154455&amp;idElemConcurso=12346"/>
    <s v="Luís Miguel Parreira e Correia_x000a_FCiências.ID - Associação para a Investigação e Desenvolvimento de Ciências (Fciências.ID)_x000a_FCT _x000a_Av. D. Carlos I, 126_x000a_1249-074 Lisboa_x000a_Portugal_x000a_Tel: 213 924 300_x000a_Fax: 213 956 519"/>
    <s v="Modeling student flow in the Portuguese education system"/>
    <x v="0"/>
    <x v="24"/>
    <s v="PT"/>
    <s v="FCT (Fundação para a Ciência e Tecnologia)"/>
    <x v="0"/>
    <x v="9"/>
    <s v="Secondary education."/>
    <x v="3"/>
    <x v="2"/>
    <n v="2022"/>
    <s v="Reasoning"/>
    <s v="Automated reasoning"/>
    <m/>
    <m/>
    <x v="2"/>
    <x v="4"/>
    <m/>
    <x v="0"/>
    <x v="2"/>
    <x v="2"/>
    <x v="2"/>
    <m/>
    <m/>
    <m/>
    <x v="2"/>
    <x v="12"/>
    <x v="0"/>
    <x v="0"/>
    <x v="2"/>
    <s v="No"/>
    <x v="1"/>
    <x v="0"/>
    <x v="0"/>
    <s v="Business intelligence"/>
    <m/>
    <m/>
    <s v="Incremental / Technical Change"/>
    <b v="0"/>
    <m/>
    <m/>
    <m/>
    <m/>
    <m/>
    <s v="Improved Administration Efficency"/>
    <s v="Improved Administrative Efficiency"/>
    <m/>
    <m/>
    <s v="x"/>
    <m/>
    <m/>
    <m/>
    <m/>
    <b v="0"/>
    <m/>
    <m/>
    <m/>
    <m/>
    <s v="validated"/>
    <x v="0"/>
    <m/>
    <s v="Paulo Quaresma"/>
    <d v="2021-10-31T00:00:00"/>
    <m/>
  </r>
  <r>
    <s v="AIWT6-792"/>
    <s v="HEALTHI.CO: Factors for promoting dialogue and healthy behaviors in online school communities."/>
    <s v="https://www.fct.pt/media/docs/Brochura_ResearchinDataScienceandAIappliedtoPA.pdf"/>
    <s v="Manuel Marques-Pita_x000a_COFAC - Cooperativa de Formação e Animação Cultural, CRL and FCT _x000a_Av. D. Carlos I, 126_x000a_1249-074 Lisboa_x000a_Portugal_x000a_Tel: 213 924 300_x000a_Fax: 213 956 519"/>
    <s v="The project do: 1) convert student and teacher generated utterances to a representation that captures four important features with likely impact on conversation health: key phrases, sentiment, topic and arguments; 2) Working with conversations represented this way, we will use sophisticated data/network science algorithms to identify and fully characterise the key factors that drive different modular dynamic building blocks of online conversation; 3) the newly acquired knowledge will be encoded in a sophisticated AI-based system "/>
    <x v="0"/>
    <x v="24"/>
    <s v="PT"/>
    <s v="FCT (Fundação para a Ciência e Tecnologia)"/>
    <x v="0"/>
    <x v="9"/>
    <s v="Secondary education."/>
    <x v="3"/>
    <x v="7"/>
    <n v="2023"/>
    <s v="Learning"/>
    <s v="Machine learning"/>
    <s v="Machine learning"/>
    <m/>
    <x v="0"/>
    <x v="4"/>
    <s v="3b-Education-students"/>
    <x v="0"/>
    <x v="0"/>
    <x v="0"/>
    <x v="3"/>
    <m/>
    <m/>
    <m/>
    <x v="0"/>
    <x v="1"/>
    <x v="0"/>
    <x v="0"/>
    <x v="2"/>
    <s v="No"/>
    <x v="0"/>
    <x v="1"/>
    <x v="1"/>
    <s v="Co-designed services"/>
    <m/>
    <m/>
    <s v="Incremental / Technical Change"/>
    <s v="Improved Public Service"/>
    <m/>
    <s v="x"/>
    <m/>
    <s v="x"/>
    <m/>
    <b v="0"/>
    <b v="0"/>
    <m/>
    <m/>
    <m/>
    <m/>
    <m/>
    <m/>
    <m/>
    <b v="0"/>
    <m/>
    <m/>
    <m/>
    <m/>
    <s v="validated"/>
    <x v="0"/>
    <m/>
    <s v="Paulo Quaresma"/>
    <d v="2021-10-31T00:00:00"/>
    <m/>
  </r>
  <r>
    <s v="AIWT6-794"/>
    <s v="OPAS - Permanent Observatory on School Dropout and Success"/>
    <m/>
    <s v="AMA - Agency for Administrative Modernisation, I.P._x000a_Address: Rua de Santa Marta n.º 55_x000a_1150 - 294 Lisboa_x000a_E-mail: ama@ama.pt_x000a_Telephone: 21 723 12 00"/>
    <s v="OPAS - Permanent Observatory on School Dropout and Success"/>
    <x v="0"/>
    <x v="24"/>
    <s v="PT"/>
    <s v="AMA (Agência para a Modernização Administrativa)"/>
    <x v="1"/>
    <x v="9"/>
    <s v="Secondary education."/>
    <x v="2"/>
    <x v="2"/>
    <n v="2022"/>
    <s v="Reasoning"/>
    <s v="Automated reasoning"/>
    <m/>
    <m/>
    <x v="1"/>
    <x v="1"/>
    <m/>
    <x v="0"/>
    <x v="0"/>
    <x v="3"/>
    <x v="0"/>
    <m/>
    <m/>
    <m/>
    <x v="4"/>
    <x v="3"/>
    <x v="0"/>
    <x v="0"/>
    <x v="2"/>
    <s v="Yes"/>
    <x v="3"/>
    <x v="2"/>
    <x v="5"/>
    <s v="Business intelligence"/>
    <m/>
    <m/>
    <m/>
    <s v="Improved Public Service"/>
    <m/>
    <s v="x"/>
    <m/>
    <s v="x"/>
    <m/>
    <b v="0"/>
    <b v="0"/>
    <m/>
    <m/>
    <m/>
    <m/>
    <m/>
    <m/>
    <m/>
    <b v="0"/>
    <m/>
    <m/>
    <m/>
    <m/>
    <s v="validated"/>
    <x v="1"/>
    <s v="not enough details"/>
    <s v="Paulo Quaresma"/>
    <d v="2021-10-31T00:00:00"/>
    <m/>
  </r>
  <r>
    <s v="AIWT6-796"/>
    <s v="SARAI – Security Advanced Research with Artificial Intelligence"/>
    <s v="https://www.ua.pt/pt/projetos-id/774"/>
    <s v="AMA - Agency for Administrative Modernisation, I.P._x000a_Address: Rua de Santa Marta n.º 55_x000a_1150 - 294 Lisboa_x000a_E-mail: ama@ama.pt_x000a_Telephone: 21 723 12 00"/>
    <s v="Explore the mechanisms and techniques of Artificial Intelligence and data science to respond to the challenge of obtaining accurate information in a timely manner, creating a next-generation response."/>
    <x v="0"/>
    <x v="24"/>
    <s v="PT"/>
    <s v="AMA (Agência para a Modernização Administrativa)"/>
    <x v="0"/>
    <x v="1"/>
    <s v="General services."/>
    <x v="3"/>
    <x v="2"/>
    <n v="2021"/>
    <s v="Learning"/>
    <s v="Machine learning"/>
    <s v="Machine learning"/>
    <m/>
    <x v="0"/>
    <x v="1"/>
    <m/>
    <x v="0"/>
    <x v="0"/>
    <x v="1"/>
    <x v="0"/>
    <m/>
    <m/>
    <m/>
    <x v="0"/>
    <x v="6"/>
    <x v="0"/>
    <x v="0"/>
    <x v="2"/>
    <s v="Yes"/>
    <x v="1"/>
    <x v="1"/>
    <x v="1"/>
    <s v="Cybersecurity"/>
    <m/>
    <m/>
    <s v="Organizational / Sustained Change"/>
    <b v="0"/>
    <m/>
    <m/>
    <m/>
    <m/>
    <m/>
    <s v="Improved Administration Efficency"/>
    <s v="Improved Administrative Efficiency"/>
    <m/>
    <m/>
    <m/>
    <s v="x"/>
    <m/>
    <m/>
    <m/>
    <b v="0"/>
    <m/>
    <m/>
    <m/>
    <m/>
    <s v="validated"/>
    <x v="0"/>
    <m/>
    <s v="Paulo Quaresma"/>
    <d v="2021-10-31T00:00:00"/>
    <m/>
  </r>
  <r>
    <s v="AIWT6-797"/>
    <s v="CDAP@UP (Predictive Analysis to Promote Student Success and Fight School Dropout)"/>
    <s v="https://sigarra.up.pt/fcup/en/PROJECTOS_GERAL.FICHA_PROJECTO?P_ID=74997"/>
    <s v="AMA - Agency for Administrative Modernisation, I.P._x000a_Address: Rua de Santa Marta n.º 55_x000a_1150 - 294 Lisboa_x000a_E-mail: ama@ama.pt_x000a_Telephone: 21 723 12 00"/>
    <s v="Objectives and Activities Activities:  1-Subcontracting of diagnostic tasks (atv 1) _x000a_2-Subcontracting of data preparation tasks (atv 2)_x000a_3-Acquisition of Business Intelligencesoftware _x000a_4-Subcontracting development and implementation of analysis model and its prototyping (atvs. 3 and 4) _x000a_5-Subcontracting of test and prototype testing tasks (atv 5)_x000a_6-Subcontracting of model implementation tasks in environment (atv 6 - PHASE B) _x000a_7-Actions for the presentation of results and dissemination of the operation"/>
    <x v="0"/>
    <x v="24"/>
    <s v="PT"/>
    <s v="AMA (Agência para a Modernização Administrativa)"/>
    <x v="0"/>
    <x v="9"/>
    <s v="Education not definable by level."/>
    <x v="3"/>
    <x v="2"/>
    <n v="2021"/>
    <s v="Planning"/>
    <s v="Planning and Scheduling"/>
    <m/>
    <m/>
    <x v="2"/>
    <x v="4"/>
    <s v="3b-Education-students"/>
    <x v="0"/>
    <x v="0"/>
    <x v="0"/>
    <x v="3"/>
    <m/>
    <m/>
    <m/>
    <x v="2"/>
    <x v="12"/>
    <x v="0"/>
    <x v="0"/>
    <x v="2"/>
    <s v="Yes"/>
    <x v="1"/>
    <x v="1"/>
    <x v="3"/>
    <s v="Business intelligence"/>
    <m/>
    <m/>
    <s v="Incremental / Technical Change"/>
    <b v="0"/>
    <m/>
    <m/>
    <m/>
    <m/>
    <m/>
    <s v="Improved Administration Efficency"/>
    <s v="Improved Administrative Efficiency"/>
    <m/>
    <m/>
    <s v="x"/>
    <s v="x"/>
    <m/>
    <m/>
    <m/>
    <b v="0"/>
    <m/>
    <m/>
    <m/>
    <m/>
    <s v="validated"/>
    <x v="0"/>
    <m/>
    <s v="Paulo Quaresma"/>
    <d v="2021-10-31T00:00:00"/>
    <m/>
  </r>
  <r>
    <s v="AIWT6-798"/>
    <s v="P.IA.ES - Modeling and prediction of failure and school dropout in Higher Education"/>
    <s v="https://www.researchgate.net/publication/351066139_Early_Prediction_of_Student%27s_Performance_in_Higher_Education_A_Case_Study"/>
    <s v="AMA - Agency for Administrative Modernisation, I.P._x000a_Address: Rua de Santa Marta n.º 55_x000a_1150 - 294 Lisboa_x000a_E-mail: ama@ama.pt_x000a_Telephone: 21 723 12 00"/>
    <s v="This work aims to contribute to the reduction of academic failure at higher education, by using machine learning techniques to identify students at risk of failure at an early stage of their academic path, so that strategies to support them can be put into place. A dataset from a higher education institution is used to build classification models to predict academic performance of students. The dataset includes information known at the time of student’s enrollment – academic path, demographics and social-economic factors. The problem is formulated as a three category classification task, in which there’s a strong imbalance towards one of the classes. Algorithms to promote class balancing with synthetic oversampling are tested, and classification models are trained and evaluated, both with standard machine learning algorithms and state of the art boosting algorithms. Our results show that boosting algorithms respond better to the specific classification task than standard methods. However, even these state of the art algorithms fall short in correctly identifying the majority of cases in one of the minority classes. Future directions of this study include the addition of information regarding student’s first year performance, such as academic grades from the first academic semesters."/>
    <x v="0"/>
    <x v="24"/>
    <s v="PT"/>
    <s v="AMA (Agência para a Modernização Administrativa)"/>
    <x v="0"/>
    <x v="9"/>
    <s v="Secondary education."/>
    <x v="4"/>
    <x v="2"/>
    <n v="2021"/>
    <s v="Planning"/>
    <s v="Planning and Scheduling"/>
    <m/>
    <m/>
    <x v="2"/>
    <x v="4"/>
    <s v="3b-Education-students"/>
    <x v="0"/>
    <x v="0"/>
    <x v="0"/>
    <x v="3"/>
    <m/>
    <m/>
    <m/>
    <x v="2"/>
    <x v="12"/>
    <x v="0"/>
    <x v="0"/>
    <x v="2"/>
    <s v="No"/>
    <x v="0"/>
    <x v="1"/>
    <x v="3"/>
    <s v="Detection systems"/>
    <m/>
    <m/>
    <s v="Organizational / Sustained Change"/>
    <s v="Improved Public Service"/>
    <m/>
    <s v="x"/>
    <m/>
    <s v="x"/>
    <m/>
    <b v="0"/>
    <b v="0"/>
    <m/>
    <m/>
    <m/>
    <m/>
    <m/>
    <m/>
    <m/>
    <b v="0"/>
    <m/>
    <m/>
    <m/>
    <m/>
    <s v="validated"/>
    <x v="0"/>
    <m/>
    <s v="Paulo Quaresma"/>
    <d v="2021-10-31T00:00:00"/>
    <m/>
  </r>
  <r>
    <s v="AIWT6-799"/>
    <s v="EDU.IA – Artificial Intelligence Assisted Tutoring"/>
    <m/>
    <s v="AMA - Agency for Administrative Modernisation, I.P._x000a_Address: Rua de Santa Marta n.º 55_x000a_1150 - 294 Lisboa_x000a_E-mail: ama@ama.pt_x000a_Telephone: 21 723 12 00"/>
    <s v="EDU.IA – Artificial Intelligence Assisted Tutoring"/>
    <x v="0"/>
    <x v="24"/>
    <s v="PT"/>
    <s v="AMA (Agência para a Modernização Administrativa)"/>
    <x v="1"/>
    <x v="9"/>
    <s v="Education n.e.c."/>
    <x v="2"/>
    <x v="2"/>
    <n v="2021"/>
    <s v="Communication"/>
    <s v="Natural language processing"/>
    <m/>
    <m/>
    <x v="1"/>
    <x v="1"/>
    <m/>
    <x v="0"/>
    <x v="0"/>
    <x v="3"/>
    <x v="0"/>
    <m/>
    <m/>
    <m/>
    <x v="4"/>
    <x v="3"/>
    <x v="0"/>
    <x v="0"/>
    <x v="2"/>
    <s v="No"/>
    <x v="3"/>
    <x v="2"/>
    <x v="5"/>
    <s v="Disintermediation and decentralised networks"/>
    <m/>
    <m/>
    <m/>
    <s v="Improved Public Service"/>
    <m/>
    <m/>
    <m/>
    <s v="x"/>
    <m/>
    <b v="0"/>
    <b v="0"/>
    <m/>
    <m/>
    <m/>
    <m/>
    <m/>
    <m/>
    <m/>
    <b v="0"/>
    <m/>
    <m/>
    <m/>
    <m/>
    <s v="validated"/>
    <x v="1"/>
    <s v="not nough details"/>
    <s v="Paulo Quaresma"/>
    <d v="2021-10-31T00:00:00"/>
    <m/>
  </r>
  <r>
    <s v="AIWT6-801"/>
    <s v="ICDS4IM - Intelligent Support for Clinical Decision in Intensive Care Medicine"/>
    <s v="https://www.researchgate.net/publication/340637924_A_New_Architecture_for_Intelligent_Clinical_Decision_Support_for_Intensive_Medicine"/>
    <s v="FCT _x000a_Av. D. Carlos I, 126_x000a_1249-074 Lisboa_x000a_Portugal_x000a_Tel: 213 924 300_x000a_Fax: 213 956 519"/>
    <s v="Real-time and intelligent decision support systems are of most importance to supply intensive care professionals with important information in useful time. The work presented hereby shows an architectural overview of the communication system with bedside devices such as vital sign monitors. Intelligent Decision Support System for Intensive Medicine (ICDS4IM) goal is to ensure information quality and availability to Intensive Medicine professionals to take supported decisions in a mutable environment where complex and unpredictable events are a common state."/>
    <x v="0"/>
    <x v="24"/>
    <s v="PT"/>
    <s v="FCT (Fundação para a Ciência e Tecnologia)"/>
    <x v="0"/>
    <x v="4"/>
    <s v="Public health services."/>
    <x v="3"/>
    <x v="2"/>
    <n v="2021"/>
    <s v="Learning"/>
    <s v="Machine learning"/>
    <s v="Machine learning"/>
    <m/>
    <x v="0"/>
    <x v="1"/>
    <m/>
    <x v="1"/>
    <x v="0"/>
    <x v="0"/>
    <x v="0"/>
    <s v="A11-Medical devices, Reg. (EU) 2017/745"/>
    <m/>
    <s v=" "/>
    <x v="0"/>
    <x v="0"/>
    <x v="0"/>
    <x v="3"/>
    <x v="2"/>
    <s v="No"/>
    <x v="1"/>
    <x v="1"/>
    <x v="1"/>
    <s v="Predictive systems"/>
    <m/>
    <m/>
    <s v="Organizational / Sustained Change"/>
    <b v="0"/>
    <m/>
    <m/>
    <m/>
    <m/>
    <m/>
    <s v="Improved Administration Efficency"/>
    <s v="Improved Administrative Efficiency"/>
    <m/>
    <m/>
    <m/>
    <s v="x"/>
    <m/>
    <m/>
    <m/>
    <b v="0"/>
    <m/>
    <m/>
    <m/>
    <s v=" "/>
    <s v="validated"/>
    <x v="0"/>
    <s v=" "/>
    <s v="Paulo Quaresma"/>
    <d v="2021-10-31T00:00:00"/>
    <m/>
  </r>
  <r>
    <s v="AIWT6-802"/>
    <s v="Application of AI in the Screening, Counseling and Referral Service of the NHS 24"/>
    <s v="https://www.fct.pt/media/docs/Brochura_ResearchinDataScienceandAIappliedtoPA.pdf"/>
    <s v="FCT _x000a_Av. D. Carlos I, 126_x000a_1249-074 Lisboa_x000a_Portugal_x000a_Tel: 213 924 300_x000a_Fax: 213 956 519"/>
    <s v="Application of Artificial Intelligence and Natural Language Processing Methodologies in the Screening, Counseling and Referral Service of the NHS 24"/>
    <x v="0"/>
    <x v="24"/>
    <s v="PT"/>
    <s v="FCT (Fundação para a Ciência e Tecnologia)"/>
    <x v="0"/>
    <x v="4"/>
    <s v="Public health services."/>
    <x v="3"/>
    <x v="0"/>
    <n v="2021"/>
    <s v="Communication"/>
    <s v="Natural language processing"/>
    <s v="Machine learning"/>
    <s v="speech recognition"/>
    <x v="0"/>
    <x v="1"/>
    <m/>
    <x v="0"/>
    <x v="2"/>
    <x v="2"/>
    <x v="3"/>
    <m/>
    <m/>
    <m/>
    <x v="3"/>
    <x v="8"/>
    <x v="0"/>
    <x v="0"/>
    <x v="2"/>
    <s v="No"/>
    <x v="1"/>
    <x v="1"/>
    <x v="3"/>
    <s v="Predictive systems"/>
    <m/>
    <m/>
    <s v="Incremental / Technical Change"/>
    <b v="0"/>
    <m/>
    <m/>
    <m/>
    <m/>
    <m/>
    <s v="Improved Administration Efficency"/>
    <s v="Improved Administrative Efficiency"/>
    <m/>
    <m/>
    <m/>
    <s v="x"/>
    <m/>
    <m/>
    <m/>
    <b v="0"/>
    <m/>
    <m/>
    <m/>
    <m/>
    <s v="validated"/>
    <x v="0"/>
    <m/>
    <s v="Paulo Quaresma"/>
    <d v="2021-10-31T00:00:00"/>
    <m/>
  </r>
  <r>
    <s v="AIWT6-803"/>
    <s v="PrevOcupAI - AI applied to the prevention of work-related illnesses in Public Administration"/>
    <s v="https://www.fct.pt/media/docs/Brochura_ResearchinDataScienceandAIappliedtoPA.pdf"/>
    <s v="Hugo Filipe Silveira Gamboa_x000a_NOVA.ID.FCT - Associação para a Inovação e Desenvolvimento da FCT (UNL) and FCT _x000a_Av. D. Carlos I, 126_x000a_1249-074 Lisboa_x000a_Portugal_x000a_Tel: 213 924 300_x000a_Fax: 213 956 519"/>
    <s v="The project is contributing to: the identification and characterization of profiles related with potential WRD, of the Portuguese population and their relationship with professional categories and risk situations at work; forecast the progress of occupational disorders and the associated risk factors, to evaluate the socio-economic impact in morbidity and mortality, with emphasis to the reduced life expectancies caused by disorders and incapacity; the characterization of daily activities, while profiling a sector of workers of PA; the identification of clusters of working _x000a_activities prone to measure the exposure to risk factors; the definition of national indicators to help monitor and give alerts for occupational risk at PA"/>
    <x v="0"/>
    <x v="24"/>
    <s v="PT"/>
    <s v="FCT (Fundação para a Ciência e Tecnologia)"/>
    <x v="0"/>
    <x v="4"/>
    <s v="Public health services."/>
    <x v="3"/>
    <x v="0"/>
    <n v="2022"/>
    <s v="Learning"/>
    <s v="Machine learning"/>
    <s v="Machine learning"/>
    <m/>
    <x v="0"/>
    <x v="1"/>
    <m/>
    <x v="0"/>
    <x v="2"/>
    <x v="2"/>
    <x v="0"/>
    <m/>
    <m/>
    <m/>
    <x v="2"/>
    <x v="4"/>
    <x v="0"/>
    <x v="0"/>
    <x v="2"/>
    <s v="No"/>
    <x v="0"/>
    <x v="0"/>
    <x v="0"/>
    <s v="Business intelligence"/>
    <m/>
    <m/>
    <s v="Incremental / Technical Change"/>
    <s v="Improved Public Service"/>
    <m/>
    <m/>
    <s v="x"/>
    <m/>
    <m/>
    <b v="0"/>
    <b v="0"/>
    <m/>
    <m/>
    <m/>
    <m/>
    <m/>
    <m/>
    <m/>
    <b v="0"/>
    <m/>
    <m/>
    <m/>
    <m/>
    <s v="validated"/>
    <x v="0"/>
    <m/>
    <s v="Paulo Quaresma"/>
    <d v="2021-10-31T00:00:00"/>
    <m/>
  </r>
  <r>
    <s v="AIWT6-804"/>
    <s v="FrailCare.AI - Intelligent trajectories of fragility for the Portuguese elderly population"/>
    <s v="https://www.fct.pt/media/docs/Brochura_ResearchinDataScienceandAIappliedtoPA.pdf"/>
    <s v="Helena Cristina de Matos Canhão_x000a_Universidade Nova de Lisboa and _x000a_FCT _x000a_Av. D. Carlos I, 126_x000a_1249-074 Lisboa_x000a_Portugal_x000a_Tel: 213 924 300_x000a_Fax: 213 956 519"/>
    <s v="The main objectives were to follow in a telecare service, a group of elderly citizens with fragilty to: prevent health occurrences; early detect needs; promote integrated care in health, social and safety dimensions; and to contribute for a healthy and active ageing. As this pilot is running with successful measures, there is the need to evaluate the impact of this telecare intervention in such a societal burden related to frail elderly "/>
    <x v="0"/>
    <x v="24"/>
    <s v="PT"/>
    <s v="FCT (Fundação para a Ciência e Tecnologia)"/>
    <x v="0"/>
    <x v="4"/>
    <s v="Public health services."/>
    <x v="3"/>
    <x v="0"/>
    <n v="2021"/>
    <s v="Learning"/>
    <s v="Machine learning"/>
    <s v="Machine learning"/>
    <m/>
    <x v="0"/>
    <x v="1"/>
    <m/>
    <x v="1"/>
    <x v="2"/>
    <x v="0"/>
    <x v="0"/>
    <s v="A11-Medical devices, Reg. (EU) 2017/745"/>
    <m/>
    <m/>
    <x v="2"/>
    <x v="12"/>
    <x v="0"/>
    <x v="0"/>
    <x v="2"/>
    <s v="No"/>
    <x v="1"/>
    <x v="0"/>
    <x v="0"/>
    <s v="Auditing and logging"/>
    <m/>
    <m/>
    <s v="Organizational / Sustained Change"/>
    <b v="0"/>
    <m/>
    <m/>
    <m/>
    <m/>
    <m/>
    <s v="Improved Administration Efficency"/>
    <s v="Improved Administrative Efficiency"/>
    <m/>
    <m/>
    <s v="x"/>
    <s v="x"/>
    <m/>
    <m/>
    <m/>
    <b v="0"/>
    <m/>
    <m/>
    <m/>
    <m/>
    <s v="validated"/>
    <x v="0"/>
    <m/>
    <s v="Paulo Quaresma"/>
    <d v="2021-10-31T00:00:00"/>
    <m/>
  </r>
  <r>
    <s v="AIWT6-805"/>
    <s v="Artificial intelligence to reduce mortality and identify healthy living standards"/>
    <m/>
    <s v="FCT _x000a_Av. D. Carlos I, 126_x000a_1249-074 Lisboa_x000a_Portugal_x000a_Tel: 213 924 300_x000a_Fax: 213 956 519"/>
    <s v="Artificial intelligence to reduce mortality and identify healthy living standards"/>
    <x v="0"/>
    <x v="24"/>
    <s v="PT"/>
    <s v="FCT (Fundação para a Ciência e Tecnologia)"/>
    <x v="0"/>
    <x v="4"/>
    <s v="Public health services."/>
    <x v="3"/>
    <x v="0"/>
    <n v="2022"/>
    <s v="Planning"/>
    <s v="Optimisation"/>
    <s v="Machine learning"/>
    <m/>
    <x v="0"/>
    <x v="1"/>
    <m/>
    <x v="1"/>
    <x v="0"/>
    <x v="0"/>
    <x v="1"/>
    <m/>
    <m/>
    <m/>
    <x v="2"/>
    <x v="9"/>
    <x v="0"/>
    <x v="0"/>
    <x v="2"/>
    <s v="No"/>
    <x v="1"/>
    <x v="0"/>
    <x v="0"/>
    <s v="Business intelligence"/>
    <m/>
    <m/>
    <s v="Incremental / Technical Change"/>
    <b v="0"/>
    <m/>
    <m/>
    <m/>
    <m/>
    <m/>
    <s v="Improved Administration Efficency"/>
    <s v="Improved Administrative Efficiency"/>
    <m/>
    <m/>
    <m/>
    <s v="x"/>
    <m/>
    <m/>
    <m/>
    <b v="0"/>
    <m/>
    <m/>
    <m/>
    <m/>
    <s v="validated"/>
    <x v="0"/>
    <m/>
    <s v="Paulo Quaresma"/>
    <d v="2021-10-31T00:00:00"/>
    <m/>
  </r>
  <r>
    <s v="AIWT6-806"/>
    <s v="AI4Life - Artificial intelligence as a tool to reduce Premature Mortality"/>
    <s v="https://www.fct.pt/media/docs/Brochura_ResearchinDataScienceandAIappliedtoPA.pdf"/>
    <s v="Susana Margarida da Silva Vieira_x000a_Instituto de Engenharia Mecânica (IDMEC) and_x000a_AMA - Agency for Administrative Modernisation, I.P._x000a_Address: Rua de Santa Marta n.º 55_x000a_1150 - 294 Lisboa_x000a_E-mail: ama@ama.pt_x000a_Telephone: 21 723 12 00"/>
    <s v="Machine learning techniques allow the discovery of important patterns and relationships in the data and may lead to the discovery of knowledge previously unknown to humans. In this way, it is possible not only to confirm and objectify previous notions about certain patterns, but also to obtain new knowledge"/>
    <x v="0"/>
    <x v="24"/>
    <s v="PT"/>
    <s v="AMA (Agência para a Modernização Administrativa)"/>
    <x v="0"/>
    <x v="4"/>
    <s v="Public health services."/>
    <x v="4"/>
    <x v="2"/>
    <n v="2020"/>
    <s v="Planning"/>
    <s v="Optimisation"/>
    <s v="Machine learning"/>
    <m/>
    <x v="0"/>
    <x v="1"/>
    <m/>
    <x v="1"/>
    <x v="0"/>
    <x v="0"/>
    <x v="1"/>
    <s v="A11-Medical devices, Reg. (EU) 2017/745"/>
    <m/>
    <m/>
    <x v="2"/>
    <x v="9"/>
    <x v="0"/>
    <x v="0"/>
    <x v="2"/>
    <s v="No"/>
    <x v="0"/>
    <x v="0"/>
    <x v="0"/>
    <s v="Business intelligence"/>
    <m/>
    <m/>
    <s v="Incremental / Technical Change"/>
    <s v="Improved Public Service"/>
    <m/>
    <m/>
    <s v="x"/>
    <m/>
    <m/>
    <b v="0"/>
    <b v="0"/>
    <m/>
    <m/>
    <m/>
    <m/>
    <m/>
    <m/>
    <m/>
    <b v="0"/>
    <m/>
    <m/>
    <m/>
    <m/>
    <s v="validated"/>
    <x v="0"/>
    <m/>
    <s v="Paulo Quaresma"/>
    <d v="2021-10-31T00:00:00"/>
    <m/>
  </r>
  <r>
    <s v="AIWT6-807"/>
    <s v="Support for Intelligent Decision in optimizing response times and resources to improve service quality"/>
    <m/>
    <s v="AMA - Agency for Administrative Modernisation, I.P._x000a_Address: Rua de Santa Marta n.º 55_x000a_1150 - 294 Lisboa_x000a_E-mail: ama@ama.pt_x000a_Telephone: 21 723 12 00"/>
    <s v="Support for Intelligent Decision in optimizing response times and resources to improve service quality"/>
    <x v="0"/>
    <x v="24"/>
    <s v="PT"/>
    <s v="AMA (Agência para a Modernização Administrativa)"/>
    <x v="1"/>
    <x v="1"/>
    <s v="Public Services"/>
    <x v="2"/>
    <x v="2"/>
    <n v="2021"/>
    <s v="Planning"/>
    <s v="Planning and Scheduling"/>
    <m/>
    <m/>
    <x v="1"/>
    <x v="1"/>
    <m/>
    <x v="0"/>
    <x v="0"/>
    <x v="3"/>
    <x v="0"/>
    <m/>
    <m/>
    <m/>
    <x v="4"/>
    <x v="3"/>
    <x v="0"/>
    <x v="0"/>
    <x v="2"/>
    <s v="No"/>
    <x v="3"/>
    <x v="2"/>
    <x v="5"/>
    <s v="Predictive systems"/>
    <m/>
    <m/>
    <m/>
    <b v="0"/>
    <m/>
    <m/>
    <m/>
    <m/>
    <m/>
    <b v="0"/>
    <b v="0"/>
    <m/>
    <m/>
    <m/>
    <m/>
    <m/>
    <m/>
    <m/>
    <b v="0"/>
    <m/>
    <m/>
    <m/>
    <m/>
    <s v="validated"/>
    <x v="1"/>
    <s v="not nough details"/>
    <s v="Paulo Quaresma"/>
    <d v="2021-10-31T00:00:00"/>
    <m/>
  </r>
  <r>
    <s v="AIWT6-808"/>
    <s v="Support system for clinical intervention to identify the risk of occurrence of acute cardiovascular disease."/>
    <m/>
    <s v="AMA - Agency for Administrative Modernisation, I.P._x000a_Address: Rua de Santa Marta n.º 55_x000a_1150 - 294 Lisboa_x000a_E-mail: ama@ama.pt_x000a_Telephone: 21 723 12 00"/>
    <s v="Support system for clinical intervention to identify the risk of occurrence of acute cardiovascular disease."/>
    <x v="0"/>
    <x v="24"/>
    <s v="PT"/>
    <s v="AMA (Agência para a Modernização Administrativa)"/>
    <x v="1"/>
    <x v="4"/>
    <s v="Hospital services."/>
    <x v="2"/>
    <x v="2"/>
    <n v="2022"/>
    <s v="Learning"/>
    <s v="Machine learning"/>
    <m/>
    <m/>
    <x v="1"/>
    <x v="1"/>
    <m/>
    <x v="0"/>
    <x v="0"/>
    <x v="3"/>
    <x v="0"/>
    <m/>
    <m/>
    <m/>
    <x v="4"/>
    <x v="3"/>
    <x v="0"/>
    <x v="0"/>
    <x v="2"/>
    <s v="No"/>
    <x v="3"/>
    <x v="2"/>
    <x v="5"/>
    <s v="Predictive systems"/>
    <m/>
    <m/>
    <m/>
    <b v="0"/>
    <m/>
    <m/>
    <m/>
    <m/>
    <m/>
    <b v="0"/>
    <b v="0"/>
    <m/>
    <m/>
    <m/>
    <m/>
    <m/>
    <m/>
    <m/>
    <b v="0"/>
    <m/>
    <m/>
    <m/>
    <m/>
    <s v="validated"/>
    <x v="1"/>
    <s v="not nough details"/>
    <s v="Paulo Quaresma"/>
    <d v="2021-10-31T00:00:00"/>
    <m/>
  </r>
  <r>
    <s v="AIWT6-809"/>
    <s v="Intelligent inpatient management as a way to increase quality and efficiency"/>
    <m/>
    <s v="AMA - Agency for Administrative Modernisation, I.P._x000a_Address: Rua de Santa Marta n.º 55_x000a_1150 - 294 Lisboa_x000a_E-mail: ama@ama.pt_x000a_Telephone: 21 723 12 00"/>
    <s v="Intelligent inpatient management as a way to increase quality and efficiency"/>
    <x v="0"/>
    <x v="24"/>
    <s v="PT"/>
    <s v="AMA (Agência para a Modernização Administrativa)"/>
    <x v="1"/>
    <x v="4"/>
    <s v="Public health services."/>
    <x v="2"/>
    <x v="2"/>
    <n v="2021"/>
    <s v="Planning"/>
    <s v="Planning and Scheduling"/>
    <m/>
    <m/>
    <x v="1"/>
    <x v="1"/>
    <m/>
    <x v="0"/>
    <x v="0"/>
    <x v="3"/>
    <x v="0"/>
    <m/>
    <m/>
    <m/>
    <x v="4"/>
    <x v="3"/>
    <x v="0"/>
    <x v="0"/>
    <x v="2"/>
    <s v="No"/>
    <x v="3"/>
    <x v="2"/>
    <x v="5"/>
    <s v="Business intelligence"/>
    <m/>
    <m/>
    <m/>
    <b v="0"/>
    <m/>
    <m/>
    <m/>
    <m/>
    <m/>
    <b v="0"/>
    <b v="0"/>
    <m/>
    <m/>
    <m/>
    <m/>
    <m/>
    <m/>
    <m/>
    <b v="0"/>
    <m/>
    <m/>
    <m/>
    <m/>
    <s v="validated"/>
    <x v="1"/>
    <s v="not nough details"/>
    <s v="Paulo Quaresma"/>
    <d v="2021-10-31T00:00:00"/>
    <m/>
  </r>
  <r>
    <s v="AIWT6-810"/>
    <s v="AI applied to diabetes for improvement in the quality of patient care and cost rationalization"/>
    <m/>
    <s v="AMA - Agency for Administrative Modernisation, I.P._x000a_Address: Rua de Santa Marta n.º 55_x000a_1150 - 294 Lisboa_x000a_E-mail: ama@ama.pt_x000a_Telephone: 21 723 12 00"/>
    <s v="Data Science applied to diabetes for continuous improvement in the quality of patient care and cost rationalization."/>
    <x v="0"/>
    <x v="24"/>
    <s v="PT"/>
    <s v="AMA (Agência para a Modernização Administrativa)"/>
    <x v="0"/>
    <x v="4"/>
    <s v="Public health services."/>
    <x v="3"/>
    <x v="2"/>
    <n v="2021"/>
    <s v="Learning"/>
    <s v="Machine learning"/>
    <s v="Machine learning"/>
    <m/>
    <x v="0"/>
    <x v="1"/>
    <m/>
    <x v="1"/>
    <x v="0"/>
    <x v="0"/>
    <x v="3"/>
    <s v="A11-Medical devices, Reg. (EU) 2017/745"/>
    <m/>
    <m/>
    <x v="0"/>
    <x v="0"/>
    <x v="0"/>
    <x v="0"/>
    <x v="2"/>
    <s v="No"/>
    <x v="1"/>
    <x v="0"/>
    <x v="0"/>
    <s v="Predictive systems"/>
    <m/>
    <m/>
    <s v="Incremental / Technical Change"/>
    <b v="0"/>
    <m/>
    <m/>
    <m/>
    <m/>
    <m/>
    <s v="Improved Administration Efficency"/>
    <s v="Improved Administrative Efficiency"/>
    <m/>
    <m/>
    <s v="x"/>
    <s v="x"/>
    <m/>
    <m/>
    <m/>
    <b v="0"/>
    <m/>
    <m/>
    <m/>
    <m/>
    <s v="validated"/>
    <x v="0"/>
    <m/>
    <s v="Paulo Quaresma"/>
    <d v="2021-10-31T00:00:00"/>
    <m/>
  </r>
  <r>
    <s v="AIWT6-811"/>
    <s v="Smart Hospital Infection Control"/>
    <m/>
    <s v="AMA - Agency for Administrative Modernisation, I.P._x000a_Address: Rua de Santa Marta n.º 55_x000a_1150 - 294 Lisboa_x000a_E-mail: ama@ama.pt_x000a_Telephone: 21 723 12 00"/>
    <s v="Smart Hospital Infection Control"/>
    <x v="0"/>
    <x v="24"/>
    <s v="PT"/>
    <s v="AMA (Agência para a Modernização Administrativa)"/>
    <x v="1"/>
    <x v="4"/>
    <s v="Hospital services."/>
    <x v="2"/>
    <x v="2"/>
    <n v="2021"/>
    <s v="Learning"/>
    <s v="Machine learning"/>
    <m/>
    <m/>
    <x v="1"/>
    <x v="1"/>
    <m/>
    <x v="0"/>
    <x v="0"/>
    <x v="3"/>
    <x v="0"/>
    <m/>
    <m/>
    <m/>
    <x v="4"/>
    <x v="3"/>
    <x v="0"/>
    <x v="0"/>
    <x v="2"/>
    <s v="No"/>
    <x v="3"/>
    <x v="2"/>
    <x v="5"/>
    <s v="Detection systems"/>
    <m/>
    <m/>
    <m/>
    <s v="Improved Public Service"/>
    <m/>
    <m/>
    <m/>
    <s v="x"/>
    <s v="x"/>
    <b v="0"/>
    <b v="0"/>
    <m/>
    <m/>
    <m/>
    <m/>
    <m/>
    <m/>
    <m/>
    <b v="0"/>
    <m/>
    <m/>
    <m/>
    <m/>
    <s v="validated"/>
    <x v="1"/>
    <s v="not nough details"/>
    <s v="Paulo Quaresma"/>
    <d v="2021-10-31T00:00:00"/>
    <m/>
  </r>
  <r>
    <s v="AIWT6-812"/>
    <s v="Audit +: CHBV artificial intelligence engine and business intelligence system"/>
    <s v="https://cintesis.eu/en/portfolio-items/audit-2/"/>
    <s v="AMA - Agency for Administrative Modernisation, I.P._x000a_Address: Rua de Santa Marta n.º 55_x000a_1150 - 294 Lisboa_x000a_E-mail: ama@ama.pt_x000a_Telephone: 21 723 12 00"/>
    <s v="Audit + is a project focused on an artificial intelligence engine and business intelligence system of the Hospital Center of Baixo Vouga (HCBV), leader of the project, in partnership with the Faculty of Medicine of the University of Porto (FMUP) and CINTESIS."/>
    <x v="0"/>
    <x v="24"/>
    <s v="PT"/>
    <s v="AMA (Agência para a Modernização Administrativa)"/>
    <x v="0"/>
    <x v="4"/>
    <s v="Hospital services."/>
    <x v="3"/>
    <x v="2"/>
    <n v="2021"/>
    <s v="Learning"/>
    <s v="Machine learning"/>
    <s v="Machine learning"/>
    <m/>
    <x v="0"/>
    <x v="1"/>
    <m/>
    <x v="0"/>
    <x v="2"/>
    <x v="2"/>
    <x v="0"/>
    <m/>
    <m/>
    <m/>
    <x v="3"/>
    <x v="11"/>
    <x v="0"/>
    <x v="0"/>
    <x v="2"/>
    <s v="No"/>
    <x v="1"/>
    <x v="0"/>
    <x v="0"/>
    <s v="Business intelligence"/>
    <m/>
    <m/>
    <s v="Incremental / Technical Change"/>
    <b v="0"/>
    <m/>
    <m/>
    <m/>
    <m/>
    <m/>
    <s v="Improved Administration Efficency"/>
    <s v="Improved Administrative Efficiency"/>
    <m/>
    <m/>
    <s v="x"/>
    <m/>
    <m/>
    <m/>
    <m/>
    <b v="0"/>
    <m/>
    <m/>
    <m/>
    <m/>
    <s v="validated"/>
    <x v="0"/>
    <m/>
    <s v="Paulo Quaresma"/>
    <d v="2021-10-31T00:00:00"/>
    <m/>
  </r>
  <r>
    <s v="AIWT6-813"/>
    <s v="Inpatient AI Model Investigation for Procedure and Diagnostic Coding (CliKode)"/>
    <s v="https://cintesis.eu/en/portfolio-items/clikode-2/#"/>
    <s v="AMA - Agency for Administrative Modernisation, I.P._x000a_Address: Rua de Santa Marta n.º 55_x000a_1150 - 294 Lisboa_x000a_E-mail: ama@ama.pt_x000a_Telephone: 21 723 12 00"/>
    <s v="The project’s objectives are:_x000a_Automatic generation of diagnostics and procedures of the ICD10 classification system, based on clinical texts;_x000a_Ensure that the coding process remains up to date over time;_x000a_Increase the quality of coding, i.e., increase the average number of coded procedures and diagnoses;_x000a_Reduce the monitoring structure (time and number of activities carried out) dedicated to the codification process, with a high impact on the number of human resources dedicated to the process in question."/>
    <x v="0"/>
    <x v="24"/>
    <s v="PT"/>
    <s v="AMA (Agência para a Modernização Administrativa)"/>
    <x v="0"/>
    <x v="4"/>
    <s v="Hospital services."/>
    <x v="3"/>
    <x v="0"/>
    <n v="2021"/>
    <s v="Learning"/>
    <s v="Machine learning"/>
    <s v="Machine learning"/>
    <m/>
    <x v="0"/>
    <x v="1"/>
    <m/>
    <x v="1"/>
    <x v="0"/>
    <x v="0"/>
    <x v="0"/>
    <s v="A11-Medical devices, Reg. (EU) 2017/745"/>
    <m/>
    <m/>
    <x v="0"/>
    <x v="0"/>
    <x v="0"/>
    <x v="0"/>
    <x v="2"/>
    <s v="No"/>
    <x v="1"/>
    <x v="0"/>
    <x v="0"/>
    <s v="Business intelligence"/>
    <m/>
    <m/>
    <s v="Organizational / Sustained Change"/>
    <b v="0"/>
    <m/>
    <m/>
    <m/>
    <m/>
    <m/>
    <s v="Improved Administration Efficency"/>
    <s v="Improved Administrative Efficiency"/>
    <m/>
    <m/>
    <s v="x"/>
    <m/>
    <m/>
    <m/>
    <m/>
    <b v="0"/>
    <m/>
    <m/>
    <m/>
    <m/>
    <s v="validated"/>
    <x v="0"/>
    <m/>
    <s v="Paulo Quaresma"/>
    <d v="2021-10-31T00:00:00"/>
    <m/>
  </r>
  <r>
    <s v="AIWT6-815"/>
    <s v="IPOSCORE - Predict complications from surgical treatment and prognosis definition in cancer patients"/>
    <s v="https://www.fct.pt/media/docs/Brochura_ResearchinDataScienceandAIappliedtoPA.pdf"/>
    <s v="Rafael Sousa Costa_x000a_Instituto de Engenharia Mecânica_x000a_and FCT _x000a_Av. D. Carlos I, 126_x000a_1249-074 Lisboa_x000a_Portugal_x000a_Tel: 213 924 300_x000a_Fax: 213 956 519"/>
    <s v="A knowledge discovery system will integrate powerful data mining algorithms to unravel potentially relevant links between patient profiles and clinical data, and predictive models for the risk of complications after surgery in cancer patients. Disease diagnostic and prognostic markers, disease progression rates, and patient profiles, will be tackled."/>
    <x v="0"/>
    <x v="24"/>
    <s v="PT"/>
    <s v="FCT (Fundação para a Ciência e Tecnologia)"/>
    <x v="0"/>
    <x v="4"/>
    <s v="Public health services."/>
    <x v="3"/>
    <x v="2"/>
    <n v="2022"/>
    <s v="Planning"/>
    <s v="Planning and Scheduling"/>
    <s v="Machine learning"/>
    <m/>
    <x v="0"/>
    <x v="1"/>
    <m/>
    <x v="1"/>
    <x v="0"/>
    <x v="0"/>
    <x v="0"/>
    <s v="A11-Medical devices, Reg. (EU) 2017/745"/>
    <m/>
    <m/>
    <x v="0"/>
    <x v="0"/>
    <x v="0"/>
    <x v="0"/>
    <x v="2"/>
    <s v="No"/>
    <x v="1"/>
    <x v="0"/>
    <x v="0"/>
    <s v="Predictive systems"/>
    <m/>
    <m/>
    <s v="Transformative / Disruptive"/>
    <b v="0"/>
    <m/>
    <m/>
    <m/>
    <m/>
    <m/>
    <s v="Improved Administration Efficency"/>
    <s v="Improved Administrative Efficiency"/>
    <m/>
    <m/>
    <s v="x"/>
    <s v="x"/>
    <m/>
    <m/>
    <m/>
    <b v="0"/>
    <m/>
    <m/>
    <m/>
    <m/>
    <s v="validated"/>
    <x v="0"/>
    <m/>
    <s v="Paulo Quaresma"/>
    <d v="2021-10-31T00:00:00"/>
    <m/>
  </r>
  <r>
    <s v="AIWT6-817"/>
    <s v="LAIfeBlood - Artificial Intelligence for Blood Management"/>
    <s v="https://www.lasige.pt/project/laifeblood"/>
    <s v="FCT _x000a_Av. D. Carlos I, 126_x000a_1249-074 Lisboa_x000a_Portugal_x000a_Tel: 213 924 300_x000a_Fax: 213 956 519"/>
    <s v="The Instituto Português do Sangue e da Transplantação (IPST) is a public institute of the Ministry of Health and the recognized authority for the collection and regulation of blood donation and transplantation at the national level. Operational productivity of IPST is crucial for the blood supply chain in Portugal since it monitors the quality and safety of donation, procurement, processing, storage, preservation and distribution of human blood, blood components, organs, tissues and human origin cells. The goal of LAIfeBlood project is to provide IPST with new tools to improve the efficiency of blood supply operations in Portugal. LAIfeBlood project is particularly focused on: (1) extracting temporal and geographical patterns from historical collection and transfusion data; (2) developing predictive models for the expected collections and transfusions in different temporal and geographic areas; and (3) developing software tools to optimize the planning of collections at the national level according to the availability of IPST teams and resources and collection events. LAIfeBlood project tackles an important societal challenge of maximizing blood services effectiveness while minimizing wastage of an increasingly scarce resource and optimizing the efficiency of blood supply operations. We expect our results to be used to derive implementable policies at IPST to plan collections and manage the daily inventory rebalancing problem, as well as contributing to the development in the field of optimization and dynamic supply chain management."/>
    <x v="0"/>
    <x v="24"/>
    <s v="PT"/>
    <s v="FCT (Fundação para a Ciência e Tecnologia)"/>
    <x v="0"/>
    <x v="4"/>
    <s v="Public health services."/>
    <x v="3"/>
    <x v="2"/>
    <n v="2021"/>
    <s v="Learning"/>
    <s v="Machine learning"/>
    <s v="Machine learning"/>
    <m/>
    <x v="0"/>
    <x v="1"/>
    <m/>
    <x v="0"/>
    <x v="4"/>
    <x v="2"/>
    <x v="0"/>
    <m/>
    <m/>
    <m/>
    <x v="2"/>
    <x v="12"/>
    <x v="0"/>
    <x v="0"/>
    <x v="2"/>
    <s v="No"/>
    <x v="1"/>
    <x v="0"/>
    <x v="0"/>
    <s v="Process digitalisation"/>
    <m/>
    <m/>
    <s v="Organizational / Sustained Change"/>
    <b v="0"/>
    <m/>
    <m/>
    <m/>
    <m/>
    <m/>
    <s v="Improved Administration Efficency"/>
    <s v="Improved Administrative Efficiency"/>
    <s v="x"/>
    <m/>
    <s v="x"/>
    <m/>
    <m/>
    <m/>
    <m/>
    <b v="0"/>
    <m/>
    <m/>
    <m/>
    <m/>
    <s v="validated"/>
    <x v="0"/>
    <m/>
    <s v="Paulo Quaresma"/>
    <d v="2021-10-31T00:00:00"/>
    <m/>
  </r>
  <r>
    <s v="AIWT6-818"/>
    <s v="AI2A - Impact Assessment and Artificial Intelligence"/>
    <m/>
    <s v="AMA - Agency for Administrative Modernisation, I.P._x000a_Address: Rua de Santa Marta n.º 55_x000a_1150 - 294 Lisboa_x000a_E-mail: ama@ama.pt_x000a_Telephone: 21 723 12 00"/>
    <s v="AI2A - Impact Assessment and Artificial Intelligence"/>
    <x v="0"/>
    <x v="24"/>
    <s v="PT"/>
    <s v="AMA (Agência para a Modernização Administrativa)"/>
    <x v="1"/>
    <x v="1"/>
    <s v="Public Services"/>
    <x v="2"/>
    <x v="2"/>
    <n v="2021"/>
    <s v="Planning"/>
    <s v="Planning and Scheduling"/>
    <m/>
    <m/>
    <x v="1"/>
    <x v="1"/>
    <m/>
    <x v="0"/>
    <x v="0"/>
    <x v="3"/>
    <x v="0"/>
    <m/>
    <m/>
    <m/>
    <x v="4"/>
    <x v="3"/>
    <x v="0"/>
    <x v="0"/>
    <x v="2"/>
    <s v="No"/>
    <x v="3"/>
    <x v="2"/>
    <x v="5"/>
    <s v="Business intelligence"/>
    <m/>
    <m/>
    <m/>
    <s v="Improved Public Service"/>
    <m/>
    <m/>
    <m/>
    <s v="x"/>
    <m/>
    <b v="0"/>
    <b v="0"/>
    <m/>
    <m/>
    <m/>
    <m/>
    <m/>
    <m/>
    <m/>
    <b v="0"/>
    <m/>
    <m/>
    <m/>
    <m/>
    <s v="validated"/>
    <x v="1"/>
    <s v="not nough details"/>
    <s v="Paulo Quaresma"/>
    <d v="2021-10-31T00:00:00"/>
    <m/>
  </r>
  <r>
    <s v="AIWT6-819"/>
    <s v="iLU (Smart e-Counter) -  city mobility optimization"/>
    <s v="https://www.fct.pt/media/docs/Brochura_ResearchinDataScienceandAIappliedtoPA.pdf"/>
    <s v="Rui Miguel Carrasqueiro Henriques_x000a_(INESC ID/INESC/IST/ULisboa) and_x000a_AMA - Agency for Administrative Modernisation, I.P._x000a_Address: Rua de Santa Marta n.º 55_x000a_1150 - 294 Lisboa_x000a_E-mail: ama@ama.pt_x000a_Telephone: 21 723 12 00"/>
    <s v="iLU project aims to: 1) consolidate the multiplicity of data sources on city mobility stored in the Plataforma de Gestão Inteligente de Lisboa (PGIL) and guarantee its real-time updatability; 2) discover actionable spatiotemporal patterns of mobility from such heterogeneous data sources, articularly non-trivial correlations between road traffic and situational context data; 3) anticipate traffic congestion using advanced and integrative predictive models; 4) real-time support of mobility decisions through the use of deep reinforcement learning to positively condition the city traffic by, for instance, controlling traffic lights and road message panels"/>
    <x v="0"/>
    <x v="24"/>
    <s v="PT"/>
    <s v="AMA (Agência para a Modernização Administrativa)"/>
    <x v="0"/>
    <x v="3"/>
    <s v="Transport"/>
    <x v="3"/>
    <x v="2"/>
    <n v="2021"/>
    <s v="Reasoning"/>
    <s v="Automated reasoning"/>
    <m/>
    <m/>
    <x v="2"/>
    <x v="1"/>
    <m/>
    <x v="2"/>
    <x v="0"/>
    <x v="1"/>
    <x v="0"/>
    <m/>
    <m/>
    <m/>
    <x v="0"/>
    <x v="0"/>
    <x v="0"/>
    <x v="0"/>
    <x v="2"/>
    <s v="No"/>
    <x v="0"/>
    <x v="0"/>
    <x v="2"/>
    <s v="Smart city"/>
    <m/>
    <m/>
    <s v="Organizational / Sustained Change"/>
    <s v="Improved Public Service"/>
    <m/>
    <m/>
    <m/>
    <s v="x"/>
    <m/>
    <b v="0"/>
    <b v="0"/>
    <m/>
    <m/>
    <m/>
    <m/>
    <m/>
    <m/>
    <m/>
    <b v="0"/>
    <m/>
    <m/>
    <m/>
    <m/>
    <s v="validated"/>
    <x v="0"/>
    <m/>
    <s v="Paulo Quaresma"/>
    <d v="2021-10-31T00:00:00"/>
    <m/>
  </r>
  <r>
    <s v="AIWT6-820"/>
    <s v="Modelação, Predição e Decisão em Contexto de Jurisprudência"/>
    <s v="https://orbi.uliege.be/bitstream/2268/252237/1/DS0220605ENN.en.pdf"/>
    <s v="AMA - Agency for Administrative Modernisation, I.P._x000a_Address: Rua de Santa Marta n.º 55_x000a_1150 - 294 Lisboa_x000a_E-mail: ama@ama.pt_x000a_Telephone: 21 723 12 00"/>
    <s v="This pilot project will use past court _x000a_decisions to assist magistrates when _x000a_receiving inquiries or documents from lawyers. It will enable faster conclusions by magistrates, thus enabling faster justice for citizens."/>
    <x v="0"/>
    <x v="24"/>
    <s v="PT"/>
    <s v="AMA (Agência para a Modernização Administrativa)"/>
    <x v="0"/>
    <x v="5"/>
    <s v="Law courts"/>
    <x v="4"/>
    <x v="2"/>
    <n v="2020"/>
    <s v="Planning"/>
    <s v="Planning and Scheduling"/>
    <s v="Machine learning"/>
    <m/>
    <x v="0"/>
    <x v="7"/>
    <s v="8-Justice"/>
    <x v="0"/>
    <x v="0"/>
    <x v="0"/>
    <x v="1"/>
    <m/>
    <m/>
    <m/>
    <x v="1"/>
    <x v="2"/>
    <x v="0"/>
    <x v="0"/>
    <x v="2"/>
    <s v="No"/>
    <x v="1"/>
    <x v="0"/>
    <x v="3"/>
    <s v="Process digitalisation"/>
    <m/>
    <m/>
    <s v="Organizational / Sustained Change"/>
    <b v="0"/>
    <m/>
    <m/>
    <m/>
    <m/>
    <m/>
    <s v="Improved Administration Efficency"/>
    <s v="Improved Administrative Efficiency"/>
    <m/>
    <m/>
    <s v="x"/>
    <m/>
    <m/>
    <m/>
    <m/>
    <b v="0"/>
    <m/>
    <m/>
    <m/>
    <m/>
    <s v="validated"/>
    <x v="0"/>
    <m/>
    <s v="Paulo Quaresma"/>
    <d v="2021-10-31T00:00:00"/>
    <m/>
  </r>
  <r>
    <s v="AIWT6-821"/>
    <s v="SIAP - Artificial Intelligence System for detection and warning of risks on Heritage"/>
    <s v="https://alentejo.sulinformacao.pt/2021/09/drc-alentejo-e-laboratorio-hercules-organizam-palestra-sobre-sistema-de-inteligencia-artificial-para-o-patrimonio/"/>
    <s v="AMA - Agency for Administrative Modernisation, I.P._x000a_Address: Rua de Santa Marta n.º 55_x000a_1150 - 294 Lisboa_x000a_E-mail: ama@ama.pt_x000a_Telephone: 21 723 12 00"/>
    <s v="The Project SIAP - Artificial Intelligence System for the detection and alert of risks on Heritage aims &quot;the use of artificial intelligence tools for data processing to increase the effectiveness of heritage supervision services and optimize intervention strategies, through sensorization and monitoring of historical structures, enabling the early detection of potential risks contributing to increased security and sign reduction costs of intervention and maintenance'."/>
    <x v="0"/>
    <x v="24"/>
    <s v="PT"/>
    <s v="AMA (Agência para a Modernização Administrativa)"/>
    <x v="0"/>
    <x v="7"/>
    <s v="Cultural services."/>
    <x v="3"/>
    <x v="2"/>
    <n v="2021"/>
    <s v="Learning"/>
    <s v="Machine learning"/>
    <s v="Machine learning"/>
    <m/>
    <x v="0"/>
    <x v="3"/>
    <s v="2-CritInfrastruct"/>
    <x v="0"/>
    <x v="0"/>
    <x v="0"/>
    <x v="0"/>
    <m/>
    <m/>
    <s v=" "/>
    <x v="3"/>
    <x v="13"/>
    <x v="0"/>
    <x v="3"/>
    <x v="2"/>
    <s v="No"/>
    <x v="0"/>
    <x v="1"/>
    <x v="3"/>
    <s v="Predictive systems"/>
    <m/>
    <m/>
    <s v="Organizational / Sustained Change"/>
    <s v="Improved Public Service"/>
    <m/>
    <m/>
    <m/>
    <s v="x"/>
    <m/>
    <b v="0"/>
    <b v="0"/>
    <m/>
    <m/>
    <m/>
    <m/>
    <m/>
    <m/>
    <m/>
    <b v="0"/>
    <m/>
    <m/>
    <m/>
    <s v=" "/>
    <s v="validated"/>
    <x v="0"/>
    <s v=" "/>
    <s v="Paulo Quaresma"/>
    <d v="2021-10-31T00:00:00"/>
    <m/>
  </r>
  <r>
    <s v="AIWT6-822"/>
    <s v="Decoding the Legislation"/>
    <m/>
    <s v="AMA - Agency for Administrative Modernisation, I.P._x000a_Address: Rua de Santa Marta n.º 55_x000a_1150 - 294 Lisboa_x000a_E-mail: ama@ama.pt_x000a_Telephone: 21 723 12 00"/>
    <s v="DECODING THE LEGISLATION - Use of Artificial Intelligence techniques to implement a solution that makes legislation accessible to everyone."/>
    <x v="0"/>
    <x v="24"/>
    <s v="PT"/>
    <s v="AMA (Agência para a Modernização Administrativa)"/>
    <x v="0"/>
    <x v="5"/>
    <s v="Law courts"/>
    <x v="3"/>
    <x v="2"/>
    <n v="2021"/>
    <s v="Communication"/>
    <s v="Natural language processing"/>
    <s v="Machine learning"/>
    <s v="text analysis"/>
    <x v="0"/>
    <x v="7"/>
    <s v="8-Justice"/>
    <x v="0"/>
    <x v="0"/>
    <x v="0"/>
    <x v="1"/>
    <m/>
    <m/>
    <m/>
    <x v="0"/>
    <x v="15"/>
    <x v="0"/>
    <x v="0"/>
    <x v="2"/>
    <s v="No"/>
    <x v="2"/>
    <x v="1"/>
    <x v="3"/>
    <s v="Process digitalisation"/>
    <m/>
    <s v="2 - IOP4AI​"/>
    <s v="Transformative / Disruptive"/>
    <s v="Improved Public Service"/>
    <m/>
    <m/>
    <s v="x"/>
    <m/>
    <m/>
    <s v="Open Government Capabilities"/>
    <b v="0"/>
    <m/>
    <m/>
    <m/>
    <m/>
    <m/>
    <m/>
    <m/>
    <s v="Open government capabilities"/>
    <s v="x"/>
    <m/>
    <m/>
    <m/>
    <s v="validated"/>
    <x v="0"/>
    <m/>
    <s v="Paulo Quaresma"/>
    <d v="2021-10-31T00:00:00"/>
    <m/>
  </r>
  <r>
    <s v="AIWT6-823"/>
    <s v="IRIS – Application of Artificial Intelligence Techniques in the Supreme Court of Justice"/>
    <m/>
    <s v="AMA - Agency for Administrative Modernisation, I.P._x000a_Address: Rua de Santa Marta n.º 55_x000a_1150 - 294 Lisboa_x000a_E-mail: ama@ama.pt_x000a_Telephone: 21 723 12 00"/>
    <s v="IRIS – Information, Rationalization, Integration and Summarization: Application of Artificial Intelligence Techniques in the Supreme Court of Justice"/>
    <x v="0"/>
    <x v="24"/>
    <s v="PT"/>
    <s v="AMA (Agência para a Modernização Administrativa)"/>
    <x v="0"/>
    <x v="5"/>
    <s v="Law courts"/>
    <x v="3"/>
    <x v="2"/>
    <n v="2021"/>
    <s v="Communication"/>
    <s v="Natural language processing"/>
    <s v="Machine learning"/>
    <s v="text analysis"/>
    <x v="0"/>
    <x v="7"/>
    <s v="8-Justice"/>
    <x v="0"/>
    <x v="0"/>
    <x v="0"/>
    <x v="1"/>
    <m/>
    <m/>
    <m/>
    <x v="1"/>
    <x v="5"/>
    <x v="0"/>
    <x v="0"/>
    <x v="2"/>
    <s v="No"/>
    <x v="1"/>
    <x v="1"/>
    <x v="3"/>
    <s v="Process digitalisation"/>
    <m/>
    <m/>
    <s v="Organizational / Sustained Change"/>
    <b v="0"/>
    <m/>
    <m/>
    <m/>
    <m/>
    <m/>
    <s v="Improved Administration Efficency"/>
    <s v="Improved Administrative Efficiency"/>
    <m/>
    <m/>
    <s v="x"/>
    <m/>
    <m/>
    <m/>
    <m/>
    <b v="0"/>
    <m/>
    <m/>
    <m/>
    <m/>
    <s v="validated"/>
    <x v="0"/>
    <m/>
    <s v="Paulo Quaresma"/>
    <d v="2021-10-31T00:00:00"/>
    <m/>
  </r>
  <r>
    <s v="AIWT6-824"/>
    <s v="BALCAT – Project on ballistics analysis"/>
    <m/>
    <s v="AMA - Agency for Administrative Modernisation, I.P._x000a_Address: Rua de Santa Marta n.º 55_x000a_1150 - 294 Lisboa_x000a_E-mail: ama@ama.pt_x000a_Telephone: 21 723 12 00"/>
    <s v="This project will aim to create a database for ballistics forensic analysis. In the case of a serious crime, collected evidence (i.e.information about the weapon’s owner) is essential for the investigation. A proper database for identifying the owner and other information based on the weapon’s registration will be easily accessible to police authorities. Thanks to the tool they would be able to access the information and the analysis almost immediately"/>
    <x v="0"/>
    <x v="24"/>
    <s v="PT"/>
    <s v="AMA (Agência para a Modernização Administrativa)"/>
    <x v="0"/>
    <x v="5"/>
    <s v="Law courts"/>
    <x v="3"/>
    <x v="2"/>
    <n v="2021"/>
    <s v="Learning"/>
    <s v="Machine learning"/>
    <s v="Machine learning"/>
    <m/>
    <x v="0"/>
    <x v="5"/>
    <m/>
    <x v="0"/>
    <x v="4"/>
    <x v="0"/>
    <x v="1"/>
    <m/>
    <m/>
    <s v=" "/>
    <x v="1"/>
    <x v="5"/>
    <x v="0"/>
    <x v="3"/>
    <x v="2"/>
    <s v="No"/>
    <x v="1"/>
    <x v="0"/>
    <x v="2"/>
    <s v="Business intelligence"/>
    <m/>
    <m/>
    <s v="Organizational / Sustained Change"/>
    <b v="0"/>
    <m/>
    <m/>
    <m/>
    <m/>
    <m/>
    <s v="Improved Administration Efficency"/>
    <s v="Improved Administrative Efficiency"/>
    <m/>
    <m/>
    <s v="x"/>
    <m/>
    <m/>
    <m/>
    <m/>
    <b v="0"/>
    <m/>
    <m/>
    <m/>
    <s v=" "/>
    <s v="validated"/>
    <x v="0"/>
    <s v=" "/>
    <s v="Paulo Quaresma"/>
    <d v="2021-10-31T00:00:00"/>
    <m/>
  </r>
  <r>
    <s v="AIWT6-825"/>
    <s v="MEData - AI tools to define a strategy for predicting the behavior of Measurement Instruments"/>
    <s v="https://www.ama.gov.pt/web/agencia-para-a-modernizacao-administrativa/mais-ap"/>
    <s v="AMA - Agency for Administrative Modernisation, I.P._x000a_Address: Rua de Santa Marta n.º 55_x000a_1150 - 294 Lisboa_x000a_E-mail: ama@ama.pt_x000a_Telephone: 21 723 12 00"/>
    <s v="Development of Artificial Intelligence tools to define a strategy for predicting the behavior of Measurement Instruments - MEData."/>
    <x v="0"/>
    <x v="24"/>
    <s v="PT"/>
    <s v="AMA (Agência para a Modernização Administrativa)"/>
    <x v="0"/>
    <x v="1"/>
    <s v="Public Services"/>
    <x v="3"/>
    <x v="2"/>
    <n v="2021"/>
    <s v="Planning"/>
    <s v="Planning and Scheduling"/>
    <m/>
    <m/>
    <x v="2"/>
    <x v="1"/>
    <m/>
    <x v="0"/>
    <x v="0"/>
    <x v="1"/>
    <x v="0"/>
    <m/>
    <m/>
    <m/>
    <x v="1"/>
    <x v="5"/>
    <x v="0"/>
    <x v="0"/>
    <x v="2"/>
    <s v="No"/>
    <x v="2"/>
    <x v="0"/>
    <x v="0"/>
    <s v="Predictive systems"/>
    <m/>
    <m/>
    <s v="Incremental / Technical Change"/>
    <s v="Improved Public Service"/>
    <m/>
    <m/>
    <m/>
    <s v="x"/>
    <m/>
    <b v="0"/>
    <b v="0"/>
    <m/>
    <m/>
    <m/>
    <m/>
    <m/>
    <m/>
    <m/>
    <b v="0"/>
    <m/>
    <m/>
    <m/>
    <m/>
    <s v="validated"/>
    <x v="0"/>
    <m/>
    <s v="Paulo Quaresma"/>
    <d v="2021-10-31T00:00:00"/>
    <m/>
  </r>
  <r>
    <s v="AIWT6-826"/>
    <s v="Artificial Intelligence Prototype-SAF"/>
    <s v="https://www.ama.gov.pt/web/agencia-para-a-modernizacao-administrativa/mais-ap"/>
    <s v="AMA - Agency for Administrative Modernisation, I.P._x000a_Address: Rua de Santa Marta n.º 55_x000a_1150 - 294 Lisboa_x000a_E-mail: ama@ama.pt_x000a_Telephone: 21 723 12 00"/>
    <s v="Artificial Intelligence Prototype-SAF"/>
    <x v="0"/>
    <x v="24"/>
    <s v="PT"/>
    <s v="AMA (Agência para a Modernização Administrativa)"/>
    <x v="0"/>
    <x v="1"/>
    <s v="Public Services"/>
    <x v="4"/>
    <x v="2"/>
    <n v="2019"/>
    <s v="Learning"/>
    <s v="Machine learning"/>
    <s v="Machine learning"/>
    <m/>
    <x v="0"/>
    <x v="1"/>
    <m/>
    <x v="0"/>
    <x v="0"/>
    <x v="1"/>
    <x v="0"/>
    <m/>
    <m/>
    <m/>
    <x v="0"/>
    <x v="6"/>
    <x v="0"/>
    <x v="0"/>
    <x v="2"/>
    <s v="No"/>
    <x v="1"/>
    <x v="0"/>
    <x v="0"/>
    <s v="Predictive systems"/>
    <m/>
    <m/>
    <s v="Incremental / Technical Change"/>
    <b v="0"/>
    <m/>
    <m/>
    <m/>
    <m/>
    <m/>
    <s v="Improved Administration Efficency"/>
    <s v="Improved Administrative Efficiency"/>
    <m/>
    <s v="x"/>
    <s v="x"/>
    <s v="x"/>
    <m/>
    <m/>
    <m/>
    <b v="0"/>
    <m/>
    <m/>
    <m/>
    <m/>
    <s v="validated"/>
    <x v="0"/>
    <m/>
    <s v="Paulo Quaresma"/>
    <d v="2021-10-31T00:00:00"/>
    <m/>
  </r>
  <r>
    <s v="AIWT6-827"/>
    <s v="PredictERPgDoc - Integration of ERP and IPB's docs management system for predictive decision making"/>
    <s v="https://www.ama.gov.pt/web/agencia-para-a-modernizacao-administrativa/mais-ap"/>
    <s v="AMA - Agency for Administrative Modernisation, I.P._x000a_Address: Rua de Santa Marta n.º 55_x000a_1150 - 294 Lisboa_x000a_E-mail: ama@ama.pt_x000a_Telephone: 21 723 12 00"/>
    <s v="PredictERPgDoc - Integration of ERP and IPB's document management system for predictive decision making."/>
    <x v="0"/>
    <x v="24"/>
    <s v="PT"/>
    <s v="AMA (Agência para a Modernização Administrativa)"/>
    <x v="0"/>
    <x v="1"/>
    <s v="Public Services"/>
    <x v="4"/>
    <x v="2"/>
    <n v="2020"/>
    <s v="Reasoning"/>
    <s v="Automated reasoning"/>
    <m/>
    <m/>
    <x v="2"/>
    <x v="1"/>
    <m/>
    <x v="0"/>
    <x v="0"/>
    <x v="1"/>
    <x v="0"/>
    <m/>
    <m/>
    <m/>
    <x v="0"/>
    <x v="6"/>
    <x v="0"/>
    <x v="0"/>
    <x v="2"/>
    <s v="No"/>
    <x v="1"/>
    <x v="0"/>
    <x v="0"/>
    <s v="Predictive systems"/>
    <m/>
    <m/>
    <s v="Organizational / Sustained Change"/>
    <b v="0"/>
    <m/>
    <m/>
    <m/>
    <m/>
    <m/>
    <s v="Improved Administration Efficency"/>
    <s v="Improved Administrative Efficiency"/>
    <m/>
    <m/>
    <s v="x"/>
    <s v="x"/>
    <m/>
    <m/>
    <m/>
    <b v="0"/>
    <m/>
    <m/>
    <m/>
    <m/>
    <s v="validated"/>
    <x v="0"/>
    <m/>
    <s v="Paulo Quaresma"/>
    <d v="2021-10-31T00:00:00"/>
    <m/>
  </r>
  <r>
    <s v="AIWT6-828"/>
    <s v="GeADAPTalks – Intel service"/>
    <s v="https://parecerprevio.tic.gov.pt/pedidos/-/pedidos/VIEW/19412008;jsessionid=FF3686D820880BE53DEA49E0789BA27A.node-01?_m6gestaopedidos_WAR_m6portlet_version=1"/>
    <s v="AMA - Agency for Administrative Modernisation, I.P._x000a_Address: Rua de Santa Marta n.º 55_x000a_1150 - 294 Lisboa_x000a_E-mail: ama@ama.pt_x000a_Telephone: 21 723 12 00"/>
    <s v="Application of artificial intelligence tools to improve and always make available service in its various aspects for participants in evaluation processes."/>
    <x v="0"/>
    <x v="24"/>
    <s v="PT"/>
    <s v="AMA (Agência para a Modernização Administrativa)"/>
    <x v="0"/>
    <x v="3"/>
    <s v="General economic, commercial and labour affair"/>
    <x v="4"/>
    <x v="2"/>
    <n v="2021"/>
    <s v="Communication"/>
    <s v="Natural language processing"/>
    <s v="Machine learning"/>
    <s v="speech recognition"/>
    <x v="0"/>
    <x v="1"/>
    <m/>
    <x v="0"/>
    <x v="0"/>
    <x v="1"/>
    <x v="0"/>
    <m/>
    <m/>
    <m/>
    <x v="0"/>
    <x v="1"/>
    <x v="0"/>
    <x v="0"/>
    <x v="2"/>
    <s v="No"/>
    <x v="0"/>
    <x v="1"/>
    <x v="3"/>
    <s v="Predictive systems"/>
    <m/>
    <m/>
    <s v="Incremental / Technical Change"/>
    <s v="Improved Public Service"/>
    <m/>
    <m/>
    <m/>
    <s v="x"/>
    <m/>
    <b v="0"/>
    <b v="0"/>
    <m/>
    <m/>
    <m/>
    <m/>
    <m/>
    <m/>
    <m/>
    <b v="0"/>
    <m/>
    <m/>
    <m/>
    <m/>
    <s v="validated"/>
    <x v="0"/>
    <m/>
    <s v="Paulo Quaresma"/>
    <d v="2021-10-31T00:00:00"/>
    <m/>
  </r>
  <r>
    <s v="AIWT6-829"/>
    <s v="PAGIRAA - Analytical Platform for the Intelligent Management of Water Supply Networks"/>
    <m/>
    <s v="AMA - Agency for Administrative Modernisation, I.P._x000a_Address: Rua de Santa Marta n.º 55_x000a_1150 - 294 Lisboa_x000a_E-mail: ama@ama.pt_x000a_Telephone: 21 723 12 00"/>
    <s v="PAGIRAA - Analytical Platform for the Intelligent Management of Water Supply Networks"/>
    <x v="0"/>
    <x v="24"/>
    <s v="PT"/>
    <s v="AMA (Agência para a Modernização Administrativa)"/>
    <x v="0"/>
    <x v="8"/>
    <s v="Water supply."/>
    <x v="1"/>
    <x v="2"/>
    <n v="2020"/>
    <s v="Reasoning"/>
    <s v="Automated reasoning"/>
    <m/>
    <m/>
    <x v="2"/>
    <x v="3"/>
    <m/>
    <x v="0"/>
    <x v="2"/>
    <x v="0"/>
    <x v="1"/>
    <m/>
    <m/>
    <m/>
    <x v="2"/>
    <x v="4"/>
    <x v="0"/>
    <x v="0"/>
    <x v="2"/>
    <s v="No"/>
    <x v="2"/>
    <x v="0"/>
    <x v="2"/>
    <s v="Business intelligence"/>
    <m/>
    <m/>
    <s v="Incremental / Technical Change"/>
    <s v="Improved Public Service"/>
    <m/>
    <m/>
    <m/>
    <s v="x"/>
    <m/>
    <b v="0"/>
    <b v="0"/>
    <m/>
    <m/>
    <m/>
    <m/>
    <m/>
    <m/>
    <m/>
    <b v="0"/>
    <m/>
    <m/>
    <m/>
    <m/>
    <s v="validated"/>
    <x v="0"/>
    <m/>
    <s v="Paulo Quaresma"/>
    <d v="2021-10-31T00:00:00"/>
    <m/>
  </r>
  <r>
    <s v="AIWT6-830"/>
    <s v="LAB BUPi - Creation of the Single Counter Laboratory Simplified Cadastral Information System"/>
    <s v="https://ec.europa.eu/info/system/files/com_321_1_annexe_en.pdf"/>
    <s v="AMA - Agency for Administrative Modernisation, I.P._x000a_Address: Rua de Santa Marta n.º 55_x000a_1150 - 294 Lisboa_x000a_E-mail: ama@ama.pt_x000a_Telephone: 21 723 12 00"/>
    <s v="The reform shall consist of a pilot project for the creation of a simplified national cadastral information system which shall identify the land structure and land ownership of rural territories, the entry into operation of the Land Cover Monitoring System (SMOS) and the development of the BUPi (Digital Land Registry) platform, a physical and virtual counter with geo-referenced information on properties, that shall aggregate the information necessary for their registration and shall facilitate citizens’ interaction with the public administration within the scope of the land register. The reform also sets up the necessary legal framework to operationalise Investment RE-C08-i02: Rural property registry and Land Cover Monitoring System "/>
    <x v="0"/>
    <x v="24"/>
    <s v="PT"/>
    <s v="AMA (Agência para a Modernização Administrativa)"/>
    <x v="0"/>
    <x v="8"/>
    <s v="Housing development."/>
    <x v="4"/>
    <x v="2"/>
    <n v="2020"/>
    <s v="Communication"/>
    <s v="Natural language processing"/>
    <m/>
    <s v="text analysis"/>
    <x v="2"/>
    <x v="1"/>
    <m/>
    <x v="0"/>
    <x v="0"/>
    <x v="1"/>
    <x v="2"/>
    <m/>
    <m/>
    <m/>
    <x v="1"/>
    <x v="2"/>
    <x v="0"/>
    <x v="0"/>
    <x v="2"/>
    <s v="No"/>
    <x v="0"/>
    <x v="1"/>
    <x v="2"/>
    <s v="Process digitalisation"/>
    <m/>
    <m/>
    <s v="Incremental / Technical Change"/>
    <s v="Improved Public Service"/>
    <m/>
    <s v="x"/>
    <m/>
    <s v="x"/>
    <m/>
    <s v="Open Government Capabilities"/>
    <b v="0"/>
    <m/>
    <m/>
    <m/>
    <m/>
    <m/>
    <m/>
    <m/>
    <s v="Open government capabilities"/>
    <s v="x"/>
    <m/>
    <m/>
    <m/>
    <s v="validated"/>
    <x v="0"/>
    <m/>
    <s v="Paulo Quaresma"/>
    <d v="2021-10-31T00:00:00"/>
    <m/>
  </r>
  <r>
    <s v="AIWT6-832"/>
    <s v="Early detection of public transport vehicle breakdowns in an operating environment"/>
    <m/>
    <s v="FCT _x000a_Av. D. Carlos I, 126_x000a_1249-074 Lisboa_x000a_Portugal_x000a_Tel: 213 924 300_x000a_Fax: 213 956 519"/>
    <s v="Early detection of public transport vehicle breakdowns in an operating environment"/>
    <x v="0"/>
    <x v="24"/>
    <s v="PT"/>
    <s v="FCT (Fundação para a Ciência e Tecnologia)"/>
    <x v="1"/>
    <x v="2"/>
    <s v="Transport"/>
    <x v="2"/>
    <x v="1"/>
    <n v="2021"/>
    <s v="Planning"/>
    <s v="Planning and Scheduling"/>
    <m/>
    <m/>
    <x v="1"/>
    <x v="1"/>
    <m/>
    <x v="0"/>
    <x v="0"/>
    <x v="3"/>
    <x v="0"/>
    <m/>
    <m/>
    <m/>
    <x v="4"/>
    <x v="3"/>
    <x v="0"/>
    <x v="0"/>
    <x v="2"/>
    <s v="No"/>
    <x v="3"/>
    <x v="2"/>
    <x v="5"/>
    <s v="Smart city"/>
    <m/>
    <m/>
    <m/>
    <s v="Improved Public Service"/>
    <m/>
    <m/>
    <m/>
    <s v="x"/>
    <m/>
    <b v="0"/>
    <b v="0"/>
    <m/>
    <m/>
    <m/>
    <m/>
    <m/>
    <m/>
    <m/>
    <b v="0"/>
    <m/>
    <m/>
    <m/>
    <m/>
    <s v="validated"/>
    <x v="1"/>
    <s v="not nough details"/>
    <s v="Paulo Quaresma"/>
    <d v="2021-10-31T00:00:00"/>
    <m/>
  </r>
  <r>
    <s v="AIWT6-833"/>
    <s v="MOPREVIS - Modeling and prediction of traffic accidents in the district of Setúbal"/>
    <s v="https://www.fct.pt/media/docs/Brochura_ResearchinDataScienceandAIappliedtoPA.pdf"/>
    <s v="Paulo de Jesus Infante dos Santos_x000a_Universidade de Évora and FCT _x000a_Av. D. Carlos I, 126_x000a_1249-074 Lisboa_x000a_Portugal_x000a_Tel: 213 924 300_x000a_Fax: 213 956 519"/>
    <s v="An information system about the accidents occurred in the district of Setúbal, combining several sources of information: digital platform (storage solution, large-scale data processing and management with distributed architecture), data acquisition module (module for extracting information from accident documents with automatic processing techniques of natural language and artificial intelligence and interface module for other systems, namely automatic data acquisition on traffic intensity in adjacent streets and climatic data) and module for information recover; ii) classify sites with high number of accidents (hotspots); iii) identify the determinants factors that potentiate the occurrence of accidents and their severity; iv) draw the profile of the individuals involved, comparing it by type (collision, trampling or scraping); v) construct redictive models for the number and severity of accidents, as well as for the most likely places for its occurrence "/>
    <x v="0"/>
    <x v="24"/>
    <s v="PT"/>
    <s v="FCT (Fundação para a Ciência e Tecnologia)"/>
    <x v="0"/>
    <x v="3"/>
    <s v="Transport"/>
    <x v="3"/>
    <x v="2"/>
    <n v="2021"/>
    <s v="Planning"/>
    <s v="Planning and Scheduling"/>
    <s v="Machine learning"/>
    <m/>
    <x v="0"/>
    <x v="1"/>
    <m/>
    <x v="2"/>
    <x v="0"/>
    <x v="1"/>
    <x v="2"/>
    <m/>
    <m/>
    <m/>
    <x v="2"/>
    <x v="12"/>
    <x v="0"/>
    <x v="0"/>
    <x v="2"/>
    <s v="No"/>
    <x v="0"/>
    <x v="0"/>
    <x v="2"/>
    <s v="Smart city"/>
    <m/>
    <m/>
    <s v="Incremental / Technical Change"/>
    <s v="Improved Public Service"/>
    <m/>
    <m/>
    <s v="x"/>
    <m/>
    <m/>
    <b v="0"/>
    <b v="0"/>
    <m/>
    <m/>
    <m/>
    <m/>
    <m/>
    <m/>
    <m/>
    <b v="0"/>
    <m/>
    <m/>
    <m/>
    <m/>
    <s v="validated"/>
    <x v="0"/>
    <m/>
    <s v="Paulo Quaresma"/>
    <d v="2021-10-31T00:00:00"/>
    <m/>
  </r>
  <r>
    <s v="AIWT6-834"/>
    <s v="iLU: Advanced Learning in Urban Data with Situational Context for Optimizing Mobility in Cities"/>
    <s v="https://www.fct.pt/media/docs/Brochura_ResearchinDataScienceandAIappliedtoPA.pdf"/>
    <s v="FCT _x000a_Av. D. Carlos I, 126_x000a_1249-074 Lisboa_x000a_Portugal_x000a_Tel: 213 924 300_x000a_Fax: 213 956 519"/>
    <s v="iLU: Advanced Learning in Urban Data with Situational Context for Optimizing Mobility in Cities"/>
    <x v="0"/>
    <x v="24"/>
    <s v="PT"/>
    <s v="FCT (Fundação para a Ciência e Tecnologia)"/>
    <x v="0"/>
    <x v="3"/>
    <s v="Transport"/>
    <x v="3"/>
    <x v="2"/>
    <n v="2021"/>
    <s v="Planning"/>
    <s v="Optimisation"/>
    <m/>
    <m/>
    <x v="2"/>
    <x v="1"/>
    <m/>
    <x v="0"/>
    <x v="1"/>
    <x v="2"/>
    <x v="2"/>
    <m/>
    <m/>
    <m/>
    <x v="2"/>
    <x v="12"/>
    <x v="0"/>
    <x v="0"/>
    <x v="2"/>
    <s v="No"/>
    <x v="0"/>
    <x v="0"/>
    <x v="2"/>
    <s v="Smart city"/>
    <m/>
    <m/>
    <s v="Incremental / Technical Change"/>
    <s v="Improved Public Service"/>
    <m/>
    <m/>
    <m/>
    <s v="x"/>
    <m/>
    <b v="0"/>
    <b v="0"/>
    <m/>
    <m/>
    <m/>
    <m/>
    <m/>
    <m/>
    <m/>
    <b v="0"/>
    <m/>
    <m/>
    <m/>
    <m/>
    <s v="validated"/>
    <x v="0"/>
    <m/>
    <s v="Paulo Quaresma"/>
    <d v="2021-10-31T00:00:00"/>
    <m/>
  </r>
  <r>
    <s v="AIWT6-835"/>
    <s v="PAMWater: Analytical and Predictive Models for Optimization of Multimunicipal Water Systems"/>
    <s v="https://www.fct.pt/media/docs/Brochura_ResearchinDataScienceandAIappliedtoPA.pdf"/>
    <s v="Paulo Jorge Freitas de Oliveira Novais, Universidade do Minho_x000a_and FCT _x000a_Av. D. Carlos I, 126_x000a_1249-074 Lisboa_x000a_Portugal_x000a_Tel: 213 924 300_x000a_Fax: 213 956 519"/>
    <s v="This project aims to conceive and develop deep learning models to create a predictive and analytic platform for multimunicipal water systems so that they may become efficient, resilient and sustainable. Such platform, entitled as PAMWater, shall be used as a decision support system, allowing decision makers to have access to a vast set of descriptive and predictive information"/>
    <x v="0"/>
    <x v="24"/>
    <s v="PT"/>
    <s v="FCT (Fundação para a Ciência e Tecnologia)"/>
    <x v="0"/>
    <x v="8"/>
    <s v="Water supply."/>
    <x v="3"/>
    <x v="0"/>
    <n v="2022"/>
    <s v="Learning"/>
    <s v="Machine learning"/>
    <s v="Machine learning"/>
    <m/>
    <x v="0"/>
    <x v="3"/>
    <m/>
    <x v="0"/>
    <x v="2"/>
    <x v="2"/>
    <x v="3"/>
    <m/>
    <m/>
    <m/>
    <x v="2"/>
    <x v="12"/>
    <x v="0"/>
    <x v="0"/>
    <x v="2"/>
    <s v="No"/>
    <x v="1"/>
    <x v="0"/>
    <x v="2"/>
    <s v="Business intelligence"/>
    <m/>
    <m/>
    <s v="Transformative / Disruptive"/>
    <b v="0"/>
    <m/>
    <m/>
    <m/>
    <m/>
    <m/>
    <s v="Improved Administration Efficency"/>
    <s v="Improved Administrative Efficiency"/>
    <m/>
    <m/>
    <m/>
    <s v="x"/>
    <m/>
    <m/>
    <m/>
    <b v="0"/>
    <m/>
    <m/>
    <m/>
    <m/>
    <s v="validated"/>
    <x v="0"/>
    <m/>
    <s v="Paulo Quaresma"/>
    <d v="2021-10-31T00:00:00"/>
    <m/>
  </r>
  <r>
    <s v="AIWT6-836"/>
    <s v="MATISSE - Bivalve health: predictive and early warning system "/>
    <s v="https://run.unl.pt/handle/10362/125029"/>
    <s v="FCT _x000a_Av. D. Carlos I, 126_x000a_1249-074 Lisboa_x000a_Portugal_x000a_Tel: 213 924 300_x000a_Fax: 213 956 519"/>
    <s v="Bivalve health: predictive and early warning system - MATISSE"/>
    <x v="0"/>
    <x v="24"/>
    <s v="PT"/>
    <s v="FCT (Fundação para a Ciência e Tecnologia)"/>
    <x v="0"/>
    <x v="2"/>
    <s v="Environmental protection n.e.c."/>
    <x v="3"/>
    <x v="7"/>
    <n v="2023"/>
    <s v="Planning"/>
    <s v="Optimisation"/>
    <m/>
    <m/>
    <x v="2"/>
    <x v="1"/>
    <m/>
    <x v="0"/>
    <x v="0"/>
    <x v="1"/>
    <x v="2"/>
    <m/>
    <m/>
    <m/>
    <x v="0"/>
    <x v="6"/>
    <x v="0"/>
    <x v="0"/>
    <x v="2"/>
    <s v="No"/>
    <x v="1"/>
    <x v="0"/>
    <x v="0"/>
    <s v="Predictive systems"/>
    <m/>
    <m/>
    <s v="Organizational / Sustained Change"/>
    <b v="0"/>
    <m/>
    <m/>
    <m/>
    <m/>
    <m/>
    <s v="Improved Administration Efficency"/>
    <s v="Improved Administrative Efficiency"/>
    <m/>
    <m/>
    <m/>
    <s v="x"/>
    <m/>
    <m/>
    <m/>
    <b v="0"/>
    <m/>
    <m/>
    <m/>
    <m/>
    <s v="validated"/>
    <x v="0"/>
    <m/>
    <s v="Paulo Quaresma"/>
    <d v="2021-10-31T00:00:00"/>
    <m/>
  </r>
  <r>
    <s v="AIWT6-837"/>
    <s v="GrassData - Identification, verification and quantification of CO2 sequestration in pastures"/>
    <s v="https://www.fct.pt/media/docs/Brochura_ResearchinDataScienceandAIappliedtoPA.pdf_x000a_https://orcid.org/0000-0002-6194-0405"/>
    <s v="Tiago Domingos, Ricardo Filipe de Melo Teixeira, FCT _x000a_Av. D. Carlos I, 126_x000a_1249-074 Lisboa_x000a_Portugal_x000a_Tel: 213 924 300_x000a_Fax: 213 956 519"/>
    <s v="The “GrassData” project aims to develop algorithms for monitoring and verifying compliance that automatically verify the results of practices that improve soil protection and carbon sequestration in pastures (such as bush management and the existence of harrows)."/>
    <x v="0"/>
    <x v="24"/>
    <s v="PT"/>
    <s v="FCT (Fundação para a Ciência e Tecnologia)"/>
    <x v="0"/>
    <x v="3"/>
    <s v="Agriculture, forestry, fishing and hunting"/>
    <x v="3"/>
    <x v="0"/>
    <n v="2022"/>
    <s v="Learning"/>
    <s v="Machine learning"/>
    <s v="Machine learning"/>
    <m/>
    <x v="0"/>
    <x v="1"/>
    <m/>
    <x v="0"/>
    <x v="1"/>
    <x v="2"/>
    <x v="0"/>
    <m/>
    <m/>
    <m/>
    <x v="2"/>
    <x v="4"/>
    <x v="0"/>
    <x v="0"/>
    <x v="2"/>
    <s v="No"/>
    <x v="1"/>
    <x v="0"/>
    <x v="2"/>
    <s v="Detection systems"/>
    <m/>
    <m/>
    <s v="Organizational / Sustained Change"/>
    <b v="0"/>
    <m/>
    <m/>
    <m/>
    <m/>
    <m/>
    <s v="Improved Administration Efficency"/>
    <s v="Improved Administrative Efficiency"/>
    <m/>
    <m/>
    <m/>
    <m/>
    <s v="x"/>
    <m/>
    <m/>
    <s v="Open government capabilities"/>
    <s v="x"/>
    <m/>
    <m/>
    <m/>
    <s v="validated"/>
    <x v="0"/>
    <m/>
    <s v="Paulo Quaresma"/>
    <d v="2021-10-31T00:00:00"/>
    <m/>
  </r>
  <r>
    <s v="AIWT6-838"/>
    <s v="AI-4-MUFF - AI for the management of the degree of readiness in urban firefighting"/>
    <s v="https://www.fct.pt/media/docs/Brochura_ResearchinDataScienceandAIappliedtoPA.pdf"/>
    <s v="António Carlos Bárbara Grilo_x000a_NOVA.ID.FCT - Associação para a Inovação e Desenvolvimento da FCT (UNL) _x000a_Av. D. Carlos I, 126_x000a_1249-074 Lisboa_x000a_Portugal_x000a_Tel: 213 924 300_x000a_Fax: 213 956 519"/>
    <s v="This project intends to develop a System for Supporting the Strategic Decision to Combat Urban Fires supported by empirical evidence, through the application of Machine Learning techniques, and the interconnection of multi-objective optimization models and agent-based simulation environment (Agent-based Model simulation)"/>
    <x v="0"/>
    <x v="24"/>
    <s v="PT"/>
    <s v="FCT (Fundação para a Ciência e Tecnologia)"/>
    <x v="0"/>
    <x v="5"/>
    <s v="Fire-protection services "/>
    <x v="3"/>
    <x v="7"/>
    <n v="2023"/>
    <s v="Reasoning"/>
    <s v="Automated reasoning"/>
    <s v="Machine learning"/>
    <m/>
    <x v="0"/>
    <x v="1"/>
    <m/>
    <x v="0"/>
    <x v="0"/>
    <x v="1"/>
    <x v="0"/>
    <m/>
    <m/>
    <m/>
    <x v="3"/>
    <x v="13"/>
    <x v="0"/>
    <x v="0"/>
    <x v="2"/>
    <s v="No"/>
    <x v="1"/>
    <x v="0"/>
    <x v="0"/>
    <s v="Process automation"/>
    <m/>
    <m/>
    <s v="Incremental / Technical Change"/>
    <b v="0"/>
    <m/>
    <m/>
    <m/>
    <m/>
    <m/>
    <s v="Improved Administration Efficency"/>
    <s v="Improved Administrative Efficiency"/>
    <m/>
    <m/>
    <m/>
    <s v="x"/>
    <m/>
    <m/>
    <m/>
    <b v="0"/>
    <m/>
    <m/>
    <m/>
    <m/>
    <s v="validated"/>
    <x v="0"/>
    <m/>
    <s v="Paulo Quaresma"/>
    <d v="2021-10-31T00:00:00"/>
    <m/>
  </r>
  <r>
    <s v="AIWT6-839"/>
    <s v="RELIABLE - Building occupant risk warning panel during extreme weather events"/>
    <s v="https://www.fct.pt/media/docs/Brochura_ResearchinDataScienceandAIappliedtoPA.pdf"/>
    <s v="Carlos Augusto Santos Silva_x000a_Associação do Instituto Superior Técnico para a Investigação e o _x000a_Desenvolvimento and FCT _x000a_Av. D. Carlos I, 126_x000a_1249-074 Lisboa_x000a_Portugal_x000a_Tel: 213 924 300_x000a_Fax: 213 956 519"/>
    <s v="The objective of the RELIABLE project is to develop a public geographic dashboard with real time information and high spatial resolution on the buildings occupants’ health risk during extreme weather events (EWE) - heat and cold waves"/>
    <x v="0"/>
    <x v="24"/>
    <s v="PT"/>
    <s v="FCT (Fundação para a Ciência e Tecnologia)"/>
    <x v="0"/>
    <x v="6"/>
    <s v="Civil defence."/>
    <x v="3"/>
    <x v="0"/>
    <n v="2022"/>
    <s v="Planning"/>
    <s v="Planning and Scheduling"/>
    <m/>
    <m/>
    <x v="2"/>
    <x v="1"/>
    <m/>
    <x v="0"/>
    <x v="1"/>
    <x v="2"/>
    <x v="0"/>
    <m/>
    <m/>
    <m/>
    <x v="2"/>
    <x v="4"/>
    <x v="0"/>
    <x v="0"/>
    <x v="2"/>
    <s v="No"/>
    <x v="1"/>
    <x v="0"/>
    <x v="0"/>
    <s v="Predictive systems"/>
    <m/>
    <m/>
    <s v="Incremental / Technical Change"/>
    <b v="0"/>
    <m/>
    <m/>
    <m/>
    <m/>
    <m/>
    <s v="Improved Administration Efficency"/>
    <s v="Improved Administrative Efficiency"/>
    <m/>
    <m/>
    <s v="x"/>
    <s v="x"/>
    <m/>
    <m/>
    <m/>
    <b v="0"/>
    <m/>
    <m/>
    <m/>
    <m/>
    <s v="validated"/>
    <x v="0"/>
    <m/>
    <s v="Paulo Quaresma"/>
    <d v="2021-10-31T00:00:00"/>
    <m/>
  </r>
  <r>
    <s v="AIWT6-840"/>
    <s v="IVDP DATA+ - AI models for processing relevant data for the economy of the Douro Wine Region."/>
    <s v="https://datamais.ivdp.pt/"/>
    <s v="AMA - Agency for Administrative Modernisation, I.P._x000a_Address: Rua de Santa Marta n.º 55_x000a_1150 - 294 Lisboa_x000a_E-mail: ama@ama.pt_x000a_Telephone: 21 723 12 00"/>
    <s v="The IVDP DATA+ project is based on the development of a new model of experimentation in close collaboration with the scientific community promoting knowledge transfer and adopting the advanced tools and techniques of artificial intelligence and data science. The implementation of the AI model will support decision-making based on the processing of existing data."/>
    <x v="0"/>
    <x v="24"/>
    <s v="PT"/>
    <s v="AMA (Agência para a Modernização Administrativa)"/>
    <x v="0"/>
    <x v="3"/>
    <s v="Agriculture, forestry, fishing and hunting"/>
    <x v="3"/>
    <x v="2"/>
    <n v="2021"/>
    <s v="Planning"/>
    <s v="Planning and Scheduling"/>
    <s v="Machine learning"/>
    <m/>
    <x v="0"/>
    <x v="1"/>
    <m/>
    <x v="0"/>
    <x v="0"/>
    <x v="1"/>
    <x v="0"/>
    <m/>
    <m/>
    <m/>
    <x v="2"/>
    <x v="12"/>
    <x v="0"/>
    <x v="0"/>
    <x v="2"/>
    <s v="No"/>
    <x v="1"/>
    <x v="0"/>
    <x v="0"/>
    <s v="Service integration"/>
    <m/>
    <m/>
    <s v="Incremental / Technical Change"/>
    <b v="0"/>
    <m/>
    <m/>
    <m/>
    <m/>
    <m/>
    <s v="Improved Administration Efficency"/>
    <s v="Improved Administrative Efficiency"/>
    <m/>
    <m/>
    <s v="x"/>
    <m/>
    <m/>
    <m/>
    <m/>
    <b v="0"/>
    <m/>
    <m/>
    <m/>
    <m/>
    <s v="validated"/>
    <x v="0"/>
    <m/>
    <s v="Paulo Quaresma"/>
    <d v="2021-10-31T00:00:00"/>
    <m/>
  </r>
  <r>
    <s v="AIWT6-841"/>
    <s v="i-Territory – Intelligent Modeling of Territorial Access to Services of General Interest"/>
    <s v="https://www.ama.gov.pt/web/agencia-para-a-modernizacao-administrativa/mais-ap"/>
    <s v="AMA - Agency for Administrative Modernisation, I.P._x000a_Address: Rua de Santa Marta n.º 55_x000a_1150 - 294 Lisboa_x000a_E-mail: ama@ama.pt_x000a_Telephone: 21 723 12 00"/>
    <s v="i-Territory – Intelligent Modeling of Territorial Access to Services of General Interest"/>
    <x v="0"/>
    <x v="24"/>
    <s v="PT"/>
    <s v="AMA (Agência para a Modernização Administrativa)"/>
    <x v="0"/>
    <x v="2"/>
    <s v="Environmental protection n.e.c."/>
    <x v="3"/>
    <x v="2"/>
    <n v="2021"/>
    <s v="Planning"/>
    <s v="Planning and Scheduling"/>
    <s v="Machine learning"/>
    <m/>
    <x v="0"/>
    <x v="1"/>
    <m/>
    <x v="0"/>
    <x v="0"/>
    <x v="1"/>
    <x v="2"/>
    <m/>
    <m/>
    <m/>
    <x v="2"/>
    <x v="12"/>
    <x v="0"/>
    <x v="0"/>
    <x v="2"/>
    <s v="No"/>
    <x v="1"/>
    <x v="0"/>
    <x v="2"/>
    <s v="Business intelligence"/>
    <m/>
    <m/>
    <s v="Organizational / Sustained Change"/>
    <b v="0"/>
    <m/>
    <m/>
    <m/>
    <m/>
    <m/>
    <s v="Improved Administration Efficency"/>
    <s v="Improved Administrative Efficiency"/>
    <m/>
    <m/>
    <s v="x"/>
    <m/>
    <m/>
    <m/>
    <m/>
    <b v="0"/>
    <m/>
    <m/>
    <m/>
    <m/>
    <s v="validated"/>
    <x v="0"/>
    <m/>
    <s v="Paulo Quaresma"/>
    <d v="2021-10-31T00:00:00"/>
    <m/>
  </r>
  <r>
    <s v="AIWT6-842"/>
    <s v="SegnalaCI - Transparent management of citizen reports about City status"/>
    <s v="https://segnalazioni.comune.genova.it/"/>
    <s v="Comune di Genova_x000a_URP - E-mail urp@comune.genova.it "/>
    <s v="The administration takes charge of the report, informs the competent office and resolves the problem (eg: repair the hole, empty the trash) .At the end of the procedure, the citizen receives a notification on the outcome of his report. Artificial Intelligence (Machine Learning) is used to elaborate gathered data and provide a smart dashboard to city administrators helping the staff and resource planning"/>
    <x v="3"/>
    <x v="12"/>
    <s v="IT"/>
    <s v="Genova Municipality"/>
    <x v="4"/>
    <x v="1"/>
    <s v="Public Services"/>
    <x v="1"/>
    <x v="7"/>
    <m/>
    <s v="Planning"/>
    <s v="Planning and Scheduling"/>
    <s v="Machine learning"/>
    <m/>
    <x v="0"/>
    <x v="1"/>
    <m/>
    <x v="0"/>
    <x v="0"/>
    <x v="1"/>
    <x v="0"/>
    <m/>
    <m/>
    <m/>
    <x v="1"/>
    <x v="5"/>
    <x v="0"/>
    <x v="1"/>
    <x v="2"/>
    <s v="Yes"/>
    <x v="0"/>
    <x v="1"/>
    <x v="2"/>
    <s v="Smart city"/>
    <m/>
    <m/>
    <s v="Organizational / Sustained Change"/>
    <s v="Improved Public Service"/>
    <m/>
    <m/>
    <m/>
    <s v="x"/>
    <m/>
    <s v="Open Government Capabilities"/>
    <b v="0"/>
    <m/>
    <m/>
    <m/>
    <m/>
    <m/>
    <m/>
    <m/>
    <s v="Open government capabilities"/>
    <s v="x"/>
    <s v="x"/>
    <m/>
    <s v="https://smart.comune.genova.it/notizie/segnalaci"/>
    <s v="validated"/>
    <x v="0"/>
    <m/>
    <s v="Marco Combetto"/>
    <d v="2021-11-08T00:00:00"/>
    <m/>
  </r>
  <r>
    <s v="AIWT6-843"/>
    <s v="Brain4it : monitoring the SmartCity"/>
    <s v="http://brain4it.org/project_vehicle_stats.html"/>
    <s v="Name: Ricard Real_x000a_E-mail address: realor@santfeliu.ca"/>
    <s v="Brain4it is an open source software, an expert system,  designed by the City Council of Sant Feliu de Llobregat to automate the City-Os infrastructures management, as well as to develop other artificial intelligence (AI) applications for the Internet of Things. It runs as a network service that provides a REST API (Representational State Transfer Application Programming Interface) which allows to control and program the City-Os platform remotely using a functional language that facilitates the implementation of expert systems and machine learning applications. Likewise, it develops all those use cases that a Smart City may need, managing security, data governance and with a modular and adaptable orientation."/>
    <x v="3"/>
    <x v="22"/>
    <s v="ES"/>
    <s v="City Council of Sant Feliu de Llobregat"/>
    <x v="4"/>
    <x v="1"/>
    <s v="Public Services"/>
    <x v="1"/>
    <x v="7"/>
    <m/>
    <s v="Planning"/>
    <s v="Planning and Scheduling"/>
    <s v="Machine learning"/>
    <m/>
    <x v="0"/>
    <x v="1"/>
    <m/>
    <x v="0"/>
    <x v="1"/>
    <x v="2"/>
    <x v="0"/>
    <m/>
    <m/>
    <m/>
    <x v="1"/>
    <x v="5"/>
    <x v="0"/>
    <x v="0"/>
    <x v="2"/>
    <s v="Yes"/>
    <x v="1"/>
    <x v="1"/>
    <x v="2"/>
    <s v="Smart city"/>
    <s v="Yes"/>
    <m/>
    <s v="Organizational / Sustained Change"/>
    <b v="0"/>
    <m/>
    <m/>
    <m/>
    <m/>
    <m/>
    <s v="Improved Administration Efficency"/>
    <s v="Improved Administrative Efficiency"/>
    <m/>
    <m/>
    <m/>
    <s v="x"/>
    <m/>
    <m/>
    <m/>
    <b v="0"/>
    <m/>
    <m/>
    <m/>
    <s v="https://joinup.ec.europa.eu/collection/joinup/solution/brain4it/about"/>
    <s v="validated"/>
    <x v="0"/>
    <m/>
    <s v="Marco Combetto"/>
    <d v="2021-11-08T00:00:00"/>
    <m/>
  </r>
  <r>
    <s v="AIWT6-844"/>
    <s v="Deep Gravity: the algorithm that explains how people move"/>
    <s v="https://www.nature.com/articles/s41467-021-26752-4"/>
    <s v="Luca Pappalardo - ISTI-CNR_x000a_luca.pappalardo@isti.cnr.it"/>
    <s v="The traditional model used for the prediction of mobility flows, both on foot and with vehicles, is the so-called &quot;gravitational&quot;. Inspired by Isaac Newton's law of universal gravitation, it establishes that the flow of mobility between two places, for example two neighborhoods of a city, is proportional to their population and inversely proportional to their geographical distance.In practice, the gravitational model is often inaccurate because it is based on only two variables, distance and population, and is unable to capture complex relationships between them._x000a_The Institute of Science and Information Technologies of the National Research Council (Cnr-Isti) together with the Bruno Kessler Foundation of Trento and the Argonne National Laboratory in the USA, has developed &quot;Deep Gravity&quot;, an algorithm that adds to the gravitational model two fundamental ingredients, namely: the use of different variables that describe the points of interest in a place such as restaurants, hotels, hospitals and streets, and the ability to capture complex relationships between these variables thanks to the use of deep learning."/>
    <x v="1"/>
    <x v="12"/>
    <s v="IT"/>
    <s v="ISTI-CNT (National Research Center)"/>
    <x v="1"/>
    <x v="1"/>
    <s v="General services."/>
    <x v="4"/>
    <x v="7"/>
    <m/>
    <s v="Learning"/>
    <s v="Machine learning"/>
    <s v="Machine learning"/>
    <m/>
    <x v="0"/>
    <x v="1"/>
    <m/>
    <x v="2"/>
    <x v="0"/>
    <x v="1"/>
    <x v="0"/>
    <m/>
    <m/>
    <m/>
    <x v="0"/>
    <x v="0"/>
    <x v="0"/>
    <x v="1"/>
    <x v="1"/>
    <s v="Yes"/>
    <x v="1"/>
    <x v="0"/>
    <x v="0"/>
    <s v="Smart city"/>
    <m/>
    <m/>
    <s v="Transformative / Disruptive"/>
    <b v="0"/>
    <m/>
    <m/>
    <m/>
    <m/>
    <m/>
    <b v="0"/>
    <b v="0"/>
    <m/>
    <m/>
    <m/>
    <m/>
    <m/>
    <m/>
    <m/>
    <b v="0"/>
    <m/>
    <m/>
    <m/>
    <s v="https://www.lescienze.it/news/2021/11/12/news/deep_gravity_l_algoritmo_che_spiega_come_si_muovono_le_persone-4981135/"/>
    <s v="validated"/>
    <x v="0"/>
    <m/>
    <s v="Marco Combetto"/>
    <d v="2021-11-15T00:00:00"/>
    <m/>
  </r>
  <r>
    <s v="AIWT6-845"/>
    <s v="FAITH - monitoring mental health with Artificial Intelligence - SPAIN Pilot"/>
    <s v="https://www.h2020-faith.eu/about/"/>
    <s v="Hospital G.U. Gregorio Marañón | Madrid, Spain"/>
    <s v="FAITH aims to provide an Artificial Intelligence application that identifies and analyses depression markers in people that have undergone cancer treatment_x000a_The pilot study will comprise 100 patients that are survival of breast cancer. They will be monitored to evaluate their quality of life and highlight possible aftercare needs, in order to provide better, personalized interventions._x000a_The information obtained will allow doctors and healthcare professionals to detect different disorders that would help to design protocols and standards of care for an early intervention, improving patient’s quality of life."/>
    <x v="1"/>
    <x v="22"/>
    <s v="ES"/>
    <s v="Hospital G.U. Gregorio Marañón | Madrid, Spain"/>
    <x v="1"/>
    <x v="4"/>
    <s v="R&amp;D health."/>
    <x v="4"/>
    <x v="7"/>
    <m/>
    <s v="Planning"/>
    <s v="Planning and Scheduling"/>
    <m/>
    <m/>
    <x v="2"/>
    <x v="1"/>
    <m/>
    <x v="1"/>
    <x v="0"/>
    <x v="0"/>
    <x v="0"/>
    <m/>
    <m/>
    <m/>
    <x v="0"/>
    <x v="0"/>
    <x v="0"/>
    <x v="1"/>
    <x v="1"/>
    <m/>
    <x v="0"/>
    <x v="0"/>
    <x v="0"/>
    <s v="Predictive systems"/>
    <m/>
    <m/>
    <s v="Transformative / Disruptive"/>
    <s v="Improved Public Service"/>
    <s v="x"/>
    <m/>
    <s v="x"/>
    <s v="x"/>
    <m/>
    <b v="0"/>
    <b v="0"/>
    <m/>
    <m/>
    <m/>
    <m/>
    <m/>
    <m/>
    <m/>
    <b v="0"/>
    <m/>
    <m/>
    <m/>
    <m/>
    <s v="validated"/>
    <x v="0"/>
    <m/>
    <s v="Marco Combetto"/>
    <d v="2021-11-15T00:00:00"/>
    <m/>
  </r>
  <r>
    <s v="AIWT6-846"/>
    <s v="FAITH - monitoring mental health with Artificial Intelligence - PORTUGAL Pilot"/>
    <s v="https://www.h2020-faith.eu/about/"/>
    <s v="Champalimaud Centre for the Unknown | Lisbon, Portugal"/>
    <s v="FAITH aims to provide an Artificial Intelligence application that identifies and analyses depression markers in people that have undergone cancer treatment_x000a_As a clinical partner, the Champalimaud Clinical Centre will involve 100 ambulatory, community dwelling, lung-cancer patients (of any type) with indication for oncological treatment over two years. All patients will receive psychological and cognitive assessments through psychosocial questionnaires, neuropsychological testing, and other constructs. The CCC will monitor them for 12 months after their first appointment, offering them intelligent post-cancer support."/>
    <x v="1"/>
    <x v="24"/>
    <s v="PT"/>
    <s v="Champalimaud Centre for the Unknown | Lisbon, Portugal"/>
    <x v="1"/>
    <x v="4"/>
    <s v="R&amp;D health."/>
    <x v="4"/>
    <x v="7"/>
    <m/>
    <s v="Planning"/>
    <s v="Planning and Scheduling"/>
    <m/>
    <m/>
    <x v="2"/>
    <x v="1"/>
    <m/>
    <x v="1"/>
    <x v="0"/>
    <x v="0"/>
    <x v="0"/>
    <m/>
    <m/>
    <m/>
    <x v="0"/>
    <x v="0"/>
    <x v="0"/>
    <x v="1"/>
    <x v="1"/>
    <m/>
    <x v="0"/>
    <x v="0"/>
    <x v="0"/>
    <s v="Predictive systems"/>
    <m/>
    <m/>
    <s v="Transformative / Disruptive"/>
    <s v="Improved Public Service"/>
    <s v="x"/>
    <m/>
    <s v="x"/>
    <s v="x"/>
    <m/>
    <b v="0"/>
    <b v="0"/>
    <m/>
    <m/>
    <m/>
    <m/>
    <m/>
    <m/>
    <m/>
    <b v="0"/>
    <m/>
    <m/>
    <m/>
    <m/>
    <s v="validated"/>
    <x v="0"/>
    <m/>
    <s v="Marco Combetto"/>
    <d v="2021-11-15T00:00:00"/>
    <m/>
  </r>
  <r>
    <s v="AIWT6-847"/>
    <s v="FAITH - monitoring mental health with Artificial Intelligence - IRELAND Pilot"/>
    <s v="https://www.h2020-faith.eu/about/"/>
    <s v="UPMC | Waterford, Ireland"/>
    <s v="FAITH aims to provide an Artificial Intelligence application that identifies and analyses depression markers in people that have undergone cancer treatment. UPMC will be the main Irish pilot test trial site, focusing on breast cancer patients as the selected use case and target group for FAITH. UPMC recognizes that caring for the wellbeing and mental health of patients on treatment – and of those who have completed treatment – is just as important as providing advanced, high-quality clinical care. Combined with offering the most advanced oncology care to patients close to home, UPMC’s team of oncologists intends to offer the FAITH tool to patients to identify patients who would benefit from follow up care with their oncologist, GP, or referral to their local Cancer Support Centre"/>
    <x v="1"/>
    <x v="17"/>
    <s v="IE"/>
    <s v="UPMC | Waterford, Ireland"/>
    <x v="1"/>
    <x v="4"/>
    <s v="R&amp;D health."/>
    <x v="4"/>
    <x v="7"/>
    <m/>
    <s v="Planning"/>
    <s v="Planning and Scheduling"/>
    <m/>
    <m/>
    <x v="2"/>
    <x v="1"/>
    <m/>
    <x v="1"/>
    <x v="0"/>
    <x v="0"/>
    <x v="0"/>
    <m/>
    <m/>
    <m/>
    <x v="0"/>
    <x v="0"/>
    <x v="0"/>
    <x v="1"/>
    <x v="1"/>
    <m/>
    <x v="0"/>
    <x v="0"/>
    <x v="0"/>
    <s v="Predictive systems"/>
    <m/>
    <m/>
    <s v="Transformative / Disruptive"/>
    <s v="Improved Public Service"/>
    <s v="x"/>
    <m/>
    <s v="x"/>
    <s v="x"/>
    <m/>
    <b v="0"/>
    <b v="0"/>
    <m/>
    <m/>
    <m/>
    <m/>
    <m/>
    <m/>
    <m/>
    <b v="0"/>
    <m/>
    <m/>
    <m/>
    <m/>
    <s v="validated"/>
    <x v="0"/>
    <m/>
    <s v="Marco Combetto"/>
    <d v="2021-11-15T00:00:00"/>
    <m/>
  </r>
  <r>
    <s v="AIWT6-848"/>
    <s v="SAFERS - Structured Approaches for Forest fire Emergencies in Resilient Societies"/>
    <s v="https://www.csipiemonte.it/en/project/safers"/>
    <s v="CSI Piemonte tel. +39.011.3168111_x000a_international@csi.it"/>
    <s v="SAFERS aims at developing, over the course of three years, an innovative platform to improve the management of forest fires, whose impact has greatly increased also due to climate change. In addition to damaging the natural ecosystem as well as the social and productive fabric, fires also release a large quantity of greenhouse gasses and many pollutants that contribute to the deterioration of air quality._x000a_To reduce the impact of future forest fires, SAFERS will develop a new Big Data platform coupled with new information systems based on Artificial Intelligence, using many data sources, in particular the Copernicus Sentinel satellites. In addition to satellite data, the project will also analyse in real time data from ad hoc monitoring cameras, social media as well as mobile phones of professional users, volunteers and citizens who, through chatbots, may report the situation they are observing."/>
    <x v="1"/>
    <x v="12"/>
    <s v="IT"/>
    <s v="CSI Piemonte _x000a_(Inhouse ICT of Regione Piemonte - Italy)"/>
    <x v="1"/>
    <x v="2"/>
    <s v="Environmental protection n.e.c."/>
    <x v="3"/>
    <x v="7"/>
    <n v="2023"/>
    <s v="Planning"/>
    <s v="Planning and Scheduling"/>
    <m/>
    <m/>
    <x v="2"/>
    <x v="1"/>
    <m/>
    <x v="0"/>
    <x v="0"/>
    <x v="1"/>
    <x v="0"/>
    <m/>
    <m/>
    <m/>
    <x v="2"/>
    <x v="4"/>
    <x v="0"/>
    <x v="1"/>
    <x v="1"/>
    <m/>
    <x v="1"/>
    <x v="1"/>
    <x v="2"/>
    <s v="Predictive systems"/>
    <m/>
    <m/>
    <s v="Transformative / Disruptive"/>
    <b v="0"/>
    <m/>
    <m/>
    <m/>
    <m/>
    <m/>
    <s v="Improved Administration Efficency"/>
    <s v="Improved Administrative Efficiency"/>
    <m/>
    <s v="x"/>
    <s v="x"/>
    <m/>
    <m/>
    <m/>
    <m/>
    <b v="0"/>
    <m/>
    <m/>
    <m/>
    <s v="www.csipiemonte.it"/>
    <s v="validated"/>
    <x v="0"/>
    <m/>
    <s v="Marco Combetto"/>
    <d v="2021-11-15T00:00:00"/>
    <m/>
  </r>
  <r>
    <s v="AIWT6-849"/>
    <s v="AI Autonomation -  Automatic classification tools and integration with Robot Process Automation (RPA)"/>
    <s v="https://www.csipiemonte.it/en/project/ai-automation"/>
    <s v="CSI Piemonte tel. +39.011.3168111_x000a_international@csi.it"/>
    <s v="The aim of the work was to create automatic classification tools and integrate them with Robot Process Automation (RPA) engines._x000a_A prototype of email classification has been realized on a specific case: the regional service of car tax management. The prototype sorts the emails to the relevant offices based on the content. Where possible, specific work processes are also activated through RPA platforms that allow the user to respond in a fully automatic manner."/>
    <x v="0"/>
    <x v="12"/>
    <s v="IT"/>
    <s v="CSI Piemonte _x000a_(Inhouse ICT of Regione Piemonte - Italy)"/>
    <x v="4"/>
    <x v="1"/>
    <s v="General services."/>
    <x v="1"/>
    <x v="2"/>
    <m/>
    <s v="Integration and Interaction"/>
    <s v="Robotics and Automation"/>
    <m/>
    <m/>
    <x v="2"/>
    <x v="1"/>
    <m/>
    <x v="0"/>
    <x v="0"/>
    <x v="1"/>
    <x v="0"/>
    <m/>
    <m/>
    <m/>
    <x v="1"/>
    <x v="5"/>
    <x v="0"/>
    <x v="0"/>
    <x v="0"/>
    <m/>
    <x v="0"/>
    <x v="1"/>
    <x v="1"/>
    <s v="Process automation"/>
    <m/>
    <m/>
    <s v="Incremental / Technical Change"/>
    <s v="Improved Public Service"/>
    <m/>
    <m/>
    <m/>
    <s v="x"/>
    <m/>
    <b v="0"/>
    <b v="0"/>
    <m/>
    <m/>
    <m/>
    <m/>
    <m/>
    <m/>
    <m/>
    <b v="0"/>
    <m/>
    <m/>
    <m/>
    <s v="www.csipiemonte.it"/>
    <s v="validated"/>
    <x v="0"/>
    <m/>
    <s v="Marco Combetto"/>
    <d v="2021-11-15T00:00:00"/>
    <m/>
  </r>
  <r>
    <s v="AIWT6-850"/>
    <s v="Genome representation and artificial intelligence"/>
    <s v="https://www.csipiemonte.it/en/project/genome-representation-and-artificial-intelligence"/>
    <s v="CSI Piemonte tel. +39.011.3168111_x000a_international@csi.it"/>
    <s v="CSI, together with the University of Turin (Department of Medical Sciences - Medical Genetics for genomic data analysis and nephrolology field, Department of Clinical and Biological Sciences - Nephrology for the clinical scope related to the management of rare diseases), ISI Foundation and GenomSys company, is working on a research project that can help in the diagnosis and treatment of rare diseases: the project uses advanced technologies for the rapid and effective reading of the genome and develops artificial intelligence algorithm to analyse genetic data and provide information for the design of targeted diagnosis and treatment pathways."/>
    <x v="0"/>
    <x v="12"/>
    <s v="IT"/>
    <s v="CSI Piemonte _x000a_(Inhouse ICT of Regione Piemonte - Italy)"/>
    <x v="4"/>
    <x v="4"/>
    <s v="R&amp;D health."/>
    <x v="1"/>
    <x v="7"/>
    <m/>
    <s v="Learning"/>
    <s v="Machine learning"/>
    <s v="Machine learning"/>
    <m/>
    <x v="0"/>
    <x v="1"/>
    <m/>
    <x v="1"/>
    <x v="0"/>
    <x v="0"/>
    <x v="0"/>
    <s v="A11-Medical devices, Reg. (EU) 2017/745"/>
    <m/>
    <m/>
    <x v="0"/>
    <x v="0"/>
    <x v="0"/>
    <x v="1"/>
    <x v="0"/>
    <m/>
    <x v="1"/>
    <x v="0"/>
    <x v="0"/>
    <s v="Process digitalisation"/>
    <m/>
    <m/>
    <s v="Organizational / Sustained Change"/>
    <b v="0"/>
    <m/>
    <m/>
    <m/>
    <m/>
    <m/>
    <s v="Improved Administration Efficency"/>
    <s v="Improved Administrative Efficiency"/>
    <m/>
    <m/>
    <s v="x"/>
    <m/>
    <m/>
    <m/>
    <m/>
    <b v="0"/>
    <m/>
    <m/>
    <m/>
    <s v="www.csipiemonte.it"/>
    <s v="validated"/>
    <x v="0"/>
    <m/>
    <s v="Marco Combetto"/>
    <d v="2021-11-15T00:00:00"/>
    <m/>
  </r>
  <r>
    <s v="AIWT6-851"/>
    <s v="Citizen Conversational AI Platform"/>
    <s v="https://www.csipiemonte.it/en/project/citizen-conversational-ai-platform"/>
    <s v="CSI Piemonte tel. +39.011.3168111_x000a_international@csi.it"/>
    <s v="Bots (short for robots) that perform automatic tasks, repeating the operations performed by a user, are widely used. Chatbots, i.e. programs with a &quot;conversational&quot; User Experience, are now becoming the new reality in technologies for &quot;man-machine&quot; interaction. To make a chatbot able to understand, respond to requests and propose solutions using everyday natural language, it is necessary to introduce very innovative context management and artificial intelligence technologies."/>
    <x v="2"/>
    <x v="12"/>
    <s v="IT"/>
    <s v="CSI Piemonte _x000a_(Inhouse ICT of Regione Piemonte - Italy)"/>
    <x v="4"/>
    <x v="1"/>
    <s v="General services."/>
    <x v="1"/>
    <x v="1"/>
    <n v="2020"/>
    <s v="Communication"/>
    <s v="Natural language processing"/>
    <s v="Machine learning"/>
    <s v="speech recognition"/>
    <x v="0"/>
    <x v="1"/>
    <m/>
    <x v="0"/>
    <x v="0"/>
    <x v="1"/>
    <x v="0"/>
    <m/>
    <m/>
    <m/>
    <x v="0"/>
    <x v="0"/>
    <x v="0"/>
    <x v="0"/>
    <x v="0"/>
    <m/>
    <x v="0"/>
    <x v="1"/>
    <x v="1"/>
    <s v="Service integration"/>
    <m/>
    <m/>
    <s v="Incremental / Technical Change"/>
    <s v="Improved Public Service"/>
    <s v="x"/>
    <m/>
    <m/>
    <s v="x"/>
    <m/>
    <b v="0"/>
    <b v="0"/>
    <m/>
    <m/>
    <m/>
    <m/>
    <m/>
    <m/>
    <m/>
    <b v="0"/>
    <m/>
    <m/>
    <m/>
    <s v="www.csipiemonte.it"/>
    <s v="validated"/>
    <x v="0"/>
    <m/>
    <s v="Marco Combetto"/>
    <d v="2021-11-15T00:00:00"/>
    <m/>
  </r>
  <r>
    <s v="AIWT6-852"/>
    <s v="AI4EU: Boosting Europe’s artificial intelligence capacity"/>
    <s v="https://www.ai4europe.eu/"/>
    <s v="contact@ai4europe.eu"/>
    <s v="AI4EU is the European Union’s landmark Artificial Intelligence project, which seeks to develop a European AI ecosystem, bringing together the knowledge, algorithms, tools and resources available and making it a compelling solution for users. Involving more than 70 partners, covering 21 countries, the €20m project kicked off in January 2019 and will run for three years. AI4EU will unify Europe’s Artificial Intelligence community. It will facilitate collective work in AI research, innovation and business in Europe. By sharing AI expertise, knowledge and tools with the Platform, AI4EU will make AI available to all."/>
    <x v="1"/>
    <x v="11"/>
    <s v="IT"/>
    <s v="THALES SIX GTS FRANCE SAS"/>
    <x v="1"/>
    <x v="1"/>
    <s v="General services."/>
    <x v="3"/>
    <x v="2"/>
    <n v="2021"/>
    <s v="Reasoning"/>
    <s v="Knowledge representation"/>
    <m/>
    <m/>
    <x v="1"/>
    <x v="1"/>
    <m/>
    <x v="0"/>
    <x v="0"/>
    <x v="1"/>
    <x v="0"/>
    <m/>
    <m/>
    <m/>
    <x v="0"/>
    <x v="6"/>
    <x v="0"/>
    <x v="1"/>
    <x v="1"/>
    <s v="Yes"/>
    <x v="1"/>
    <x v="1"/>
    <x v="3"/>
    <s v="Process automation"/>
    <m/>
    <m/>
    <s v="Transformative / Radical"/>
    <b v="0"/>
    <m/>
    <m/>
    <m/>
    <m/>
    <m/>
    <s v="Improved Administration Efficency"/>
    <s v="Improved Administrative Efficiency"/>
    <m/>
    <m/>
    <s v="x"/>
    <m/>
    <m/>
    <m/>
    <m/>
    <b v="0"/>
    <m/>
    <m/>
    <m/>
    <s v="https://cordis.europa.eu/project/id/825619"/>
    <s v="validated"/>
    <x v="0"/>
    <m/>
    <s v="Marco Combetto"/>
    <d v="2021-11-15T00:00:00"/>
    <m/>
  </r>
  <r>
    <s v="AIWT6-853"/>
    <s v="DARE: Digital Environment for collaborative Alliances to Regenerate urban Ecosystems in middle-sized cities"/>
    <s v="https://www.hpc.cineca.it/projects/dare"/>
    <s v="c.zannoni@cineca.it"/>
    <s v="DARE wants to demonstrate the effectiveness of an INNOVATIVE DIGITAL-BASED AND CITIZEN-CENTRED GOVERNANCE APPROACH, aimed at facilitating, supporting &amp; fastening the implementation &amp; evaluation of the DARSENA (Ravenna) URBAN REGENERATION PROCESS, to be replied in other EU MIDDLE-SIZED CITIES."/>
    <x v="2"/>
    <x v="12"/>
    <s v="IT"/>
    <s v="Ravenna Municipality"/>
    <x v="4"/>
    <x v="1"/>
    <s v="General services."/>
    <x v="3"/>
    <x v="2"/>
    <n v="2022"/>
    <s v="Reasoning"/>
    <s v="Knowledge representation"/>
    <m/>
    <m/>
    <x v="1"/>
    <x v="1"/>
    <m/>
    <x v="0"/>
    <x v="0"/>
    <x v="1"/>
    <x v="0"/>
    <m/>
    <m/>
    <m/>
    <x v="0"/>
    <x v="6"/>
    <x v="0"/>
    <x v="0"/>
    <x v="0"/>
    <m/>
    <x v="0"/>
    <x v="0"/>
    <x v="0"/>
    <s v="Public Services and engagement"/>
    <m/>
    <m/>
    <s v="Incremental / Technical Change"/>
    <s v="Improved Public Service"/>
    <m/>
    <m/>
    <m/>
    <s v="x"/>
    <m/>
    <b v="0"/>
    <b v="0"/>
    <m/>
    <m/>
    <m/>
    <m/>
    <m/>
    <m/>
    <m/>
    <b v="0"/>
    <m/>
    <m/>
    <m/>
    <s v="https://www.darsenaravenna.it/objects/storytelling-from-the-uia-expert"/>
    <s v="validated"/>
    <x v="0"/>
    <m/>
    <s v="Marco Combetto"/>
    <d v="2021-11-15T00:00:00"/>
    <m/>
  </r>
  <r>
    <s v="AIWT6-854"/>
    <s v="RainBO (follow-up of BLUEAP Bologna Urban Environment Adaptation Plan for a resilient city)"/>
    <s v="https://partecipa.rainbolife.eu/"/>
    <s v="rainbo@lepida.it"/>
    <s v="The overall objective is to develop and improve methods and tools to predict severe rainfall events and their impact, focusing on the hydrologic response of the small watercourses within the urban area of Bologna. The final objective is to reach a higher resilience in such watercourses, by means of a monitoring and modeling system allowing it to forecast any sudden flooding event."/>
    <x v="1"/>
    <x v="12"/>
    <s v="IT"/>
    <s v="Lepida Spa (inhouse ICT of Regione Emilia Romagna)"/>
    <x v="1"/>
    <x v="2"/>
    <s v="Waste water management."/>
    <x v="4"/>
    <x v="6"/>
    <n v="2018"/>
    <s v="Planning"/>
    <s v="Planning and Scheduling"/>
    <m/>
    <m/>
    <x v="3"/>
    <x v="1"/>
    <m/>
    <x v="0"/>
    <x v="0"/>
    <x v="1"/>
    <x v="2"/>
    <m/>
    <m/>
    <m/>
    <x v="2"/>
    <x v="12"/>
    <x v="0"/>
    <x v="1"/>
    <x v="0"/>
    <m/>
    <x v="1"/>
    <x v="0"/>
    <x v="0"/>
    <s v="Smart city"/>
    <m/>
    <m/>
    <s v="Incremental / Technical Change"/>
    <b v="0"/>
    <m/>
    <m/>
    <m/>
    <m/>
    <m/>
    <s v="Improved Administration Efficency"/>
    <s v="Improved Administrative Efficiency"/>
    <m/>
    <m/>
    <s v="x"/>
    <m/>
    <m/>
    <m/>
    <m/>
    <b v="0"/>
    <m/>
    <m/>
    <m/>
    <s v="https://www.rainbolife.eu/en/rainbo-project"/>
    <s v="validated"/>
    <x v="0"/>
    <m/>
    <s v="Marco Combetto"/>
    <d v="2021-11-15T00:00:00"/>
    <m/>
  </r>
  <r>
    <s v="AIWT6-855"/>
    <s v="GAIA-X: AI-Marketplace: An Ecosystem For Artificial Intelligence"/>
    <s v="https://www.data-infrastructure.eu/GAIAX/Redaktion/EN/Artikel/UseCases/ai-marketplace-the-ecosystem-for-artificial-intelligence-in-product-development.html"/>
    <s v="Matthias C. Wendt – inno-focus businessconsulting GmbH"/>
    <s v="The project AI Marketplace establishes a digital platform for artificial intelligence (AI) in product development. The platform brings together AI experts, solution providers and manufacturing companies alike, promotes joint innovations and builds on an existing infrastructure. Users are provided with essential tools for the development of innovative AI solutions. The functions include an intelligent partner agency for AI use cases in production development, a data room for production development and a construction kit for AI development."/>
    <x v="1"/>
    <x v="1"/>
    <s v="DE"/>
    <s v="Inno-focus Businessconsulting GmbH"/>
    <x v="8"/>
    <x v="1"/>
    <s v="R&amp;D general public services."/>
    <x v="3"/>
    <x v="2"/>
    <n v="2023"/>
    <s v="Reasoning"/>
    <s v="Knowledge representation"/>
    <m/>
    <m/>
    <x v="2"/>
    <x v="1"/>
    <m/>
    <x v="0"/>
    <x v="0"/>
    <x v="1"/>
    <x v="0"/>
    <m/>
    <m/>
    <m/>
    <x v="0"/>
    <x v="6"/>
    <x v="0"/>
    <x v="1"/>
    <x v="1"/>
    <s v="Yes"/>
    <x v="2"/>
    <x v="1"/>
    <x v="0"/>
    <s v="Service integration"/>
    <m/>
    <s v="2 - IOP4AI​"/>
    <s v="Transformative / Disruptive"/>
    <s v="Improved Public Service"/>
    <m/>
    <m/>
    <m/>
    <s v="x"/>
    <m/>
    <b v="0"/>
    <b v="0"/>
    <m/>
    <m/>
    <m/>
    <m/>
    <m/>
    <m/>
    <m/>
    <b v="0"/>
    <m/>
    <m/>
    <m/>
    <s v="https://www.data-infrastructure.eu/GAIAX/Redaktion/EN/Artikel/UseCases/data-science-and-machine-learning-hub.html"/>
    <s v="validated"/>
    <x v="0"/>
    <m/>
    <s v="Marco Combetto"/>
    <d v="2021-11-15T00:00:00"/>
    <m/>
  </r>
  <r>
    <s v="AIWT6-856"/>
    <s v="GAIA-X: Data Science &amp; Machine Learning (DSML) Hub "/>
    <s v="https://www.data-infrastructure.eu/GAIAX/Redaktion/EN/Artikel/UseCases/data-science-and-machine-learning-hub.html"/>
    <s v="Tina Siegfried – Dataport"/>
    <s v="The Data Science &amp; Machine Learning (DSML) Hub stands for openness and use of public admin-istration data (in consideration of data protection) in order to make it available for the develop-ment of data science and AI applications. The aim is to create a sustainable solution approach to the challenges of using data science and AI in the public sector. In addition, the hub will support companies, start-ups and scientific and research institutions in innovating and creating value through data science and AI._x000a_The DSML Hub consists of five building blocks:_x000a_unlocking the administration's data silos and access to the data for third parties._x000a_building an infrastructure for data science and AI with state-of-the-art hardware and common software (including a DSML platform)_x000a_expansion of the ecosystem currently being built up, consisting of start-ups, public IT service providers, (regional small and medium-sized) enterprises, administration, politics and scientific and research institutions_x000a_synchronisation with GAIA-X_x000a_implementation of ten selected innovative projects in administration and companies."/>
    <x v="1"/>
    <x v="1"/>
    <s v="DE"/>
    <s v="DataPort GmbH"/>
    <x v="8"/>
    <x v="1"/>
    <s v="R&amp;D general public services."/>
    <x v="3"/>
    <x v="2"/>
    <n v="2023"/>
    <s v="Learning"/>
    <s v="Machine learning"/>
    <s v="Machine learning"/>
    <m/>
    <x v="0"/>
    <x v="1"/>
    <m/>
    <x v="0"/>
    <x v="0"/>
    <x v="1"/>
    <x v="0"/>
    <m/>
    <m/>
    <m/>
    <x v="0"/>
    <x v="6"/>
    <x v="0"/>
    <x v="1"/>
    <x v="1"/>
    <s v="Yes"/>
    <x v="2"/>
    <x v="1"/>
    <x v="5"/>
    <s v="Service integration"/>
    <m/>
    <m/>
    <s v="Transformative / Disruptive"/>
    <s v="Improved Public Service"/>
    <m/>
    <m/>
    <m/>
    <s v="x"/>
    <m/>
    <b v="0"/>
    <b v="0"/>
    <m/>
    <m/>
    <m/>
    <m/>
    <m/>
    <m/>
    <m/>
    <b v="0"/>
    <m/>
    <m/>
    <m/>
    <s v="https://www.bmwi.de/Redaktion/EN/Artikel/Digital-World/GAIA-X-Use-Cases/data-science-and-machine-learning-hub.html"/>
    <s v="validated"/>
    <x v="0"/>
    <m/>
    <s v="Marco Combetto"/>
    <d v="2021-11-15T00:00:00"/>
    <m/>
  </r>
  <r>
    <s v="AIWT6-857"/>
    <s v="GAIA-X: Digital public administration – Chatbot"/>
    <s v="https://www.bmwi.de/Redaktion/EN/Artikel/Digital-World/GAIA-X-Use-Cases/digital-public-administration-chatbot.html"/>
    <s v="Tina Siegfried – Dataport"/>
    <s v="The project can support the implementation of digital assistants by creating the necessary basis for a legally compliant cloud environment for the development and use of digital assistants in administration, in which functional AI building blocks (i.e. software as a service) can be linked modularly with the official infrastructure for data storage and processing._x000a_Use Case Team"/>
    <x v="1"/>
    <x v="1"/>
    <s v="DE"/>
    <s v="DataPort GmbH"/>
    <x v="8"/>
    <x v="1"/>
    <s v="R&amp;D general public services."/>
    <x v="3"/>
    <x v="2"/>
    <n v="2023"/>
    <s v="Communication"/>
    <s v="Natural language processing"/>
    <s v="Machine learning"/>
    <s v="chatbot"/>
    <x v="0"/>
    <x v="1"/>
    <m/>
    <x v="0"/>
    <x v="0"/>
    <x v="1"/>
    <x v="0"/>
    <m/>
    <m/>
    <m/>
    <x v="0"/>
    <x v="1"/>
    <x v="0"/>
    <x v="1"/>
    <x v="1"/>
    <s v="Yes"/>
    <x v="2"/>
    <x v="1"/>
    <x v="5"/>
    <s v="Service integration"/>
    <m/>
    <m/>
    <s v="Transformative / Disruptive"/>
    <s v="Improved Public Service"/>
    <m/>
    <m/>
    <m/>
    <s v="x"/>
    <m/>
    <b v="0"/>
    <b v="0"/>
    <m/>
    <m/>
    <m/>
    <m/>
    <m/>
    <m/>
    <m/>
    <b v="0"/>
    <m/>
    <m/>
    <m/>
    <s v="https://www.bmwi.de/Redaktion/EN/Artikel/Digital-World/GAIA-X-Use-Cases/digital-public-administration-chatbot.html"/>
    <s v="validated"/>
    <x v="0"/>
    <m/>
    <s v="Marco Combetto"/>
    <d v="2021-11-15T00:00:00"/>
    <m/>
  </r>
  <r>
    <s v="AIWT6-858"/>
    <s v="GAIA-X: Predictive maintenance for the road infrastructure in South Tyrol"/>
    <s v="https://www.bmwi.de/Redaktion/EN/Artikel/Digital-World/GAIA-X-Use-Cases/predictive-maintenance-for-the-road-infrastructure-in-south-tyrol.html"/>
    <s v="Department of Infrastructure and Mobility of the Autonomous Province of Bolzano supported by Südtiroler Informatik AG - Contact person: Stefan Gasslitter"/>
    <s v="GAIA-X acts as a data lake and scalable infrastructure for the storage and processing of heterogeneous data sources used by public administrations to make more well-founded decisions for road maintenance._x000a_GAIA-X aggregates heterogeneous data sources from different types of sensors and data sources that are useful for determining the quality of the road surface and potential maintenance issues._x000a_In addition, GAIA-X offers the ability to process this large amount of data in order to generate an evaluation with a response time that meets the public administration's budget planning requirements._x000a_Applying a predictive maintenance solution for road budgeting, leads to a better management of public funds, allowing the use of these funds for targeted maintenance work with maximum efficiency. In addition, other added values are improved road surface quality, increased infrastructural competitiveness of an region for investment, insights on travel and tourism patterns, reduced impact of road works on citizens in the form of downtime and congestion, savings in agency costs by the public administration and lower road user costs for citizens and infrastructure users._x000a_The cloud-based solution can potentially be used by other public administrations in Europe, since the problem described is common to all public administrations."/>
    <x v="1"/>
    <x v="1"/>
    <s v="DE"/>
    <s v="DataPort GmbH"/>
    <x v="8"/>
    <x v="1"/>
    <s v="R&amp;D general public services."/>
    <x v="3"/>
    <x v="2"/>
    <n v="2023"/>
    <s v="Reasoning"/>
    <s v="Knowledge representation"/>
    <m/>
    <m/>
    <x v="1"/>
    <x v="1"/>
    <m/>
    <x v="0"/>
    <x v="0"/>
    <x v="1"/>
    <x v="0"/>
    <m/>
    <m/>
    <m/>
    <x v="0"/>
    <x v="6"/>
    <x v="0"/>
    <x v="1"/>
    <x v="1"/>
    <s v="Yes"/>
    <x v="2"/>
    <x v="1"/>
    <x v="5"/>
    <s v="Service integration"/>
    <m/>
    <m/>
    <s v="Transformative / Disruptive"/>
    <s v="Improved Public Service"/>
    <m/>
    <m/>
    <m/>
    <s v="x"/>
    <m/>
    <b v="0"/>
    <b v="0"/>
    <m/>
    <m/>
    <m/>
    <m/>
    <m/>
    <m/>
    <m/>
    <b v="0"/>
    <m/>
    <m/>
    <m/>
    <s v="https://www.bmwi.de/Redaktion/EN/Artikel/Digital-World/GAIA-X-Use-Cases/predictive-maintenance-for-the-road-infrastructure-in-south-tyrol.html"/>
    <s v="validated"/>
    <x v="0"/>
    <m/>
    <s v="Marco Combetto"/>
    <d v="2021-11-15T00:00:00"/>
    <m/>
  </r>
  <r>
    <s v="AIWT6-859"/>
    <s v="ConsolONE: proactive monitoring and management system for real-time control of all company resources,"/>
    <s v="https://catalogocloud.agid.gov.it/service/717"/>
    <s v="Smartnet.srl  info@smartnet.it"/>
    <s v="Proactive monitoring and management system for real-time control of all company resources, understood as technological infrastructures (IT, BMS, IoT, Environmental Control, DCIM, Asset Management, Traceability), in a reliable, intuitive and integrated way. Functionality:_x000a_-Monitoring and proactive IT infrastructure management_x000a_-Integration and management of BMS (Building Management System) and home automation systems_x000a_-Monitoring and proactive management of IoT sensors of different technologies and protocols (IP, Radio frequency 868Mhz, LoraWan, Narrow Band)_x000a_-Monitoring and proactive management of Environmental Control systems_x000a_-Monitoring and proactive management of on-Premise, Cloud, Hybrid Cloud Data Center systems_x000a_- Management and Control, in real time, of all company assets (such as PC, Server, MAC, Tablet, Smartphone, etc.)_x000a_- Traceability of Vehicles and People within the company for control purposes for Security &amp; Safety"/>
    <x v="0"/>
    <x v="12"/>
    <s v="IT"/>
    <s v="Smartnet Srl "/>
    <x v="3"/>
    <x v="1"/>
    <s v="General services."/>
    <x v="1"/>
    <x v="7"/>
    <m/>
    <s v="Reasoning"/>
    <s v="Automated reasoning"/>
    <s v="Machine learning"/>
    <m/>
    <x v="0"/>
    <x v="1"/>
    <m/>
    <x v="0"/>
    <x v="0"/>
    <x v="1"/>
    <x v="0"/>
    <m/>
    <m/>
    <m/>
    <x v="2"/>
    <x v="9"/>
    <x v="0"/>
    <x v="1"/>
    <x v="0"/>
    <m/>
    <x v="0"/>
    <x v="1"/>
    <x v="2"/>
    <s v="Service integration"/>
    <m/>
    <m/>
    <s v="Incremental / Technical Change"/>
    <s v="Improved Public Service"/>
    <m/>
    <m/>
    <m/>
    <s v="x"/>
    <m/>
    <b v="0"/>
    <b v="0"/>
    <m/>
    <m/>
    <m/>
    <m/>
    <m/>
    <m/>
    <m/>
    <b v="0"/>
    <m/>
    <m/>
    <m/>
    <s v="https://catalogocloud.agid.gov.it/show/all"/>
    <s v="validated"/>
    <x v="0"/>
    <m/>
    <s v="Marco Combetto"/>
    <d v="2021-11-15T00:00:00"/>
    <m/>
  </r>
  <r>
    <s v="AIWT6-860"/>
    <s v="IBM Watson Content Hub "/>
    <s v="https://catalogocloud.agid.gov.it/service/381"/>
    <s v="Silvia Bellucci, IBM Italy"/>
    <s v="IBM Watson Content Hub (WCH) centrally manages web content and digital assets with a simple and intuitive UI. Integrated with AI services provided by IBM Watson for automatic asset tagging, it includes a rich set of APIs both for the editorial part and for the use of the content model, making it the ideal tool to feed any digital channel (via Akamai CDN, included).  Native use of IBM Watson AI services to simplify business activity in effectively cataloging and searching for digital content and assets_x000a_SOLR-based search engine for assets and content and ability to manage the size and rendition of images for optimal omni-channel management_x000a_The rich set of REST APIs guarantees consistent reuse and ensures a consistent presence on all digital channels, together with integration with IBM (natively) and third-party solutions_x000a_Reduction of operating costs related to the SaaS nature of the service and delivery operated through Akamai's Content Delivery Network platform_x000a_IBM periodically updates and enriches the service and takes care to maintain the correct levels of security"/>
    <x v="1"/>
    <x v="12"/>
    <s v="IT"/>
    <s v="AGID (Agenzia per Italia Digitale)"/>
    <x v="1"/>
    <x v="1"/>
    <s v="General services."/>
    <x v="1"/>
    <x v="7"/>
    <m/>
    <s v="Reasoning"/>
    <s v="Automated reasoning"/>
    <s v="Machine learning"/>
    <m/>
    <x v="0"/>
    <x v="1"/>
    <m/>
    <x v="0"/>
    <x v="0"/>
    <x v="1"/>
    <x v="0"/>
    <m/>
    <m/>
    <m/>
    <x v="1"/>
    <x v="2"/>
    <x v="0"/>
    <x v="1"/>
    <x v="0"/>
    <m/>
    <x v="1"/>
    <x v="1"/>
    <x v="5"/>
    <s v="Service integration"/>
    <m/>
    <m/>
    <s v="Transformative / Disruptive"/>
    <b v="0"/>
    <m/>
    <m/>
    <m/>
    <m/>
    <m/>
    <s v="Improved Administration Efficency"/>
    <s v="Improved Administrative Efficiency"/>
    <m/>
    <m/>
    <m/>
    <s v="x"/>
    <m/>
    <m/>
    <m/>
    <b v="0"/>
    <m/>
    <m/>
    <m/>
    <s v="https://catalogocloud.agid.gov.it/show/all"/>
    <s v="validated"/>
    <x v="0"/>
    <m/>
    <s v="Marco Combetto"/>
    <d v="2021-11-15T00:00:00"/>
    <m/>
  </r>
  <r>
    <s v="AIWT6-861"/>
    <s v="Amazon Lex: service for creating communication interfaces via voice and text for any type of application"/>
    <s v="https://catalogocloud.agid.gov.it/service/171"/>
    <s v="AWS EMEA SARL _x000a_aws-pa-it@amazon.it"/>
    <s v="Amazon Lex is a service for creating communication interfaces via voice and text for any type of application. Amazon Lex offers advanced deep learning capabilities for speech recognition and dictation, as well as natural language recognition and text comprehension, enabling the creation of engaging applications and lifelike conversations. With Amazon Lex, the same deep learning technologies that Amazon Alexa is based on are available to all developers, enabling the creation of sophisticated and natural chatbots quickly and easily. More information: https://aws.amazon.com/it/lex/"/>
    <x v="1"/>
    <x v="12"/>
    <s v="IT"/>
    <s v="AGID (Agenzia per Italia Digitale)"/>
    <x v="1"/>
    <x v="1"/>
    <s v="General services."/>
    <x v="1"/>
    <x v="7"/>
    <m/>
    <s v="Communication"/>
    <s v="Natural language processing"/>
    <s v="Machine learning"/>
    <s v="speech recognition"/>
    <x v="0"/>
    <x v="1"/>
    <m/>
    <x v="0"/>
    <x v="0"/>
    <x v="1"/>
    <x v="0"/>
    <m/>
    <m/>
    <m/>
    <x v="0"/>
    <x v="1"/>
    <x v="0"/>
    <x v="1"/>
    <x v="0"/>
    <m/>
    <x v="0"/>
    <x v="1"/>
    <x v="5"/>
    <s v="Service integration"/>
    <m/>
    <m/>
    <s v="Transformative / Disruptive"/>
    <s v="Improved Public Service"/>
    <m/>
    <m/>
    <m/>
    <s v="x"/>
    <m/>
    <b v="0"/>
    <b v="0"/>
    <m/>
    <m/>
    <m/>
    <m/>
    <m/>
    <m/>
    <m/>
    <b v="0"/>
    <m/>
    <m/>
    <m/>
    <s v="https://catalogocloud.agid.gov.it/show/all"/>
    <s v="validated"/>
    <x v="0"/>
    <m/>
    <s v="Marco Combetto"/>
    <d v="2021-11-15T00:00:00"/>
    <m/>
  </r>
  <r>
    <s v="AIWT6-862"/>
    <s v="Amazon Polly: Text-to-Speech service"/>
    <s v="https://catalogocloud.agid.gov.it/service/173"/>
    <s v="AWS EMEA SARL _x000a_aws-pa-it@amazon.it"/>
    <s v="Amazon Polly is a service that turns text into real conversation, allowing you to build applications that speak and create entirely new categories of voice-enabled products. Amazon Polly is a Text-to-Speech service that uses advanced deep learning technologies to synthesize a human-like voice. With dozens of natural voice types in different languages, you can select the most suitable voice and distribute your applications with voice responses in different countries. More information: https://aws.amazon.com/it/polly/"/>
    <x v="1"/>
    <x v="12"/>
    <s v="IT"/>
    <s v="AGID (Agenzia per Italia Digitale)"/>
    <x v="1"/>
    <x v="1"/>
    <s v="General services."/>
    <x v="1"/>
    <x v="7"/>
    <m/>
    <s v="Perception"/>
    <s v="Audio processing"/>
    <s v="Machine learning"/>
    <m/>
    <x v="0"/>
    <x v="1"/>
    <m/>
    <x v="0"/>
    <x v="0"/>
    <x v="1"/>
    <x v="0"/>
    <m/>
    <m/>
    <m/>
    <x v="0"/>
    <x v="1"/>
    <x v="0"/>
    <x v="1"/>
    <x v="0"/>
    <m/>
    <x v="0"/>
    <x v="1"/>
    <x v="5"/>
    <s v="Service integration"/>
    <m/>
    <m/>
    <s v="Transformative / Disruptive"/>
    <s v="Improved Public Service"/>
    <m/>
    <m/>
    <m/>
    <s v="x"/>
    <m/>
    <b v="0"/>
    <b v="0"/>
    <m/>
    <m/>
    <m/>
    <m/>
    <m/>
    <m/>
    <m/>
    <b v="0"/>
    <m/>
    <m/>
    <m/>
    <s v="https://catalogocloud.agid.gov.it/show/all"/>
    <s v="validated"/>
    <x v="0"/>
    <m/>
    <s v="Marco Combetto"/>
    <d v="2021-11-15T00:00:00"/>
    <m/>
  </r>
  <r>
    <s v="AIWT6-863"/>
    <s v="Alexacert: Voice application on Alexa for requesting a birth certificate"/>
    <s v="https://developers.italia.it/it/software/c_l219-comune-torino-alexacert"/>
    <s v="CSI PIemonte _x000a_saverino.reale@csi.it"/>
    <s v="This product represents the proof of concept (POC) for a voice application, on Alexa, which allows you, in a simple way, to request a certificate and receive it in your inbox. In this prototype, the certificate used is that of birth, which has the advantage of being stamp-free, using a call to the Turin Registry. The user who uses the voice assistant is identified, on a one-off basis, through the connection between the Amazon user and the digital identity (eg: SPID). This identification operation is carried out only once and is valid until explicit revocation. When the user activates the application with &quot;Alexa, speak with Torino certificates&quot;, the user is recognized, the e-mail address that will be used for delivery is remembered (the one defined in the Amazon profile), and is asked to confirm the certificate request. Upon your consent, the system requests the certificate (in pdf) from the Registry / ANPR and sends it to the registered box."/>
    <x v="2"/>
    <x v="12"/>
    <s v="IT"/>
    <s v="Torino Municipality"/>
    <x v="4"/>
    <x v="1"/>
    <s v="General services."/>
    <x v="4"/>
    <x v="7"/>
    <m/>
    <s v="Perception"/>
    <s v="Audio processing"/>
    <s v="Machine learning"/>
    <m/>
    <x v="0"/>
    <x v="1"/>
    <m/>
    <x v="0"/>
    <x v="0"/>
    <x v="1"/>
    <x v="0"/>
    <m/>
    <m/>
    <m/>
    <x v="0"/>
    <x v="6"/>
    <x v="0"/>
    <x v="1"/>
    <x v="0"/>
    <m/>
    <x v="0"/>
    <x v="1"/>
    <x v="5"/>
    <s v="Service integration"/>
    <m/>
    <m/>
    <s v="Organizational / Sustained Change"/>
    <s v="Improved Public Service"/>
    <m/>
    <m/>
    <m/>
    <s v="x"/>
    <m/>
    <b v="0"/>
    <b v="0"/>
    <m/>
    <m/>
    <m/>
    <m/>
    <m/>
    <m/>
    <m/>
    <b v="0"/>
    <m/>
    <m/>
    <m/>
    <s v="https://developers.italia.it/"/>
    <s v="validated"/>
    <x v="0"/>
    <m/>
    <s v="Marco Combetto"/>
    <d v="2021-11-15T00:00:00"/>
    <m/>
  </r>
  <r>
    <s v="AIWT6-864"/>
    <s v="LombardiaInforma: proactive Citizen Communication"/>
    <s v="https://developers.italia.it/it/software/r_lombar-regionelombardia-lombardiainforma"/>
    <s v="Regione Lombardia _x000a_Corrado Schiavoni"/>
    <s v="Management and sending of personalized communications, in a multi-channel and multi-service logic, to support the daily work of spreading the contents of an editorial staff._x000a_For this purpose, the application adopts a logical architecture and an Omnichannel Customer Experience platform which, through a public portal called Lombardia Informa, allows you to:_x000a_collect the contact data of citizens and the topics of interest in a centralized manner;_x000a_create and manage personalized and multi-channel communication actions offering a unique and coherent browsing experience;_x000a_integrate the systems responsible for sending communications, implementing harmonization and centralization of data from heterogeneous channels;_x000a_create integrated communication tools, such as landing pages and surveys;_x000a_enrich the contents with multimedia elements (image slideshows, videos) and documents (.pdf attachments)_x000a_user management and profiling as per GDPR"/>
    <x v="2"/>
    <x v="12"/>
    <s v="IT"/>
    <s v="Regione Lombardia"/>
    <x v="4"/>
    <x v="1"/>
    <s v="General services."/>
    <x v="1"/>
    <x v="7"/>
    <m/>
    <s v="Reasoning"/>
    <s v="Automated reasoning"/>
    <s v="Machine learning"/>
    <m/>
    <x v="0"/>
    <x v="1"/>
    <m/>
    <x v="0"/>
    <x v="0"/>
    <x v="1"/>
    <x v="0"/>
    <m/>
    <m/>
    <m/>
    <x v="0"/>
    <x v="1"/>
    <x v="0"/>
    <x v="1"/>
    <x v="0"/>
    <m/>
    <x v="0"/>
    <x v="1"/>
    <x v="5"/>
    <s v="Service integration"/>
    <m/>
    <m/>
    <s v="Organizational / Sustained Change"/>
    <s v="Improved Public Service"/>
    <m/>
    <m/>
    <m/>
    <s v="x"/>
    <m/>
    <b v="0"/>
    <b v="0"/>
    <m/>
    <m/>
    <m/>
    <m/>
    <m/>
    <m/>
    <m/>
    <b v="0"/>
    <m/>
    <m/>
    <m/>
    <s v="https://developers.italia.it/"/>
    <s v="validated"/>
    <x v="0"/>
    <m/>
    <s v="Marco Combetto"/>
    <d v="2021-11-15T00:00:00"/>
    <m/>
  </r>
  <r>
    <s v="AIWT6-865"/>
    <s v="YUCCA-Smart Data Platform"/>
    <s v="https://developers.italia.it/it/software/r_piemon-yucca-sdp-yucca-sdp"/>
    <s v="CSI Piemonte_x000a_marco.boero@csi.it_x000a_gabriella.ferraresi@csi.it"/>
    <s v="Yucca Smart Data Platform is an open and pre-competitive cloud platform available for private and public entities that offers tools to experiment and create innovative technological solutions related to the world of data._x000a__x000a_It is a system that aggregates data from the Internet of Things (cameras, sensors, weather stations), from the Internet of People (e.g. tweets) and public and private data, provides for the selective sharing of the information collected, allows the self-service data processing in real-time and advanced data analysis tools and supports the display of information (data and metadata) via API. The platform offers functionality to create new value-added information and enables the creation of end-to-end solutions on a variety of themes."/>
    <x v="2"/>
    <x v="12"/>
    <s v="IT"/>
    <s v="Regione Piemonte"/>
    <x v="4"/>
    <x v="1"/>
    <s v="General services."/>
    <x v="1"/>
    <x v="7"/>
    <m/>
    <s v="Learning"/>
    <s v="Machine learning"/>
    <s v="Machine learning"/>
    <m/>
    <x v="0"/>
    <x v="1"/>
    <m/>
    <x v="0"/>
    <x v="0"/>
    <x v="1"/>
    <x v="0"/>
    <m/>
    <m/>
    <m/>
    <x v="0"/>
    <x v="15"/>
    <x v="0"/>
    <x v="1"/>
    <x v="0"/>
    <m/>
    <x v="2"/>
    <x v="1"/>
    <x v="0"/>
    <s v="Data access and reuse"/>
    <m/>
    <s v="2 - IOP4AI​"/>
    <s v="Organizational / Sustained Change"/>
    <s v="Improved Public Service"/>
    <m/>
    <m/>
    <s v="x"/>
    <m/>
    <s v="x"/>
    <s v="Open Government Capabilities"/>
    <b v="0"/>
    <m/>
    <m/>
    <m/>
    <m/>
    <m/>
    <m/>
    <m/>
    <s v="Open government capabilities"/>
    <s v="x"/>
    <m/>
    <m/>
    <s v="https://developers.italia.it/"/>
    <s v="validated"/>
    <x v="0"/>
    <m/>
    <s v="Marco Combetto"/>
    <d v="2021-11-15T00:00:00"/>
    <m/>
  </r>
  <r>
    <s v="AIWT6-866"/>
    <s v="CityFlows-Barcelona"/>
    <s v="https://cityflows-project.eu/barcelona/"/>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22"/>
    <s v="ES"/>
    <s v="Municipality of Barcelona"/>
    <x v="4"/>
    <x v="3"/>
    <s v="Transport"/>
    <x v="3"/>
    <x v="1"/>
    <n v="2022"/>
    <s v="Planning"/>
    <s v="Planning and Scheduling"/>
    <s v="Machine learning"/>
    <m/>
    <x v="0"/>
    <x v="1"/>
    <m/>
    <x v="0"/>
    <x v="3"/>
    <x v="2"/>
    <x v="0"/>
    <m/>
    <m/>
    <s v="AI-empowered Knowledge Management"/>
    <x v="2"/>
    <x v="12"/>
    <x v="0"/>
    <x v="1"/>
    <x v="1"/>
    <s v="Yes"/>
    <x v="1"/>
    <x v="0"/>
    <x v="2"/>
    <s v="Regulatory research, analysis and monitoring"/>
    <m/>
    <m/>
    <s v="Organizational / Sustained Change"/>
    <b v="0"/>
    <m/>
    <m/>
    <m/>
    <m/>
    <m/>
    <s v="Improved Administration Efficency"/>
    <s v="Improved Administrative Efficiency"/>
    <m/>
    <m/>
    <s v="x"/>
    <m/>
    <m/>
    <m/>
    <m/>
    <b v="0"/>
    <m/>
    <m/>
    <m/>
    <s v="https://cityflows-project.eu/"/>
    <s v="validated"/>
    <x v="0"/>
    <m/>
    <s v="Marco Combetto"/>
    <d v="2021-11-22T00:00:00"/>
    <m/>
  </r>
  <r>
    <s v="AIWT6-867"/>
    <s v="CityFlows-Milano"/>
    <s v="https://cityflows-project.eu/milan/"/>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12"/>
    <s v="IT"/>
    <s v="Municipality of Milan "/>
    <x v="4"/>
    <x v="3"/>
    <s v="Transport"/>
    <x v="3"/>
    <x v="1"/>
    <n v="2022"/>
    <s v="Planning"/>
    <s v="Planning and Scheduling"/>
    <s v="Machine learning"/>
    <m/>
    <x v="0"/>
    <x v="1"/>
    <m/>
    <x v="0"/>
    <x v="3"/>
    <x v="2"/>
    <x v="0"/>
    <m/>
    <m/>
    <s v="AI-empowered Knowledge Management"/>
    <x v="2"/>
    <x v="12"/>
    <x v="0"/>
    <x v="1"/>
    <x v="1"/>
    <s v="Yes"/>
    <x v="1"/>
    <x v="0"/>
    <x v="2"/>
    <s v="Regulatory research, analysis and monitoring"/>
    <m/>
    <m/>
    <s v="Organizational / Sustained Change"/>
    <b v="0"/>
    <m/>
    <m/>
    <m/>
    <m/>
    <m/>
    <s v="Improved Administration Efficency"/>
    <s v="Improved Administrative Efficiency"/>
    <m/>
    <m/>
    <s v="x"/>
    <m/>
    <m/>
    <m/>
    <m/>
    <b v="0"/>
    <m/>
    <m/>
    <m/>
    <s v="https://cityflows-project.eu/"/>
    <s v="validated"/>
    <x v="0"/>
    <m/>
    <s v="Marco Combetto"/>
    <d v="2021-11-22T00:00:00"/>
    <m/>
  </r>
  <r>
    <s v="AIWT6-868"/>
    <s v="AI4EU-AIPlan4EU"/>
    <s v="https://www.ai4europe.eu/ai-community/projects/aiplan4eu"/>
    <s v="https://www.laas.fr/"/>
    <s v="The AIPlan4EU project will bring AI planning as a first-class citizen in the European AI On-Demand (AI4EU) Platform by developing a uniform, user-centered framework to access the existing planning technology and by devising concrete guidelines for innovators and practitioners on how to use this technology."/>
    <x v="1"/>
    <x v="11"/>
    <s v="FR"/>
    <s v="LAAS-CNRS"/>
    <x v="2"/>
    <x v="3"/>
    <s v="R&amp;D economic affairs"/>
    <x v="3"/>
    <x v="7"/>
    <n v="2023"/>
    <s v="Planning"/>
    <s v="Planning and Scheduling"/>
    <s v="Machine learning"/>
    <m/>
    <x v="0"/>
    <x v="1"/>
    <m/>
    <x v="0"/>
    <x v="3"/>
    <x v="2"/>
    <x v="0"/>
    <m/>
    <m/>
    <m/>
    <x v="2"/>
    <x v="12"/>
    <x v="0"/>
    <x v="1"/>
    <x v="1"/>
    <s v="Yes"/>
    <x v="2"/>
    <x v="1"/>
    <x v="5"/>
    <s v="Regulatory research, analysis and monitoring"/>
    <m/>
    <m/>
    <s v="Transformative / Disruptive"/>
    <s v="Improved Public Service"/>
    <m/>
    <m/>
    <m/>
    <s v="x"/>
    <m/>
    <b v="0"/>
    <b v="0"/>
    <m/>
    <m/>
    <m/>
    <m/>
    <m/>
    <m/>
    <m/>
    <b v="0"/>
    <m/>
    <m/>
    <m/>
    <s v="https://www.ai4europe.eu/"/>
    <s v="validated"/>
    <x v="0"/>
    <m/>
    <s v="Marco Combetto"/>
    <d v="2021-11-22T00:00:00"/>
    <m/>
  </r>
  <r>
    <s v="AIWT6-869"/>
    <s v="AI4EU-AI4Media"/>
    <s v="https://www.ai4media.eu/"/>
    <s v="https://www.linkedin.com/company/ai4mediaproject/"/>
    <s v="A Network of Research Excellence Centres delivering advances in AI Technology in the Media sector, funded under the European Union’s Horizon 2020 research and innovation programme, the project aspires to become a Centre of Excellence engaging a wide network of researchers across Europe and beyond, focusing on delivering the next generation of core AI advances and training to serve the Media sector, while ensuring that the European values of ethical and trustworthy AI are embedded in future AI deployments."/>
    <x v="1"/>
    <x v="28"/>
    <s v="EL"/>
    <s v="Centre for Research and Technology Hellas (CERTH)"/>
    <x v="2"/>
    <x v="3"/>
    <s v="R&amp;D economic affairs"/>
    <x v="3"/>
    <x v="7"/>
    <n v="2024"/>
    <s v="Learning"/>
    <s v="Machine learning"/>
    <s v="Machine learning"/>
    <m/>
    <x v="0"/>
    <x v="1"/>
    <m/>
    <x v="0"/>
    <x v="0"/>
    <x v="1"/>
    <x v="0"/>
    <m/>
    <m/>
    <m/>
    <x v="0"/>
    <x v="6"/>
    <x v="0"/>
    <x v="1"/>
    <x v="1"/>
    <s v="Yes"/>
    <x v="2"/>
    <x v="1"/>
    <x v="5"/>
    <s v="Regulatory research, analysis and monitoring"/>
    <m/>
    <m/>
    <s v="Transformative / Disruptive"/>
    <s v="Improved Public Service"/>
    <m/>
    <m/>
    <m/>
    <s v="x"/>
    <m/>
    <b v="0"/>
    <b v="0"/>
    <m/>
    <m/>
    <m/>
    <m/>
    <m/>
    <m/>
    <m/>
    <b v="0"/>
    <m/>
    <m/>
    <m/>
    <s v="https://www.ai4europe.eu/"/>
    <s v="validated"/>
    <x v="0"/>
    <m/>
    <s v="Marco Combetto"/>
    <d v="2021-11-22T00:00:00"/>
    <m/>
  </r>
  <r>
    <s v="AIWT6-870"/>
    <s v="AI4EU-AICopernicus"/>
    <s v="https://ai4copernicus-project.eu/"/>
    <s v="https://www.linkedin.com/company/ai4copernicus/"/>
    <s v="AI4Copernicus is a European H2020 project that aims to bridge Artificial Intelligence (AI) with Earth Observation (EO) world by making the already developed AI4EU AI-on-demand platform, the digital environment of choice for users of Copernicus data, for researchers and innovators."/>
    <x v="1"/>
    <x v="28"/>
    <s v="EL"/>
    <s v="National Center for Scientific Research Demokritos"/>
    <x v="2"/>
    <x v="3"/>
    <s v="R&amp;D economic affairs"/>
    <x v="3"/>
    <x v="7"/>
    <n v="2023"/>
    <s v="Perception"/>
    <s v="Computer vision"/>
    <s v="Machine learning"/>
    <m/>
    <x v="0"/>
    <x v="1"/>
    <m/>
    <x v="0"/>
    <x v="1"/>
    <x v="2"/>
    <x v="0"/>
    <m/>
    <m/>
    <m/>
    <x v="3"/>
    <x v="8"/>
    <x v="0"/>
    <x v="1"/>
    <x v="1"/>
    <s v="Yes"/>
    <x v="2"/>
    <x v="1"/>
    <x v="2"/>
    <s v="Regulatory research, analysis and monitoring"/>
    <m/>
    <m/>
    <s v="Transformative / Disruptive"/>
    <s v="Improved Public Service"/>
    <m/>
    <m/>
    <m/>
    <s v="x"/>
    <m/>
    <b v="0"/>
    <b v="0"/>
    <m/>
    <m/>
    <m/>
    <m/>
    <m/>
    <m/>
    <m/>
    <b v="0"/>
    <m/>
    <m/>
    <m/>
    <s v="https://www.ai4europe.eu/"/>
    <s v="validated"/>
    <x v="0"/>
    <m/>
    <s v="Marco Combetto"/>
    <d v="2021-11-22T00:00:00"/>
    <m/>
  </r>
  <r>
    <s v="AIWT6-871"/>
    <s v="AI4EU-TAILOR"/>
    <s v="https://tailor-network.eu/"/>
    <s v="Fredrik Heintz, fredrik.heintz@liu.se"/>
    <s v="Foundations of Trustworthy AI - Integrating Reasoning, Learning and Optimization_x000a_The TAILOR consortium is committed to demonstrate that research and innovation based on expertise, cooperation, and diversity can achieve the European vision of Human-Centered Trustworthy AI and make Europe the global role-model for responsible AI."/>
    <x v="1"/>
    <x v="18"/>
    <s v="SE"/>
    <s v="Linköping University"/>
    <x v="2"/>
    <x v="3"/>
    <s v="R&amp;D economic affairs"/>
    <x v="3"/>
    <x v="7"/>
    <n v="2023"/>
    <s v="Learning"/>
    <s v="Machine learning"/>
    <s v="Machine learning"/>
    <m/>
    <x v="0"/>
    <x v="1"/>
    <m/>
    <x v="0"/>
    <x v="0"/>
    <x v="1"/>
    <x v="0"/>
    <m/>
    <m/>
    <m/>
    <x v="0"/>
    <x v="6"/>
    <x v="0"/>
    <x v="1"/>
    <x v="1"/>
    <s v="Yes"/>
    <x v="2"/>
    <x v="1"/>
    <x v="5"/>
    <s v="Regulatory research, analysis and monitoring"/>
    <m/>
    <m/>
    <s v="Transformative / Disruptive"/>
    <s v="Improved Public Service"/>
    <m/>
    <m/>
    <m/>
    <s v="x"/>
    <m/>
    <b v="0"/>
    <b v="0"/>
    <m/>
    <m/>
    <m/>
    <m/>
    <m/>
    <m/>
    <m/>
    <b v="0"/>
    <m/>
    <m/>
    <m/>
    <s v="https://www.ai4europe.eu/"/>
    <s v="validated"/>
    <x v="0"/>
    <m/>
    <s v="Marco Combetto"/>
    <d v="2021-11-22T00:00:00"/>
    <m/>
  </r>
  <r>
    <s v="AIWT6-872"/>
    <s v="REDOC - Digital Tutor to make easier learning the STEM subject"/>
    <s v="https://redooc.com/en"/>
    <s v="Chiara Burberi _x000a_https://www.linkedin.com/in/chiara-burberi-56886b8"/>
    <s v="Redooc is a revolutionizing website trains your brain in math and sciences, like a gym does with your muscles.  Redooc, through a successful use of innovative gaming and technology, stimulates an health dose of competition among kids of different age ranges.  Redooc has opened a platform entirely dedicated to the school, where you can find exercises, video lessons, tips and simulations useful for both teachers and students. Redooc provides support to professors with video lessons and interactive exercises explained and organised as a great game online. "/>
    <x v="0"/>
    <x v="12"/>
    <s v="IT"/>
    <s v="Redoc (startup)"/>
    <x v="3"/>
    <x v="9"/>
    <s v="Education n.e.c."/>
    <x v="1"/>
    <x v="7"/>
    <m/>
    <s v="Reasoning"/>
    <s v="Automated reasoning"/>
    <m/>
    <s v="Virtual assistant/chatbot"/>
    <x v="2"/>
    <x v="1"/>
    <m/>
    <x v="0"/>
    <x v="0"/>
    <x v="1"/>
    <x v="0"/>
    <m/>
    <m/>
    <m/>
    <x v="0"/>
    <x v="0"/>
    <x v="0"/>
    <x v="0"/>
    <x v="0"/>
    <m/>
    <x v="0"/>
    <x v="1"/>
    <x v="3"/>
    <s v="Process digitalisation"/>
    <m/>
    <m/>
    <s v="Organizational / Sustained Change"/>
    <s v="Improved Public Service"/>
    <m/>
    <s v="x"/>
    <m/>
    <m/>
    <m/>
    <b v="0"/>
    <b v="0"/>
    <m/>
    <m/>
    <m/>
    <m/>
    <m/>
    <m/>
    <m/>
    <b v="0"/>
    <m/>
    <m/>
    <m/>
    <s v="https://www.assodonna.it/en/interviews/redooc-the-web-platform-to-learn-by-playing-by-chiara-burberi.html"/>
    <s v="validated"/>
    <x v="0"/>
    <m/>
    <s v="Marco Combetto"/>
    <d v="2021-11-23T00:00:00"/>
    <m/>
  </r>
  <r>
    <s v="AIWT6-873"/>
    <s v="SAMPA - Service of registration and promotion of the adherence to medications in elderly patients"/>
    <s v="http://sectorzaragozados.salud.aragon.es/pags/668fa_cpi"/>
    <s v="Sector Zaragoza II _x000a_informacion.sector2@salud.aragon.es"/>
    <s v="The SAMPA project has been implemented at the outpatient pharmacy unit at the University Hospital Miguel Servet (HUMS) in order to improve adherence to treatment, efficiency in drug management, accessibility to the Outpatient Dispensing Unit and patient care, as well as reducing the error rate in the processes of medical prescription, pharmaceutical validation, dispensing and administration of medicines to outpatients. Most of these objectives could not have been achieved without the development of new technology to automate drug storage and dispensing and the digitalization of all processes, from prescriptions to checking adherence within the project of reforming the HUMS outpatient pharmacy unit. _x000a_Different innovations have been implemented: an electronic prescription platform (integrated with the health systems in use at the HUMS), a patient appointment system, a robot for automatic storage and dispensing in assisted and unassisted mode, a full traceability system for the entire drug management process, primary and secondary adherence records system, improvements to the website, an application (app) and a contact and information system in the dispensing area to facilitate communication with patients."/>
    <x v="0"/>
    <x v="22"/>
    <s v="ES"/>
    <s v="Sector Zaragoza II"/>
    <x v="4"/>
    <x v="4"/>
    <s v="Public health services."/>
    <x v="3"/>
    <x v="7"/>
    <m/>
    <s v="Integration and Interaction"/>
    <s v="Robotics and Automation"/>
    <m/>
    <m/>
    <x v="2"/>
    <x v="1"/>
    <m/>
    <x v="0"/>
    <x v="2"/>
    <x v="2"/>
    <x v="0"/>
    <m/>
    <m/>
    <m/>
    <x v="0"/>
    <x v="6"/>
    <x v="0"/>
    <x v="0"/>
    <x v="0"/>
    <m/>
    <x v="1"/>
    <x v="1"/>
    <x v="3"/>
    <s v="Process digitalisation"/>
    <m/>
    <m/>
    <s v="Organizational / Sustained Change"/>
    <b v="0"/>
    <m/>
    <m/>
    <m/>
    <m/>
    <m/>
    <b v="0"/>
    <b v="0"/>
    <m/>
    <m/>
    <m/>
    <m/>
    <m/>
    <m/>
    <m/>
    <b v="0"/>
    <m/>
    <m/>
    <m/>
    <s v="https://tropico-project.eu/case-studies/"/>
    <s v="validated"/>
    <x v="0"/>
    <m/>
    <s v="Marco Combetto"/>
    <d v="2021-11-24T00:00:00"/>
    <m/>
  </r>
  <r>
    <s v="AIWT6-874"/>
    <s v="Smart Dementia project"/>
    <s v="https://tropico-project.eu/cases/administration-costs-for-bureaucracy/smart-dementia-project-the-netherlands/"/>
    <s v="Erik-Hans Klijn, Erasmus University Rotterdam_x000a_klijn@essb.eur.nl"/>
    <s v="The eHealth technology (a wristwatch and app with which the whereabouts of the patients can be traced) is used to provide elderly people with Alzheimer more freedom. The technology enables the nurses and the institution to trace the elderly better, thus giving them more freedom to move around. The technology fits in a policy of the organisation to work with life cycles. This means that a team decides how much freedom a specific patient can have. The aim is to grant as much freedom as possible, given the patient health and mental situation. If people can move around more, they stay fit longer both physically and mentally, the organisation argues. The organisation also emphasizes that the ICT tool is above all a supportive tool and that the most important element still is the (risk) assessment of the patient._x000a_The eHealth innovation was an example of how such technologies can support health professionals, as personal health data is collected, stored and communicated between relevant stakeholders. In general, in health technology, patient data is used to provide more precise and personalized health care (e.g. personalized interventions, predicating and preventing diseases). In this specific case of health technology, a mobile device, mobile sensor, and wearables were used to increase the health and wellbeing of users. This device with sensor technology helps Alzheimer patients to walk around more freely again in a nursing home and outside the nursing home through GPS tracking, which would otherwise be impossible for those suffering from dementia. In that sense, the ICT technology is important and vital for the innovation."/>
    <x v="0"/>
    <x v="13"/>
    <s v="NL"/>
    <s v="Tante Louise"/>
    <x v="4"/>
    <x v="4"/>
    <s v="Public health services."/>
    <x v="4"/>
    <x v="7"/>
    <m/>
    <s v="Perception"/>
    <s v="Audio processing"/>
    <s v="Machine learning"/>
    <m/>
    <x v="0"/>
    <x v="1"/>
    <m/>
    <x v="1"/>
    <x v="0"/>
    <x v="0"/>
    <x v="0"/>
    <s v="A11-Medical devices, Reg. (EU) 2017/745"/>
    <m/>
    <s v="Audio Processing"/>
    <x v="0"/>
    <x v="6"/>
    <x v="0"/>
    <x v="0"/>
    <x v="0"/>
    <m/>
    <x v="1"/>
    <x v="1"/>
    <x v="3"/>
    <s v="Process digitalisation"/>
    <m/>
    <m/>
    <s v="Transformative / Disruptive"/>
    <b v="0"/>
    <m/>
    <m/>
    <m/>
    <m/>
    <m/>
    <s v="Improved Administration Efficency"/>
    <s v="Improved Administrative Efficiency"/>
    <m/>
    <s v="x"/>
    <m/>
    <m/>
    <m/>
    <m/>
    <m/>
    <b v="0"/>
    <m/>
    <m/>
    <m/>
    <s v="https://tropico-project.eu/case-studies/"/>
    <s v="validated"/>
    <x v="0"/>
    <m/>
    <s v="Marco Combetto"/>
    <d v="2021-11-24T00:00:00"/>
    <m/>
  </r>
  <r>
    <s v="AIWT6-875"/>
    <s v="Track AI"/>
    <s v="https://tropico-project.eu/cases/administration-costs-for-bureaucracy/track-ai-spain/"/>
    <s v="infosalud@aragon.es "/>
    <s v="The objective of the Track AI project (https://dive-medical.com/TrackAI.html) is to incorporate artificial intelligence (AI) into the DIVE medical device[1] so it can “estimate the probability of the patient having a certain pathology”. The innovation was created due to the difficulty in exploring the visual function (e.g. vision) among children, but it can be used for both collaborative and non-collaborative patients (i.e. patients who are able to collaborate with physicians as opposed to patients – such as children – who are unable to collaborate with physicians). The partnership allows technology to be shared between organisations and combines their experience in the health and technological fields. The innovation in this project consists of the development of a specific app that uses AI in a Huawei P30 mobile phone in order to analyse data from visual explorations using the DIVE-Medical device. This innovation helps physicians to determine whether or not a patient has a visual impairment by comparing patient gaze patterns with the database generated by previous diagnoses (which can be accessed online and offline). In some cases, it also makes it possible to estimate the probability of a particular pathology. The project is focused on non-collaborative patients, but it can also be used in collaborative patients (i.e. patients that are able to collaborate with physicians as opposed to patients – such as children – who are unable to collaborate with physicians)."/>
    <x v="0"/>
    <x v="22"/>
    <s v="ES2"/>
    <s v="Miguel Servet Hospital (Zaragoza, Spain)"/>
    <x v="4"/>
    <x v="4"/>
    <s v="Public health services."/>
    <x v="4"/>
    <x v="1"/>
    <n v="2019"/>
    <s v="Perception"/>
    <s v="Computer vision"/>
    <s v="Machine learning"/>
    <m/>
    <x v="0"/>
    <x v="1"/>
    <m/>
    <x v="1"/>
    <x v="0"/>
    <x v="0"/>
    <x v="0"/>
    <m/>
    <m/>
    <m/>
    <x v="0"/>
    <x v="0"/>
    <x v="0"/>
    <x v="0"/>
    <x v="0"/>
    <m/>
    <x v="1"/>
    <x v="1"/>
    <x v="1"/>
    <s v="Smart city"/>
    <m/>
    <m/>
    <s v="Organizational / Sustained Change"/>
    <b v="0"/>
    <m/>
    <m/>
    <m/>
    <m/>
    <m/>
    <s v="Improved Administration Efficency"/>
    <s v="Improved Administrative Efficiency"/>
    <m/>
    <s v="x"/>
    <m/>
    <m/>
    <m/>
    <m/>
    <m/>
    <b v="0"/>
    <m/>
    <m/>
    <m/>
    <s v="https://tropico-project.eu/case-studies/"/>
    <s v="validated"/>
    <x v="0"/>
    <m/>
    <s v="Marco Combetto"/>
    <d v="2021-11-24T00:00:00"/>
    <m/>
  </r>
  <r>
    <s v="AIWT6-876"/>
    <s v="MasterMind - Basque Country"/>
    <s v="https://mastermind-project.eu/partners/servicio-vasco-de-salud-osakidetza-spain/"/>
    <s v="Andrea Gabilondo_x000a_andrea.gabilondocuellar@osakidetza.net"/>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x v="1"/>
    <x v="22"/>
    <s v="ES2"/>
    <s v="Osakidetza (Servicio Vasco de Salud/Basque Health System) "/>
    <x v="1"/>
    <x v="4"/>
    <s v="Public health services."/>
    <x v="4"/>
    <x v="8"/>
    <n v="2017"/>
    <s v="Reasoning"/>
    <s v="Knowledge representation"/>
    <m/>
    <m/>
    <x v="2"/>
    <x v="1"/>
    <m/>
    <x v="1"/>
    <x v="0"/>
    <x v="0"/>
    <x v="0"/>
    <s v="A11-Medical devices, Reg. (EU) 2017/745"/>
    <m/>
    <m/>
    <x v="0"/>
    <x v="0"/>
    <x v="0"/>
    <x v="0"/>
    <x v="0"/>
    <m/>
    <x v="0"/>
    <x v="1"/>
    <x v="3"/>
    <s v="Public Services and engagement"/>
    <m/>
    <m/>
    <s v="Organizational / Sustained Change"/>
    <s v="Improved Public Service"/>
    <m/>
    <s v="x"/>
    <m/>
    <s v="x"/>
    <m/>
    <b v="0"/>
    <b v="0"/>
    <m/>
    <m/>
    <m/>
    <m/>
    <m/>
    <m/>
    <m/>
    <b v="0"/>
    <m/>
    <m/>
    <m/>
    <s v="https://tropico-project.eu/case-studies/"/>
    <s v="validated"/>
    <x v="0"/>
    <m/>
    <s v="Marco Combetto"/>
    <d v="2021-11-24T00:00:00"/>
    <m/>
  </r>
  <r>
    <s v="AIWT6-877"/>
    <s v="MasterMind - Southern Denmark"/>
    <s v="https://tropico-project.eu/cases/administration-costs-for-bureaucracy/mastermind-spain/"/>
    <s v="Claus Duedal Pedersen_x000a_cdp@rsyd.dk"/>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x v="1"/>
    <x v="9"/>
    <s v="DK03"/>
    <s v="Region of Southern Denmark"/>
    <x v="1"/>
    <x v="4"/>
    <s v="Public health services."/>
    <x v="4"/>
    <x v="8"/>
    <n v="2017"/>
    <s v="Reasoning"/>
    <s v="Knowledge representation"/>
    <m/>
    <m/>
    <x v="2"/>
    <x v="1"/>
    <m/>
    <x v="1"/>
    <x v="0"/>
    <x v="0"/>
    <x v="0"/>
    <s v="A11-Medical devices, Reg. (EU) 2017/745"/>
    <m/>
    <m/>
    <x v="0"/>
    <x v="0"/>
    <x v="0"/>
    <x v="0"/>
    <x v="0"/>
    <m/>
    <x v="0"/>
    <x v="1"/>
    <x v="3"/>
    <s v="Public Services and engagement"/>
    <m/>
    <m/>
    <s v="Organizational / Sustained Change"/>
    <s v="Improved Public Service"/>
    <m/>
    <s v="x"/>
    <m/>
    <m/>
    <m/>
    <b v="0"/>
    <b v="0"/>
    <m/>
    <m/>
    <m/>
    <m/>
    <m/>
    <m/>
    <m/>
    <b v="0"/>
    <m/>
    <m/>
    <m/>
    <s v="https://tropico-project.eu/case-studies/"/>
    <s v="validated"/>
    <x v="0"/>
    <m/>
    <s v="Marco Combetto"/>
    <d v="2021-11-24T00:00:00"/>
    <m/>
  </r>
  <r>
    <s v="AIWT6-878"/>
    <s v="MPAI Community: Moving Picture, Audio and Data Coding by Artificial Intelligence (MPAI)"/>
    <s v="https://mpai.community/"/>
    <s v="Leonardo Chiariglione"/>
    <s v="Moving Picture, Audio and Data Coding by Artificial Intelligence (MPAI) is an international, unaffiliated, non-profit organisation with the mission is to develop Artificial Intelligence (AI) enabled data coding specifications, with clear Intellectual Property Rights (IPR) licensing frameworks,_x000a__x000a_Of Moving Picture, Audio and Data Coding, especially using new technologies such as Artificial Intelligence, and_x000a_That facilitate integration of Moving Picture, Audio and Data coding components into  systems."/>
    <x v="1"/>
    <x v="27"/>
    <s v="CH01"/>
    <s v="MPAI Association"/>
    <x v="6"/>
    <x v="3"/>
    <s v="R&amp;D economic affairs"/>
    <x v="1"/>
    <x v="7"/>
    <m/>
    <s v="Learning"/>
    <s v="Machine learning"/>
    <s v="Machine learning"/>
    <m/>
    <x v="0"/>
    <x v="1"/>
    <m/>
    <x v="0"/>
    <x v="0"/>
    <x v="1"/>
    <x v="0"/>
    <m/>
    <m/>
    <m/>
    <x v="0"/>
    <x v="6"/>
    <x v="0"/>
    <x v="0"/>
    <x v="0"/>
    <s v="Yes"/>
    <x v="2"/>
    <x v="1"/>
    <x v="3"/>
    <s v="Data access and reuse"/>
    <m/>
    <m/>
    <s v="Transformative / Disruptive"/>
    <s v="Improved Public Service"/>
    <m/>
    <m/>
    <m/>
    <s v="x"/>
    <m/>
    <b v="0"/>
    <b v="0"/>
    <m/>
    <m/>
    <m/>
    <m/>
    <m/>
    <m/>
    <m/>
    <b v="0"/>
    <m/>
    <m/>
    <m/>
    <s v="https://mpai.community/2021/08/14/mpai-standards/"/>
    <s v="validated"/>
    <x v="0"/>
    <m/>
    <s v="Marco Combetto"/>
    <d v="2021-11-24T00:00:00"/>
    <m/>
  </r>
  <r>
    <s v="AIWT6-879"/>
    <s v="Trentino Salute 4.0: TREC+ "/>
    <s v="trec.trentinosalute.net"/>
    <s v="Andrea Nicolini _x000a_anicolini@fbk.eu"/>
    <s v="TreC + consolidates and puts into service the trials that have been tested in recent years in Trentino together with citizens and health professionals. Access to online health services is guaranteed by a single platform and a single app in which a constant exchange of data produced by patients and doctors flows and in which the level of care that is offered to citizens remains unchanged, constant and Safe._x000a_It integrates the innovative vision for the Artificial Intelligence of the future with the collaboration wiith FBK research center. The design and experimenting of the part of TreC + that wants to become increasingly intelligent and integrated with applications such as virtual coaches, predictive models, chatbots, etc., which use artificial intelligence has been made with FBK research center. The TreC + ecosystem is based on Open Source technologies and thanks to an open architectural model it is possible to connect proprietary tools and solutions while keeping the health data at the center of the system, rigorously kept in the APSS archives and under public control, so as to guarantee the citizen security, protection and full availability of data concerning him._x000a_Thanks to the system specifications, the solution developed by APSS is now reusable in other healthcare contexts (regional / provincial / ASL and hospitals). It can be integrated with the management systems in use at other regional healthcare companies (CUP, FSE, Payments, existing telemonitoring systems), thus activating a television service extended to the entire  population."/>
    <x v="2"/>
    <x v="12"/>
    <s v="ITH20"/>
    <s v="Provincia Autonoma di Trento"/>
    <x v="4"/>
    <x v="4"/>
    <s v="Public health services."/>
    <x v="3"/>
    <x v="7"/>
    <m/>
    <s v="Learning"/>
    <s v="Machine learning"/>
    <s v="Machine learning"/>
    <m/>
    <x v="0"/>
    <x v="1"/>
    <m/>
    <x v="0"/>
    <x v="0"/>
    <x v="1"/>
    <x v="0"/>
    <m/>
    <m/>
    <m/>
    <x v="0"/>
    <x v="15"/>
    <x v="0"/>
    <x v="0"/>
    <x v="0"/>
    <s v="Yes"/>
    <x v="0"/>
    <x v="0"/>
    <x v="1"/>
    <s v="Public Services and engagement"/>
    <s v="Yes"/>
    <s v="1 - IOP of AI Sys"/>
    <s v="Transformative / Disruptive"/>
    <s v="Improved Public Service"/>
    <m/>
    <m/>
    <s v="x"/>
    <s v="x"/>
    <m/>
    <s v="Open Government Capabilities"/>
    <b v="0"/>
    <m/>
    <m/>
    <m/>
    <m/>
    <m/>
    <m/>
    <m/>
    <s v="Open government capabilities"/>
    <s v="x"/>
    <m/>
    <m/>
    <s v="https://www.ufficiostampa.provincia.tn.it/Comunicati/Nuovo-portale-e-nuova-app-TreC"/>
    <s v="validated"/>
    <x v="0"/>
    <m/>
    <s v="Marco Combetto"/>
    <d v="2021-11-24T00:00:00"/>
    <m/>
  </r>
  <r>
    <s v="AIWT6-880"/>
    <s v="DELIA: Crime Analysis for the next generation Predictive Policing"/>
    <s v="https://www.poliziadistato.it/statics/16/la-chiave-del-crimine.pdf_x000a_https://www.youtube.com/watch?v=DvpzULSfyOs"/>
    <s v="KeyCrime - keycrime@legalmail.it"/>
    <s v="With Keycrime, the software created by a policeman from the Milan police headquarters to analyze thefts and robberies committed in the city. Recently this has been trasformed in a new company with the same name and the software named Delia. Delia is a software from the KeyCrime company that supports police officers in crime prevention and enforcement operations. By analyzing thousands of data, the aim is to compare different crimes to determine which ones were committed by the same person or by the same group of people. Software has been tested in production in Italy by the State Police in Milan, to combat the phenomenon of robberies."/>
    <x v="1"/>
    <x v="12"/>
    <s v="ITC4C"/>
    <s v="Polizia di Stato - Questura di Milano"/>
    <x v="1"/>
    <x v="5"/>
    <s v="Public order and safety n.e.c."/>
    <x v="1"/>
    <x v="7"/>
    <m/>
    <s v="Reasoning"/>
    <s v="Knowledge representation"/>
    <m/>
    <m/>
    <x v="2"/>
    <x v="5"/>
    <s v="6e-LawEnforcement-predictcrime"/>
    <x v="0"/>
    <x v="0"/>
    <x v="0"/>
    <x v="0"/>
    <m/>
    <m/>
    <m/>
    <x v="3"/>
    <x v="7"/>
    <x v="0"/>
    <x v="0"/>
    <x v="0"/>
    <s v="Yes"/>
    <x v="1"/>
    <x v="0"/>
    <x v="0"/>
    <s v="Smart city"/>
    <m/>
    <m/>
    <s v="Transformative / Disruptive"/>
    <b v="0"/>
    <m/>
    <m/>
    <m/>
    <m/>
    <m/>
    <s v="Improved Administration Efficency"/>
    <s v="Improved Administrative Efficiency"/>
    <m/>
    <m/>
    <m/>
    <s v="x"/>
    <m/>
    <m/>
    <m/>
    <b v="0"/>
    <m/>
    <m/>
    <m/>
    <s v="https://milano.corriere.it/notizie/cronaca/18_aprile_10/milano-programma-anti-rapine-diventa-startup-sicurezza-a355ba22-3c81-11e8-87b2-a646d975b0f5.shtml"/>
    <s v="validated"/>
    <x v="0"/>
    <m/>
    <s v="Marco Combetto"/>
    <d v="2021-11-24T00:00:00"/>
    <m/>
  </r>
  <r>
    <s v="AIWT6-882"/>
    <s v="Seamless Flow: facial recognition of airport passengers"/>
    <s v="https://www.vision-box.com/"/>
    <s v="Ana Filipa Silva_x000a_https://www.linkedin.com/company/vision-box/"/>
    <s v="Seamless FloW is a technology produced by the Portuguese company Vision Box used at many airports – including Fiumicino, Malpensa and Linate. The aim is the management of passengers' digital identities and automatic recognition through a biometric identification (facial recognition)._x000a_The recognition takes place through IoT tools that acquire the image of the passenger's face together with the passport and ticket data. These data are then correlated with each other and kept for the entire stay of the passenger at the airport, who will no longer have to show documents._x000a_The system makes use of dedicated access gates, with cameras and facial recognition software to identify passengers in this way."/>
    <x v="1"/>
    <x v="12"/>
    <s v="IT"/>
    <s v="SEA Milano (Malpensa &amp; Fiumicino Management)"/>
    <x v="3"/>
    <x v="5"/>
    <s v="Public order and safety n.e.c."/>
    <x v="1"/>
    <x v="7"/>
    <m/>
    <s v="Perception"/>
    <s v="Computer vision"/>
    <s v="Machine learning"/>
    <m/>
    <x v="0"/>
    <x v="8"/>
    <s v="1-Biometrics"/>
    <x v="0"/>
    <x v="0"/>
    <x v="0"/>
    <x v="0"/>
    <m/>
    <m/>
    <s v="Computer Vision and Identity Recognition"/>
    <x v="3"/>
    <x v="8"/>
    <x v="0"/>
    <x v="0"/>
    <x v="0"/>
    <s v="Yes"/>
    <x v="1"/>
    <x v="1"/>
    <x v="2"/>
    <s v="Smart city"/>
    <m/>
    <m/>
    <s v="Transformative / Disruptive"/>
    <b v="0"/>
    <m/>
    <m/>
    <m/>
    <m/>
    <m/>
    <s v="Improved Administration Efficency"/>
    <s v="Improved Administrative Efficiency"/>
    <m/>
    <s v="x"/>
    <s v="x"/>
    <m/>
    <m/>
    <m/>
    <m/>
    <b v="0"/>
    <m/>
    <m/>
    <m/>
    <s v="https://www.globallegalchronicle.com/italia/il-tar-conferma-alla-portoghese-vision-box-lappalto-per-i-sistemi-e-gates-negli-aeroporti-di-malpensa-e-linate/"/>
    <s v="validated"/>
    <x v="0"/>
    <m/>
    <s v="Marco Combetto"/>
    <d v="2021-11-24T00:00:00"/>
    <m/>
  </r>
  <r>
    <s v="AIWT6-883"/>
    <s v="Shareart: measure the public's satisfaction in front of the works of art exhibited in museum"/>
    <s v="https://www.privacy-network.it/wp-content/uploads/2021/11/MET-P000-019.pdf"/>
    <s v="Giuseppe Marghella - ENEA Bologna"/>
    <s v="ShareArt is the monitoring system through which it would be possible to measure the public's satisfaction in front of the works of art exhibited in museums, tested by the Sustainability Department of Production and Territorial Systems of ENEA in collaboration with the Bologna Museums Institution. This software works through a camera that automatically detects the faces that look in the direction of the work and allows the system to acquire data concerning people and information related to their behavior during the observation of the work of art. Through the use of Big Data and convolutional neural networks, the system is able to correlate the data referable to the fruition of the works with those relating to the characteristics of people to infer useful information."/>
    <x v="0"/>
    <x v="12"/>
    <s v="IE"/>
    <s v="ENEA - Sustainability Department of Production and Territorial Systems "/>
    <x v="0"/>
    <x v="7"/>
    <s v="Cultural services."/>
    <x v="1"/>
    <x v="7"/>
    <m/>
    <s v="Perception"/>
    <s v="Computer vision"/>
    <s v="Machine learning"/>
    <m/>
    <x v="0"/>
    <x v="1"/>
    <m/>
    <x v="5"/>
    <x v="0"/>
    <x v="2"/>
    <x v="2"/>
    <m/>
    <m/>
    <m/>
    <x v="0"/>
    <x v="1"/>
    <x v="0"/>
    <x v="0"/>
    <x v="0"/>
    <s v="Yes"/>
    <x v="0"/>
    <x v="1"/>
    <x v="1"/>
    <s v="Smart city"/>
    <m/>
    <m/>
    <s v="Transformative / Disruptive"/>
    <s v="Improved Public Service"/>
    <m/>
    <m/>
    <m/>
    <s v="x"/>
    <m/>
    <b v="0"/>
    <b v="0"/>
    <m/>
    <m/>
    <m/>
    <m/>
    <m/>
    <m/>
    <m/>
    <b v="0"/>
    <m/>
    <m/>
    <m/>
    <s v="https://www.ansa.it/osservatorio_intelligenza_artificiale/notizie/societa/2021/06/10/musei-shareart-monitora-comportamenti-ed-emozioni-pubblico_78b7a7e8-bcdc-4556-98da-7cf255b655c0.html"/>
    <s v="validated"/>
    <x v="0"/>
    <m/>
    <s v="Marco Combetto"/>
    <d v="2021-11-24T00:00:00"/>
    <m/>
  </r>
  <r>
    <s v="AIWT6-884"/>
    <s v="Respondus:  assessment software for remote management of students (university)"/>
    <s v="https://studenticattolica.unicatt.it/studenti-Respondus%20_v9.pdf_x000a_https://www.youtube.com/watch?v=XuX8WoeAycs&amp;t=13s"/>
    <s v="Giuliano Pozza _x000a_giuliano.pozza@unicatt.it"/>
    <s v="Respondus is a proctoring software. Proctoring is a tool that allows you to control the student's device at exams or questions and to acquire data to decree whether that is copying or not._x000a_During use, proctoring allows you to control the student's device and acquire a whole set of data that allow the algorithm to decree whether the child is copying or not. Respondus captures images of the face and videos of test students, identifying and flagging moments when unusual and/or suspicious behavior is revealed by recording video and snapshots taken at regular intervals to track abnormal behavior."/>
    <x v="1"/>
    <x v="12"/>
    <s v="IT"/>
    <s v="Università Cattolica di Milano"/>
    <x v="2"/>
    <x v="9"/>
    <s v="Education n.e.c."/>
    <x v="1"/>
    <x v="7"/>
    <m/>
    <s v="Perception"/>
    <s v="Computer vision"/>
    <s v="Machine learning"/>
    <m/>
    <x v="0"/>
    <x v="1"/>
    <m/>
    <x v="4"/>
    <x v="2"/>
    <x v="0"/>
    <x v="0"/>
    <m/>
    <s v="yes"/>
    <m/>
    <x v="3"/>
    <x v="13"/>
    <x v="0"/>
    <x v="0"/>
    <x v="0"/>
    <s v="Yes"/>
    <x v="0"/>
    <x v="1"/>
    <x v="1"/>
    <s v="Smart city"/>
    <m/>
    <m/>
    <s v="Transformative / Disruptive"/>
    <s v="Improved Public Service"/>
    <m/>
    <m/>
    <m/>
    <s v="x"/>
    <m/>
    <b v="0"/>
    <b v="0"/>
    <m/>
    <m/>
    <m/>
    <m/>
    <m/>
    <m/>
    <m/>
    <b v="0"/>
    <m/>
    <m/>
    <m/>
    <s v="http://www.privacy-network.it/osservatorio/?s=09"/>
    <s v="validated"/>
    <x v="0"/>
    <m/>
    <s v="Marco Combetto"/>
    <d v="2021-11-24T00:00:00"/>
    <m/>
  </r>
  <r>
    <s v="AIWT6-885"/>
    <s v="SARI (Automatic Image Recognition System)"/>
    <s v="https://www.poliziadistato.it/articolo/15557c52775a3724103220539"/>
    <s v="Tommaso Tafuri_x000a_tommaso.tafuri@interno.it"/>
    <s v="SARI (Automatic Image Recognition System) is a facial recognition software, in use at the Ministry of the Interior and Central Anti-Crime Directorate of the State Police since 2017. The software is produced and supplied to the Ministry by the company Parsec 3.26 S.r.l._x000a_The SARI system consists of two components: SARI Enterprise and SARI Real-Time. The first component aims to facilitate the search and identification of people, starting from images of the face already in possession of the Police database. The second is a facial recognition software, which thanks to the use of cameras can recognize people on a watch-list in real time."/>
    <x v="0"/>
    <x v="12"/>
    <s v="IT"/>
    <s v="Ministero Interno"/>
    <x v="0"/>
    <x v="5"/>
    <s v="Public order and safety n.e.c."/>
    <x v="1"/>
    <x v="5"/>
    <m/>
    <s v="Perception"/>
    <s v="Computer vision"/>
    <s v="Machine learning"/>
    <m/>
    <x v="0"/>
    <x v="8"/>
    <s v="1-Biometrics"/>
    <x v="0"/>
    <x v="0"/>
    <x v="0"/>
    <x v="0"/>
    <m/>
    <s v="yes"/>
    <s v="Computer Vision and Identity Recognition"/>
    <x v="3"/>
    <x v="8"/>
    <x v="0"/>
    <x v="0"/>
    <x v="0"/>
    <s v="Yes"/>
    <x v="1"/>
    <x v="1"/>
    <x v="2"/>
    <s v="Smart city"/>
    <m/>
    <m/>
    <s v="Transformative / Disruptive"/>
    <b v="0"/>
    <m/>
    <m/>
    <m/>
    <m/>
    <m/>
    <s v="Improved Administration Efficency"/>
    <s v="Improved Administrative Efficiency"/>
    <m/>
    <s v="x"/>
    <m/>
    <s v="x"/>
    <m/>
    <m/>
    <m/>
    <b v="0"/>
    <m/>
    <m/>
    <m/>
    <s v="https://www.privacy-network.it/osservatorio/sari/#1609329358169-37006cf1-d21e"/>
    <s v="validated"/>
    <x v="0"/>
    <m/>
    <s v="Marco Combetto"/>
    <d v="2021-11-24T00:00:00"/>
    <m/>
  </r>
  <r>
    <s v="AIWT6-886"/>
    <s v="EU-JAV European Joint Action on Vaccination"/>
    <s v="https://eu-jav.com/"/>
    <s v="Caterina Rizzo _x000a_caterina1.rizzo@opbg.net"/>
    <s v="The vaccine conversation monitoring platform was, in this initial phase of the project, developed in three languages: Italian, French and Spanish._x000a_The platform, accessible via credentials, monitors information flows from Twitter, Reddit, Wikipedia and Google Trends in real time. The platform allows the collection, analysis, aggregation and display of data extracted from different sources. This is possible thanks to the construction of the platform on three different levels (layers): the Data layer, the Analysis layer and the Visualization layer._x000a_The Data layer constantly collects raw data from the web and social media, pre-processes them through an initial screening and an initial cleaning of the raw data, obtained through the relative Application Programmer Interface, API: Twitter API, Reddit API, Google Trends API. To collect the data, keyword filters were used, created and validated through a structured framework, on the basis of recurrence and relevance criteria (6)._x000a_The Analysis layer has the function of analyzing the processed and cleaned data through the generation of graphs, thus making the extracted data understandable and relating them to each other. The processes that allow the geolocalization of tweets take place on this layer, and two processes based on machine learning algorithms: Influencer analysis and Early-signal detection:_x000a_Influencer analysis makes it possible to identify the most influential and most active users in the conversation about vaccines on Twitter, with the aim of monitoring the crucial &quot;nodes&quot; of the communities involved, both in vaccine-friendly communities and in the no vax community;_x000a_Early-signal detection allows the interception of users who use new hashtags, therefore users new to the topic of vaccines. The hashtag (created by inserting the # key in front of the desired word or phrase, for example, #vaccini or #iononmivaccino) is a tool that serves as a thematic aggregator on some social networks and was introduced by Twitter as a keyword signal and to draw users' attention to some particular words or themes._x000a_Finally, the Visualization layer allows the visualization of the results, makes the extrapolated information understandable and communicates it in a simple but representative way, in order to understand the displayed data more easily."/>
    <x v="1"/>
    <x v="12"/>
    <s v="IT"/>
    <s v="ISS- ITALY Istituto Superiore di Sanità"/>
    <x v="1"/>
    <x v="5"/>
    <s v="Public order and safety n.e.c."/>
    <x v="1"/>
    <x v="7"/>
    <m/>
    <s v="Learning"/>
    <s v="Machine learning"/>
    <s v="Machine learning"/>
    <m/>
    <x v="0"/>
    <x v="1"/>
    <m/>
    <x v="0"/>
    <x v="0"/>
    <x v="1"/>
    <x v="2"/>
    <m/>
    <m/>
    <m/>
    <x v="3"/>
    <x v="11"/>
    <x v="0"/>
    <x v="0"/>
    <x v="0"/>
    <s v="Yes"/>
    <x v="1"/>
    <x v="0"/>
    <x v="0"/>
    <s v="Business intelligence"/>
    <m/>
    <m/>
    <s v="Transformative / Disruptive"/>
    <b v="0"/>
    <m/>
    <m/>
    <m/>
    <m/>
    <m/>
    <s v="Improved Administration Efficency"/>
    <s v="Improved Administrative Efficiency"/>
    <m/>
    <m/>
    <s v="x"/>
    <m/>
    <m/>
    <m/>
    <m/>
    <b v="0"/>
    <m/>
    <m/>
    <m/>
    <s v="https://www.epicentro.iss.it/ben/2021/2/conversazioni-vaccini-web-social-network"/>
    <s v="validated"/>
    <x v="0"/>
    <m/>
    <s v="Marco Combetto"/>
    <d v="2021-12-02T00:00:00"/>
    <m/>
  </r>
  <r>
    <s v="AIWT6-887"/>
    <s v="CLIP (Contrastive Language–Image Pre-training) for Italian"/>
    <s v="https://huggingface.co/spaces/clip-italian/clip-italian-demo"/>
    <s v="Giuseppe Attanasio (https://github.com/g8a9)"/>
    <s v="In this project propose the first CLIP model trained on Italian data, that in this context can be considered a low resource language. Using a few techniques, we have been able to fine-tune a SOTA Italian CLIP model with only 1.4 million training samples. Italian CLIP model is built upon the pre-trained Italian BERT model provided by dbmdz and the OpenAI vision transformer."/>
    <x v="0"/>
    <x v="12"/>
    <s v="IT"/>
    <s v="Politecnico of Turin"/>
    <x v="2"/>
    <x v="1"/>
    <s v="General services."/>
    <x v="3"/>
    <x v="7"/>
    <m/>
    <s v="Learning"/>
    <s v="Machine learning"/>
    <s v="Machine learning"/>
    <m/>
    <x v="0"/>
    <x v="1"/>
    <m/>
    <x v="0"/>
    <x v="0"/>
    <x v="1"/>
    <x v="0"/>
    <m/>
    <m/>
    <m/>
    <x v="0"/>
    <x v="6"/>
    <x v="0"/>
    <x v="1"/>
    <x v="0"/>
    <s v="Yes"/>
    <x v="0"/>
    <x v="1"/>
    <x v="0"/>
    <s v="Data access and reuse"/>
    <m/>
    <m/>
    <s v="Transformative / Disruptive"/>
    <s v="Improved Public Service"/>
    <m/>
    <m/>
    <m/>
    <s v="x"/>
    <m/>
    <b v="0"/>
    <b v="0"/>
    <m/>
    <m/>
    <m/>
    <m/>
    <m/>
    <m/>
    <m/>
    <b v="0"/>
    <m/>
    <m/>
    <m/>
    <s v="https://poliflash.polito.it/ricerca_e_innovazione/clip_italian_un_nuovo_modello_di_ai_per_collegare_immagini_e_testi_in_italiano"/>
    <s v="validated"/>
    <x v="0"/>
    <m/>
    <s v="Marco Combetto"/>
    <d v="2021-12-01T00:00:00"/>
    <m/>
  </r>
  <r>
    <s v="AIWT6-888"/>
    <s v="iBorderCtrl: Virtual Policeman"/>
    <s v="https://www.iborderctrl.eu/"/>
    <s v="EUROPEAN DYNAMICS_x000a_info@eurodyn.com"/>
    <s v="iBorderCtrl (Intelligent Portable Control System) is an innovative project that aims to enable faster and thorough border control for third country nationals crossing the land borders of EU Member States (MS), with technologies that adopt the future development of the Schengen Border Management.  iBorderCtrl includes software and hardware technologies ranging from portable readers and scanners, various emerging and novel subsystems for automatic controls, highly reliable wireless networking for mobile controls, and secure backend storage and processing. One of the main goals of the project is to design and implement a comprehensive system that adopts mobility concepts and consists of a two-stage-procedure, designed to reduce cost and time spent per traveller at the border crossing station. iBorderCtrl also focuses on the land border crossing points: road, walkway, train stations. It addresses the better facilitation of thorough checking required for third country nationals that intend to cross EU borders."/>
    <x v="1"/>
    <x v="2"/>
    <s v="BE"/>
    <s v="European Dynamics"/>
    <x v="8"/>
    <x v="1"/>
    <s v="General services."/>
    <x v="0"/>
    <x v="2"/>
    <m/>
    <s v="Reasoning"/>
    <s v="Automated reasoning"/>
    <m/>
    <m/>
    <x v="2"/>
    <x v="1"/>
    <m/>
    <x v="0"/>
    <x v="2"/>
    <x v="2"/>
    <x v="0"/>
    <m/>
    <m/>
    <m/>
    <x v="3"/>
    <x v="11"/>
    <x v="0"/>
    <x v="1"/>
    <x v="0"/>
    <m/>
    <x v="0"/>
    <x v="1"/>
    <x v="1"/>
    <s v="Smart city"/>
    <m/>
    <m/>
    <s v="Transformative / Disruptive"/>
    <s v="Improved Public Service"/>
    <m/>
    <m/>
    <m/>
    <s v="x"/>
    <m/>
    <b v="0"/>
    <b v="0"/>
    <m/>
    <m/>
    <m/>
    <m/>
    <m/>
    <m/>
    <m/>
    <b v="0"/>
    <m/>
    <m/>
    <m/>
    <s v="https://theintercept.com/2019/07/26/europe-border-control-ai-lie-detector/"/>
    <s v="validated"/>
    <x v="0"/>
    <m/>
    <s v="Marco Combetto"/>
    <d v="2021-12-17T00:00:00"/>
    <m/>
  </r>
  <r>
    <s v="AIWT6-914"/>
    <s v="TrueBee (Digital forensics and blockchain tech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x v="1"/>
    <x v="12"/>
    <s v="IT"/>
    <s v="University of Trento"/>
    <x v="8"/>
    <x v="1"/>
    <s v="General services."/>
    <x v="3"/>
    <x v="7"/>
    <m/>
    <s v="Learning"/>
    <s v="Machine learning"/>
    <s v="Machine learning"/>
    <m/>
    <x v="0"/>
    <x v="5"/>
    <s v="6a-LawEnforcement-riskassess_np"/>
    <x v="0"/>
    <x v="0"/>
    <x v="2"/>
    <x v="2"/>
    <m/>
    <m/>
    <m/>
    <x v="2"/>
    <x v="9"/>
    <x v="0"/>
    <x v="1"/>
    <x v="0"/>
    <m/>
    <x v="0"/>
    <x v="1"/>
    <x v="1"/>
    <s v="Smart city"/>
    <m/>
    <m/>
    <s v="Organizational / Sustained Change"/>
    <s v="Improved Public Service"/>
    <m/>
    <m/>
    <s v="x"/>
    <m/>
    <m/>
    <b v="0"/>
    <b v="0"/>
    <m/>
    <m/>
    <m/>
    <m/>
    <m/>
    <m/>
    <m/>
    <b v="0"/>
    <m/>
    <m/>
    <m/>
    <s v="https://www.ladige.it/tecnologia/2021/12/21/ecco-come-smascherare-le-foto-false-sui-social-un-progetto-all-universita-di-trento-1.3087750"/>
    <s v="validated"/>
    <x v="0"/>
    <m/>
    <s v="Marco Combetto"/>
    <d v="2021-12-22T00:00:00"/>
    <m/>
  </r>
  <r>
    <s v="AIWT6-889"/>
    <s v="TrueBee (Digital forensics and blockchain technology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x v="1"/>
    <x v="12"/>
    <s v="IT"/>
    <s v="University of Trento"/>
    <x v="2"/>
    <x v="1"/>
    <s v="General services."/>
    <x v="3"/>
    <x v="7"/>
    <m/>
    <s v="Learning"/>
    <s v="Machine learning"/>
    <m/>
    <m/>
    <x v="0"/>
    <x v="1"/>
    <m/>
    <x v="0"/>
    <x v="0"/>
    <x v="1"/>
    <x v="4"/>
    <m/>
    <m/>
    <m/>
    <x v="5"/>
    <x v="17"/>
    <x v="1"/>
    <x v="2"/>
    <x v="2"/>
    <m/>
    <x v="0"/>
    <x v="1"/>
    <x v="1"/>
    <s v="Smart city"/>
    <m/>
    <m/>
    <s v="Organizational / Sustained Change"/>
    <b v="0"/>
    <m/>
    <m/>
    <m/>
    <m/>
    <m/>
    <s v="Open Government Capabilities"/>
    <b v="0"/>
    <m/>
    <m/>
    <m/>
    <m/>
    <m/>
    <m/>
    <m/>
    <s v="Open government capabilities"/>
    <s v="x"/>
    <m/>
    <m/>
    <s v="https://www.ladige.it/tecnologia/2021/12/21/ecco-come-smascherare-le-foto-false-sui-social-un-progetto-all-universita-di-trento-1.3087750"/>
    <s v="validated"/>
    <x v="0"/>
    <m/>
    <s v="Marco Combetto"/>
    <d v="2021-12-22T00:00:00"/>
    <m/>
  </r>
  <r>
    <s v="AIWT6-890"/>
    <s v="NUMEL.AI A communication tool_x000a_for neurological disorders"/>
    <s v="https://numel.ai/"/>
    <s v="info@numel.ai"/>
    <s v="Numel AI-based viewer creates an immersive Augmented Reality experience for doctors and patients_x000a_Patients have a better view of their condition by looking at themselves with a special lens. It allows to explore the disorder and how it has evolved during time by directly using medical imaging and other patient data (load up MR images directly from your healthcare system CD)_x000a_It use patient medical imaging data to automatically generate their 3D model and display it on their body in real-time with AR. _x000a_Doctors and patients can use it directly or register and save data in the cloud for a more convenient exploration _x000a_Keywords:  Medical Imaging Import, Body Tracking, Augmented Reality 3D Rendering, Artificial Intelligence for Disorder Identification, Scalable API-Based Cloud Platform, Easily Extensible"/>
    <x v="0"/>
    <x v="12"/>
    <s v="IT"/>
    <s v="National Research Center - Italy (CNR)"/>
    <x v="2"/>
    <x v="4"/>
    <s v="Health n.e.c."/>
    <x v="3"/>
    <x v="7"/>
    <m/>
    <s v="Perception"/>
    <s v="Computer vision"/>
    <s v="Machine learning"/>
    <m/>
    <x v="0"/>
    <x v="1"/>
    <m/>
    <x v="1"/>
    <x v="0"/>
    <x v="0"/>
    <x v="0"/>
    <m/>
    <m/>
    <m/>
    <x v="0"/>
    <x v="1"/>
    <x v="0"/>
    <x v="0"/>
    <x v="0"/>
    <m/>
    <x v="0"/>
    <x v="1"/>
    <x v="3"/>
    <s v="Public Services and engagement"/>
    <m/>
    <m/>
    <s v="Transformative / Disruptive"/>
    <s v="Improved Public Service"/>
    <m/>
    <s v="x"/>
    <m/>
    <s v="x"/>
    <m/>
    <b v="0"/>
    <b v="0"/>
    <m/>
    <m/>
    <m/>
    <m/>
    <m/>
    <m/>
    <m/>
    <b v="0"/>
    <m/>
    <m/>
    <m/>
    <s v="https://numel.ai/"/>
    <s v="validated"/>
    <x v="0"/>
    <m/>
    <s v="Marco Combetto"/>
    <d v="2022-01-24T00:00:00"/>
    <m/>
  </r>
  <r>
    <s v="AIWT6-891"/>
    <s v="AI4WC-AI technology for inventory optimization for ENEL"/>
    <s v="https://static.spindox.it/wp-content/uploads/2022/01/20220124-CS-Enel-chooses-Spindox-for-AI4WC.pdf"/>
    <s v="mrusso@sprianocommunication.com"/>
    <s v="ENEL (state-owned Public Utility for Energy) has started with SPINDOX (System Integrator) the implementation of a _x000a_decision support system for the optimization of the inventory management of energy generation plants. The project is named Artificial Intelligence for Working Capital (AI4WC). The system will use algorithms from a decision intelligence platform, designed by Spindox. The Machine Learning and Mathematical Optimization _x000a_algorithms are developed by the company. The core of the project is the inventory optimization of the spare parts of the plants, which has the purpose of keeping the working capital under control by optimizing the quantities in stock and those to be reordered in compliance with the service quality levels._x000a_Enel asked to identify the best reordering policy for spare parts in stock and the values of the specific parameters being able to automatically classify the level of criticality of the materials. The system will be realized for Thermo and Renewable plants (Wind, Solar, Hydro)"/>
    <x v="0"/>
    <x v="12"/>
    <s v="IT"/>
    <s v="ENEL and SPINDOX"/>
    <x v="6"/>
    <x v="3"/>
    <s v="Fuel and energy"/>
    <x v="6"/>
    <x v="12"/>
    <m/>
    <s v="Learning"/>
    <s v="Machine learning"/>
    <s v="Machine learning"/>
    <m/>
    <x v="0"/>
    <x v="1"/>
    <m/>
    <x v="0"/>
    <x v="0"/>
    <x v="1"/>
    <x v="0"/>
    <m/>
    <m/>
    <m/>
    <x v="2"/>
    <x v="9"/>
    <x v="0"/>
    <x v="0"/>
    <x v="0"/>
    <m/>
    <x v="1"/>
    <x v="0"/>
    <x v="0"/>
    <s v="Business intelligence"/>
    <m/>
    <m/>
    <s v="Organizational / Sustained Change"/>
    <b v="0"/>
    <m/>
    <m/>
    <m/>
    <m/>
    <m/>
    <s v="Improved Administration Efficency"/>
    <s v="Improved Administrative Efficiency"/>
    <m/>
    <m/>
    <s v="x"/>
    <m/>
    <m/>
    <m/>
    <m/>
    <b v="0"/>
    <m/>
    <m/>
    <m/>
    <s v="https://www.datamanager.it/2022/01/enel-sceglie-la-tecnologia-ublique-di-spindox-per-lottimizzazione-delle-scorte/"/>
    <s v="validated"/>
    <x v="0"/>
    <m/>
    <s v="Marco Combetto"/>
    <d v="2022-01-24T00:00:00"/>
    <m/>
  </r>
  <r>
    <s v="AIWT6-899"/>
    <s v="MIREL - Mining and reasoning with legal text"/>
    <s v="https://www.mirelproject.eu/"/>
    <s v="mirel_coord@uni.lu"/>
    <s v="The MIREL project will create an international and inter-sectorial network to define a formal framework and to develop tools for MIning and REasoning with Legal texts, with the aim of translating these legal texts into formal representations that can be used for querying norms, compliance checking, and decision support._x000a_MIREL addresses both conceptual challenges, such as the role of legal interpretation in mining and reasoning, and computational challenges, such as the handling of big legal data, and the complexity of regulatory compliance. It bridges the gap between the community working on legal ontologies and NLP parsers and the community working on reasoning methods and formal logic. Moreover, it is the first project of its kind to involve industrial partners in the future development of innovative products and services in legal reasoning and their deployment in the market._x000a_MIREL promotes mobility and staff exchange between SMEs to academies in order to create an inter-continental interdisciplinary consortium in Law and Artificial Intelligence areas including Natural Language Processing, Computational Ontologies, Argumentation, and Logic &amp; Reasoning."/>
    <x v="1"/>
    <x v="20"/>
    <s v="LU"/>
    <s v="University of Luxembourg"/>
    <x v="2"/>
    <x v="1"/>
    <s v="General services."/>
    <x v="4"/>
    <x v="6"/>
    <n v="2018"/>
    <s v="Communication"/>
    <s v="Natural language processing"/>
    <s v="Machine learning"/>
    <s v="text analysis"/>
    <x v="0"/>
    <x v="7"/>
    <s v="8-Justice"/>
    <x v="0"/>
    <x v="0"/>
    <x v="0"/>
    <x v="1"/>
    <m/>
    <m/>
    <m/>
    <x v="0"/>
    <x v="6"/>
    <x v="0"/>
    <x v="0"/>
    <x v="0"/>
    <m/>
    <x v="1"/>
    <x v="0"/>
    <x v="0"/>
    <s v="Process digitalisation"/>
    <m/>
    <m/>
    <s v="Organizational / Sustained Change"/>
    <b v="0"/>
    <m/>
    <m/>
    <m/>
    <m/>
    <m/>
    <s v="Improved Administration Efficency"/>
    <s v="Improved Administrative Efficiency"/>
    <m/>
    <m/>
    <s v="x"/>
    <m/>
    <m/>
    <m/>
    <m/>
    <b v="0"/>
    <m/>
    <m/>
    <m/>
    <s v="https://www.mirelproject.eu/"/>
    <s v="validated"/>
    <x v="0"/>
    <m/>
    <s v="Marco Combetto"/>
    <d v="2022-01-24T00:00:00"/>
    <m/>
  </r>
  <r>
    <s v="AIWT6-892"/>
    <s v="AI Robort Judge for small claims in Estonia"/>
    <s v="https://aastaraamat.riigikohus.ee/en/artificial-intelligence-a-substitute-or-supporter-of-judges/"/>
    <s v="siim.sikkut@mkm.ee_x000a_ +372 625 6309"/>
    <s v="The project want to implement a “robot judge” that could adjudicate small claims disputes of less than €7,000 (about $8,000). Officials hope the system can clear a backlog of cases for judges and court clerks. The project is in its early phases and a pilot started in 2019 focusing on contract disputes. In concept, the two parties will upload documents and other relevant information, and the AI will issue a decision that can be appealed to a human judge. Many details are still to be worked out. Velsberg says the system might have to be adjusted after feedback from lawyers and judges."/>
    <x v="0"/>
    <x v="3"/>
    <s v="EE"/>
    <s v="Estonian Ministry of Justice"/>
    <x v="0"/>
    <x v="5"/>
    <s v="Law courts"/>
    <x v="4"/>
    <x v="2"/>
    <m/>
    <s v="Communication"/>
    <s v="Automated reasoning"/>
    <m/>
    <m/>
    <x v="2"/>
    <x v="7"/>
    <s v="8-Justice"/>
    <x v="0"/>
    <x v="0"/>
    <x v="0"/>
    <x v="0"/>
    <m/>
    <m/>
    <m/>
    <x v="3"/>
    <x v="7"/>
    <x v="0"/>
    <x v="2"/>
    <x v="2"/>
    <s v="No"/>
    <x v="0"/>
    <x v="1"/>
    <x v="3"/>
    <s v="Public Services and engagement"/>
    <m/>
    <m/>
    <s v="Transformative / Disruptive"/>
    <s v="Improved Public Service"/>
    <s v="x"/>
    <m/>
    <m/>
    <s v="x"/>
    <m/>
    <s v="Open Government Capabilities"/>
    <b v="0"/>
    <m/>
    <m/>
    <m/>
    <m/>
    <m/>
    <m/>
    <m/>
    <s v="Open government capabilities"/>
    <s v="x"/>
    <m/>
    <m/>
    <s v="https://www.wired.com/story/can-ai-be-fair-judge-court-estonia-thinks-so/"/>
    <s v="validated"/>
    <x v="0"/>
    <m/>
    <s v="Luca Tangi"/>
    <d v="2022-02-10T00:00:00"/>
    <m/>
  </r>
  <r>
    <s v="AIWT6-900"/>
    <s v="Predictive maintenance for wind farms"/>
    <s v="https://www.aimonitoring.net/"/>
    <s v="info@aimonitoring.net"/>
    <s v="A service to minimize the damage suffered in the company by the downtime of a windpower machine and better manage the efficiency of the production process. This purpose is achieved thanks to software system for predictive maintenance based on machine learning algorithms. The benefit by planning interventions and developing targeted solutions; which on the one hand reduce costs and downtime, on the other have a positive impact on the quality of the production system"/>
    <x v="0"/>
    <x v="12"/>
    <s v="IT"/>
    <s v="Terna Spa"/>
    <x v="3"/>
    <x v="3"/>
    <s v="Fuel and energy"/>
    <x v="1"/>
    <x v="6"/>
    <m/>
    <s v="Learning"/>
    <s v="Machine learning"/>
    <s v="Machine learning"/>
    <m/>
    <x v="0"/>
    <x v="1"/>
    <m/>
    <x v="0"/>
    <x v="0"/>
    <x v="1"/>
    <x v="0"/>
    <m/>
    <m/>
    <m/>
    <x v="3"/>
    <x v="7"/>
    <x v="0"/>
    <x v="0"/>
    <x v="0"/>
    <m/>
    <x v="1"/>
    <x v="1"/>
    <x v="0"/>
    <m/>
    <m/>
    <m/>
    <s v="Incremental / Technical Change"/>
    <b v="0"/>
    <m/>
    <m/>
    <m/>
    <m/>
    <m/>
    <s v="Improved Administration Efficency"/>
    <s v="Improved Administrative Efficiency"/>
    <m/>
    <m/>
    <m/>
    <s v="x"/>
    <s v="x"/>
    <m/>
    <m/>
    <b v="0"/>
    <m/>
    <m/>
    <m/>
    <s v="https://www.aimonitoring.net/"/>
    <s v="validated"/>
    <x v="0"/>
    <m/>
    <s v="Marco Combetto"/>
    <d v="2022-03-16T00:00:00"/>
    <m/>
  </r>
  <r>
    <s v="AIWT6-893"/>
    <s v="Sidekick - Digital therapeutic program offers users personalised programs"/>
    <s v="https://sidekickhealth.com/solution/"/>
    <s v="info@sidekickhealth.com"/>
    <s v="The digital therapeutic program offers users personalised programs, advice, and helps keep them motivated through making lifestyle changes. By using a blend of artificial intelligence and gamification, the digital therapeutic program recommends lifestyle changes and encourages patients to reach them by offering rewards for positive choices. Patients have access to disease-specific resources like recipes, health education videos, and guidance on coping skills. Reminders ensure that users adhere to their medication schedule if applicable. In 2020, Sidekick won the eHealth Award, which recognises startups developing digital healthcare solutions."/>
    <x v="0"/>
    <x v="29"/>
    <s v="IS"/>
    <s v="Sidekick ltd"/>
    <x v="3"/>
    <x v="4"/>
    <s v="Health n.e.c."/>
    <x v="1"/>
    <x v="0"/>
    <m/>
    <s v="Learning"/>
    <s v="Machine learning"/>
    <s v="Machine learning"/>
    <m/>
    <x v="0"/>
    <x v="1"/>
    <m/>
    <x v="0"/>
    <x v="2"/>
    <x v="2"/>
    <x v="0"/>
    <m/>
    <m/>
    <m/>
    <x v="0"/>
    <x v="0"/>
    <x v="0"/>
    <x v="0"/>
    <x v="0"/>
    <m/>
    <x v="0"/>
    <x v="1"/>
    <x v="0"/>
    <m/>
    <m/>
    <m/>
    <s v="Incremental / Technical Change"/>
    <s v="Improved Public Service"/>
    <s v="x"/>
    <s v="x"/>
    <m/>
    <s v="x"/>
    <m/>
    <b v="0"/>
    <b v="0"/>
    <m/>
    <m/>
    <m/>
    <m/>
    <m/>
    <m/>
    <m/>
    <b v="0"/>
    <m/>
    <m/>
    <m/>
    <s v="https://www.oncedaily.co/sidekick-uses-gamification-to-encourage-positive-health-changes/"/>
    <s v="validated"/>
    <x v="1"/>
    <m/>
    <s v="Marco Combetto"/>
    <d v="2022-03-17T00:00:00"/>
    <m/>
  </r>
  <r>
    <s v="AIWT6-894"/>
    <s v="Mindletic: mental gym for emotional balance"/>
    <s v="https://www.mindletic.com/"/>
    <s v="info@mindletic.com"/>
    <s v="The Mindletic system analyses anonymous &amp; aggregated emotional well-being data at the company level, compares it with global trends, offers data-driven advice, and paired with our professionals’ insights, predicts costly employee imbalance."/>
    <x v="0"/>
    <x v="30"/>
    <s v="LI"/>
    <s v="Mindletic ltd"/>
    <x v="3"/>
    <x v="4"/>
    <s v="Health n.e.c."/>
    <x v="1"/>
    <x v="0"/>
    <m/>
    <s v="Learning"/>
    <s v="Machine learning"/>
    <s v="Machine learning"/>
    <m/>
    <x v="0"/>
    <x v="1"/>
    <m/>
    <x v="0"/>
    <x v="2"/>
    <x v="2"/>
    <x v="0"/>
    <m/>
    <m/>
    <m/>
    <x v="0"/>
    <x v="0"/>
    <x v="0"/>
    <x v="0"/>
    <x v="0"/>
    <m/>
    <x v="0"/>
    <x v="1"/>
    <x v="0"/>
    <m/>
    <m/>
    <m/>
    <s v="Incremental / Technical Change"/>
    <s v="Improved Public Service"/>
    <s v="x"/>
    <s v="x"/>
    <m/>
    <s v="x"/>
    <m/>
    <b v="0"/>
    <b v="0"/>
    <m/>
    <m/>
    <m/>
    <m/>
    <m/>
    <m/>
    <m/>
    <b v="0"/>
    <m/>
    <m/>
    <m/>
    <s v="https://www.startuplithuania.com/news/startup-of-the-week-mindletic/"/>
    <s v="validated"/>
    <x v="1"/>
    <m/>
    <s v="Marco Combetto"/>
    <d v="2022-03-17T00:00:00"/>
    <m/>
  </r>
  <r>
    <s v="AIWT6-895"/>
    <s v="CapAI: methodology to audit AI "/>
    <s v="https://papers.ssrn.com/sol3/papers.cfm?abstract_id=4064091"/>
    <s v="Luciano Floridi_x000a_University of Oxford - Oxford Internet Institute; University of Bologna- Department of Legal Studies"/>
    <s v="capAI is a conformity assessment procedure for AI systems, to provide an independent, comparable, quantifiable, and accountable assessment of AI systems that conforms with the proposed AIA regulation. By building on the AIA, capAI provides organisations with practical guidance on how high-level ethics principles can be translated into verifiable criteria that help shape the design, development, deployment and use of ethical AI. The main purpose of capAI is to serve as a governance tool that ensures and demonstrates that the development and operation of an AI system are trustworthy – i.e., legally compliant, ethically sound, and technically robust – and thus conform to the AIA."/>
    <x v="1"/>
    <x v="10"/>
    <s v="UK"/>
    <s v="University of Oxford - Oxford Internet Institute"/>
    <x v="2"/>
    <x v="1"/>
    <s v="Basic research."/>
    <x v="1"/>
    <x v="12"/>
    <m/>
    <s v="Services"/>
    <s v="AI Services"/>
    <m/>
    <m/>
    <x v="1"/>
    <x v="1"/>
    <m/>
    <x v="0"/>
    <x v="0"/>
    <x v="1"/>
    <x v="0"/>
    <m/>
    <m/>
    <m/>
    <x v="2"/>
    <x v="18"/>
    <x v="0"/>
    <x v="1"/>
    <x v="1"/>
    <s v="Yes"/>
    <x v="1"/>
    <x v="1"/>
    <x v="5"/>
    <m/>
    <m/>
    <m/>
    <s v="Organizational / Sustained Change"/>
    <m/>
    <m/>
    <m/>
    <m/>
    <m/>
    <m/>
    <m/>
    <m/>
    <m/>
    <m/>
    <m/>
    <s v="x"/>
    <s v="x"/>
    <m/>
    <m/>
    <m/>
    <s v="x"/>
    <m/>
    <m/>
    <s v="https://www.sbs.ox.ac.uk/news/new-research-will-help-protect-society-unethical-ai"/>
    <s v="validated"/>
    <x v="0"/>
    <m/>
    <s v="Marco Combetto"/>
    <d v="2022-03-30T00:00:00"/>
    <m/>
  </r>
  <r>
    <s v="AIWT6-896"/>
    <s v="Aerorozvidka: areas as surveillance, situational awareness, automated control with drones"/>
    <s v="https://aerorozvidka.xyz/"/>
    <s v="Yaroslav Honchar (info@aerorozvidka.xyz)"/>
    <s v="Main purpose of the organization is to assist the defense and security forces of Ukraine in developing capabilities in such areas as surveillance, improving situational awareness, implementing automated control, developing innovative IT solutions, performing tasks in cyberspace, other technical expertise, and achieving conditions to meet and protect scientific, economic, creative, educational, social, environmental and other interests of its members and society. In its early days, the unit used commercial surveillance drones, but its team of engineers, software designers and drone enthusiasts later developed their own designs. They built a range of surveillance drones, as well as large 1.5-metre eight-rotor machines capable of dropping bombs and rocket-propelled anti-tank grenades, and created a system called Delta, a network of sensors along the frontlines that fed into a digital map so commanders could see enemy movements as they happened. It now uses the Starlink satellite system"/>
    <x v="0"/>
    <x v="31"/>
    <s v="UA"/>
    <s v="Aerorozvidka NGO"/>
    <x v="6"/>
    <x v="6"/>
    <m/>
    <x v="3"/>
    <x v="12"/>
    <m/>
    <s v="Perception"/>
    <s v="Computer vision"/>
    <s v="Machine learning"/>
    <m/>
    <x v="0"/>
    <x v="1"/>
    <m/>
    <x v="4"/>
    <x v="4"/>
    <x v="0"/>
    <x v="0"/>
    <m/>
    <m/>
    <m/>
    <x v="3"/>
    <x v="8"/>
    <x v="0"/>
    <x v="0"/>
    <x v="0"/>
    <m/>
    <x v="0"/>
    <x v="1"/>
    <x v="2"/>
    <m/>
    <m/>
    <m/>
    <s v="Transformative / Disruptive"/>
    <m/>
    <s v="x"/>
    <s v="x"/>
    <m/>
    <s v="x"/>
    <m/>
    <m/>
    <m/>
    <m/>
    <m/>
    <m/>
    <m/>
    <m/>
    <m/>
    <m/>
    <m/>
    <s v="x"/>
    <m/>
    <m/>
    <s v="https://www.theguardian.com/world/2022/mar/28/the-drone-operators-who-halted-the-russian-armoured-vehicles-heading-for-kyiv"/>
    <s v="validated"/>
    <x v="0"/>
    <m/>
    <s v="Marco Combetto"/>
    <d v="2022-03-30T00:00:00"/>
    <m/>
  </r>
  <r>
    <s v="AIWT6-897"/>
    <s v="Ithaca: AI system for reconstruct portions of missing or damaged old inscriptions"/>
    <s v="https://www.nature.com/articles/s41586-022-04448-z"/>
    <s v="Thea Sommerschield_x000a_https://theasommerschield.it/"/>
    <s v="Without assistance, Ithaca was able to restore texts with 62 percent accuracy; determine a text’s geographic origins 71 percent of the time; and date texts to within 30 years from when it was written, according to the study. Historians working without benefit of the program could restore texts with only 25 percent accuracy. But when historians supplemented data from the A.I. system and added it to their own work, historical accuracy increased to 72 percent."/>
    <x v="1"/>
    <x v="28"/>
    <s v="EL"/>
    <s v="Ca' Foscari Università di Venezia"/>
    <x v="2"/>
    <x v="7"/>
    <s v="Cultural services."/>
    <x v="4"/>
    <x v="12"/>
    <m/>
    <s v="Learning"/>
    <s v="Machine learning"/>
    <s v="Machine learning"/>
    <m/>
    <x v="0"/>
    <x v="1"/>
    <m/>
    <x v="0"/>
    <x v="0"/>
    <x v="1"/>
    <x v="0"/>
    <m/>
    <m/>
    <m/>
    <x v="3"/>
    <x v="8"/>
    <x v="0"/>
    <x v="1"/>
    <x v="0"/>
    <m/>
    <x v="0"/>
    <x v="0"/>
    <x v="1"/>
    <m/>
    <m/>
    <m/>
    <s v="Transformative / Disruptive"/>
    <m/>
    <m/>
    <s v="x"/>
    <s v="x"/>
    <m/>
    <m/>
    <m/>
    <m/>
    <m/>
    <m/>
    <m/>
    <m/>
    <m/>
    <m/>
    <m/>
    <m/>
    <s v="x"/>
    <m/>
    <m/>
    <s v="https://www.smithsonianmag.com/smart-news/a-new-ai-can-help-historians-decipher-damaged-ancient-greek-texts-180979736/"/>
    <s v="validated"/>
    <x v="0"/>
    <m/>
    <s v="Marco Combetto"/>
    <d v="2022-03-30T00:00:00"/>
    <m/>
  </r>
  <r>
    <s v="AIWT6-898"/>
    <s v="Pompei Robot Dog "/>
    <s v="https://www.washingtonpost.com/world/2022/03/31/pompeii-robot-dog-patrol-boston-dynamics/"/>
    <s v="Gabriel Zuchtriegel_x000a_Smart@POMPEI"/>
    <s v="The robot, which with a slight stretch of the imagination resembles a four-legged dog, is called Spot. It was developed by the technology firm Boston Dynamics and is equipped with an autonomous, laser-based scanner and a color camera with a 360-degree field of vision. The goal is for Spot to walk around Pompeii autonomously, across bricks and dirt, at night and during the day, to monitor existing buildings for structural weaknesses and to assess the progress of restoration work and search digs, especially in areas that could be dangerous to humans"/>
    <x v="1"/>
    <x v="12"/>
    <s v="IT"/>
    <s v="Pompeii Archaeological Park"/>
    <x v="2"/>
    <x v="7"/>
    <s v="Cultural services."/>
    <x v="4"/>
    <x v="12"/>
    <m/>
    <s v="Integration and Interaction"/>
    <s v="Robotics and Automation"/>
    <s v="Machine learning"/>
    <m/>
    <x v="0"/>
    <x v="1"/>
    <m/>
    <x v="0"/>
    <x v="1"/>
    <x v="2"/>
    <x v="0"/>
    <m/>
    <m/>
    <m/>
    <x v="3"/>
    <x v="8"/>
    <x v="0"/>
    <x v="1"/>
    <x v="0"/>
    <m/>
    <x v="1"/>
    <x v="1"/>
    <x v="2"/>
    <m/>
    <m/>
    <m/>
    <s v="Transformative / Disruptive"/>
    <m/>
    <m/>
    <m/>
    <m/>
    <m/>
    <m/>
    <m/>
    <m/>
    <m/>
    <m/>
    <m/>
    <s v="x"/>
    <m/>
    <m/>
    <m/>
    <m/>
    <m/>
    <m/>
    <m/>
    <s v="https://www.forbes.com/sites/rebeccahughes/2022/03/29/at-pompeii-a-robot-dog-is-helping-guard-and-protect-the-ruins/"/>
    <s v="validated"/>
    <x v="0"/>
    <m/>
    <s v="Marco Combetto"/>
    <d v="2022-03-31T00:00:00"/>
    <m/>
  </r>
  <r>
    <s v="AIWT6-913"/>
    <s v="AI for Ethically Responsible Big Open Data (ETAPAS Case 1)"/>
    <s v="https://www.etapasproject.eu/usecases/post-1/"/>
    <m/>
    <s v="Identification of possible ethical issues/risks and impacts and propose mitigation actions and recommendations in relation to the big data analysis and publication procedure of anonymized open datasets in line with the legal framework, including the GDPR. The target data are from the NoiPA system that provides HR shared services to around 100 Italian central and local public administrations through the NoiPA digital platform, used by 2.2 mln civil servants._x000a_The NoiPA platform [NoiPA] a series of open datasets that are created through additional elaboration and analysis of data stored in the platform that collects, enhances, and analyses data from NoiPA. The published data covers:_x000a_-Administered personnel and Administrations (methods of salaries crediting, bodies organizational structures)_x000a_-Working relationship (personnel classification, contracts, reasons for hiring of work relationships, etc) _x000a_-Economic treatment (deduction detail per dependent family member, tax deductions, family allowances, etc). The sensitivity of the data exposed on the platform requires high standards of privacy protection. AI could enable, notably through the combination of information from different datasets, the (re)identification of personal information even in anonymized and aggregated datasets. Dataset can hide biased or discriminatory characteristics arising from, for instance, erroneous sampling, variables capturing sensitive background characteristics and the use of proxies. "/>
    <x v="1"/>
    <x v="12"/>
    <s v="IT"/>
    <s v="Ministero Economia e Finanze"/>
    <x v="0"/>
    <x v="3"/>
    <s v="General economic, commercial and labour affair"/>
    <x v="4"/>
    <x v="12"/>
    <m/>
    <s v="Learning"/>
    <s v="Machine learning"/>
    <m/>
    <m/>
    <x v="0"/>
    <x v="1"/>
    <m/>
    <x v="0"/>
    <x v="0"/>
    <x v="1"/>
    <x v="0"/>
    <m/>
    <m/>
    <m/>
    <x v="2"/>
    <x v="18"/>
    <x v="0"/>
    <x v="0"/>
    <x v="0"/>
    <m/>
    <x v="1"/>
    <x v="1"/>
    <x v="0"/>
    <m/>
    <m/>
    <m/>
    <m/>
    <m/>
    <m/>
    <m/>
    <m/>
    <m/>
    <m/>
    <m/>
    <m/>
    <m/>
    <m/>
    <m/>
    <s v="x"/>
    <s v="x"/>
    <m/>
    <m/>
    <m/>
    <s v="x"/>
    <m/>
    <m/>
    <m/>
    <s v="created"/>
    <x v="1"/>
    <m/>
    <s v="Marco Combetto"/>
    <d v="2022-05-05T00:00:00"/>
    <m/>
  </r>
  <r>
    <s v="IPSO-10001"/>
    <s v="Nidi Gratis: Public Service for Free Nursery "/>
    <s v="https://nidigratis.blockchainregionelombardia.it/"/>
    <s v="supporto@blockchainregionelombardia.it"/>
    <s v="A public service, using blockchain technologies, which offers families from deprived backgrounds free access to childcare for children up to the age of 3."/>
    <x v="2"/>
    <x v="12"/>
    <s v="IT"/>
    <s v="Regione Lombardia"/>
    <x v="9"/>
    <x v="0"/>
    <s v="Family and children."/>
    <x v="5"/>
    <x v="2"/>
    <m/>
    <s v="Services"/>
    <m/>
    <m/>
    <m/>
    <x v="1"/>
    <x v="1"/>
    <m/>
    <x v="0"/>
    <x v="0"/>
    <x v="3"/>
    <x v="4"/>
    <m/>
    <m/>
    <m/>
    <x v="0"/>
    <x v="19"/>
    <x v="1"/>
    <x v="2"/>
    <x v="2"/>
    <s v="Yes"/>
    <x v="0"/>
    <x v="2"/>
    <x v="5"/>
    <s v="Disintermediation and decentralised networks"/>
    <m/>
    <m/>
    <m/>
    <s v="Improved Public Services"/>
    <m/>
    <s v="x"/>
    <m/>
    <s v="x"/>
    <m/>
    <s v="Open Government Capabilities"/>
    <b v="0"/>
    <m/>
    <m/>
    <m/>
    <m/>
    <m/>
    <m/>
    <m/>
    <s v="Open government capabilities"/>
    <s v="x"/>
    <m/>
    <m/>
    <s v="Open Innovation Regione Lombardia"/>
    <s v="validated"/>
    <x v="0"/>
    <m/>
    <s v="from IPSO (Marco Combetto)"/>
    <d v="2021-09-22T00:00:00"/>
    <m/>
  </r>
  <r>
    <s v="IPSO-10002"/>
    <s v="Lombardia supply chain traceability system"/>
    <s v="https://filiera.blockchainregionelombardia.it/"/>
    <s v="supporto@blockchainregionelombardia.it"/>
    <s v="The experiment &quot;Blockchain applied to the traceability of food of animal origin&quot; was born within the Triennial Strategic Program for Research, Innovation and Technology Transfer approved by the Lombardy Region, which provides driving initiatives for the development of the Lombard system, including also the use of frontier ICT such as Blockchain."/>
    <x v="2"/>
    <x v="12"/>
    <s v="IT"/>
    <s v="Regione Lombardia"/>
    <x v="9"/>
    <x v="3"/>
    <s v="Agriculture, forestry, fishing and hunting"/>
    <x v="4"/>
    <x v="2"/>
    <m/>
    <s v="Services"/>
    <m/>
    <m/>
    <m/>
    <x v="1"/>
    <x v="1"/>
    <m/>
    <x v="0"/>
    <x v="0"/>
    <x v="3"/>
    <x v="4"/>
    <m/>
    <m/>
    <m/>
    <x v="0"/>
    <x v="20"/>
    <x v="1"/>
    <x v="2"/>
    <x v="2"/>
    <s v="Yes"/>
    <x v="0"/>
    <x v="1"/>
    <x v="1"/>
    <s v="Tracking of goods, supply chain, iot"/>
    <m/>
    <m/>
    <m/>
    <s v="Improved Public Service"/>
    <m/>
    <m/>
    <m/>
    <s v="x"/>
    <m/>
    <s v="Open Government Capabilities"/>
    <b v="0"/>
    <m/>
    <m/>
    <m/>
    <m/>
    <m/>
    <m/>
    <m/>
    <s v="Open government capabilities"/>
    <s v="x"/>
    <m/>
    <m/>
    <s v="Open Innovation Regione Lombardia"/>
    <s v="validated"/>
    <x v="0"/>
    <m/>
    <s v="from IPSO (Marco Combetto)"/>
    <d v="2021-09-22T00:00:00"/>
    <m/>
  </r>
  <r>
    <s v="IPSO-10003"/>
    <s v="Lombardia Chatbot Coronavirus"/>
    <s v="https://www.openinnovation.regione.lombardia.it/it/b/572/covidregioneattivachatbotsusintomieinformazioni"/>
    <m/>
    <s v="Recognize the symptoms associated with Coronavirus and receive information on the correct behaviors to be adopted: this is the goal of the new tool that since March 7 the Lombardy Region has made available to everyone on its portal. It is an automatic info-chat, or Chatbot . It allows you to access a guided path which, based on the selected symptoms, leads to the choice of the most correct actions to take , based on the guidelines of the Ministry of Health and of the international bodies responsible for managing the emergency. A tool within everyone's reach, made available by the Regional Company for Innovation and Purchasing ( ARIA SpA .) Making use of the expertise ofa team of researchers, doctors and health professionals who daily provide their support to citizens through the Paginemediche.it platform  . The contents of the answers provided via Chatbot are verified by the Lombardy Region and AREU (Regional Emergency Emergency Company). The service was immediately aroused great interest, with very high access numbers : 6,800 users chose it on the institutional portal of the Lombardy Region, 1,600 users exploited it starting from the pages of their Health Record, 770 users from the portal dedicated to the Agency regional press."/>
    <x v="2"/>
    <x v="12"/>
    <s v="IT"/>
    <s v="Regione Lombardia"/>
    <x v="4"/>
    <x v="4"/>
    <s v="Public health services."/>
    <x v="1"/>
    <x v="7"/>
    <m/>
    <s v="Learning"/>
    <s v="Machine learning"/>
    <s v="Machine learning"/>
    <m/>
    <x v="0"/>
    <x v="1"/>
    <m/>
    <x v="0"/>
    <x v="0"/>
    <x v="1"/>
    <x v="0"/>
    <m/>
    <m/>
    <m/>
    <x v="0"/>
    <x v="1"/>
    <x v="0"/>
    <x v="4"/>
    <x v="2"/>
    <s v="No"/>
    <x v="0"/>
    <x v="1"/>
    <x v="1"/>
    <s v="Chatbot"/>
    <m/>
    <m/>
    <s v="Incremental / Technical Change"/>
    <s v="Improved Public Service"/>
    <m/>
    <s v="x"/>
    <m/>
    <m/>
    <m/>
    <b v="0"/>
    <b v="0"/>
    <m/>
    <m/>
    <m/>
    <m/>
    <m/>
    <m/>
    <m/>
    <b v="0"/>
    <m/>
    <m/>
    <m/>
    <s v="IPSO DB"/>
    <s v="validated"/>
    <x v="0"/>
    <m/>
    <s v="from IPSO (Marco Combetto)"/>
    <d v="2021-09-22T00:00:00"/>
    <m/>
  </r>
  <r>
    <s v="IPSO-19001"/>
    <s v="Project PININ: agri-food products tracking throughout the whole supply chain"/>
    <s v="https://www.csipiemonte.it/en/project/pinin"/>
    <s v="CSI Piemonte tel. +39.011.3168111_x000a_international@csi.it"/>
    <s v="The project aims to build a distributed and decentralized infrastructure based on blockchain for agri-food products tracking throughout the whole supply chain. CSI is one of the partner, together with the University of Turin and Consoft Sistemi._x000a__x000a_Currently, the automated traceability data collection systems adopted by agri-food companies are different and not homogeneous. There are many applications that penalize the supply chain efficiency, the traced data accuracy and the individual user experience. Users who are forced to use different sites or apps manually inputting the product lot code."/>
    <x v="0"/>
    <x v="12"/>
    <s v="IT"/>
    <s v="CSI Piemonte _x000a_(Inhouse ICT of Regione Piemonte - Italy)"/>
    <x v="9"/>
    <x v="3"/>
    <s v="Agriculture, forestry, fishing and hunting"/>
    <x v="3"/>
    <x v="1"/>
    <n v="2022"/>
    <s v="Services"/>
    <m/>
    <m/>
    <m/>
    <x v="1"/>
    <x v="1"/>
    <m/>
    <x v="0"/>
    <x v="0"/>
    <x v="3"/>
    <x v="4"/>
    <m/>
    <m/>
    <m/>
    <x v="0"/>
    <x v="20"/>
    <x v="1"/>
    <x v="2"/>
    <x v="2"/>
    <s v="No"/>
    <x v="2"/>
    <x v="2"/>
    <x v="5"/>
    <s v="Tracking of goods, supply chain, iot"/>
    <m/>
    <m/>
    <s v="Incremental / Technical Change"/>
    <s v="Improved Public Service"/>
    <m/>
    <s v="x"/>
    <s v="x"/>
    <s v="x"/>
    <s v="x"/>
    <s v="Open Government Capabilities"/>
    <b v="0"/>
    <m/>
    <m/>
    <m/>
    <m/>
    <m/>
    <m/>
    <m/>
    <s v="Open government capabilities"/>
    <s v="x"/>
    <m/>
    <m/>
    <s v="www.csipiemonte.it"/>
    <s v="validated"/>
    <x v="0"/>
    <m/>
    <s v="Marco Combetto"/>
    <d v="2021-11-15T00:00:00"/>
    <m/>
  </r>
  <r>
    <s v="IPSO-19002"/>
    <s v="BLINC: BLockchain INclusive for digital Citizenships"/>
    <s v="https://www.csipiemonte.it/en/project/blinc"/>
    <s v="CSI Piemonte tel. +39.011.3168111_x000a_international@csi.it"/>
    <s v="The project aims to create a virtual document wallet that contains self-generated certificates together with documents generated by private and public services with which the immigrant comes into contact. The wallet will be designed mainly for mobile use and, at the same time, accessible from any other networked device.  Another fundamental aspect will be the granular management of privacy, not intended as a discriminating index, but as an opportunity to collect traces that will allow immigrants to accelerate their social inclusion, certifications that encourage hospitality by private individuals free of charge or in shared apartments."/>
    <x v="1"/>
    <x v="12"/>
    <s v="IT"/>
    <s v="CSI Piemonte _x000a_(Inhouse ICT of Regione Piemonte - Italy)"/>
    <x v="9"/>
    <x v="1"/>
    <s v="General services."/>
    <x v="4"/>
    <x v="5"/>
    <n v="2019"/>
    <m/>
    <m/>
    <m/>
    <m/>
    <x v="1"/>
    <x v="1"/>
    <m/>
    <x v="0"/>
    <x v="0"/>
    <x v="3"/>
    <x v="4"/>
    <m/>
    <m/>
    <m/>
    <x v="3"/>
    <x v="21"/>
    <x v="1"/>
    <x v="1"/>
    <x v="2"/>
    <s v="No"/>
    <x v="0"/>
    <x v="2"/>
    <x v="5"/>
    <s v="Process digitalisation"/>
    <m/>
    <m/>
    <s v="Transformative / Disruptive"/>
    <s v="Improved Public Service"/>
    <m/>
    <s v="x"/>
    <s v="x"/>
    <s v="x"/>
    <s v="x"/>
    <s v="Open Government Capabilities"/>
    <b v="0"/>
    <m/>
    <m/>
    <m/>
    <m/>
    <m/>
    <m/>
    <m/>
    <s v="Open government capabilities"/>
    <s v="x"/>
    <m/>
    <m/>
    <s v="www.csipiemonte.it"/>
    <s v="validated"/>
    <x v="0"/>
    <m/>
    <s v="Marco Combetto"/>
    <d v="2021-11-15T00:00:00"/>
    <m/>
  </r>
  <r>
    <s v="IPSO-30005"/>
    <s v="Data &amp; Analytics Framework (ex DAF now PDND)"/>
    <s v="https://teamdigitale.governo.it/en/projects/daf.htm"/>
    <m/>
    <s v="The Data &amp; Analytics Framework (DAF) has the goal of improving and simplifying the interoperability and exchange of data between Public Administrations, promoting and improving the management and usage of Open Data, optimizing activities of analysis and knowledge generation."/>
    <x v="0"/>
    <x v="12"/>
    <s v="IT"/>
    <s v="Agenzia per l'Italia Digitale"/>
    <x v="1"/>
    <x v="1"/>
    <s v="R&amp;D general public services."/>
    <x v="4"/>
    <x v="0"/>
    <m/>
    <s v="Services"/>
    <m/>
    <m/>
    <m/>
    <x v="1"/>
    <x v="1"/>
    <m/>
    <x v="0"/>
    <x v="0"/>
    <x v="3"/>
    <x v="4"/>
    <m/>
    <m/>
    <m/>
    <x v="4"/>
    <x v="16"/>
    <x v="2"/>
    <x v="0"/>
    <x v="2"/>
    <s v="Yes"/>
    <x v="3"/>
    <x v="2"/>
    <x v="5"/>
    <s v="Process digitalisation"/>
    <m/>
    <m/>
    <m/>
    <s v="Improved Public Service"/>
    <m/>
    <m/>
    <m/>
    <s v="x"/>
    <m/>
    <b v="0"/>
    <b v="0"/>
    <m/>
    <m/>
    <m/>
    <m/>
    <m/>
    <m/>
    <m/>
    <b v="0"/>
    <m/>
    <m/>
    <m/>
    <s v="IPSO DB"/>
    <s v="validated"/>
    <x v="1"/>
    <s v="[Marco} DAF, then named PNDN tever take off"/>
    <s v="from IPSO (Marco Combetto)"/>
    <d v="2021-09-22T00:00:00"/>
    <m/>
  </r>
  <r>
    <s v="IPSO-40001"/>
    <s v="Blockcerts academic credentials"/>
    <s v="https://newsbook.com.mt/en/malta-first-to-introduce-blockcerts-for-academic-credentials/"/>
    <m/>
    <s v="In October 2017, the Maltese government has launched a project that develops academic credentials verification using blockchain technology. The Ministry for Education and Employment (MEDE) of Malta decided to use the Blockcerts open standard for management of academic records. Blockcerts provides all aspects of the value chain: creation, issuing, viewing, and verification of the certificates, and uses blockchain technology as the infrastructure. The Proof of Concept was initiated to create a verifiable proof of education for citizens."/>
    <x v="0"/>
    <x v="21"/>
    <s v="MT"/>
    <s v="Ministry for Education and Employment"/>
    <x v="0"/>
    <x v="9"/>
    <s v="General services."/>
    <x v="4"/>
    <x v="5"/>
    <m/>
    <s v="Services"/>
    <m/>
    <m/>
    <m/>
    <x v="1"/>
    <x v="1"/>
    <m/>
    <x v="0"/>
    <x v="0"/>
    <x v="3"/>
    <x v="4"/>
    <m/>
    <m/>
    <m/>
    <x v="3"/>
    <x v="21"/>
    <x v="1"/>
    <x v="2"/>
    <x v="1"/>
    <s v="Yes"/>
    <x v="0"/>
    <x v="2"/>
    <x v="5"/>
    <s v="Disintermediation and decentralised networks"/>
    <m/>
    <m/>
    <m/>
    <s v="Improved Public Service"/>
    <m/>
    <m/>
    <m/>
    <s v="x"/>
    <s v="x"/>
    <s v="Open Government Capabilities"/>
    <b v="0"/>
    <m/>
    <m/>
    <m/>
    <m/>
    <m/>
    <m/>
    <m/>
    <s v="Open government capabilities"/>
    <s v="x"/>
    <m/>
    <m/>
    <s v="Blockchain for digital government - An assessment of pioneering implementations in public services"/>
    <s v="validated"/>
    <x v="0"/>
    <m/>
    <s v="from IPSO (Marco Combetto)"/>
    <d v="2021-09-22T00:00:00"/>
    <m/>
  </r>
  <r>
    <s v="IPSO-40002"/>
    <s v="The Land Registry in the blockchain - testbed"/>
    <s v="http://chromaway.com/solutions"/>
    <s v="info@chromaway.com"/>
    <s v="In real estate the value at stake is high, highlighting the importance of security and transparency of property transactions. Currently, transaction settlement in real estate is slow, costly and exposed to various business risks, including contested property deeds. This project attempts to tackle both the distrust between parties in real estate transfers and the speed of transactions. The project was initiated in September 2016 by the Swedish Mapping, Cadaster and Land Registration Authority, Landshypotek Bank, SBAB, Telia, Chromaway and Kairos Future. The project was set-up to redefine real estate transactions and mortgage deeds."/>
    <x v="0"/>
    <x v="18"/>
    <s v="SE"/>
    <s v="Mapping, Cadaster and Land Registration Authority"/>
    <x v="0"/>
    <x v="1"/>
    <s v="General services."/>
    <x v="4"/>
    <x v="6"/>
    <m/>
    <s v="Services"/>
    <m/>
    <m/>
    <m/>
    <x v="1"/>
    <x v="1"/>
    <m/>
    <x v="0"/>
    <x v="0"/>
    <x v="3"/>
    <x v="4"/>
    <m/>
    <m/>
    <m/>
    <x v="3"/>
    <x v="22"/>
    <x v="1"/>
    <x v="2"/>
    <x v="2"/>
    <s v="No"/>
    <x v="0"/>
    <x v="2"/>
    <x v="5"/>
    <s v="Tracking of goods, supply chain, iot"/>
    <m/>
    <m/>
    <m/>
    <s v="Improved Public Service"/>
    <m/>
    <s v="x"/>
    <s v="x"/>
    <s v="x"/>
    <s v="x"/>
    <b v="0"/>
    <b v="0"/>
    <m/>
    <m/>
    <m/>
    <m/>
    <m/>
    <m/>
    <m/>
    <b v="0"/>
    <m/>
    <m/>
    <m/>
    <s v="Blockchain for digital government - An assessment of pioneering implementations in public services"/>
    <s v="validated"/>
    <x v="0"/>
    <m/>
    <s v="from IPSO (Marco Combetto)"/>
    <d v="2021-09-22T00:00:00"/>
    <m/>
  </r>
  <r>
    <s v="IPSO-40003"/>
    <s v="uPort decentralised identity"/>
    <s v="https://www.uport.me/"/>
    <m/>
    <s v="The City of Zug has launched a government-issued identity on the Ethereum blockchain, called uPort. The aim of the project is to provide a trusted and self-reliant blockchain-based identity to authenticate for e-government services and share personal data with third parties. The project itself does not focus on developing public services that would use the blockchain-based identity. From the citizen's perspective the Uport service allows for a selective disclosure of specific information to particular companies or governmental institutions giving citizens a full control and de facto ownership over their personal data. uPort project has split into two new projects, Serto and Veramo, both of which carry on the mission of decentralizing the internet and returning control of data to individuals."/>
    <x v="3"/>
    <x v="27"/>
    <s v="CH"/>
    <s v="Municipality of Zug"/>
    <x v="4"/>
    <x v="1"/>
    <s v="General services."/>
    <x v="3"/>
    <x v="5"/>
    <m/>
    <s v="Services"/>
    <m/>
    <m/>
    <m/>
    <x v="1"/>
    <x v="1"/>
    <m/>
    <x v="0"/>
    <x v="0"/>
    <x v="3"/>
    <x v="4"/>
    <m/>
    <m/>
    <m/>
    <x v="0"/>
    <x v="23"/>
    <x v="1"/>
    <x v="1"/>
    <x v="2"/>
    <s v="Yes"/>
    <x v="0"/>
    <x v="2"/>
    <x v="5"/>
    <s v="Self-sovereign digital identity"/>
    <m/>
    <m/>
    <m/>
    <s v="Improved Public Service"/>
    <m/>
    <s v="x"/>
    <s v="x"/>
    <m/>
    <m/>
    <b v="0"/>
    <b v="0"/>
    <m/>
    <m/>
    <m/>
    <m/>
    <m/>
    <m/>
    <m/>
    <b v="0"/>
    <m/>
    <m/>
    <m/>
    <s v="Blockchain for digital government - An assessment of pioneering In developments in public services"/>
    <s v="validated"/>
    <x v="0"/>
    <m/>
    <s v="from IPSO (Marco Combetto)"/>
    <d v="2021-09-22T00:00:00"/>
    <m/>
  </r>
  <r>
    <s v="IPSO-40004"/>
    <s v="Infrachain governance framework"/>
    <s v="https://digital-luxembourg.public.lu/initiatives/infrachain"/>
    <m/>
    <s v="Infrachain is a non-profit organisation, launched in November 2016 in Luxembourg. The aim of the organisation is to support the creation of independent and incorruptible nodes involved in the operation of blockchain instances. Infrachain develops a governance layer placed on top of existing and future permissioned blockchains. The Infrachain governance framework gives attention to privacy protection, cyber-security, law enforcement and business continuity to the same degree as centralized systems. The framework postulates a separation of service and network layers and the establishment of a reference blockchain infrastructure, composed of independent nodes, hosting different public and private services."/>
    <x v="0"/>
    <x v="20"/>
    <s v="LU"/>
    <s v="Infrachain"/>
    <x v="6"/>
    <x v="1"/>
    <s v="General services."/>
    <x v="4"/>
    <x v="6"/>
    <m/>
    <s v="Services"/>
    <m/>
    <m/>
    <m/>
    <x v="1"/>
    <x v="1"/>
    <m/>
    <x v="0"/>
    <x v="0"/>
    <x v="3"/>
    <x v="4"/>
    <m/>
    <m/>
    <m/>
    <x v="1"/>
    <x v="24"/>
    <x v="1"/>
    <x v="2"/>
    <x v="1"/>
    <s v="Yes"/>
    <x v="1"/>
    <x v="2"/>
    <x v="5"/>
    <s v="Governance and voting"/>
    <m/>
    <m/>
    <m/>
    <b v="0"/>
    <m/>
    <m/>
    <m/>
    <m/>
    <m/>
    <s v="Improved Administration Efficency"/>
    <s v="Improved Administrative Efficiency"/>
    <s v="x"/>
    <m/>
    <s v="x"/>
    <s v="x"/>
    <s v="x"/>
    <m/>
    <s v="x"/>
    <s v="Open government capabilities"/>
    <s v="x"/>
    <m/>
    <m/>
    <s v="Blockchain for digital government - An assessment of pioneering implementations in public services"/>
    <s v="validated"/>
    <x v="0"/>
    <m/>
    <s v="from IPSO (Marco Combetto)"/>
    <d v="2021-09-22T00:00:00"/>
    <m/>
  </r>
  <r>
    <s v="IPSO-40005"/>
    <s v="Pension infrastructure"/>
    <s v="https://medium.com/@nathaliedrost/future-of-pensions-9115ebb7926c"/>
    <m/>
    <s v="The Pension Infrastructure (PI) is a complete community-based pension administration blockchain back-office. The aim of the project is to realize a more flexible and transparent pension administration system for citizens, while reducing significantly pension management costs. The project was initiated on the notion of the large similarities between blockchain payments and pension administration. In both systems actors have a personal balance and transactions between the balances occur."/>
    <x v="0"/>
    <x v="13"/>
    <s v="NL"/>
    <s v="APG"/>
    <x v="0"/>
    <x v="0"/>
    <s v="Old age."/>
    <x v="4"/>
    <x v="1"/>
    <m/>
    <s v="Services"/>
    <m/>
    <m/>
    <m/>
    <x v="1"/>
    <x v="1"/>
    <m/>
    <x v="0"/>
    <x v="0"/>
    <x v="3"/>
    <x v="4"/>
    <m/>
    <m/>
    <m/>
    <x v="0"/>
    <x v="19"/>
    <x v="1"/>
    <x v="2"/>
    <x v="2"/>
    <s v="Yes"/>
    <x v="0"/>
    <x v="2"/>
    <x v="5"/>
    <s v="Process digitalisation"/>
    <m/>
    <m/>
    <m/>
    <s v="Improved Public Service"/>
    <m/>
    <s v="x"/>
    <s v="x"/>
    <s v="x"/>
    <m/>
    <b v="0"/>
    <b v="0"/>
    <m/>
    <m/>
    <m/>
    <m/>
    <m/>
    <m/>
    <m/>
    <b v="0"/>
    <m/>
    <m/>
    <m/>
    <s v="Blockchain for digital government - An assessment of pioneering implementations in public services"/>
    <s v="validated"/>
    <x v="0"/>
    <m/>
    <s v="from IPSO (Marco Combetto)"/>
    <d v="2021-09-22T00:00:00"/>
    <m/>
  </r>
  <r>
    <s v="IPSO-40006"/>
    <s v="Stadjerspas smart vouchers"/>
    <s v="https://stadjerspas.nl/"/>
    <s v="stadjerspas@groningen.nl"/>
    <s v="Stadjerspas is a fully operable service which uses blockchain infrastructure to provide discounted services to low-income citizens of the Municipality of Groningen. Promotion of inclusivity in the city via a voucher system started in 1994. Up until 2013 vouchers were completely paper-based. In 2016 the voucher system in Groningen was moved to a blockchain, developed by DutchChain, a technology provider company. The core value-added of the blockchain-based system is the enhanced targeting of public money thanks to programmable money flows. Detailed spending conditions and eligibility criteria are programmed in the smart contract. Possible criteria include: detailed profiles of the beneficiaries and authorized providers, financial thresholds or usage limits. Smart vouchers can be used, for example, in sport clubs, cinemas or for subsidization of solar panels for home owners. From the municipality perspective Stadjerspas ensures that public money reserved for a specified purpose is spent exclusively on that purpose and targeted at a desired group of beneficiaries."/>
    <x v="3"/>
    <x v="13"/>
    <s v="NL"/>
    <s v="Municipality of Groningen"/>
    <x v="4"/>
    <x v="0"/>
    <s v="Social protection n.e.c."/>
    <x v="5"/>
    <x v="6"/>
    <m/>
    <s v="Services"/>
    <m/>
    <m/>
    <m/>
    <x v="1"/>
    <x v="1"/>
    <m/>
    <x v="0"/>
    <x v="0"/>
    <x v="3"/>
    <x v="4"/>
    <m/>
    <m/>
    <m/>
    <x v="0"/>
    <x v="19"/>
    <x v="1"/>
    <x v="1"/>
    <x v="2"/>
    <s v="Yes"/>
    <x v="0"/>
    <x v="2"/>
    <x v="5"/>
    <s v="Disintermediation and decentralised networks"/>
    <m/>
    <m/>
    <m/>
    <s v="Improved Public Service"/>
    <m/>
    <s v="x"/>
    <s v="x"/>
    <s v="x"/>
    <m/>
    <b v="0"/>
    <b v="0"/>
    <m/>
    <m/>
    <m/>
    <m/>
    <m/>
    <m/>
    <m/>
    <b v="0"/>
    <m/>
    <m/>
    <m/>
    <s v="Blockchain for digital government - An assessment of pioneering implementations in public services"/>
    <s v="validated"/>
    <x v="0"/>
    <m/>
    <s v="from IPSO (Marco Combetto)"/>
    <d v="2021-09-22T00:00:00"/>
    <m/>
  </r>
  <r>
    <s v="IPSO-50001"/>
    <s v="Blockchain pilot - Open Data notarization &amp; change protocol"/>
    <s v="https://digitales.wien.gv.at/en/vienna-blockchain/"/>
    <m/>
    <s v="In December 2017, the City of Vienna published a unique solution in Europe that secures public administration data with blockchain. Nearly 4,000 open data resources are already being notarized and are publishing clear identifiers on public blockchains. The solution will be extended to all open government data on data.gv.at and will be used throughout Austria. Notarization for data and documents will become a general service &quot;BLOCKSTEMPEL&quot; in cooperation with the Austrian Federal Computing Centre."/>
    <x v="3"/>
    <x v="0"/>
    <s v="AT"/>
    <s v="City of Vienna"/>
    <x v="4"/>
    <x v="1"/>
    <s v="General services."/>
    <x v="5"/>
    <x v="5"/>
    <m/>
    <s v="Services"/>
    <m/>
    <m/>
    <m/>
    <x v="1"/>
    <x v="1"/>
    <m/>
    <x v="0"/>
    <x v="0"/>
    <x v="3"/>
    <x v="4"/>
    <m/>
    <m/>
    <m/>
    <x v="3"/>
    <x v="22"/>
    <x v="1"/>
    <x v="2"/>
    <x v="2"/>
    <s v="Yes"/>
    <x v="1"/>
    <x v="2"/>
    <x v="5"/>
    <s v="Data notarisation"/>
    <m/>
    <m/>
    <m/>
    <b v="0"/>
    <m/>
    <m/>
    <m/>
    <m/>
    <m/>
    <s v="Improved Administration Efficency"/>
    <s v="Improved Administrative Efficiency"/>
    <m/>
    <m/>
    <s v="x"/>
    <s v="x"/>
    <m/>
    <s v="x"/>
    <s v="x"/>
    <s v="Open government capabilities"/>
    <s v="x"/>
    <m/>
    <m/>
    <s v="EU Blockchain Observatory and Forum - Initiatives Map"/>
    <s v="validated"/>
    <x v="0"/>
    <m/>
    <s v="from IPSO (Marco Combetto)"/>
    <d v="2021-09-22T00:00:00"/>
    <m/>
  </r>
  <r>
    <s v="IPSO-50002"/>
    <s v="Blockchain pilot - Digital food voucher"/>
    <s v="https://bdlt.school/files/slides/talk-brigitte-lutz-blockchain-in-the-city-of-vienna-technology-of-an-innovative-administration.pdf"/>
    <m/>
    <s v="Employees of the City of Vienna (CoV) receive food tokens in their digital wallets instead of paper food vouche for each working day. These can be redeemed at contract locations that transfer the token to the CoV to receive the value. The idea of the proof of concept is to optimize the whole process.The Proof of Concept will be evaluated. In the following phases of the project the actual implementation and the broad roll-out could take place for about 20,000 City-Vienna employees"/>
    <x v="3"/>
    <x v="0"/>
    <s v="AT"/>
    <s v="City of Vienna"/>
    <x v="4"/>
    <x v="0"/>
    <s v="Social protection n.e.c."/>
    <x v="3"/>
    <x v="0"/>
    <m/>
    <s v="Services"/>
    <m/>
    <m/>
    <m/>
    <x v="1"/>
    <x v="1"/>
    <m/>
    <x v="0"/>
    <x v="0"/>
    <x v="3"/>
    <x v="4"/>
    <m/>
    <m/>
    <m/>
    <x v="0"/>
    <x v="19"/>
    <x v="1"/>
    <x v="2"/>
    <x v="2"/>
    <s v="No"/>
    <x v="0"/>
    <x v="2"/>
    <x v="5"/>
    <s v="Process digitalisation"/>
    <m/>
    <m/>
    <m/>
    <s v="Improved Public Service"/>
    <m/>
    <s v="x"/>
    <s v="x"/>
    <s v="x"/>
    <m/>
    <b v="0"/>
    <b v="0"/>
    <m/>
    <m/>
    <m/>
    <m/>
    <m/>
    <m/>
    <m/>
    <b v="0"/>
    <m/>
    <m/>
    <m/>
    <s v="EU Blockchain Observatory and Forum - Initiatives Map"/>
    <s v="validated"/>
    <x v="0"/>
    <m/>
    <s v="from IPSO (Marco Combetto)"/>
    <d v="2021-09-22T00:00:00"/>
    <m/>
  </r>
  <r>
    <s v="IPSO-50003"/>
    <s v="Austrian Federal Government's Finance Agency, Oesterreichische Kontrollbank"/>
    <s v="https://www.coindesk.com/markets/2018/09/27/austrian-government-to-notarize-13-billion-bond-auction-using-ethereum/"/>
    <m/>
    <s v="The Austrian government is to use the ethereum blockchain to notarize the auction of a government bond worth ¬1.15 billion, or around $1.3 billion. The Federal Government Finance Agency (OeBFA) has assigned banking giant Oesterreichische Kontrollbank (OeKB) to carry out the auction on its behalf. The bankâ€™s responsibilities will include deploying the notarisation service to authenticate auction transaction data and subsequently store it on the blockchain, the agency explained.â€œBlockchain technology offers great potential for increasing efficiency and ensuring the quality of bank processes. Therefore, we have been dealing with this topic intensively for some time now and have already tested several prototypes. Starting the real operation on behalf of OeBFA is a pleasing and logical next step.â€"/>
    <x v="0"/>
    <x v="0"/>
    <s v="AT"/>
    <s v="Finance Agency"/>
    <x v="0"/>
    <x v="3"/>
    <s v="Executive and legislative organs, financial and fiscal affairs, external affairs."/>
    <x v="3"/>
    <x v="1"/>
    <m/>
    <s v="Services"/>
    <m/>
    <m/>
    <m/>
    <x v="1"/>
    <x v="1"/>
    <m/>
    <x v="0"/>
    <x v="0"/>
    <x v="3"/>
    <x v="4"/>
    <m/>
    <m/>
    <m/>
    <x v="3"/>
    <x v="22"/>
    <x v="1"/>
    <x v="2"/>
    <x v="2"/>
    <s v="No"/>
    <x v="1"/>
    <x v="2"/>
    <x v="5"/>
    <s v="Process digitalisation"/>
    <m/>
    <m/>
    <m/>
    <b v="0"/>
    <m/>
    <m/>
    <m/>
    <m/>
    <m/>
    <s v="Improved Administration Efficency"/>
    <s v="Improved Administrative Efficiency"/>
    <s v="x"/>
    <m/>
    <s v="x"/>
    <s v="x"/>
    <m/>
    <s v="x"/>
    <s v="x"/>
    <s v="Open government capabilities"/>
    <s v="x"/>
    <m/>
    <m/>
    <s v="EU Blockchain Observatory and Forum - Initiatives Map"/>
    <s v="validated"/>
    <x v="0"/>
    <m/>
    <s v="from IPSO (Marco Combetto)"/>
    <d v="2021-09-22T00:00:00"/>
    <m/>
  </r>
  <r>
    <s v="IPSO-50004"/>
    <s v="BeSure - Demonstrability Service"/>
    <s v="https://medium.com/@cryptovnet/besure-a-realistic-blockchain-case-for-the-belgian-government-c5b8c62dff38"/>
    <m/>
    <s v="An analysis and PoC have been made for a demonstrability service. It generates long-term proofs that a digital document has been sent and that it has been received, without relying on central parties. Strong security &amp; privacy requirements were paramount. Offering strong evidence with legal value that certain actions happened or did not happen."/>
    <x v="0"/>
    <x v="2"/>
    <s v="BE"/>
    <s v="Smals Research"/>
    <x v="0"/>
    <x v="1"/>
    <s v="General services."/>
    <x v="3"/>
    <x v="1"/>
    <m/>
    <s v="Services"/>
    <m/>
    <m/>
    <m/>
    <x v="1"/>
    <x v="1"/>
    <m/>
    <x v="0"/>
    <x v="0"/>
    <x v="3"/>
    <x v="4"/>
    <m/>
    <m/>
    <m/>
    <x v="3"/>
    <x v="21"/>
    <x v="1"/>
    <x v="2"/>
    <x v="2"/>
    <s v="Yes"/>
    <x v="0"/>
    <x v="2"/>
    <x v="5"/>
    <s v="Data notarisation"/>
    <m/>
    <m/>
    <m/>
    <s v="Improved Public Service"/>
    <m/>
    <m/>
    <s v="x"/>
    <s v="x"/>
    <m/>
    <b v="0"/>
    <b v="0"/>
    <m/>
    <m/>
    <m/>
    <m/>
    <m/>
    <m/>
    <m/>
    <b v="0"/>
    <m/>
    <m/>
    <m/>
    <s v="EU Blockchain Observatory and Forum - Initiatives Map"/>
    <s v="validated"/>
    <x v="0"/>
    <m/>
    <s v="from IPSO (Marco Combetto)"/>
    <d v="2021-09-22T00:00:00"/>
    <m/>
  </r>
  <r>
    <s v="IPSO-50005"/>
    <s v="FlowBikes"/>
    <s v="https://docplayer.nl/132223320-Flowbikes-in-production-today-first-blockchain-use-case.html"/>
    <m/>
    <s v="Rewarding children who go to school by foot/bike with tokens that are usable at the local fair or shops. Collaboration between local governement, school and Belfius Bank. Create a safer school environment. Guide children over the safest roads to school."/>
    <x v="3"/>
    <x v="2"/>
    <s v="BE"/>
    <s v="Belfius Bank &amp; Insurance"/>
    <x v="4"/>
    <x v="0"/>
    <s v="Family and children."/>
    <x v="5"/>
    <x v="1"/>
    <m/>
    <s v="Services"/>
    <m/>
    <m/>
    <m/>
    <x v="1"/>
    <x v="1"/>
    <m/>
    <x v="0"/>
    <x v="0"/>
    <x v="3"/>
    <x v="4"/>
    <m/>
    <m/>
    <m/>
    <x v="0"/>
    <x v="19"/>
    <x v="1"/>
    <x v="1"/>
    <x v="2"/>
    <s v="No"/>
    <x v="0"/>
    <x v="2"/>
    <x v="5"/>
    <s v="Reward systems"/>
    <m/>
    <m/>
    <m/>
    <s v="Improved Public Service"/>
    <m/>
    <s v="x"/>
    <s v="x"/>
    <s v="x"/>
    <s v="x"/>
    <b v="0"/>
    <b v="0"/>
    <m/>
    <m/>
    <m/>
    <m/>
    <m/>
    <m/>
    <m/>
    <b v="0"/>
    <m/>
    <m/>
    <m/>
    <s v="EU Blockchain Observatory and Forum - Initiatives Map"/>
    <s v="validated"/>
    <x v="0"/>
    <m/>
    <s v="from IPSO (Marco Combetto)"/>
    <d v="2021-09-22T00:00:00"/>
    <m/>
  </r>
  <r>
    <s v="IPSO-50006"/>
    <s v="A digital talent profile for maximum development"/>
    <s v="https://antwerpen.digipolis.be/en/blog/Blockchain-projects-in-Antwerp"/>
    <m/>
    <s v="The city of Antwerp is using the digital talent profile using blockchain to collect all the childrens talents and passions. Children can therefore make their own decisions as to who they would like to share which talents with and for how long. The digital talent profile will be implemented in a number of schools in Antwerp within the context of A'REA 2020. A'REA 2020's global ambition is for children to be able to progress onto a professional career, based on their talents and passions."/>
    <x v="3"/>
    <x v="2"/>
    <s v="BE"/>
    <s v="Digipolis"/>
    <x v="4"/>
    <x v="9"/>
    <s v="Family and children."/>
    <x v="5"/>
    <x v="1"/>
    <m/>
    <s v="Services"/>
    <m/>
    <m/>
    <m/>
    <x v="1"/>
    <x v="1"/>
    <m/>
    <x v="0"/>
    <x v="0"/>
    <x v="3"/>
    <x v="4"/>
    <m/>
    <m/>
    <m/>
    <x v="3"/>
    <x v="21"/>
    <x v="1"/>
    <x v="2"/>
    <x v="2"/>
    <s v="No"/>
    <x v="0"/>
    <x v="2"/>
    <x v="5"/>
    <s v="Self-sovereign digital identity"/>
    <m/>
    <m/>
    <m/>
    <s v="Improved Public Service"/>
    <s v="x"/>
    <s v="x"/>
    <s v="x"/>
    <m/>
    <s v="x"/>
    <b v="0"/>
    <b v="0"/>
    <m/>
    <m/>
    <m/>
    <m/>
    <m/>
    <m/>
    <m/>
    <b v="0"/>
    <m/>
    <m/>
    <m/>
    <s v="EU Blockchain Observatory and Forum - Initiatives Map"/>
    <s v="validated"/>
    <x v="0"/>
    <m/>
    <s v="from IPSO (Marco Combetto)"/>
    <d v="2021-09-22T00:00:00"/>
    <m/>
  </r>
  <r>
    <s v="IPSO-50007"/>
    <s v="Privacy engine Antwerp City Platform as a Service"/>
    <s v="https://antwerpen.digipolis.be/en/blog/Blockchain-projects-in-Antwerp"/>
    <m/>
    <s v="This ACPaaS Privacy engine uses blockchain technology. Its an innovative concept, whereby the engine functions as a gateway or middleware and subsequently protects all privacy-sensitive services and data.The Privacy engine ensures all privacy rules are respected and that applications satisfy the GDPR regulations. If a citizen grants his permission (i.e. consent), blockchain will guarantee the unaltered and irrefutable consent for the use of this data until the citizen withdraws his consent."/>
    <x v="3"/>
    <x v="2"/>
    <s v="BE"/>
    <s v="Digipolis"/>
    <x v="4"/>
    <x v="1"/>
    <s v="General services."/>
    <x v="5"/>
    <x v="1"/>
    <m/>
    <s v="Services"/>
    <m/>
    <m/>
    <m/>
    <x v="1"/>
    <x v="1"/>
    <m/>
    <x v="0"/>
    <x v="0"/>
    <x v="3"/>
    <x v="4"/>
    <m/>
    <m/>
    <m/>
    <x v="3"/>
    <x v="21"/>
    <x v="1"/>
    <x v="2"/>
    <x v="2"/>
    <s v="Yes"/>
    <x v="0"/>
    <x v="2"/>
    <x v="5"/>
    <s v="Self-sovereign digital identity"/>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08"/>
    <s v="i-Voting"/>
    <s v="https://e-estonia.com/solutions/e-governance/i-voting"/>
    <m/>
    <s v="i-Voting is a unique solution that simply and conveniently helps to engage people in the governance process. In 2005, Estonia became the first country in the world to hold nation-wide elections using this method, and in 2007, it made headlines as the first country to use i-Voting in parliamentary elections. Internet voting, or i-Voting, is a system that allows voters to cast their ballots from any internet-connected computer anywhere in the world. Completely unrelated to the electronic voting systems used elsewhere, which involve costly and problematic machinery, the Estonian solution is simple, elegant and secure. During a designated pre-voting period, the voter logs onto the system using an ID-card or Mobile-ID, and casts a ballot. The voterâ€™s identity is removed from the ballot before it reaches the National Electoral Commission for counting, thereby ensuring anonymity. With any method of remote voting, including traditional postal ballots, the possibility of votes being forced or bought is a concern. Estoniaâ€™s solution was to allow voters to log on and vote as many times as they want during the pre-voting period. Since each vote cancels the last, a voter always has the option of changing his or her vote later. In the case of i-Voting, the cumulative time saved in the last Estonian elections was 11,000 working days."/>
    <x v="0"/>
    <x v="3"/>
    <s v="EE"/>
    <s v="E-Estonia"/>
    <x v="0"/>
    <x v="1"/>
    <s v="Executive and legislative organs, financial and fiscal affairs, external affairs."/>
    <x v="5"/>
    <x v="13"/>
    <m/>
    <s v="Services"/>
    <m/>
    <m/>
    <m/>
    <x v="1"/>
    <x v="1"/>
    <m/>
    <x v="0"/>
    <x v="0"/>
    <x v="3"/>
    <x v="4"/>
    <m/>
    <m/>
    <m/>
    <x v="0"/>
    <x v="25"/>
    <x v="1"/>
    <x v="2"/>
    <x v="2"/>
    <s v="No"/>
    <x v="0"/>
    <x v="2"/>
    <x v="5"/>
    <s v="Governance and voting"/>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10"/>
    <s v="Health Records"/>
    <s v="https://e-estonia.com/solutions/healthcare/"/>
    <m/>
    <s v="The Electronic Health Record (e-Health Record) is a nationwide system integrating data from Estonia’s different healthcare providers to create a common record every patient can access online. Functioning very much like a centralized, national database, the e-Health Record actually retrieves data as necessary from various providers, who may be using different systems, and presents it in a standard format via the e-Patient portal. A powerful tool for doctors that allows them to access a patient’s records easily from a single electronic file, doctors can read test results as they are entered, including image files such as X-rays even from remote hospitals. For assuring the integrity of retrieved electronic medical records as well as system access logs, the KSI blockchain technology is being used."/>
    <x v="0"/>
    <x v="3"/>
    <s v="EE"/>
    <s v="E-Estonia"/>
    <x v="0"/>
    <x v="4"/>
    <s v="Public health services."/>
    <x v="5"/>
    <x v="0"/>
    <m/>
    <s v="Services"/>
    <m/>
    <m/>
    <m/>
    <x v="1"/>
    <x v="1"/>
    <m/>
    <x v="0"/>
    <x v="0"/>
    <x v="3"/>
    <x v="4"/>
    <m/>
    <m/>
    <m/>
    <x v="0"/>
    <x v="15"/>
    <x v="1"/>
    <x v="2"/>
    <x v="2"/>
    <s v="Yes"/>
    <x v="0"/>
    <x v="2"/>
    <x v="5"/>
    <s v="Authentication"/>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11"/>
    <s v="Blockchain-based Keyless Signature Infrastructure (KSI)"/>
    <s v="https://e-estonia.com/solutions/security-and-safety/"/>
    <m/>
    <s v="KSI is a blockchain technology designed in Estonia and used globally to make sure networks, systems and data are free of compromise, all while retaining 100% data privacy. A blockchain is a distributed public ledger a database with a set of pre-defined rules for how the ledger is appended by the distributed consensus of the participants in the system. Due to its widely witnessed property, blockchain technology makes it also impossible to change the data already on the blockchain. With KSI Blockchain deployed in Estonian government networks, history cannot be rewritten by anybody and the authenticity of the electronic data can be mathematically proven. It means that no-one â€“ not hackers, not system administrators, and not even government itself â€“ can manipulate the data and get away with that."/>
    <x v="0"/>
    <x v="3"/>
    <s v="EE"/>
    <s v="E-Estonia"/>
    <x v="0"/>
    <x v="1"/>
    <s v="R&amp;D general public services."/>
    <x v="5"/>
    <x v="13"/>
    <m/>
    <s v="Services"/>
    <m/>
    <m/>
    <m/>
    <x v="1"/>
    <x v="1"/>
    <m/>
    <x v="0"/>
    <x v="0"/>
    <x v="3"/>
    <x v="4"/>
    <m/>
    <m/>
    <m/>
    <x v="3"/>
    <x v="21"/>
    <x v="1"/>
    <x v="2"/>
    <x v="2"/>
    <s v="Yes"/>
    <x v="0"/>
    <x v="2"/>
    <x v="5"/>
    <s v="Cybersecurity"/>
    <m/>
    <m/>
    <m/>
    <s v="Improved Public Service"/>
    <m/>
    <s v="x"/>
    <s v="x"/>
    <s v="x"/>
    <m/>
    <b v="0"/>
    <b v="0"/>
    <m/>
    <m/>
    <m/>
    <m/>
    <m/>
    <m/>
    <m/>
    <b v="0"/>
    <m/>
    <m/>
    <m/>
    <s v="EU Blockchain Observatory and Forum - Initiatives Map"/>
    <s v="validated"/>
    <x v="0"/>
    <m/>
    <s v="from IPSO (Marco Combetto)"/>
    <d v="2021-09-22T00:00:00"/>
    <m/>
  </r>
  <r>
    <s v="IPSO-50013"/>
    <s v="Blockchain as Digital Enabler for the European Federalism in the Asylum Context"/>
    <s v="http://www.bamf.de/DE/DasBAMF/BAMFdigital/Blockchain/blockchain-node.html"/>
    <m/>
    <s v="Together with the German Federal office for Migration and Refugees, the Fraunhofer FIT and technology partners aim to migrate the current German asylum process on a blockchain-based system. This would help the participating nations to reduce the duration and error-rate of the European asylum process. Blockchain allows for cross-organizational refugee management. We deploy the process logic of participating organizations on the blockchain to fasten up and raise the integrity of each asylum process in Europe. BLC thus affords the establishment of a federal, national-agnostic ecosystem for the EU."/>
    <x v="0"/>
    <x v="1"/>
    <s v="DE"/>
    <s v="Federal office for Migration and Refugees"/>
    <x v="0"/>
    <x v="0"/>
    <s v="Social protection n.e.c."/>
    <x v="3"/>
    <x v="0"/>
    <m/>
    <s v="Services"/>
    <m/>
    <m/>
    <m/>
    <x v="1"/>
    <x v="1"/>
    <m/>
    <x v="0"/>
    <x v="0"/>
    <x v="3"/>
    <x v="4"/>
    <m/>
    <m/>
    <m/>
    <x v="0"/>
    <x v="26"/>
    <x v="1"/>
    <x v="2"/>
    <x v="1"/>
    <s v="No"/>
    <x v="1"/>
    <x v="2"/>
    <x v="5"/>
    <s v="Immigration"/>
    <m/>
    <m/>
    <m/>
    <b v="0"/>
    <m/>
    <m/>
    <m/>
    <m/>
    <m/>
    <s v="Improved Administration Efficency"/>
    <s v="Improved Administrative Efficiency"/>
    <m/>
    <s v="x"/>
    <s v="x"/>
    <s v="x"/>
    <s v="x"/>
    <s v="x"/>
    <s v="x"/>
    <s v="Open government capabilities"/>
    <s v="x"/>
    <m/>
    <m/>
    <s v="EU Blockchain Observatory and Forum - Initiatives Map"/>
    <s v="validated"/>
    <x v="0"/>
    <m/>
    <s v="from IPSO (Marco Combetto)"/>
    <d v="2021-09-22T00:00:00"/>
    <m/>
  </r>
  <r>
    <s v="IPSO-50015"/>
    <s v="Securing the Internet of Things"/>
    <s v="https://www.fnlondon.com/articles/isle-of-man-government-on-blockchain-iot-quest-20160808"/>
    <m/>
    <s v="The Isle of Man partnered with the startup Credits, a blockchain infrastructure provider, to secure IoT technology. The collaborative effort plans on using a distributed ledger to enhance new IoT applications and devices. Credits claims its services enable a broad range of scalable and interoperable applications. The idea behind [the experiment] is that internet of things has a promise of assigning a unique, non-forgeable identity to physical items and what the blockchain provides is the way of managing and maintaining an identity."/>
    <x v="2"/>
    <x v="10"/>
    <s v="UK"/>
    <s v="Isle of Man"/>
    <x v="9"/>
    <x v="1"/>
    <s v="General services."/>
    <x v="3"/>
    <x v="6"/>
    <m/>
    <s v="Services"/>
    <m/>
    <m/>
    <m/>
    <x v="1"/>
    <x v="1"/>
    <m/>
    <x v="0"/>
    <x v="0"/>
    <x v="3"/>
    <x v="4"/>
    <m/>
    <m/>
    <m/>
    <x v="0"/>
    <x v="20"/>
    <x v="1"/>
    <x v="2"/>
    <x v="2"/>
    <s v="Yes"/>
    <x v="1"/>
    <x v="2"/>
    <x v="5"/>
    <s v="Tracking of goods, supply chain, iot"/>
    <m/>
    <m/>
    <m/>
    <b v="0"/>
    <m/>
    <m/>
    <m/>
    <m/>
    <m/>
    <s v="Improved Administration Efficency"/>
    <s v="Improved Administrative Efficiency"/>
    <m/>
    <m/>
    <s v="x"/>
    <s v="x"/>
    <m/>
    <s v="x"/>
    <s v="x"/>
    <s v="Open government capabilities"/>
    <s v="x"/>
    <m/>
    <m/>
    <s v="EU Blockchain Observatory and Forum - Initiatives Map"/>
    <s v="validated"/>
    <x v="0"/>
    <m/>
    <s v="from IPSO (Marco Combetto)"/>
    <d v="2021-09-22T00:00:00"/>
    <m/>
  </r>
  <r>
    <s v="IPSO-50016"/>
    <s v="Digital Currency Business Register"/>
    <s v="https://www.ccn.com/isle-man-create-cryptocurrency-businesses-register/"/>
    <m/>
    <s v="The Isle of Man Government's Department of Economic Development will create a stand-alone register of Island-based digital currency businesses using the protocol of this local Blockchain service. The Department of Economic Development sought to take a small sub-set of company data â€“ namely the digital currency companies themselves â€“ and secure this using the Blockchain. This is a proof of concept initiative and is not intended to be an alternative for any formal register or directory that the Isle of Manâ€™s Financial Supervision Commission may introduce in the future."/>
    <x v="2"/>
    <x v="10"/>
    <s v="UK"/>
    <s v="Isle of Man"/>
    <x v="9"/>
    <x v="3"/>
    <s v="General services."/>
    <x v="3"/>
    <x v="8"/>
    <m/>
    <s v="Services"/>
    <m/>
    <m/>
    <m/>
    <x v="1"/>
    <x v="1"/>
    <m/>
    <x v="0"/>
    <x v="0"/>
    <x v="3"/>
    <x v="4"/>
    <m/>
    <m/>
    <m/>
    <x v="3"/>
    <x v="22"/>
    <x v="1"/>
    <x v="2"/>
    <x v="2"/>
    <s v="No"/>
    <x v="2"/>
    <x v="2"/>
    <x v="5"/>
    <s v="Process digitalisation"/>
    <m/>
    <m/>
    <m/>
    <s v="Improved Public Service"/>
    <m/>
    <m/>
    <s v="x"/>
    <m/>
    <s v="x"/>
    <b v="0"/>
    <b v="0"/>
    <m/>
    <m/>
    <m/>
    <m/>
    <m/>
    <m/>
    <m/>
    <b v="0"/>
    <m/>
    <m/>
    <m/>
    <s v="EU Blockchain Observatory and Forum - Initiatives Map"/>
    <s v="validated"/>
    <x v="0"/>
    <m/>
    <s v="from IPSO (Marco Combetto)"/>
    <d v="2021-09-22T00:00:00"/>
    <m/>
  </r>
  <r>
    <s v="IPSO-50017"/>
    <s v="Traceability of Italian food products"/>
    <s v="https://vigneviniequalita.edagricole.it/mercato/accordo-csqa-poligrafico-nuove-soluzioni-per-la-tracciabilita-dei-prodotti-agroalimentari-italiani/"/>
    <m/>
    <s v="CSQA Poligrafico agreement: new solutions for the traceability of Italian food products. A collaboration agreement has been signed between Poligrafico and Zecca of the Italian State and CSQA Certificazioni to carry out a project that strengthens the traceability of Italian PDO and PGI products and offers effective communication to consumers.The agreement is part of the framework of activities for the enhancement of quality supply chains, in order to make the professional skills and technological solutions necessary for the protection and promotion of the specialties of our country available to sector operators and citizens."/>
    <x v="0"/>
    <x v="12"/>
    <s v="IT"/>
    <s v="Italian Istituto Poligrafico e Zecca dello Stato"/>
    <x v="0"/>
    <x v="3"/>
    <s v="Transport"/>
    <x v="3"/>
    <x v="1"/>
    <m/>
    <s v="Services"/>
    <m/>
    <m/>
    <m/>
    <x v="1"/>
    <x v="1"/>
    <m/>
    <x v="0"/>
    <x v="0"/>
    <x v="3"/>
    <x v="4"/>
    <m/>
    <m/>
    <m/>
    <x v="0"/>
    <x v="20"/>
    <x v="1"/>
    <x v="2"/>
    <x v="2"/>
    <s v="No"/>
    <x v="0"/>
    <x v="2"/>
    <x v="5"/>
    <s v="Tracking of goods, supply chain, iot"/>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18"/>
    <s v="DOGANA 4.0: innovation in the Customs Management"/>
    <s v="https://www.logisticamanagement.it/it/articles/20180628/blockchain_alcuni_casi_duso_presentati_a_milano"/>
    <m/>
    <s v="The Customs Agency is extensively investigating blockchain technology, as part of a process of improvement and continuous innovation that has seen the Customs switch to an &quot; eCustoms &quot; model (from paper to digital) and from this to an idea of Customs 4.0, powered by the most innovative technologies quai IoT, AI and blockchain. The concrete project presented concerns a drink of ancient tradition, the Genepì, a herbal liqueur typical of Piedmont: everything from its production to bottling is now replicated on blockchain (with a QR code as a vehicle for communication to the consumer ) while for the future the information chain is expected to be extended to the transport phase. The project was conducted in collaboration with the technological partner Sogei, with open source products and on Ethereum protocol."/>
    <x v="0"/>
    <x v="12"/>
    <s v="IT"/>
    <s v="Agenzia delle Dogane"/>
    <x v="0"/>
    <x v="3"/>
    <s v="Transport"/>
    <x v="3"/>
    <x v="1"/>
    <m/>
    <s v="Services"/>
    <m/>
    <m/>
    <m/>
    <x v="1"/>
    <x v="1"/>
    <m/>
    <x v="0"/>
    <x v="0"/>
    <x v="3"/>
    <x v="4"/>
    <m/>
    <m/>
    <m/>
    <x v="0"/>
    <x v="20"/>
    <x v="1"/>
    <x v="2"/>
    <x v="2"/>
    <s v="No"/>
    <x v="2"/>
    <x v="2"/>
    <x v="5"/>
    <s v="Tracking of goods, supply chain, iot"/>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19"/>
    <s v="Food fraud and falsification of Made in Italy"/>
    <s v="https://www.corrierecomunicazioni.it/digital-economy/blockchain-contro-le-frodi-alimentari-best-case-enology-in-un-tag-nfc-tutta-la-storia-di-una-bottiglia/"/>
    <m/>
    <s v="Food fraud and falsification of Made in Italy: a widespread system to which technology can put a valid barrier against food counterfeiting, which puts consumers at risk and makes producers lose millions of euros. The Blockchain comes to the aid. And it is from the wine sector that the Almaviva traceability platform against counterfeiting started for the Mipaaf, in collaboration with Agea and the national information system for the development of agriculture (Sin). The platform is the first worldwide example in use of public Blockchain , applied to the wine sector on ministerial data. The solution, in fact, unlike other products placed on the market, makes available information relating to Italian wines already present in the Public Administration servers, that is the data of the Sian, National Agricultural Information System, supplied by all the players in the supply chain."/>
    <x v="0"/>
    <x v="12"/>
    <s v="IT"/>
    <s v="Ministry of Agricultural, Food and Forestry Policies"/>
    <x v="0"/>
    <x v="3"/>
    <s v="Transport"/>
    <x v="5"/>
    <x v="1"/>
    <m/>
    <s v="Services"/>
    <m/>
    <m/>
    <m/>
    <x v="1"/>
    <x v="1"/>
    <m/>
    <x v="0"/>
    <x v="0"/>
    <x v="3"/>
    <x v="4"/>
    <m/>
    <m/>
    <m/>
    <x v="0"/>
    <x v="20"/>
    <x v="1"/>
    <x v="2"/>
    <x v="2"/>
    <s v="No"/>
    <x v="2"/>
    <x v="2"/>
    <x v="5"/>
    <s v="Tracking of goods, supply chain, iot"/>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20"/>
    <s v="Decentralised Digital Identity Proof of Concept"/>
    <s v="https://media.wix.com/ugd/df1122_3de6de424d3b4f618af9e768e12d0ca0.pdf"/>
    <s v="KL.Hartog@Seedble.com marloespomp@gmail.com"/>
    <s v="The project team conducted research into the potential powerful combination of digital identity and Blockchain. Since (digital) identity is a broader and complex topic, the scope of the project was brought back to 4 user stories, one of them being age control while purchasing specific goods, such as cigarettes or alcohol. A particular advantage of Blockchain in relation to digital identity could be that it becomes easier to share specific information only in a specific context. Furthermore, each citizen would have control over which data he would share with whom (for obvious reasons, the exceptions can be made for governmental organisations). Going back to the age control, the owner of a shop only needs to know that the person in front of him is older than 18 years old, but currently (has to) ask for a document containing more data."/>
    <x v="0"/>
    <x v="13"/>
    <s v="NL"/>
    <s v="Ministry of Interior Affairs"/>
    <x v="0"/>
    <x v="1"/>
    <s v="General services."/>
    <x v="4"/>
    <x v="6"/>
    <m/>
    <s v="Services"/>
    <m/>
    <m/>
    <m/>
    <x v="1"/>
    <x v="1"/>
    <m/>
    <x v="0"/>
    <x v="0"/>
    <x v="3"/>
    <x v="4"/>
    <m/>
    <m/>
    <m/>
    <x v="0"/>
    <x v="23"/>
    <x v="1"/>
    <x v="2"/>
    <x v="2"/>
    <s v="Yes"/>
    <x v="0"/>
    <x v="2"/>
    <x v="5"/>
    <s v="Self-sovereign digital identity"/>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21"/>
    <s v="Execution of a judicial decision of juvenile court"/>
    <s v="https://media.wix.com/ugd/df1122_3de6de424d3b4f618af9e768e12d0ca0.pdf"/>
    <s v="KL.Hartog@Seedble.com marloespomp@gmail.com"/>
    <s v="In The Netherlands, minors can get a so-called HALT sentence for committing (minor) crimes. This sentence means that the minor has to do labour. When the work gets completed, the minor no longer has criminal record. The project team looked into the possibilities to use Blockchain for the registration of labour that has been completed. Blockchain would be an interesting technology for such a log, but important legal questions need to be resolved. For example, would it be legally allowed to store information on a Blockchain permanently if the point of getting a HALT sentence is that the minor can continue his life without a criminal record?"/>
    <x v="0"/>
    <x v="13"/>
    <s v="NL"/>
    <s v="Ministry of Justice"/>
    <x v="0"/>
    <x v="1"/>
    <s v="General services."/>
    <x v="4"/>
    <x v="6"/>
    <m/>
    <s v="Services"/>
    <m/>
    <m/>
    <m/>
    <x v="1"/>
    <x v="1"/>
    <m/>
    <x v="0"/>
    <x v="0"/>
    <x v="3"/>
    <x v="4"/>
    <m/>
    <m/>
    <m/>
    <x v="3"/>
    <x v="22"/>
    <x v="1"/>
    <x v="2"/>
    <x v="2"/>
    <s v="No"/>
    <x v="0"/>
    <x v="2"/>
    <x v="5"/>
    <s v="Auditing and logging"/>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22"/>
    <s v="Toxic Waste Transport"/>
    <s v="https://media.wix.com/ugd/df1122_3de6de424d3b4f618af9e768e12d0ca0.pdf"/>
    <s v="KL.Hartog@Seedble.com marloespomp@gmail.com"/>
    <s v="Transporting toxic waste from the Netherlands to another EU State in order for it to get disposed is a complex process that involves multiple stakeholders: the Human Environment and Transport Inspectorate (HETI), its foreign counterpart, the company that wants to dispose waste, a transport company and the company that will take care of the disposal. Currently, this is a paper-intensive process that requires all parties to have their own administration. During their Proof of Concept project, the HETI rethought the entire process. All notifications during this logistical process would go through different applications; approval for a transport could be automated based on a smart contract on the Blockchain."/>
    <x v="0"/>
    <x v="13"/>
    <s v="NL"/>
    <s v="Human Environment and Transport Inspectorate"/>
    <x v="0"/>
    <x v="2"/>
    <s v="General services."/>
    <x v="4"/>
    <x v="6"/>
    <m/>
    <s v="Services"/>
    <m/>
    <m/>
    <m/>
    <x v="1"/>
    <x v="1"/>
    <m/>
    <x v="0"/>
    <x v="0"/>
    <x v="3"/>
    <x v="4"/>
    <m/>
    <m/>
    <m/>
    <x v="1"/>
    <x v="24"/>
    <x v="1"/>
    <x v="2"/>
    <x v="2"/>
    <s v="No"/>
    <x v="1"/>
    <x v="2"/>
    <x v="5"/>
    <s v="Tracking of goods, supply chain, iot"/>
    <m/>
    <m/>
    <m/>
    <b v="0"/>
    <m/>
    <m/>
    <m/>
    <m/>
    <m/>
    <s v="Improved Administration Efficency"/>
    <s v="Improved Administrative Efficiency"/>
    <s v="x"/>
    <m/>
    <s v="x"/>
    <s v="x"/>
    <s v="x"/>
    <m/>
    <s v="x"/>
    <s v="Open government capabilities"/>
    <s v="x"/>
    <m/>
    <m/>
    <s v="EU Blockchain Observatory and Forum - Initiatives Map"/>
    <s v="validated"/>
    <x v="0"/>
    <m/>
    <s v="from IPSO (Marco Combetto)"/>
    <d v="2021-09-22T00:00:00"/>
    <m/>
  </r>
  <r>
    <s v="IPSO-50023"/>
    <s v="Public Healthcare Benefits Subsidy"/>
    <s v="https://media.wix.com/ugd/df1122_3de6de424d3b4f618af9e768e12d0ca0.pdf"/>
    <s v="KL.Hartog@Seedble.com marloespomp@gmail.com"/>
    <s v="Created a blockchain process to make the financial and administrative process for subsidized public healthcare services more efficient."/>
    <x v="0"/>
    <x v="13"/>
    <s v="NL"/>
    <s v="CAK"/>
    <x v="0"/>
    <x v="4"/>
    <s v="Public health services."/>
    <x v="4"/>
    <x v="6"/>
    <m/>
    <s v="Services"/>
    <m/>
    <m/>
    <m/>
    <x v="1"/>
    <x v="1"/>
    <m/>
    <x v="0"/>
    <x v="0"/>
    <x v="3"/>
    <x v="4"/>
    <m/>
    <m/>
    <m/>
    <x v="0"/>
    <x v="19"/>
    <x v="1"/>
    <x v="2"/>
    <x v="2"/>
    <s v="No"/>
    <x v="0"/>
    <x v="2"/>
    <x v="5"/>
    <s v="Process digitalisation"/>
    <m/>
    <m/>
    <m/>
    <s v="Improved Public Service"/>
    <m/>
    <s v="x"/>
    <s v="x"/>
    <s v="x"/>
    <m/>
    <b v="0"/>
    <b v="0"/>
    <m/>
    <m/>
    <m/>
    <m/>
    <m/>
    <m/>
    <m/>
    <b v="0"/>
    <m/>
    <m/>
    <m/>
    <s v="EU Blockchain Observatory and Forum - Initiatives Map"/>
    <s v="validated"/>
    <x v="0"/>
    <m/>
    <s v="from IPSO (Marco Combetto)"/>
    <d v="2021-09-22T00:00:00"/>
    <m/>
  </r>
  <r>
    <s v="IPSO-50024"/>
    <s v="Healthcare Process Authorization"/>
    <s v="https://media.wix.com/ugd/df1122_3de6de424d3b4f618af9e768e12d0ca0.pdf"/>
    <s v="KL.Hartog@Seedble.com marloespomp@gmail.com"/>
    <s v="The Healthcare Institute focused on authorisations in the healthcare process. The Proof of Concept project evolved around a fictional elderly person, who required care from different healthcare providers. Who can make arrangements when this person ends up in a (temporary) emergency situation currently is arranged in an informal way or at best registered in a notebook. Healthcare providers donâ€™t always know each other or arenâ€™t aware of specific arrangements. The Healthcare Institute sees Blockchain as a technology that can create a clear overview of authorisations in the healthcare process. It has developed a prototype on Ethereum, which allows involved healthcare providers to get real time information on a need to know basis about their client/ patient. The client/patient has more control over his data and can determine - via an application - which professional can get access to additional information."/>
    <x v="0"/>
    <x v="13"/>
    <s v="NL"/>
    <s v="Healthcare Institute"/>
    <x v="0"/>
    <x v="4"/>
    <s v="Public health services."/>
    <x v="4"/>
    <x v="6"/>
    <m/>
    <s v="Services"/>
    <m/>
    <m/>
    <m/>
    <x v="1"/>
    <x v="1"/>
    <m/>
    <x v="0"/>
    <x v="0"/>
    <x v="3"/>
    <x v="4"/>
    <m/>
    <m/>
    <m/>
    <x v="0"/>
    <x v="15"/>
    <x v="1"/>
    <x v="2"/>
    <x v="2"/>
    <s v="No"/>
    <x v="0"/>
    <x v="2"/>
    <x v="5"/>
    <s v="Auditing and logging"/>
    <m/>
    <m/>
    <m/>
    <s v="Improved Public Service"/>
    <m/>
    <s v="x"/>
    <s v="x"/>
    <s v="x"/>
    <m/>
    <b v="0"/>
    <b v="0"/>
    <m/>
    <m/>
    <m/>
    <m/>
    <m/>
    <m/>
    <m/>
    <b v="0"/>
    <m/>
    <m/>
    <m/>
    <s v="EU Blockchain Observatory and Forum - Initiatives Map"/>
    <s v="validated"/>
    <x v="0"/>
    <m/>
    <s v="from IPSO (Marco Combetto)"/>
    <d v="2021-09-22T00:00:00"/>
    <m/>
  </r>
  <r>
    <s v="IPSO-50025"/>
    <s v="FlashCompany"/>
    <s v="https://media.wix.com/ugd/df1122_3de6de424d3b4f618af9e768e12d0ca0.pdf"/>
    <s v="KL.Hartog@Seedble.com marloespomp@gmail.com"/>
    <s v="Establishing a temporary foundation in order to collect money for a good cause is a time consuming administrative process. The Chamber looked into the possible benefits of establishing a temporary organisation (FlashCompany) on the Blockchain. It found out that for the registration process (online), opening a bank account (can be linked automatically) and selecting conditions for establishing and ending the temporary organisation, Blockchain would be a viable solution. In addition, using smart contracts for donations (â€œIf this video has 1000 views, I will donate 100 Euroâ€) could be interesting."/>
    <x v="0"/>
    <x v="13"/>
    <s v="NL"/>
    <s v="Chamber of Commerce"/>
    <x v="0"/>
    <x v="1"/>
    <s v="General services."/>
    <x v="4"/>
    <x v="6"/>
    <m/>
    <s v="Services"/>
    <m/>
    <m/>
    <m/>
    <x v="1"/>
    <x v="1"/>
    <m/>
    <x v="0"/>
    <x v="0"/>
    <x v="3"/>
    <x v="4"/>
    <m/>
    <m/>
    <m/>
    <x v="3"/>
    <x v="22"/>
    <x v="1"/>
    <x v="2"/>
    <x v="2"/>
    <s v="Yes"/>
    <x v="0"/>
    <x v="2"/>
    <x v="5"/>
    <s v="Process digitalisation"/>
    <m/>
    <m/>
    <m/>
    <s v="Improved Public Service"/>
    <m/>
    <m/>
    <s v="x"/>
    <s v="x"/>
    <m/>
    <b v="0"/>
    <b v="0"/>
    <m/>
    <m/>
    <m/>
    <m/>
    <m/>
    <m/>
    <m/>
    <b v="0"/>
    <m/>
    <m/>
    <m/>
    <s v="EU Blockchain Observatory and Forum - Initiatives Map"/>
    <s v="validated"/>
    <x v="0"/>
    <m/>
    <s v="from IPSO (Marco Combetto)"/>
    <d v="2021-09-22T00:00:00"/>
    <m/>
  </r>
  <r>
    <s v="IPSO-50026"/>
    <s v="Blockchain-based Land Registry"/>
    <s v="https://media.wix.com/ugd/df1122_3de6de424d3b4f618af9e768e12d0ca0.pdf"/>
    <s v="KL.Hartog@Seedble.com marloespomp@gmail.com"/>
    <s v="In this second round of blockchain Proof of Concepts with the government, we looked at and co-designed with a Proof of Concept from the municipality of Eindhoven. The Department does not only register ownership of real estate, but also registers and provides geo-information data. Sometimes the data is used in the wrong context, or an outdated set is accidentally used. By applying the blockchain, the Kadaster can immediately specify the most up-to-date dataset by means of a timestamp. It can then be used when filling in a form for environmental law requirements as well as other use cases. All participants can then establish that the data is up-to-date and correct. Providing these open data sets within the blockchain is not a very complicated process, but is therefore suitable to use to build a first blockchain prototype. The Kadaster is also researching work from other countries that are already experimenting with the blockchain and is looking to apply certain elements in the Netherlands."/>
    <x v="0"/>
    <x v="13"/>
    <s v="NL"/>
    <s v="Kadaster Gemeente Eindhoven"/>
    <x v="0"/>
    <x v="1"/>
    <s v="General services."/>
    <x v="4"/>
    <x v="6"/>
    <m/>
    <s v="Services"/>
    <m/>
    <m/>
    <m/>
    <x v="1"/>
    <x v="1"/>
    <m/>
    <x v="0"/>
    <x v="0"/>
    <x v="3"/>
    <x v="4"/>
    <m/>
    <m/>
    <m/>
    <x v="3"/>
    <x v="22"/>
    <x v="1"/>
    <x v="2"/>
    <x v="2"/>
    <s v="No"/>
    <x v="0"/>
    <x v="2"/>
    <x v="5"/>
    <s v="Tracking of goods, supply chain, iot"/>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27"/>
    <s v="Truck Driver Tracking"/>
    <s v="https://media.wix.com/ugd/df1122_3de6de424d3b4f618af9e768e12d0ca0.pdf"/>
    <s v="KL.Hartog@Seedble.com marloespomp@gmail.com"/>
    <s v="Developed a blockchain-based system for the tracking of working and resting hours of truck drivers."/>
    <x v="0"/>
    <x v="13"/>
    <s v="NL"/>
    <s v="Human Environment and Transport Inspectorate"/>
    <x v="0"/>
    <x v="1"/>
    <s v="Transport"/>
    <x v="4"/>
    <x v="6"/>
    <m/>
    <s v="Services"/>
    <m/>
    <m/>
    <m/>
    <x v="1"/>
    <x v="1"/>
    <m/>
    <x v="0"/>
    <x v="0"/>
    <x v="3"/>
    <x v="4"/>
    <m/>
    <m/>
    <m/>
    <x v="2"/>
    <x v="4"/>
    <x v="1"/>
    <x v="2"/>
    <x v="2"/>
    <s v="No"/>
    <x v="1"/>
    <x v="2"/>
    <x v="5"/>
    <s v="Tracking of goods, supply chain, iot"/>
    <m/>
    <m/>
    <m/>
    <b v="0"/>
    <m/>
    <m/>
    <m/>
    <m/>
    <m/>
    <s v="Improved Administration Efficency"/>
    <s v="Improved Administrative Efficiency"/>
    <m/>
    <s v="x"/>
    <s v="x"/>
    <s v="x"/>
    <m/>
    <s v="x"/>
    <s v="x"/>
    <s v="Open government capabilities"/>
    <s v="x"/>
    <m/>
    <m/>
    <s v="EU Blockchain Observatory and Forum - Initiatives Map"/>
    <s v="validated"/>
    <x v="0"/>
    <m/>
    <s v="from IPSO (Marco Combetto)"/>
    <d v="2021-09-22T00:00:00"/>
    <m/>
  </r>
  <r>
    <s v="IPSO-50028"/>
    <s v="Financing New School Buildings"/>
    <s v="https://media.wix.com/ugd/df1122_3de6de424d3b4f618af9e768e12d0ca0.pdf"/>
    <s v="KL.Hartog@Seedble.com marloespomp@gmail.com"/>
    <s v="Built a prototype on Ethereum in collaboration with ING to improve the process of financing the development of new school buildings. This administrative and financial process involves multiple governmental organisations."/>
    <x v="0"/>
    <x v="13"/>
    <s v="NL"/>
    <s v="Ministry of Finance"/>
    <x v="0"/>
    <x v="1"/>
    <s v="General services."/>
    <x v="4"/>
    <x v="6"/>
    <m/>
    <s v="Services"/>
    <m/>
    <m/>
    <m/>
    <x v="1"/>
    <x v="1"/>
    <m/>
    <x v="0"/>
    <x v="0"/>
    <x v="3"/>
    <x v="4"/>
    <m/>
    <m/>
    <m/>
    <x v="0"/>
    <x v="19"/>
    <x v="1"/>
    <x v="1"/>
    <x v="2"/>
    <s v="No"/>
    <x v="1"/>
    <x v="2"/>
    <x v="5"/>
    <s v="Process digitalisation"/>
    <m/>
    <m/>
    <m/>
    <b v="0"/>
    <m/>
    <m/>
    <m/>
    <m/>
    <m/>
    <s v="Improved Administration Efficency"/>
    <s v="Improved Administrative Efficiency"/>
    <s v="x"/>
    <s v="x"/>
    <s v="x"/>
    <s v="x"/>
    <s v="x"/>
    <m/>
    <m/>
    <s v="Open government capabilities"/>
    <s v="x"/>
    <m/>
    <m/>
    <s v="EU Blockchain Observatory and Forum - Initiatives Map"/>
    <s v="validated"/>
    <x v="0"/>
    <m/>
    <s v="from IPSO (Marco Combetto)"/>
    <d v="2021-09-22T00:00:00"/>
    <m/>
  </r>
  <r>
    <s v="IPSO-50029"/>
    <s v="Electric Vehicle Subsidy Registry"/>
    <s v="https://media.wix.com/ugd/df1122_3de6de424d3b4f618af9e768e12d0ca0.pdf"/>
    <s v="KL.Hartog@Seedble.com marloespomp@gmail.com"/>
    <s v="Develop a significantly improved (and highly automated) regulation for subsidies on electric vehicles."/>
    <x v="3"/>
    <x v="13"/>
    <s v="NL"/>
    <s v="City of the Hague"/>
    <x v="4"/>
    <x v="1"/>
    <s v="General services."/>
    <x v="4"/>
    <x v="6"/>
    <m/>
    <s v="Services"/>
    <m/>
    <m/>
    <m/>
    <x v="1"/>
    <x v="1"/>
    <m/>
    <x v="0"/>
    <x v="0"/>
    <x v="3"/>
    <x v="4"/>
    <m/>
    <m/>
    <m/>
    <x v="0"/>
    <x v="19"/>
    <x v="1"/>
    <x v="2"/>
    <x v="2"/>
    <s v="No"/>
    <x v="0"/>
    <x v="2"/>
    <x v="5"/>
    <s v="Process digitalisation"/>
    <m/>
    <m/>
    <m/>
    <s v="Improved Public Service"/>
    <m/>
    <s v="x"/>
    <s v="x"/>
    <s v="x"/>
    <s v="x"/>
    <b v="0"/>
    <b v="0"/>
    <m/>
    <m/>
    <m/>
    <m/>
    <m/>
    <m/>
    <m/>
    <b v="0"/>
    <m/>
    <m/>
    <m/>
    <s v="EU Blockchain Observatory and Forum - Initiatives Map"/>
    <s v="validated"/>
    <x v="0"/>
    <m/>
    <s v="from IPSO (Marco Combetto)"/>
    <d v="2021-09-22T00:00:00"/>
    <m/>
  </r>
  <r>
    <s v="IPSO-50030"/>
    <s v="Medical Instrument Registration"/>
    <s v="https://media.wix.com/ugd/df1122_3de6de424d3b4f618af9e768e12d0ca0.pdf"/>
    <s v="KL.Hartog@Seedble.com marloespomp@gmail.com"/>
    <s v="The CIBG manages, records and provides information for the government. Especially in the field of health care. One of the most well-known registers of the CIBG is probably the BIG registry where medical professionals are registered. But there are still more data that fall under the management of the CIBG. This registration has been largely digitized and the CIBG could therefore call you an ICT-driven organization. Does the blockchain still have added value?"/>
    <x v="0"/>
    <x v="13"/>
    <s v="NL"/>
    <s v="CIBG"/>
    <x v="0"/>
    <x v="4"/>
    <s v="Public health services."/>
    <x v="4"/>
    <x v="6"/>
    <m/>
    <s v="Services"/>
    <m/>
    <m/>
    <m/>
    <x v="1"/>
    <x v="1"/>
    <m/>
    <x v="0"/>
    <x v="0"/>
    <x v="3"/>
    <x v="4"/>
    <m/>
    <m/>
    <m/>
    <x v="3"/>
    <x v="22"/>
    <x v="1"/>
    <x v="2"/>
    <x v="2"/>
    <s v="No"/>
    <x v="1"/>
    <x v="2"/>
    <x v="5"/>
    <s v="Process digitalisation"/>
    <m/>
    <m/>
    <m/>
    <b v="0"/>
    <m/>
    <m/>
    <m/>
    <m/>
    <m/>
    <s v="Improved Administration Efficency"/>
    <s v="Improved Administrative Efficiency"/>
    <m/>
    <m/>
    <s v="x"/>
    <s v="x"/>
    <m/>
    <s v="x"/>
    <m/>
    <s v="Open government capabilities"/>
    <s v="x"/>
    <m/>
    <m/>
    <s v="EU Blockchain Observatory and Forum - Initiatives Map"/>
    <s v="validated"/>
    <x v="0"/>
    <m/>
    <s v="from IPSO (Marco Combetto)"/>
    <d v="2021-09-22T00:00:00"/>
    <m/>
  </r>
  <r>
    <s v="IPSO-50031"/>
    <s v="Employment and Identity Fraud"/>
    <s v="https://media.wix.com/ugd/df1122_3de6de424d3b4f618af9e768e12d0ca0.pdf"/>
    <s v="KL.Hartog@Seedble.com marloespomp@gmail.com"/>
    <s v="Created a use case for the improvement of data sharing with several other governmental organizations in order to improve detection of fraud, exploitation and organized crime within the chain of work and income."/>
    <x v="0"/>
    <x v="13"/>
    <s v="NL"/>
    <s v="The Inspectorate of the Ministry of Employment"/>
    <x v="0"/>
    <x v="1"/>
    <s v="General services."/>
    <x v="4"/>
    <x v="6"/>
    <m/>
    <s v="Services"/>
    <m/>
    <m/>
    <m/>
    <x v="1"/>
    <x v="1"/>
    <m/>
    <x v="0"/>
    <x v="0"/>
    <x v="3"/>
    <x v="4"/>
    <m/>
    <m/>
    <m/>
    <x v="1"/>
    <x v="24"/>
    <x v="1"/>
    <x v="2"/>
    <x v="2"/>
    <s v="No"/>
    <x v="1"/>
    <x v="2"/>
    <x v="5"/>
    <s v="Authentication"/>
    <m/>
    <m/>
    <m/>
    <b v="0"/>
    <m/>
    <m/>
    <m/>
    <m/>
    <m/>
    <s v="Improved Administration Efficency"/>
    <s v="Improved Administrative Efficiency"/>
    <m/>
    <s v="x"/>
    <s v="x"/>
    <s v="x"/>
    <s v="x"/>
    <m/>
    <m/>
    <s v="Open government capabilities"/>
    <s v="x"/>
    <m/>
    <m/>
    <s v="EU Blockchain Observatory and Forum - Initiatives Map"/>
    <s v="validated"/>
    <x v="0"/>
    <m/>
    <s v="from IPSO (Marco Combetto)"/>
    <d v="2021-09-22T00:00:00"/>
    <m/>
  </r>
  <r>
    <s v="IPSO-50032"/>
    <s v="Multi-stakeholder Financial Arrangements"/>
    <s v="https://media.wix.com/ugd/df1122_3de6de424d3b4f618af9e768e12d0ca0.pdf"/>
    <s v="KL.Hartog@Seedble.com marloespomp@gmail.com"/>
    <s v="Developed a use case for the improvement of financial arrangements that involved multiple stakeholders."/>
    <x v="0"/>
    <x v="13"/>
    <s v="NL"/>
    <s v="Ministry of Foreign Affairs"/>
    <x v="0"/>
    <x v="3"/>
    <s v="General services."/>
    <x v="4"/>
    <x v="6"/>
    <m/>
    <s v="Services"/>
    <m/>
    <m/>
    <m/>
    <x v="1"/>
    <x v="1"/>
    <m/>
    <x v="0"/>
    <x v="0"/>
    <x v="3"/>
    <x v="4"/>
    <m/>
    <m/>
    <m/>
    <x v="0"/>
    <x v="19"/>
    <x v="1"/>
    <x v="2"/>
    <x v="2"/>
    <s v="No"/>
    <x v="2"/>
    <x v="2"/>
    <x v="5"/>
    <s v="Disintermediation and decentralised networks"/>
    <m/>
    <m/>
    <m/>
    <b v="0"/>
    <m/>
    <m/>
    <m/>
    <m/>
    <m/>
    <s v="Improved Administration Efficency"/>
    <s v="Improved Administrative Efficiency"/>
    <m/>
    <m/>
    <s v="x"/>
    <s v="x"/>
    <s v="x"/>
    <s v="x"/>
    <s v="x"/>
    <s v="Open government capabilities"/>
    <s v="x"/>
    <m/>
    <m/>
    <s v="EU Blockchain Observatory and Forum - Initiatives Map"/>
    <s v="validated"/>
    <x v="0"/>
    <m/>
    <s v="from IPSO (Marco Combetto)"/>
    <d v="2021-09-22T00:00:00"/>
    <m/>
  </r>
  <r>
    <s v="IPSO-50033"/>
    <s v="Large Event Permitting"/>
    <s v="https://media.wix.com/ugd/df1122_3de6de424d3b4f618af9e768e12d0ca0.pdf"/>
    <s v="KL.Hartog@Seedble.com marloespomp@gmail.com"/>
    <s v="The municipalities of Barendrecht, Albrandswaard and Ridderkerk's BAR Organization looked into ways in which they could apply blockchain to various permitting processes such as street parties. The BAR organization looked at small-scale events where someone applies for a license for a street party. Currently, the permit application is submitted to the municipality, but must be checked by several authorities, such as the fire department or police to approve or deny the permit based on feasibility. All these control moments and advice are again collected by the municipality and then it is checked whether the event permit can be issued. With the Proof of Concept team and experts, the BAR organization tried to model this process on the blockchain automating standard procedures with smart contracts. An additional advantage is that all involved agencies are now also immediately aware of each other's advice and any objections, without intervention of the municipality. Both matters mean a huge reduction in the burden on the work within the municipality. Everything can be done faster and the procedure becomes less vulnerable because a large part of the communication is no longer necessary."/>
    <x v="3"/>
    <x v="13"/>
    <s v="NL"/>
    <s v="BAR Organization Gemeente Barendrecht Gemeente Albrandswaard Gemeente Ridderkerk"/>
    <x v="4"/>
    <x v="1"/>
    <s v="General services."/>
    <x v="4"/>
    <x v="6"/>
    <m/>
    <s v="Services"/>
    <m/>
    <m/>
    <m/>
    <x v="1"/>
    <x v="1"/>
    <m/>
    <x v="0"/>
    <x v="0"/>
    <x v="3"/>
    <x v="4"/>
    <m/>
    <m/>
    <m/>
    <x v="1"/>
    <x v="24"/>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34"/>
    <s v="Waste Sector Data Sharing"/>
    <s v="https://media.wix.com/ugd/df1122_3de6de424d3b4f618af9e768e12d0ca0.pdf"/>
    <s v="KL.Hartog@Seedble.com marloespomp@gmail.com"/>
    <s v="The city of Utrecht is Proof of Concepting blockchain for 'waste processing'. The city believes apparent that organisation of the waste processing in the blockchain could bring many benefits. Specifically, the way in which waste weight per empty container is registered. In the Proof of Concept, the waste weight data is linked to that of the transporters, intermediaries and final processors, and organized via the blockchain. All these parties keep their own administration. Blockchain can contribute to a joint administration that provides absolute certainty about the integrity of the data. Another big advantage is that a number of control moments are automatically controlled via smart contracts. At the same time, we have insight into the entire process from waste container to final processor."/>
    <x v="3"/>
    <x v="13"/>
    <s v="NL"/>
    <s v="Gemeente Utrecht"/>
    <x v="4"/>
    <x v="2"/>
    <s v="General services."/>
    <x v="4"/>
    <x v="6"/>
    <m/>
    <s v="Services"/>
    <m/>
    <m/>
    <m/>
    <x v="1"/>
    <x v="1"/>
    <m/>
    <x v="0"/>
    <x v="0"/>
    <x v="3"/>
    <x v="4"/>
    <m/>
    <m/>
    <m/>
    <x v="1"/>
    <x v="24"/>
    <x v="1"/>
    <x v="2"/>
    <x v="2"/>
    <s v="No"/>
    <x v="1"/>
    <x v="2"/>
    <x v="5"/>
    <s v="Process digitalisation"/>
    <m/>
    <m/>
    <m/>
    <b v="0"/>
    <m/>
    <m/>
    <m/>
    <m/>
    <m/>
    <s v="Improved Administration Efficency"/>
    <s v="Improved Administrative Efficiency"/>
    <s v="x"/>
    <m/>
    <s v="x"/>
    <s v="x"/>
    <s v="x"/>
    <s v="x"/>
    <m/>
    <s v="Open government capabilities"/>
    <s v="x"/>
    <m/>
    <m/>
    <s v="EU Blockchain Observatory and Forum - Initiatives Map"/>
    <s v="validated"/>
    <x v="0"/>
    <m/>
    <s v="from IPSO (Marco Combetto)"/>
    <d v="2021-09-22T00:00:00"/>
    <m/>
  </r>
  <r>
    <s v="IPSO-50035"/>
    <s v="Blockchain-based Digital Identity: Do-it-Yourself Marriage"/>
    <s v="https://media.wix.com/ugd/df1122_3de6de424d3b4f618af9e768e12d0ca0.pdf"/>
    <s v="KL.Hartog@Seedble.com marloespomp@gmail.com"/>
    <s v="Rijksdienst voor Identiteitsgegevens (RvIG) is investigating how digital identity can be implemented on blockchains for Dutch citizens According to RvIG, a reliable, easy-to-use digital identity is a prerequisite for being able to participate in the blockchain. There are still many questions open about the concept of digital identity. RvIG recently organized an internal blockchain workshop. One of the most appealing examples of 'identity in the blockchain' that came up was the do-it-yourself marriage. For the conclusion of a marriage, three parties are now needed: the two partners who decide to marry and the registrar of the civil registry who closes the marriage. The civil registrar's role is that of the 'third party that creates trust and can conclude the agreement after checking.' The nature of the blockchain means that this 'third party' is in some cases superfluous. In theory, this could also apply to a marriage: via the blockchain, the identity and intention of the two partners can be checked and verified via smart contracts and the decentralized databases. The marriage could thus be completed via the blockchain."/>
    <x v="0"/>
    <x v="13"/>
    <s v="NL"/>
    <s v="Rijksdienst voor Identiteitsgegevens (RvIG) Gemeente Zaanstad"/>
    <x v="0"/>
    <x v="1"/>
    <s v="General services."/>
    <x v="4"/>
    <x v="6"/>
    <m/>
    <s v="Services"/>
    <m/>
    <m/>
    <m/>
    <x v="1"/>
    <x v="1"/>
    <m/>
    <x v="0"/>
    <x v="0"/>
    <x v="3"/>
    <x v="4"/>
    <m/>
    <m/>
    <m/>
    <x v="0"/>
    <x v="23"/>
    <x v="1"/>
    <x v="2"/>
    <x v="2"/>
    <s v="Yes"/>
    <x v="0"/>
    <x v="2"/>
    <x v="5"/>
    <s v="Self-sovereign digital identity"/>
    <m/>
    <m/>
    <m/>
    <s v="Improved Public Service"/>
    <m/>
    <s v="x"/>
    <s v="x"/>
    <s v="x"/>
    <m/>
    <b v="0"/>
    <b v="0"/>
    <m/>
    <m/>
    <m/>
    <m/>
    <m/>
    <m/>
    <m/>
    <b v="0"/>
    <m/>
    <m/>
    <m/>
    <s v="EU Blockchain Observatory and Forum - Initiatives Map"/>
    <s v="validated"/>
    <x v="0"/>
    <m/>
    <s v="from IPSO (Marco Combetto)"/>
    <d v="2021-09-22T00:00:00"/>
    <m/>
  </r>
  <r>
    <s v="IPSO-50036"/>
    <s v="Aid Subsidy Collection"/>
    <s v="https://www.welkominzuidhorn.nl/actueel/actueel-zuidhorn/zuidhorn-voert-kindpakket-uit-met-blockchain-technologie"/>
    <m/>
    <s v="The municipality of Zuidhorn has found a unique and innovative way to implement the Kindpakket subsidies via blockchain technology. The Child Package is a budget for children of parents with a minimum income. In the municipality of Zuidhorn about 150 children are eligible for the program. This money is used by the municipality for disadvantaged children, giving them the opportunity to participate in social activities, in sports and cultural activities at school. The municipality carries out this national assignment with local entrepreneurs and associations. Within the city, two students have been engaged in research into the possible applications of blockchain in municipal services. They have designed the implementation of the Kindpakket in a new and very user-friendly way with blockchain. The recipient of the Kindpakket can take out the purchase in a simple administrative and financial manner. The 'customer' pays, for example buying a bicycle, with a specific code and the entrepreneur gets the money directly into his account with no intervention from the municipality."/>
    <x v="3"/>
    <x v="13"/>
    <s v="NL"/>
    <s v="Gemeente Zuidhorn"/>
    <x v="4"/>
    <x v="0"/>
    <s v="Family and children."/>
    <x v="3"/>
    <x v="6"/>
    <m/>
    <s v="Services"/>
    <m/>
    <m/>
    <m/>
    <x v="1"/>
    <x v="1"/>
    <m/>
    <x v="0"/>
    <x v="0"/>
    <x v="3"/>
    <x v="4"/>
    <m/>
    <m/>
    <m/>
    <x v="0"/>
    <x v="19"/>
    <x v="1"/>
    <x v="2"/>
    <x v="2"/>
    <s v="No"/>
    <x v="0"/>
    <x v="2"/>
    <x v="5"/>
    <s v="Process digitalisation"/>
    <m/>
    <m/>
    <m/>
    <s v="Improved Public Service"/>
    <m/>
    <s v="x"/>
    <s v="x"/>
    <s v="x"/>
    <s v="x"/>
    <b v="0"/>
    <b v="0"/>
    <m/>
    <m/>
    <m/>
    <m/>
    <m/>
    <m/>
    <m/>
    <b v="0"/>
    <m/>
    <m/>
    <m/>
    <s v="EU Blockchain Observatory and Forum - Initiatives Map"/>
    <s v="validated"/>
    <x v="0"/>
    <m/>
    <s v="from IPSO (Marco Combetto)"/>
    <d v="2021-09-22T00:00:00"/>
    <m/>
  </r>
  <r>
    <s v="IPSO-50038"/>
    <s v="TrustForWills"/>
    <s v="https://www.esmartcity.es/2018/05/03/proyecto-trustforwills-aplica-tecnologia-blockchain-gestion-testamento-digital-personas"/>
    <m/>
    <s v="In the context of digital legacy, TrustForWills ensures the automated compliance of users' wills in case of temporary disability or death. This is a government supported initiative aimed at promoting the adoption of blockchain technology. To stimulate the generation of new business models within the legal sector by covering the management of currently unsupported patrimonies such as those pertaining to digital assets ecosystem."/>
    <x v="0"/>
    <x v="22"/>
    <s v="ES"/>
    <s v="Ministery of Economy Tourism and Digital Agenda (Spain)"/>
    <x v="0"/>
    <x v="1"/>
    <s v="General services."/>
    <x v="3"/>
    <x v="1"/>
    <m/>
    <s v="Services"/>
    <m/>
    <m/>
    <m/>
    <x v="1"/>
    <x v="1"/>
    <m/>
    <x v="0"/>
    <x v="0"/>
    <x v="3"/>
    <x v="4"/>
    <m/>
    <m/>
    <m/>
    <x v="1"/>
    <x v="24"/>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39"/>
    <s v="Distributed Open Data Portal"/>
    <s v="https://dadesobertes.valls.cat/"/>
    <m/>
    <s v="Open data portal in which the different data sets and resources are published both in the web portal and in a distributed network based on IPFS (data persistence). At the same time data is accountable by logging all changes on a distributed, immutable database (Ethereum)Improve citizen participation. Reinforce commitment with citizens. Security and resilience"/>
    <x v="3"/>
    <x v="22"/>
    <s v="ES"/>
    <s v="Ajuntament de Valls (Valls City Council)"/>
    <x v="4"/>
    <x v="1"/>
    <s v="General services."/>
    <x v="5"/>
    <x v="2"/>
    <m/>
    <s v="Services"/>
    <m/>
    <m/>
    <m/>
    <x v="1"/>
    <x v="1"/>
    <m/>
    <x v="0"/>
    <x v="0"/>
    <x v="3"/>
    <x v="4"/>
    <m/>
    <m/>
    <m/>
    <x v="0"/>
    <x v="15"/>
    <x v="1"/>
    <x v="2"/>
    <x v="2"/>
    <s v="Yes"/>
    <x v="0"/>
    <x v="2"/>
    <x v="5"/>
    <s v="Auditing and logging"/>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40"/>
    <s v="Decentralized Energy Trading Marketplace"/>
    <s v="https://group.vattenfall.com/press-and-media/newsroom/2017/at-the-forefront-field-trial-on-blockchain-technology"/>
    <m/>
    <s v="Swedish state-owned energy company Vattenfall is to collaborate with 22 other European energy trading firms to launch a blockchain-based pilot. Should the project prove successful it would become the world's first blockchain-based trading system for wholesale energy. Vattenfallâs Business Area Markets division will conduct the pilot in order to deepen its understanding of the technology and conclude whether or not such a decentralised solution could match its existing trading platforms while simultaneously reducing cost. The trial will be managed by Hamburg-based B2B solutions provider Ponton, which will provide software that facilitates encrypted sending and receipt of orders through a decentralised order book. The trading is all managed on a peer-to-peer basis, removing the need for a central marketplace that is operated by a third party exchange or broker."/>
    <x v="1"/>
    <x v="18"/>
    <s v="SE"/>
    <s v="Vattenfall - Business Area Markets"/>
    <x v="0"/>
    <x v="1"/>
    <s v="Fuel and energy"/>
    <x v="3"/>
    <x v="6"/>
    <m/>
    <s v="Services"/>
    <m/>
    <m/>
    <m/>
    <x v="1"/>
    <x v="1"/>
    <m/>
    <x v="0"/>
    <x v="0"/>
    <x v="3"/>
    <x v="4"/>
    <m/>
    <m/>
    <m/>
    <x v="0"/>
    <x v="26"/>
    <x v="1"/>
    <x v="2"/>
    <x v="1"/>
    <s v="No"/>
    <x v="2"/>
    <x v="2"/>
    <x v="5"/>
    <s v="Disintermediation and decentralised networks"/>
    <m/>
    <m/>
    <m/>
    <s v="Improved Public Service"/>
    <m/>
    <s v="x"/>
    <s v="x"/>
    <s v="x"/>
    <s v="x"/>
    <b v="0"/>
    <b v="0"/>
    <m/>
    <m/>
    <m/>
    <m/>
    <m/>
    <m/>
    <m/>
    <b v="0"/>
    <m/>
    <m/>
    <m/>
    <s v="EU Blockchain Observatory and Forum - Initiatives Map"/>
    <s v="validated"/>
    <x v="0"/>
    <m/>
    <s v="from IPSO (Marco Combetto)"/>
    <d v="2021-09-22T00:00:00"/>
    <m/>
  </r>
  <r>
    <s v="IPSO-50041"/>
    <s v="PROCIVIS e-Government Pilot Project"/>
    <s v="https://generis.ch/schaffhauser-eid/?lang=en"/>
    <m/>
    <s v="The Schaffhauser eID+ allows citizens of the Swiss Canton of Schaffhausen to install an electronic identity on their mobile phones and have its data validated by the residents’ registration office. Once set up, the electronic identity provides safe and easy-to-use access to a range of electronic government services without the need for additional logins and passwords. In addition, the eID+ app allows citizens to securely store digital documents on their mobile phones in order to have them available at any time._x000a_"/>
    <x v="2"/>
    <x v="27"/>
    <s v="CH"/>
    <s v="Canton of Schaffhausen"/>
    <x v="9"/>
    <x v="1"/>
    <s v="General services."/>
    <x v="3"/>
    <x v="5"/>
    <m/>
    <s v="Services"/>
    <m/>
    <m/>
    <m/>
    <x v="1"/>
    <x v="1"/>
    <m/>
    <x v="0"/>
    <x v="0"/>
    <x v="3"/>
    <x v="4"/>
    <m/>
    <m/>
    <m/>
    <x v="0"/>
    <x v="23"/>
    <x v="1"/>
    <x v="2"/>
    <x v="2"/>
    <s v="Yes"/>
    <x v="0"/>
    <x v="2"/>
    <x v="5"/>
    <s v="Self-sovereign digital identity"/>
    <m/>
    <m/>
    <m/>
    <s v="Improved Public Service"/>
    <m/>
    <s v="x"/>
    <s v="x"/>
    <s v="x"/>
    <m/>
    <b v="0"/>
    <b v="0"/>
    <m/>
    <m/>
    <m/>
    <m/>
    <m/>
    <m/>
    <m/>
    <b v="0"/>
    <m/>
    <m/>
    <m/>
    <s v="EU Blockchain Observatory and Forum - Initiatives Map"/>
    <s v="validated"/>
    <x v="0"/>
    <m/>
    <s v="from IPSO (Marco Combetto)"/>
    <d v="2021-09-22T00:00:00"/>
    <m/>
  </r>
  <r>
    <s v="IPSO-50043"/>
    <s v="City of Zug Blockchain Voting Trial"/>
    <s v="https://www.coindesk.com/crypto-valley-declares-blockchain-voting-trial-a-success"/>
    <m/>
    <s v="The Swiss city launched an e-voting Proof of Concept platform built on a blockchain as part of the city's efforts to embrace the technology. The voting process took place between June 25 and July 1, and stored both polling information and residentsâ€™ IDs on the system.&quot;We will build the e-voting platform â€˜Open Sourceâ€™ so that people can understand what the technology is and how it works. We want to encourage more people to develop blockchain-based applications for governments worldwide.&quot;"/>
    <x v="3"/>
    <x v="27"/>
    <s v="CH"/>
    <s v="City of Zug"/>
    <x v="4"/>
    <x v="1"/>
    <s v="General public services n.e.c."/>
    <x v="4"/>
    <x v="1"/>
    <m/>
    <s v="Services"/>
    <m/>
    <m/>
    <m/>
    <x v="1"/>
    <x v="1"/>
    <m/>
    <x v="0"/>
    <x v="0"/>
    <x v="3"/>
    <x v="4"/>
    <m/>
    <m/>
    <m/>
    <x v="0"/>
    <x v="25"/>
    <x v="1"/>
    <x v="2"/>
    <x v="2"/>
    <s v="Yes"/>
    <x v="0"/>
    <x v="2"/>
    <x v="5"/>
    <s v="Governance and voting"/>
    <m/>
    <m/>
    <m/>
    <s v="Improved Public Service"/>
    <m/>
    <s v="x"/>
    <s v="x"/>
    <s v="x"/>
    <s v="x"/>
    <s v="Open Government Capabilities"/>
    <b v="0"/>
    <m/>
    <m/>
    <m/>
    <m/>
    <m/>
    <m/>
    <m/>
    <s v="Open government capabilities"/>
    <s v="x"/>
    <s v="x"/>
    <s v="x"/>
    <s v="EU Blockchain Observatory and Forum - Initiatives Map"/>
    <s v="validated"/>
    <x v="0"/>
    <m/>
    <s v="from IPSO (Marco Combetto)"/>
    <d v="2021-09-22T00:00:00"/>
    <m/>
  </r>
  <r>
    <s v="IPSO-50044"/>
    <s v="e-Auction 3.0"/>
    <s v="https://idf.solutions/idf-e-auction-3-0/"/>
    <m/>
    <s v="In October 2015 Innovations and Development Foundation began working on a next generation of decentralised, blockchain E-auction system. The platform is built for supporting non-corrupt, transparent privatisation process of state and regional property, land and enterprises. The first phase of the project was launched in February 2016.The strategy for improving the state property privatisation and lease process is based on the emerging, innovative models, that apply transformational changes to components which are relevant for Ukraine. Models offer the latest technological solutions, such as complete decentralisation/distribution based on blockchain and transparency for easy monitoring through API."/>
    <x v="0"/>
    <x v="31"/>
    <s v="UA"/>
    <s v="Ministry of Finance"/>
    <x v="0"/>
    <x v="3"/>
    <s v="General public services n.e.c."/>
    <x v="5"/>
    <x v="8"/>
    <m/>
    <s v="Services"/>
    <m/>
    <m/>
    <m/>
    <x v="1"/>
    <x v="1"/>
    <m/>
    <x v="0"/>
    <x v="0"/>
    <x v="3"/>
    <x v="4"/>
    <m/>
    <m/>
    <m/>
    <x v="0"/>
    <x v="26"/>
    <x v="1"/>
    <x v="2"/>
    <x v="2"/>
    <s v="No"/>
    <x v="0"/>
    <x v="2"/>
    <x v="5"/>
    <s v="Disintermediation and decentralised networks"/>
    <m/>
    <m/>
    <m/>
    <s v="Improved Public Service"/>
    <m/>
    <s v="x"/>
    <s v="x"/>
    <m/>
    <m/>
    <b v="0"/>
    <b v="0"/>
    <m/>
    <m/>
    <m/>
    <m/>
    <m/>
    <m/>
    <m/>
    <b v="0"/>
    <m/>
    <m/>
    <m/>
    <s v="EU Blockchain Observatory and Forum - Initiatives Map"/>
    <s v="validated"/>
    <x v="0"/>
    <m/>
    <s v="from IPSO (Marco Combetto)"/>
    <d v="2021-09-22T00:00:00"/>
    <m/>
  </r>
  <r>
    <s v="IPSO-50045"/>
    <s v="R3 Project Maison"/>
    <s v="https://www.reuters.com/article/us-r3-fca/r3-uk-regulator-and-banks-team-up-on-blockchain-based-mortgage-reporting-idUKKCN1BN0QX"/>
    <m/>
    <s v="R3 CEV has partnered with Britain's financial watchdog and two large banks to develop a blockchain-based application to improve the regulatory reporting of mortgage transactions. R3 said on Tuesday that it had developed a prototype of the system together with the Financial Conduct Authority, the Royal Bank of Scotland Group and another global bank which did not wish to be named. The system, which was built using  blockchain called Corda, enables banks to generate automated delivery receipts for the regulator each time a mortgage is booked. The organizations hope that it can reduce the cost of the process and the risk of error. The FCA prototype â€œcan give the regulator a new tool capable of overseeing mortgage activity much more quickly and efficiently than before whilst greatly reducing data inconsistencies,â€ Richard Crook, head of emerging technology at RBS, said in a statement."/>
    <x v="0"/>
    <x v="10"/>
    <s v="UK"/>
    <s v="Financial Conduct Authority (FCA)"/>
    <x v="0"/>
    <x v="3"/>
    <s v="General public services n.e.c."/>
    <x v="3"/>
    <x v="5"/>
    <m/>
    <s v="Services"/>
    <m/>
    <m/>
    <m/>
    <x v="1"/>
    <x v="1"/>
    <m/>
    <x v="0"/>
    <x v="0"/>
    <x v="3"/>
    <x v="4"/>
    <m/>
    <m/>
    <m/>
    <x v="0"/>
    <x v="19"/>
    <x v="1"/>
    <x v="2"/>
    <x v="2"/>
    <s v="No"/>
    <x v="1"/>
    <x v="2"/>
    <x v="5"/>
    <s v="Process digitalisation"/>
    <m/>
    <m/>
    <m/>
    <b v="0"/>
    <m/>
    <m/>
    <m/>
    <m/>
    <m/>
    <s v="Improved Administration Efficency"/>
    <s v="Improved Administrative Efficiency"/>
    <m/>
    <s v="x"/>
    <s v="x"/>
    <s v="x"/>
    <s v="x"/>
    <s v="x"/>
    <s v="x"/>
    <s v="Open government capabilities"/>
    <s v="x"/>
    <m/>
    <m/>
    <s v="EU Blockchain Observatory and Forum - Initiatives Map"/>
    <s v="validated"/>
    <x v="0"/>
    <m/>
    <s v="from IPSO (Marco Combetto)"/>
    <d v="2021-09-22T00:00:00"/>
    <m/>
  </r>
  <r>
    <s v="IPSO-50046"/>
    <s v="GovCoin Proof of Concept"/>
    <s v="http://www.cityam.com/245128/government-has-quietly-been-testing-blockchain-technology"/>
    <m/>
    <s v="Novel payment models will enable HM Treasury (HMT) and the Department for Work and Pensions (DWP) to distribute welfare support more efficiently and improve policy delivery. By applying DLTs in the registration and payment processes for government grants and benefits, DWP will be better equipped to: (1) Prevent financial losses through fraud and error, (2) Support the most vulnerable citizens by offering them the benefits of full financial inclusion, (3) Support the achievement of the governmentâ€™s wider policy objectives, especially getting people out of poverty in a sustainable way and (4) Offer good value for money and place public expenditure on a sustainable footing. A large number of welfare claimants are un- or under-banked and face barriers to greater financial inclusion such as credit checks, access to traditional financial products, and the costs of unauthorised transactions. DLTs offer a cheap and supportive means of getting these claimants into the benefits system. Digital identities could be confirmed through distributed ledgers running on securely-encoded devices â€” or even through software on a mobile device â€” which would allow end-users to receive benefits directly, at reduced transaction costs to banks or local authorities. This may allow them to become more fully included in the financial system through a secure distribution point that is more reliable than a bank account. Such a solution could also be linked with other systems to reduce the level of fraud and official error in the delivery of benefits, as identities would be more difficult to forge. Such activities may help to achieve one of the DWPâ€™s principal policy objectives: to lift people sustainably out of the cycle of poverty and state dependence. Through the innovative application of such technologies, it would be possible â€” with agreement from the benefit claimant in question â€” to set rules at both the recipient and merchant ends of welfare transactions. This may present the opportunity for ministers to consider options for achieving better policy outcomes from the distribution of welfare support by agreeing or setting rules around the use of benefits."/>
    <x v="0"/>
    <x v="10"/>
    <s v="UK"/>
    <s v="Department of Work and Pensions"/>
    <x v="0"/>
    <x v="0"/>
    <s v="General services."/>
    <x v="3"/>
    <x v="6"/>
    <m/>
    <s v="Services"/>
    <m/>
    <m/>
    <m/>
    <x v="1"/>
    <x v="1"/>
    <m/>
    <x v="0"/>
    <x v="0"/>
    <x v="3"/>
    <x v="4"/>
    <m/>
    <m/>
    <m/>
    <x v="0"/>
    <x v="19"/>
    <x v="1"/>
    <x v="2"/>
    <x v="2"/>
    <s v="Yes"/>
    <x v="0"/>
    <x v="2"/>
    <x v="5"/>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47"/>
    <s v="RMGÂ® The New Digital Gold Standard"/>
    <s v="http://www.royalmint.com/rmg"/>
    <m/>
    <s v="The Royal Mint, the world's leading export mint, and CME Group, the world's leading and most diverse derivatives marketplace, announced a collaboration to transform the way that market participants can trade gold. The Royal Mint, a 1,000-year-old institution owned by HM Treasury, has partnered with CME Group to build and launch a digitised gold offering called Royal Mint Gold (RMG). RMG will change the way traders and investors trade, execute and settle gold. The innovative new product will see The Royal Mint issue RMG as a digital record of ownership for gold stored at its highly-secure on-site bullion vault storage facility. CME Group will develop, implement and operate the productâ€™s digital trading platform. Taken together, this new service will provide an easier, cost-effective and cryptographically secure alternative to buying, holding and trading spot gold."/>
    <x v="0"/>
    <x v="10"/>
    <s v="UK"/>
    <s v="The Royal Mint"/>
    <x v="0"/>
    <x v="3"/>
    <s v="General public services n.e.c."/>
    <x v="5"/>
    <x v="1"/>
    <m/>
    <s v="Services"/>
    <m/>
    <m/>
    <m/>
    <x v="1"/>
    <x v="1"/>
    <m/>
    <x v="0"/>
    <x v="0"/>
    <x v="3"/>
    <x v="4"/>
    <m/>
    <m/>
    <m/>
    <x v="0"/>
    <x v="26"/>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48"/>
    <s v="Distributed Ledger-based Gross Settlement System"/>
    <s v="https://www.computerworld.com/article/3121228/bank-of-england-wants-next-payment-system-to-be-blockchain-ready.html"/>
    <m/>
    <s v="The Bank of England wants to open its interbank settlement service to blockchain technologies as part of a major revamp of the system. The bank is not suggesting that U.K. banks should begin processing bitcoin payments as a matter of routine. However, it does want the replacement for its aging real-time gross settlement (RTGS) system to be ready for whatever the industry is likely to throw at it when it goes into service in 2020. It identified five key strategic drivers for the new RTGS system in a consultation document, &quot;A new RTGS service for the U.K.: safeguarding stability, enabling innovation&quot;. Among them, it lists the need to interface with new technologies such as distributed ledgers. These are often referred to as blockchains, and include systems such as bitcoin and Ethereum. In the bank's view, these systems -- and, indeed, the entire concept of distributed ledgers -- are still in their infancy, but if they achieve critical mass, it wants to be ready for them."/>
    <x v="0"/>
    <x v="10"/>
    <s v="UK"/>
    <s v="Bank of England"/>
    <x v="0"/>
    <x v="3"/>
    <s v="General public services n.e.c."/>
    <x v="3"/>
    <x v="5"/>
    <m/>
    <s v="Services"/>
    <m/>
    <m/>
    <m/>
    <x v="1"/>
    <x v="1"/>
    <m/>
    <x v="0"/>
    <x v="0"/>
    <x v="3"/>
    <x v="4"/>
    <m/>
    <m/>
    <m/>
    <x v="0"/>
    <x v="19"/>
    <x v="1"/>
    <x v="2"/>
    <x v="2"/>
    <s v="Yes"/>
    <x v="2"/>
    <x v="2"/>
    <x v="5"/>
    <s v="Process digitalisation"/>
    <m/>
    <m/>
    <m/>
    <b v="0"/>
    <m/>
    <m/>
    <m/>
    <m/>
    <m/>
    <s v="Improved Administration Efficency"/>
    <s v="Improved Administrative Efficiency"/>
    <m/>
    <s v="x"/>
    <s v="x"/>
    <s v="x"/>
    <m/>
    <m/>
    <m/>
    <s v="Open government capabilities"/>
    <s v="x"/>
    <m/>
    <m/>
    <s v="EU Blockchain Observatory and Forum - Initiatives Map"/>
    <s v="validated"/>
    <x v="0"/>
    <m/>
    <s v="from IPSO (Marco Combetto)"/>
    <d v="2021-09-22T00:00:00"/>
    <m/>
  </r>
  <r>
    <s v="IPSO-50049"/>
    <s v="Food Standards Agency"/>
    <s v="https://www.coindesk.com/markets/2018/07/02/uk-food-watchdog-trials-blockchain-for-meat-inspection/"/>
    <m/>
    <s v="The U.K.'s Food Standards Agency (FSA), a safety watchdog, has successfully Proof of Concepted a blockchain-based supply chain monitoring system. The trial tracked meat produced in an unnamed cattle slaughterhouse, providing improved transparency throughout the supply chain, according to a press release. Both the slaughterhouse and the FSA tracked data provided in the trial. The approach has been to develop data standards with industry that will make theory reality and It's been possible to show that blockchain does indeed work in this part of the food industry. There are great opportunities now for industry and government to work together to expand and develop this approach."/>
    <x v="0"/>
    <x v="10"/>
    <s v="UK"/>
    <s v="Food Standards Agency"/>
    <x v="0"/>
    <x v="3"/>
    <s v="Agriculture, forestry, fishing and hunting"/>
    <x v="4"/>
    <x v="0"/>
    <m/>
    <s v="Services"/>
    <m/>
    <m/>
    <m/>
    <x v="1"/>
    <x v="1"/>
    <m/>
    <x v="0"/>
    <x v="0"/>
    <x v="3"/>
    <x v="4"/>
    <m/>
    <m/>
    <m/>
    <x v="0"/>
    <x v="20"/>
    <x v="1"/>
    <x v="2"/>
    <x v="2"/>
    <s v="No"/>
    <x v="2"/>
    <x v="2"/>
    <x v="5"/>
    <s v="Tracking of goods, supply chain, iot"/>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60132"/>
    <s v="Sentilo BCN - Plataforma de Sensors i Actuadors de Barcelona"/>
    <s v="https://connecta.bcn.cat/connecta-catalog-web/component/map_x000a_https://www.researchgate.net/figure/Sentilo-Data-Collection-platform_fig2_304580274"/>
    <m/>
    <s v="The Barcelona City Council, through the Municipal Institute of Informatics (IMI), started in November 2012 a project conceived for define the strategy and the necessary actions  in order to achieve global positioning Barcelona as a reference in the field of Smart Cities. Sentilo is an open source sensor and actuator platform designed to fit in the Smart City architecture of any city who looks for openness and easy interoperability. It is built, used, and supported by an active and diverse community of cities and companies that believe that using open standards and free software is the first smart decision a Smart City should take. In order to avoid vertical solutions, Sentilo is designed as a cross platorm with the objective of sharing information between heterogeneous systems and to easily integrate legacy applications."/>
    <x v="3"/>
    <x v="22"/>
    <s v="ES"/>
    <s v="City of Barcelona"/>
    <x v="4"/>
    <x v="1"/>
    <s v="General services."/>
    <x v="1"/>
    <x v="1"/>
    <m/>
    <s v="Communication"/>
    <s v="Natural language processing"/>
    <s v="Machine learning"/>
    <s v="text analysis"/>
    <x v="0"/>
    <x v="1"/>
    <m/>
    <x v="0"/>
    <x v="0"/>
    <x v="1"/>
    <x v="0"/>
    <m/>
    <m/>
    <m/>
    <x v="0"/>
    <x v="6"/>
    <x v="0"/>
    <x v="1"/>
    <x v="2"/>
    <s v="Yes"/>
    <x v="0"/>
    <x v="1"/>
    <x v="2"/>
    <s v="Smart city"/>
    <s v="Yes"/>
    <s v="Yes"/>
    <s v="Organizational / Sustained Change"/>
    <s v="Improved Public Service"/>
    <m/>
    <s v="x"/>
    <m/>
    <s v="x"/>
    <m/>
    <s v="Open Government Capabilities"/>
    <b v="0"/>
    <m/>
    <m/>
    <m/>
    <m/>
    <m/>
    <m/>
    <m/>
    <s v="Open government capabilities"/>
    <s v="x"/>
    <s v="x"/>
    <m/>
    <s v="IPSO DB"/>
    <s v="validated"/>
    <x v="0"/>
    <m/>
    <s v="from IPSO (Marco Combetto)"/>
    <d v="2021-09-22T00:00:00"/>
    <m/>
  </r>
  <r>
    <s v="IPSO-70001"/>
    <s v="Aragon General Directorate of Contracting, Blockchain Project"/>
    <s v="https://www.europapress.es/aragon/noticia-aragon-pionera-apostar-tecnologia-blockchain-integrandose-asociacion-alastria-20180917130921.html"/>
    <m/>
    <s v="As part of a larger project aiming to use blockchain in order to transform public administration and the provision of public services, the General Directorate of Contracting within the Government of Aragon has launched a project in which blockchain will be used to register the bids received for public contracts and evaluate them in an automated ways."/>
    <x v="2"/>
    <x v="22"/>
    <s v="ES"/>
    <s v="Aragon General Directorate of Contracting"/>
    <x v="9"/>
    <x v="1"/>
    <s v="General services."/>
    <x v="3"/>
    <x v="1"/>
    <m/>
    <s v="Services"/>
    <m/>
    <m/>
    <m/>
    <x v="1"/>
    <x v="1"/>
    <m/>
    <x v="0"/>
    <x v="0"/>
    <x v="3"/>
    <x v="4"/>
    <m/>
    <m/>
    <m/>
    <x v="1"/>
    <x v="27"/>
    <x v="1"/>
    <x v="2"/>
    <x v="2"/>
    <s v="Yes"/>
    <x v="1"/>
    <x v="2"/>
    <x v="5"/>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2"/>
    <s v="Basque Government Blockchain project"/>
    <s v="https://cointelegraph.com/news/spanish-city-of-bilbao-launches-171k-tender-to-develop-public-blockchain-network"/>
    <m/>
    <s v="The city of Bilbao has launched a tender to get ideas for the implementation of blockchain in public services. The winning company would prepare a digital platform to facilitate the exchange of data between different public institutions by using blockchain and smart contracts."/>
    <x v="3"/>
    <x v="22"/>
    <s v="ES"/>
    <s v="City of Bilbao"/>
    <x v="4"/>
    <x v="1"/>
    <s v="General services."/>
    <x v="3"/>
    <x v="1"/>
    <m/>
    <s v="Services"/>
    <m/>
    <m/>
    <m/>
    <x v="1"/>
    <x v="1"/>
    <m/>
    <x v="0"/>
    <x v="0"/>
    <x v="3"/>
    <x v="4"/>
    <m/>
    <m/>
    <m/>
    <x v="1"/>
    <x v="27"/>
    <x v="1"/>
    <x v="2"/>
    <x v="2"/>
    <s v="Yes"/>
    <x v="1"/>
    <x v="2"/>
    <x v="5"/>
    <s v="Data access and reuse"/>
    <m/>
    <m/>
    <m/>
    <b v="0"/>
    <m/>
    <m/>
    <m/>
    <m/>
    <m/>
    <s v="Improved Administration Efficency"/>
    <s v="Improved Administrative Efficiency"/>
    <m/>
    <s v="x"/>
    <s v="x"/>
    <s v="x"/>
    <m/>
    <m/>
    <m/>
    <s v="Open government capabilities"/>
    <s v="x"/>
    <m/>
    <m/>
    <s v="Emerging technologies in public procurement"/>
    <s v="validated"/>
    <x v="0"/>
    <m/>
    <s v="from IPSO (Marco Combetto)"/>
    <d v="2021-09-22T00:00:00"/>
    <m/>
  </r>
  <r>
    <s v="IPSO-70003"/>
    <s v="V-ICT-OR Blockchain Project"/>
    <s v="https://pdfs.semanticscholar.org/1384/6690e1b39896899fc0ad4e00a9164d00dd68.pdf"/>
    <m/>
    <s v="V-ICT-OR (the membership organization for those involved in ICT and information management at Flemish local governments) teamed up with Digipolis to launch a challenge for blockchain solutions for procurement. The project was used as a way to become acquainted with a new way of organising the procurement process. It was successfully implemented and the solution is currently being programmed."/>
    <x v="2"/>
    <x v="2"/>
    <s v="BE"/>
    <s v="Digipolis"/>
    <x v="9"/>
    <x v="1"/>
    <s v="General services."/>
    <x v="3"/>
    <x v="5"/>
    <m/>
    <s v="Services"/>
    <m/>
    <m/>
    <m/>
    <x v="1"/>
    <x v="1"/>
    <m/>
    <x v="0"/>
    <x v="0"/>
    <x v="3"/>
    <x v="4"/>
    <m/>
    <m/>
    <m/>
    <x v="1"/>
    <x v="27"/>
    <x v="1"/>
    <x v="2"/>
    <x v="2"/>
    <s v="Yes"/>
    <x v="1"/>
    <x v="2"/>
    <x v="5"/>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6"/>
    <s v="Digipolis Antwerp, Smart procurement tool"/>
    <s v="https://antwerpen.digipolis.be/en/blog/Blockchain-projects-in-Antwerp"/>
    <m/>
    <s v="Digipolis, the IT agency for Antwerp, is developing a blockchain-based application together with its partner for the project, BallistiX, which will allow for the publication of a quotation request and submission and opening of quotations. It is believed that the use of blockchain will guarantee the reliability of each step of the procurement process, as they will be recorded in a transparent manner."/>
    <x v="3"/>
    <x v="2"/>
    <s v="BE"/>
    <s v="Digipolis"/>
    <x v="4"/>
    <x v="1"/>
    <s v="General services."/>
    <x v="3"/>
    <x v="1"/>
    <m/>
    <s v="Services"/>
    <m/>
    <m/>
    <m/>
    <x v="1"/>
    <x v="1"/>
    <m/>
    <x v="0"/>
    <x v="0"/>
    <x v="3"/>
    <x v="4"/>
    <m/>
    <m/>
    <m/>
    <x v="1"/>
    <x v="27"/>
    <x v="1"/>
    <x v="2"/>
    <x v="2"/>
    <s v="Yes"/>
    <x v="1"/>
    <x v="2"/>
    <x v="5"/>
    <s v="Disintermediation and decentralised networks"/>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7"/>
    <s v="Malta Information Technology Agency (MITA),  Smart Public Contracts"/>
    <s v="https://ideas.repec.org/a/igg/jitpm0/v10y2019i2p16-28.html"/>
    <m/>
    <s v="Under the project, MITA and the University of Malta are collaborating to develop a first prototype of a smart contract with the aim of turring their public procurement contracts into smart contracts. The project will develop a smart contract which will automatically record events on the blockchain, a centralised database to record other events not on the blockchain, and a centralised web application to provide an interface with the smart contract and the centralised database."/>
    <x v="0"/>
    <x v="21"/>
    <s v="MT"/>
    <s v="MITA"/>
    <x v="0"/>
    <x v="1"/>
    <s v="General services."/>
    <x v="3"/>
    <x v="1"/>
    <m/>
    <s v="Services"/>
    <m/>
    <m/>
    <m/>
    <x v="1"/>
    <x v="1"/>
    <m/>
    <x v="0"/>
    <x v="0"/>
    <x v="3"/>
    <x v="4"/>
    <m/>
    <m/>
    <m/>
    <x v="1"/>
    <x v="27"/>
    <x v="1"/>
    <x v="2"/>
    <x v="2"/>
    <s v="Yes"/>
    <x v="1"/>
    <x v="2"/>
    <x v="5"/>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8"/>
    <s v="Ministry of Public Administration, Big data project"/>
    <s v="http://www.mju.gov.si/en/media_room/news/8631/"/>
    <m/>
    <s v="The ministry collaborated with EMC Dell to implement a first Proof of Concept project exploring the opportunities of using big data to drive a data-driven public administration. Data on human resources, finance and public procurement was combined with external data sources. The results of the analysis showed that there was considerable potential for lowering costs related to public procurement."/>
    <x v="0"/>
    <x v="26"/>
    <s v="SI"/>
    <s v="Ministry of Public Administration"/>
    <x v="1"/>
    <x v="1"/>
    <s v="General services."/>
    <x v="4"/>
    <x v="0"/>
    <m/>
    <s v="Services"/>
    <m/>
    <m/>
    <m/>
    <x v="1"/>
    <x v="1"/>
    <m/>
    <x v="0"/>
    <x v="0"/>
    <x v="3"/>
    <x v="4"/>
    <m/>
    <m/>
    <m/>
    <x v="4"/>
    <x v="28"/>
    <x v="2"/>
    <x v="0"/>
    <x v="2"/>
    <s v="Yes"/>
    <x v="3"/>
    <x v="2"/>
    <x v="5"/>
    <s v="Business intelligence"/>
    <m/>
    <m/>
    <m/>
    <b v="0"/>
    <m/>
    <m/>
    <m/>
    <m/>
    <m/>
    <b v="0"/>
    <b v="0"/>
    <m/>
    <m/>
    <m/>
    <m/>
    <m/>
    <m/>
    <m/>
    <b v="0"/>
    <m/>
    <m/>
    <m/>
    <s v="IPSO DB"/>
    <s v="validated"/>
    <x v="1"/>
    <m/>
    <s v="from IPSO (Marco Combetto)"/>
    <d v="2021-09-22T00:00:00"/>
    <m/>
  </r>
  <r>
    <s v="IPSO-70009"/>
    <s v="Procurement Monitoring Bureau, ZoomChart"/>
    <s v="https://zoomcharts.wordpress.com/2015/03/09/zoomcharts-on-the-procurement-monitoring-bureau-of-latvia-website/"/>
    <m/>
    <s v="The Procurement Monitoring Bureau of Latvia has integrated the ZoomChart software to provide a functional and visually stimulating information on procurement activities."/>
    <x v="0"/>
    <x v="19"/>
    <s v="LV"/>
    <s v="Procurement Monitoring Bureau of Latvia"/>
    <x v="1"/>
    <x v="1"/>
    <s v="General services."/>
    <x v="5"/>
    <x v="0"/>
    <m/>
    <s v="Services"/>
    <m/>
    <m/>
    <m/>
    <x v="1"/>
    <x v="1"/>
    <m/>
    <x v="0"/>
    <x v="0"/>
    <x v="3"/>
    <x v="4"/>
    <m/>
    <m/>
    <m/>
    <x v="4"/>
    <x v="28"/>
    <x v="2"/>
    <x v="0"/>
    <x v="2"/>
    <s v="Yes"/>
    <x v="3"/>
    <x v="2"/>
    <x v="5"/>
    <s v="Data visualisation"/>
    <m/>
    <m/>
    <m/>
    <b v="0"/>
    <m/>
    <m/>
    <m/>
    <m/>
    <m/>
    <b v="0"/>
    <b v="0"/>
    <m/>
    <m/>
    <m/>
    <m/>
    <m/>
    <m/>
    <m/>
    <b v="0"/>
    <m/>
    <m/>
    <m/>
    <s v="IPSO DB"/>
    <s v="validated"/>
    <x v="1"/>
    <m/>
    <s v="from IPSO (Marco Combetto)"/>
    <d v="2021-09-22T00:00:00"/>
    <m/>
  </r>
  <r>
    <s v="IPSO-70010"/>
    <s v="Department of Mobility &amp; Public Works, Medium for Economic Data, Information and Applications on Public Procurement (MEDIAAN)"/>
    <s v="https://www.vlerick.com/~/media/corporate-marketing/our-expertise/pdf/20170927BarometerInnovativePublicProcurement.pdf"/>
    <m/>
    <s v="MEDIAAN is an online platform that gathers a wide array of applications, databases, and other instruments related to pricing of public procurement contracts and cost engineering aspects with regard to infrastructure projects. It uses historical data from past tenders to provide the purchasing government support for pricing analysis, pricing assessment, and pricing review. The user can get analysis on various parameters - quantity, time, award procedure etc."/>
    <x v="0"/>
    <x v="2"/>
    <s v="BE"/>
    <s v="Department of Mobility &amp; Public Works"/>
    <x v="1"/>
    <x v="1"/>
    <s v="General services."/>
    <x v="5"/>
    <x v="0"/>
    <m/>
    <s v="Services"/>
    <m/>
    <m/>
    <m/>
    <x v="1"/>
    <x v="1"/>
    <m/>
    <x v="0"/>
    <x v="0"/>
    <x v="3"/>
    <x v="4"/>
    <m/>
    <m/>
    <m/>
    <x v="4"/>
    <x v="28"/>
    <x v="2"/>
    <x v="0"/>
    <x v="2"/>
    <s v="Yes"/>
    <x v="3"/>
    <x v="2"/>
    <x v="5"/>
    <s v="Auditing and logging"/>
    <m/>
    <m/>
    <m/>
    <b v="0"/>
    <m/>
    <m/>
    <m/>
    <m/>
    <m/>
    <b v="0"/>
    <b v="0"/>
    <m/>
    <m/>
    <m/>
    <m/>
    <m/>
    <m/>
    <m/>
    <b v="0"/>
    <m/>
    <m/>
    <m/>
    <s v="IPSO DB"/>
    <s v="validated"/>
    <x v="1"/>
    <m/>
    <s v="from IPSO (Marco Combetto)"/>
    <d v="2021-09-22T00:00:00"/>
    <m/>
  </r>
  <r>
    <s v="IPSO-70011"/>
    <s v="Agjencia Erokurimit Publik, Business intelligence project"/>
    <s v="http://www.app.gov.al/GetData/DownloadDoc?documentId=d782105f-29d1-42a6-af38-649d90be2179"/>
    <m/>
    <s v="Albania's public procurement agency undertook a project to augment the functionalities of its electronic procurement portal. As part of this, they developed a 'business intelligence' system for complex reporting and analysis. Other initiatives included an archiving system for completed procedures, automation of inventory and realization records etc."/>
    <x v="0"/>
    <x v="32"/>
    <s v="AL"/>
    <s v="Agjencia Erokurimit Publik"/>
    <x v="1"/>
    <x v="1"/>
    <s v="General services."/>
    <x v="5"/>
    <x v="0"/>
    <m/>
    <s v="Services"/>
    <m/>
    <m/>
    <m/>
    <x v="1"/>
    <x v="1"/>
    <m/>
    <x v="0"/>
    <x v="0"/>
    <x v="3"/>
    <x v="4"/>
    <m/>
    <m/>
    <m/>
    <x v="4"/>
    <x v="28"/>
    <x v="2"/>
    <x v="0"/>
    <x v="2"/>
    <s v="Yes"/>
    <x v="3"/>
    <x v="2"/>
    <x v="5"/>
    <s v="Business intelligence"/>
    <m/>
    <m/>
    <m/>
    <b v="0"/>
    <m/>
    <m/>
    <m/>
    <m/>
    <m/>
    <b v="0"/>
    <b v="0"/>
    <m/>
    <m/>
    <m/>
    <m/>
    <m/>
    <m/>
    <m/>
    <b v="0"/>
    <m/>
    <m/>
    <m/>
    <s v="IPSO DB"/>
    <s v="validated"/>
    <x v="1"/>
    <m/>
    <s v="from IPSO (Marco Combetto)"/>
    <d v="2021-09-22T00:00:00"/>
    <m/>
  </r>
  <r>
    <s v="IPSO-70012"/>
    <s v="IT Directorate, Ministry of Public Administration, SKRINJA 2.0"/>
    <s v="http://www.mju.gov.si/en/areas_of_work/information_and_communications_technology/"/>
    <m/>
    <s v="The ICT department of the Ministry of Public Administration is planning to implement a data warehouse and business intelligence system that shall be configured as a horizontal service on Government Computer Cloud till 2022 to promote data-driven decision making in public administration. The Ministry also handles the procurement activities of the country and therefore there is a prospect of utilising the system in the procurement procedures as well."/>
    <x v="0"/>
    <x v="26"/>
    <s v="SI"/>
    <s v="Ministry of Public Administration,"/>
    <x v="0"/>
    <x v="1"/>
    <s v="Public Services"/>
    <x v="3"/>
    <x v="1"/>
    <m/>
    <s v="Planning"/>
    <s v="Planning and Scheduling"/>
    <m/>
    <m/>
    <x v="2"/>
    <x v="1"/>
    <m/>
    <x v="0"/>
    <x v="0"/>
    <x v="1"/>
    <x v="0"/>
    <m/>
    <m/>
    <m/>
    <x v="2"/>
    <x v="9"/>
    <x v="0"/>
    <x v="0"/>
    <x v="2"/>
    <s v="Yes"/>
    <x v="1"/>
    <x v="1"/>
    <x v="3"/>
    <s v="Business intelligence"/>
    <s v="Yes"/>
    <m/>
    <s v="Incremental / Technical Change"/>
    <b v="0"/>
    <m/>
    <m/>
    <m/>
    <m/>
    <m/>
    <s v="Improved Administration Efficency"/>
    <s v="Improved Administrative Efficiency"/>
    <m/>
    <m/>
    <s v="x"/>
    <m/>
    <m/>
    <m/>
    <m/>
    <b v="0"/>
    <m/>
    <m/>
    <m/>
    <s v="IPSO DB"/>
    <s v="validated"/>
    <x v="0"/>
    <m/>
    <s v="from IPSO (Marco Combetto)"/>
    <d v="2021-09-22T00:00:00"/>
    <m/>
  </r>
  <r>
    <s v="IPSO-70013"/>
    <s v="Red flags"/>
    <s v="http://redflags.eu/"/>
    <m/>
    <s v="The European Commission funded project provides an interactive tool that allows for the monitoring of procurement processes. It automatically checks procurement documents and flags risky procurement documents using a special algorithm. Users can subscribe to receive alerts if risky procurements are published in their field of interest."/>
    <x v="1"/>
    <x v="16"/>
    <s v="HU"/>
    <s v="Transparency International Hungary"/>
    <x v="1"/>
    <x v="1"/>
    <s v="General services."/>
    <x v="5"/>
    <x v="0"/>
    <m/>
    <s v="Services"/>
    <m/>
    <m/>
    <m/>
    <x v="1"/>
    <x v="1"/>
    <m/>
    <x v="0"/>
    <x v="0"/>
    <x v="3"/>
    <x v="4"/>
    <m/>
    <m/>
    <m/>
    <x v="4"/>
    <x v="28"/>
    <x v="2"/>
    <x v="0"/>
    <x v="2"/>
    <s v="Yes"/>
    <x v="3"/>
    <x v="2"/>
    <x v="5"/>
    <s v="Auditing and logging"/>
    <m/>
    <m/>
    <m/>
    <b v="0"/>
    <m/>
    <m/>
    <m/>
    <m/>
    <m/>
    <b v="0"/>
    <b v="0"/>
    <m/>
    <m/>
    <m/>
    <m/>
    <m/>
    <m/>
    <m/>
    <b v="0"/>
    <m/>
    <m/>
    <m/>
    <s v="IPSO DB"/>
    <s v="validated"/>
    <x v="1"/>
    <m/>
    <s v="from IPSO (Marco Combetto)"/>
    <d v="2021-09-22T00:00:00"/>
    <m/>
  </r>
  <r>
    <s v="IPSO-70014"/>
    <s v="Agency for Public Management and eGovernment, Digital procurement program"/>
    <s v="https://www.supplychaindigital.com/company/difi-digitising-procurement"/>
    <m/>
    <s v="Under the program, the agency is first working on capturing all the data from transactions between suppliers and public buyers. Their plan for doing this involves setting up a system whereby invoices are automatically sent over the Peppol network to both the consumer and to DIFI, which stores them in a single database. The first step is to test this concept, through a first pilot due this year. The idea is that eventually this data can be used to help automate various parts of the procurement process. One initial hypotheses on how this could be done is automated categorisation of the product types that are being procured. It is thought that the data could also be used to provide input into the state budget."/>
    <x v="0"/>
    <x v="23"/>
    <s v="NO"/>
    <s v="Agency for Public Management and eGovernment"/>
    <x v="1"/>
    <x v="1"/>
    <s v="General services."/>
    <x v="5"/>
    <x v="0"/>
    <m/>
    <s v="Services"/>
    <m/>
    <m/>
    <m/>
    <x v="1"/>
    <x v="1"/>
    <m/>
    <x v="0"/>
    <x v="0"/>
    <x v="3"/>
    <x v="4"/>
    <m/>
    <m/>
    <m/>
    <x v="4"/>
    <x v="28"/>
    <x v="2"/>
    <x v="4"/>
    <x v="2"/>
    <s v="Yes"/>
    <x v="3"/>
    <x v="2"/>
    <x v="5"/>
    <s v="Auditing and logging"/>
    <m/>
    <m/>
    <m/>
    <b v="0"/>
    <m/>
    <m/>
    <m/>
    <m/>
    <m/>
    <b v="0"/>
    <b v="0"/>
    <m/>
    <m/>
    <m/>
    <m/>
    <m/>
    <m/>
    <m/>
    <b v="0"/>
    <m/>
    <m/>
    <m/>
    <s v="IPSO DB"/>
    <s v="validated"/>
    <x v="1"/>
    <m/>
    <s v="from IPSO (Marco Combetto)"/>
    <d v="2021-09-22T00:00:00"/>
    <m/>
  </r>
  <r>
    <s v="IPSO-70015"/>
    <s v="Consip, Open data platform"/>
    <s v="https://dati.consip.it/"/>
    <m/>
    <s v="Consip wanted to publish data on all public tenders so that stakeholders can examine and analyse the data themselves. In order to do this they have set up an open data platform which runs on the open source CKAN cloud infrastructure platform."/>
    <x v="0"/>
    <x v="12"/>
    <s v="IT"/>
    <s v="Consip"/>
    <x v="1"/>
    <x v="1"/>
    <s v="General services."/>
    <x v="5"/>
    <x v="0"/>
    <m/>
    <s v="Services"/>
    <m/>
    <m/>
    <m/>
    <x v="1"/>
    <x v="1"/>
    <m/>
    <x v="0"/>
    <x v="0"/>
    <x v="3"/>
    <x v="4"/>
    <m/>
    <m/>
    <m/>
    <x v="4"/>
    <x v="28"/>
    <x v="2"/>
    <x v="0"/>
    <x v="2"/>
    <s v="Yes"/>
    <x v="3"/>
    <x v="2"/>
    <x v="5"/>
    <s v="Data access and reuse"/>
    <m/>
    <m/>
    <m/>
    <b v="0"/>
    <m/>
    <m/>
    <m/>
    <m/>
    <m/>
    <b v="0"/>
    <b v="0"/>
    <m/>
    <m/>
    <m/>
    <m/>
    <m/>
    <m/>
    <m/>
    <b v="0"/>
    <m/>
    <m/>
    <m/>
    <s v="IPSO DB"/>
    <s v="validated"/>
    <x v="1"/>
    <m/>
    <s v="from IPSO (Marco Combetto)"/>
    <d v="2021-09-22T00:00:00"/>
    <m/>
  </r>
  <r>
    <s v="IPSO-70016"/>
    <s v="ProZorro, Risk indicators"/>
    <s v="https://oecd-opsi.org/innovations/eprocurement-system-prozorro/"/>
    <m/>
    <s v="ProZorro is a hybrid electronic government e-procurement system created as the result of a partnership between business, government and the civil society in Ukraine. The system is an open source solution that makes use of the open contracting data standard. It works under the principle &quot;everyone can see everything&quot;. The monitoring tools developed enable analysis of public procurement, with information displayed about each tender, buyer and government authority. The system monitors risks of corruption in real time, using algorithms to flag high risk cases based on risk indicators. An automated risk-indicator engine scans all active electronic tenders for non-compliance and irregularities. Risky transactions are selected for further monitoring."/>
    <x v="0"/>
    <x v="31"/>
    <s v="UA"/>
    <s v="ProZorro"/>
    <x v="1"/>
    <x v="1"/>
    <s v="General services."/>
    <x v="3"/>
    <x v="0"/>
    <m/>
    <s v="Services"/>
    <m/>
    <m/>
    <m/>
    <x v="1"/>
    <x v="1"/>
    <m/>
    <x v="0"/>
    <x v="0"/>
    <x v="3"/>
    <x v="4"/>
    <m/>
    <m/>
    <m/>
    <x v="4"/>
    <x v="28"/>
    <x v="2"/>
    <x v="4"/>
    <x v="2"/>
    <s v="Yes"/>
    <x v="3"/>
    <x v="2"/>
    <x v="5"/>
    <s v="Auditing and logging"/>
    <m/>
    <m/>
    <m/>
    <b v="0"/>
    <m/>
    <m/>
    <m/>
    <m/>
    <m/>
    <b v="0"/>
    <b v="0"/>
    <m/>
    <m/>
    <m/>
    <m/>
    <m/>
    <m/>
    <m/>
    <b v="0"/>
    <m/>
    <m/>
    <m/>
    <s v="IPSO DB"/>
    <s v="validated"/>
    <x v="1"/>
    <m/>
    <s v="from IPSO (Marco Combetto)"/>
    <d v="2021-09-22T00:00:00"/>
    <m/>
  </r>
  <r>
    <s v="IPSO-70017"/>
    <s v="ProZorro, Bid prediction"/>
    <s v="https://ocdsanalytics.com/ua/prozorro/ai/docs/"/>
    <m/>
    <s v="The ProZorro team is using Artificial Intelligence and machine learning in its work with the aim of developing a model that would predict the likelihood of a tender happening and being succesful. Another tool is able to predict the probability that a particular tender participant will leave the platform before completing the tender."/>
    <x v="0"/>
    <x v="31"/>
    <s v="UA"/>
    <s v="ProZorro"/>
    <x v="0"/>
    <x v="1"/>
    <s v="General services."/>
    <x v="4"/>
    <x v="5"/>
    <m/>
    <s v="Learning"/>
    <s v="Machine learning"/>
    <s v="Machine learning"/>
    <m/>
    <x v="0"/>
    <x v="1"/>
    <m/>
    <x v="0"/>
    <x v="3"/>
    <x v="2"/>
    <x v="0"/>
    <m/>
    <m/>
    <m/>
    <x v="3"/>
    <x v="7"/>
    <x v="0"/>
    <x v="4"/>
    <x v="2"/>
    <s v="Yes"/>
    <x v="2"/>
    <x v="1"/>
    <x v="3"/>
    <s v="Predictive systems"/>
    <m/>
    <m/>
    <s v="Incremental / Technical Change"/>
    <s v="Improved Public Service"/>
    <m/>
    <m/>
    <s v="x"/>
    <s v="x"/>
    <m/>
    <b v="0"/>
    <b v="0"/>
    <m/>
    <m/>
    <m/>
    <m/>
    <m/>
    <m/>
    <m/>
    <b v="0"/>
    <m/>
    <m/>
    <m/>
    <s v="IPSO DB"/>
    <s v="validated"/>
    <x v="0"/>
    <m/>
    <s v="from IPSO (Marco Combetto)"/>
    <d v="2021-09-22T00:00:00"/>
    <m/>
  </r>
  <r>
    <s v="IPSO-70018"/>
    <s v="ProZorro, CPV Prediction"/>
    <s v="https://ocdsanalytics.com/ua/prozorro/ai/docs/examples/"/>
    <m/>
    <s v="Prozorro has developed an AI tool that can predict the correct CPV codes and unit of measurement. The tool has not yet been implemented. It aims to make the platforms that provide the user-interface for organisations using the Prozorro data easier to use, reducing mis-classifications and errors;"/>
    <x v="0"/>
    <x v="31"/>
    <s v="UA"/>
    <s v="ProZorro"/>
    <x v="0"/>
    <x v="1"/>
    <s v="General services."/>
    <x v="3"/>
    <x v="5"/>
    <m/>
    <s v="Learning"/>
    <s v="Machine learning"/>
    <s v="Machine learning"/>
    <m/>
    <x v="0"/>
    <x v="1"/>
    <m/>
    <x v="0"/>
    <x v="3"/>
    <x v="2"/>
    <x v="0"/>
    <m/>
    <m/>
    <m/>
    <x v="0"/>
    <x v="6"/>
    <x v="0"/>
    <x v="4"/>
    <x v="2"/>
    <s v="Yes"/>
    <x v="2"/>
    <x v="1"/>
    <x v="3"/>
    <s v="Predictive systems"/>
    <m/>
    <m/>
    <s v="Incremental / Technical Change"/>
    <s v="Improved Public Service"/>
    <m/>
    <m/>
    <s v="x"/>
    <s v="x"/>
    <m/>
    <b v="0"/>
    <b v="0"/>
    <m/>
    <m/>
    <m/>
    <m/>
    <m/>
    <m/>
    <m/>
    <b v="0"/>
    <m/>
    <m/>
    <m/>
    <s v="IPSO DB"/>
    <s v="validated"/>
    <x v="0"/>
    <m/>
    <s v="from IPSO (Marco Combetto)"/>
    <d v="2021-09-22T00:00:00"/>
    <m/>
  </r>
  <r>
    <s v="IPSO-70019"/>
    <s v="DoZorro AI tool"/>
    <s v="https://ti-ukraine.org/en/news/dozorro-artificial-intelligence-to-find-violations-in-prozorro-how-it-works/"/>
    <m/>
    <s v="The monitoring portal DoZorro is a platform where each participant in the system (supplier, customer, controlling authority, citizen) can provide feedback to the government customer or supplier. The new version of the platform provides software, which through its AI capabilities, is able to identify tenders with a high risk of corruption. The results of the beta test of this system were that 26% more tenders with unfounded selection of the winner were identified, 37% more tenders with groundless disqualification, and 298% more with participants' conspiracy. The system is intended to complement and support the work done by experts - making their work more efficient."/>
    <x v="0"/>
    <x v="31"/>
    <s v="UA"/>
    <s v="ProZorro"/>
    <x v="0"/>
    <x v="1"/>
    <s v="General services."/>
    <x v="1"/>
    <x v="1"/>
    <m/>
    <s v="Communication"/>
    <s v="Natural language processing"/>
    <s v="Machine learning"/>
    <s v="text analysis"/>
    <x v="0"/>
    <x v="1"/>
    <m/>
    <x v="0"/>
    <x v="3"/>
    <x v="2"/>
    <x v="0"/>
    <m/>
    <m/>
    <m/>
    <x v="3"/>
    <x v="7"/>
    <x v="0"/>
    <x v="4"/>
    <x v="2"/>
    <s v="Yes"/>
    <x v="2"/>
    <x v="0"/>
    <x v="0"/>
    <s v="Detection systems"/>
    <m/>
    <m/>
    <s v="Incremental / Technical Change"/>
    <s v="Improved Public Service"/>
    <m/>
    <m/>
    <s v="x"/>
    <m/>
    <m/>
    <b v="0"/>
    <b v="0"/>
    <m/>
    <m/>
    <m/>
    <m/>
    <m/>
    <m/>
    <m/>
    <b v="0"/>
    <m/>
    <m/>
    <m/>
    <s v="IPSO DB"/>
    <s v="validated"/>
    <x v="0"/>
    <m/>
    <s v="from IPSO (Marco Combetto)"/>
    <d v="2021-09-22T00:00:00"/>
    <m/>
  </r>
  <r>
    <s v="IPSO-70020"/>
    <s v="Kommers (KAI) semantics check tool"/>
    <s v="http://www.primona.se/en/public-sector/our-modules-for-public-sector/kommers-kai/"/>
    <m/>
    <s v="An AI assistant is being integrated into the Primonas Kommers e-procurement platform. This tool can do a semantics check on requirements and other text in the procurement material which will decrease the risk of bidders misunderstanding the tender material and hence reduce the bidder risk. Kommers has public sector (as well as private sector) clients that will be able to access this functionality."/>
    <x v="0"/>
    <x v="18"/>
    <s v="SE"/>
    <s v="Primona"/>
    <x v="3"/>
    <x v="1"/>
    <s v="General services."/>
    <x v="3"/>
    <x v="1"/>
    <m/>
    <s v="Communication"/>
    <s v="Natural language processing"/>
    <m/>
    <s v="text analysis"/>
    <x v="2"/>
    <x v="1"/>
    <m/>
    <x v="0"/>
    <x v="0"/>
    <x v="1"/>
    <x v="0"/>
    <m/>
    <m/>
    <m/>
    <x v="0"/>
    <x v="6"/>
    <x v="0"/>
    <x v="0"/>
    <x v="2"/>
    <s v="Yes"/>
    <x v="2"/>
    <x v="0"/>
    <x v="0"/>
    <s v="Validation and benchmarking"/>
    <m/>
    <m/>
    <s v="Organizational / Sustained Change"/>
    <s v="Improved Public Service"/>
    <m/>
    <m/>
    <s v="x"/>
    <s v="x"/>
    <m/>
    <b v="0"/>
    <b v="0"/>
    <m/>
    <m/>
    <m/>
    <m/>
    <m/>
    <m/>
    <m/>
    <b v="0"/>
    <m/>
    <m/>
    <m/>
    <s v="IPSO DB"/>
    <s v="validated"/>
    <x v="0"/>
    <m/>
    <s v="from IPSO (Marco Combetto)"/>
    <d v="2021-09-22T00:00:00"/>
    <m/>
  </r>
  <r>
    <s v="IPSO-70021"/>
    <s v="ANAC, Machine learning tool"/>
    <s v="https://www.slideshare.net/FabianaLanotte/machine-learning-on-public-procurement-open-data-anac-case-study"/>
    <m/>
    <s v="The tool uses machine learning to identify hidden relationships between public administrations and private companies using unstructured information (such as public procurement titles) from the open data on public procurement."/>
    <x v="0"/>
    <x v="12"/>
    <s v="IT"/>
    <s v="ANAC"/>
    <x v="0"/>
    <x v="1"/>
    <s v="General services."/>
    <x v="1"/>
    <x v="1"/>
    <m/>
    <s v="Learning"/>
    <s v="Machine learning"/>
    <s v="Machine learning"/>
    <m/>
    <x v="0"/>
    <x v="1"/>
    <m/>
    <x v="0"/>
    <x v="0"/>
    <x v="1"/>
    <x v="0"/>
    <m/>
    <m/>
    <m/>
    <x v="2"/>
    <x v="9"/>
    <x v="0"/>
    <x v="0"/>
    <x v="2"/>
    <s v="Yes"/>
    <x v="1"/>
    <x v="0"/>
    <x v="0"/>
    <s v="Detection systems"/>
    <m/>
    <m/>
    <s v="Incremental / Technical Change"/>
    <b v="0"/>
    <m/>
    <m/>
    <m/>
    <m/>
    <m/>
    <s v="Improved Administration Efficency"/>
    <s v="Improved Administrative Efficiency"/>
    <m/>
    <m/>
    <s v="x"/>
    <m/>
    <m/>
    <m/>
    <m/>
    <b v="0"/>
    <m/>
    <m/>
    <m/>
    <s v="IPSO DB"/>
    <s v="validated"/>
    <x v="0"/>
    <m/>
    <s v="from IPSO (Marco Combetto)"/>
    <d v="2021-09-22T00:00:00"/>
    <m/>
  </r>
  <r>
    <s v="IPSO-70022"/>
    <s v="State Treasury eInvoicing plans"/>
    <s v="https://ec.europa.eu/cefdigital/wiki/display/CEFDIGITAL/2018/06/13/Finland+is+using+AI+in+attempt+to+achieve+one-hundred+per+cent+eInvoicing"/>
    <m/>
    <s v="The State Treasury of Finland plans to automate eInvoice processing by utilising AI and robotics. It is believed that AI tools could analyse an invoice within seconds to find the necessary information such as an agreement number and amount. Currently, Finland has identified the most significant challenge to be that IT companies and other operators need to be aware of what data needs to be in the correct place to achieve ultimate automation goals."/>
    <x v="0"/>
    <x v="7"/>
    <s v="FI"/>
    <s v="State Treasury of Finland"/>
    <x v="0"/>
    <x v="1"/>
    <s v="General services."/>
    <x v="3"/>
    <x v="1"/>
    <m/>
    <s v="Reasoning"/>
    <s v="Automated reasoning"/>
    <m/>
    <m/>
    <x v="2"/>
    <x v="1"/>
    <m/>
    <x v="0"/>
    <x v="0"/>
    <x v="1"/>
    <x v="0"/>
    <m/>
    <m/>
    <m/>
    <x v="1"/>
    <x v="5"/>
    <x v="0"/>
    <x v="0"/>
    <x v="2"/>
    <s v="Yes"/>
    <x v="1"/>
    <x v="1"/>
    <x v="3"/>
    <s v="Process automation"/>
    <m/>
    <m/>
    <s v="Incremental / Technical Change"/>
    <b v="0"/>
    <m/>
    <m/>
    <m/>
    <m/>
    <m/>
    <s v="Improved Administration Efficency"/>
    <s v="Improved Administrative Efficiency"/>
    <m/>
    <m/>
    <m/>
    <s v="x"/>
    <m/>
    <m/>
    <m/>
    <b v="0"/>
    <m/>
    <m/>
    <m/>
    <s v="IPSO DB"/>
    <s v="validated"/>
    <x v="0"/>
    <m/>
    <s v="from IPSO (Marco Combetto)"/>
    <d v="2021-09-22T00:00:00"/>
    <m/>
  </r>
  <r>
    <s v="IPSO-70023"/>
    <s v="YPO, Procurement Information Provider"/>
    <s v="https://www.ukauthority.com/articles/ypo-launches-procurement-chatbot/"/>
    <m/>
    <s v="YPO has introduced a chatbot - the Procurement Information Provider (PIP) to help public sector buyers navigate their way through YPO's services and discover the frameworks on offer. The chatbot can provide information from other areas of the website and direct users to relevant procurement teams."/>
    <x v="0"/>
    <x v="10"/>
    <s v="UK"/>
    <s v="YPO"/>
    <x v="0"/>
    <x v="1"/>
    <s v="General services."/>
    <x v="1"/>
    <x v="1"/>
    <m/>
    <s v="Communication"/>
    <s v="Natural language processing"/>
    <s v="Machine learning"/>
    <s v="chatbot"/>
    <x v="0"/>
    <x v="1"/>
    <m/>
    <x v="0"/>
    <x v="0"/>
    <x v="1"/>
    <x v="0"/>
    <m/>
    <m/>
    <m/>
    <x v="0"/>
    <x v="0"/>
    <x v="0"/>
    <x v="0"/>
    <x v="2"/>
    <s v="Yes"/>
    <x v="0"/>
    <x v="1"/>
    <x v="1"/>
    <s v="Chatbot"/>
    <m/>
    <m/>
    <s v="Incremental / Technical Change"/>
    <s v="Improved Public Service"/>
    <m/>
    <m/>
    <m/>
    <s v="x"/>
    <m/>
    <b v="0"/>
    <b v="0"/>
    <m/>
    <m/>
    <m/>
    <m/>
    <m/>
    <m/>
    <m/>
    <b v="0"/>
    <m/>
    <m/>
    <m/>
    <s v="IPSO DB"/>
    <s v="validated"/>
    <x v="0"/>
    <m/>
    <s v="from IPSO (Marco Combetto)"/>
    <d v="2021-09-22T00:00:00"/>
    <m/>
  </r>
  <r>
    <s v="IPSO-70024"/>
    <s v="Hansel Oy, Explore state spending"/>
    <s v="https://tutkihankintoja.fi/?lang=en"/>
    <m/>
    <s v="The &quot;explore state spending&quot; website (https://tutkihankintoja.fi/?lang=en) allows citizens and companies to explore data on government spending. Users can search according to different types of procurement spending (e.g. ICT procurement, administrative services, machinery, equipment and transport equipment, etc). AI technology is used in order to categorise the procurement spending. Other forms of analysis using AI technologies are also done on the data for the benefit just of procurement authorities."/>
    <x v="0"/>
    <x v="7"/>
    <s v="FI"/>
    <s v="Hansel Oy"/>
    <x v="3"/>
    <x v="1"/>
    <s v="General services."/>
    <x v="1"/>
    <x v="1"/>
    <m/>
    <s v="Reasoning"/>
    <s v="Automated reasoning"/>
    <m/>
    <m/>
    <x v="2"/>
    <x v="1"/>
    <m/>
    <x v="0"/>
    <x v="0"/>
    <x v="1"/>
    <x v="0"/>
    <m/>
    <m/>
    <m/>
    <x v="0"/>
    <x v="15"/>
    <x v="0"/>
    <x v="0"/>
    <x v="2"/>
    <s v="Yes"/>
    <x v="0"/>
    <x v="1"/>
    <x v="3"/>
    <s v="Data access and reuse"/>
    <m/>
    <s v="1 - IOP of AI Sys"/>
    <s v="Incremental / Technical Change"/>
    <s v="Improved Public Service"/>
    <m/>
    <m/>
    <s v="x"/>
    <s v="x"/>
    <m/>
    <s v="Open Government Capabilities"/>
    <b v="0"/>
    <m/>
    <m/>
    <m/>
    <m/>
    <m/>
    <m/>
    <m/>
    <s v="Open government capabilities"/>
    <s v="x"/>
    <m/>
    <m/>
    <s v="IPSO DB"/>
    <s v="validated"/>
    <x v="0"/>
    <m/>
    <s v="from IPSO (Marco Combetto)"/>
    <d v="2021-09-22T00:00:00"/>
    <m/>
  </r>
  <r>
    <s v="IPSO-70025"/>
    <s v="Hansel Oy, eNest solution"/>
    <s v="https://www.handi.fi/projektit/procurement-data/?lang=en"/>
    <m/>
    <s v="Under the new eNest solution, verification of information provided by suppliers against official records will be done automatically during the tendering process. The system will use the European Single Procurement Document as a standard, which will mean that service providers do not need to attach official records to tenders."/>
    <x v="0"/>
    <x v="7"/>
    <s v="FI"/>
    <s v="Hansel Oy"/>
    <x v="3"/>
    <x v="1"/>
    <s v="General services."/>
    <x v="3"/>
    <x v="1"/>
    <m/>
    <s v="Reasoning"/>
    <s v="Knowledge representation"/>
    <m/>
    <m/>
    <x v="1"/>
    <x v="1"/>
    <m/>
    <x v="0"/>
    <x v="0"/>
    <x v="1"/>
    <x v="0"/>
    <m/>
    <m/>
    <m/>
    <x v="1"/>
    <x v="5"/>
    <x v="0"/>
    <x v="0"/>
    <x v="2"/>
    <s v="Yes"/>
    <x v="2"/>
    <x v="1"/>
    <x v="3"/>
    <s v="Validation and benchmarking"/>
    <m/>
    <m/>
    <s v="Organizational / Sustained Change"/>
    <s v="Improved Public Service"/>
    <m/>
    <m/>
    <m/>
    <s v="x"/>
    <m/>
    <b v="0"/>
    <b v="0"/>
    <m/>
    <m/>
    <m/>
    <m/>
    <m/>
    <m/>
    <m/>
    <b v="0"/>
    <m/>
    <m/>
    <m/>
    <s v="IPSO DB"/>
    <s v="validated"/>
    <x v="0"/>
    <m/>
    <s v="from IPSO (Marco Combetto)"/>
    <d v="2021-09-22T00:00:00"/>
    <m/>
  </r>
  <r>
    <s v="IPSO-70026"/>
    <s v="Palkeet, RPA Project"/>
    <s v="https://www.palkeet.fi/ajankohtaista/pohjoismaat-kansainvalista-rpa-karkea.html"/>
    <m/>
    <s v="The Finnish Government Shared Services Centre for Finance and HR (Palkeet) have delivered a project aimed at automating business processes with software robotics. Tasks that have been automated include purchase invoice validation and supplier register maintenance etc. This was the first major Robotic Process Automation (RPA) implementation in Finnish public sector. The project is part of a wider digitalisation initiative by the Finnish government."/>
    <x v="0"/>
    <x v="7"/>
    <s v="FI"/>
    <s v="Finnish Government Shared Services Centre for Finance and HR"/>
    <x v="0"/>
    <x v="1"/>
    <s v="General services."/>
    <x v="3"/>
    <x v="5"/>
    <m/>
    <s v="Reasoning"/>
    <s v="Automated reasoning"/>
    <m/>
    <m/>
    <x v="2"/>
    <x v="1"/>
    <m/>
    <x v="0"/>
    <x v="0"/>
    <x v="1"/>
    <x v="0"/>
    <m/>
    <m/>
    <m/>
    <x v="1"/>
    <x v="5"/>
    <x v="0"/>
    <x v="0"/>
    <x v="2"/>
    <s v="Yes"/>
    <x v="2"/>
    <x v="1"/>
    <x v="3"/>
    <s v="Process automation"/>
    <m/>
    <m/>
    <s v="Organizational / Sustained Change"/>
    <s v="Improved Public Service"/>
    <m/>
    <m/>
    <m/>
    <s v="x"/>
    <m/>
    <b v="0"/>
    <b v="0"/>
    <m/>
    <m/>
    <m/>
    <m/>
    <m/>
    <m/>
    <m/>
    <b v="0"/>
    <m/>
    <m/>
    <m/>
    <s v="IPSO DB"/>
    <s v="validated"/>
    <x v="0"/>
    <m/>
    <s v="from IPSO (Marco Combetto)"/>
    <d v="2021-09-22T00:00:00"/>
    <m/>
  </r>
  <r>
    <s v="IPSO-70027"/>
    <s v="Ministry of Finance, mTender"/>
    <s v="https://mtender.gov.md/"/>
    <m/>
    <s v="With support from the EBRD, the Moldovan Government developed an open source electronic procurement system for electronic open tender, reverse auctions, aggregated procurement planning and online framework agreements. The system makes use of the open contracting data standard. It provides a fully digitised procurement planning tool, which reportedly automates (using robotic process automation) tracking of execution of contracts."/>
    <x v="0"/>
    <x v="33"/>
    <s v="MD"/>
    <s v="Ministry of Finance"/>
    <x v="0"/>
    <x v="1"/>
    <s v="General services."/>
    <x v="1"/>
    <x v="2"/>
    <m/>
    <s v="Reasoning"/>
    <s v="Automated reasoning"/>
    <m/>
    <m/>
    <x v="2"/>
    <x v="1"/>
    <m/>
    <x v="0"/>
    <x v="3"/>
    <x v="2"/>
    <x v="0"/>
    <m/>
    <m/>
    <m/>
    <x v="1"/>
    <x v="2"/>
    <x v="0"/>
    <x v="0"/>
    <x v="2"/>
    <s v="Yes"/>
    <x v="2"/>
    <x v="1"/>
    <x v="3"/>
    <s v="Process automation"/>
    <s v="Yes"/>
    <s v="3 - AI4IOP"/>
    <s v="Organizational / Sustained Change"/>
    <s v="Improved Public Service"/>
    <m/>
    <m/>
    <m/>
    <s v="x"/>
    <m/>
    <s v="Open Government Capabilities"/>
    <b v="0"/>
    <m/>
    <m/>
    <m/>
    <m/>
    <m/>
    <m/>
    <m/>
    <s v="Open government capabilities"/>
    <s v="x"/>
    <m/>
    <m/>
    <s v="IPSO DB"/>
    <s v="validated"/>
    <x v="0"/>
    <m/>
    <s v="from IPSO (Marco Combetto)"/>
    <d v="2021-09-22T00:00:00"/>
    <m/>
  </r>
  <r>
    <s v="IPSO-70028"/>
    <s v="Deutsche Bahn, 3D Printing"/>
    <s v="https://www.deutschebahn.com/en/Digitalization/DB_Digital/productworld/3dprint-1214672"/>
    <m/>
    <s v="At the end of 2015, Deutsche Bahn made use of its first 3D printed part - a coat hook. Since then, DB has printed more than 4,500 spare parts and other products. By the end of 2018, 15,000 were expected to have been produced. It prints spare parts for older vehicles or systems in the infrastructure sector, which are no longer or only with difficulty deliverable. These include, for example, ventilation grilles, headrests, coat hooks or cable boxes."/>
    <x v="0"/>
    <x v="1"/>
    <s v="DE"/>
    <s v="Deutsche Bahn"/>
    <x v="1"/>
    <x v="1"/>
    <s v="General services."/>
    <x v="3"/>
    <x v="6"/>
    <m/>
    <s v="Services"/>
    <s v="AI Services"/>
    <m/>
    <m/>
    <x v="1"/>
    <x v="1"/>
    <m/>
    <x v="0"/>
    <x v="0"/>
    <x v="3"/>
    <x v="0"/>
    <m/>
    <m/>
    <m/>
    <x v="5"/>
    <x v="28"/>
    <x v="0"/>
    <x v="0"/>
    <x v="2"/>
    <s v="Yes"/>
    <x v="2"/>
    <x v="1"/>
    <x v="4"/>
    <s v="Internal Management"/>
    <m/>
    <m/>
    <s v="Organizational / Sustained Change"/>
    <s v="Improved Public Service"/>
    <m/>
    <m/>
    <m/>
    <s v="x"/>
    <m/>
    <b v="0"/>
    <b v="0"/>
    <m/>
    <m/>
    <m/>
    <m/>
    <m/>
    <m/>
    <m/>
    <b v="0"/>
    <m/>
    <m/>
    <m/>
    <s v="IPSO DB"/>
    <s v="validated"/>
    <x v="1"/>
    <s v="Is not AI"/>
    <s v="from IPSO (Marco Combetto)"/>
    <d v="2021-09-22T00:00:00"/>
    <m/>
  </r>
  <r>
    <s v="IPSO-70029"/>
    <s v="Nederlandse Sporten, 3D Printing"/>
    <s v="https://nieuws.ns.nl/ns-zet-stap-in-de-wereld-van-3d-printen/"/>
    <m/>
    <s v="The partnership has actually been in place for several months. It initially allowed Dutch Railways to learn about and experiment with the possibilities of 3D printing and the quality of the parts that it could produce. The railway system selected and re-engineered a few parts, which were then 3D printed by DiManEx to the specifications provided by Dutch Railways. Mandatory quality control tests were then performed, and the approved part was then used in trains."/>
    <x v="0"/>
    <x v="13"/>
    <s v="NL"/>
    <s v="Nederlandse Sporten"/>
    <x v="3"/>
    <x v="1"/>
    <s v="General services."/>
    <x v="3"/>
    <x v="1"/>
    <m/>
    <s v="Services"/>
    <s v="AI Services"/>
    <m/>
    <m/>
    <x v="1"/>
    <x v="1"/>
    <m/>
    <x v="0"/>
    <x v="0"/>
    <x v="3"/>
    <x v="0"/>
    <m/>
    <m/>
    <m/>
    <x v="5"/>
    <x v="28"/>
    <x v="0"/>
    <x v="0"/>
    <x v="2"/>
    <s v="No"/>
    <x v="2"/>
    <x v="2"/>
    <x v="5"/>
    <s v="3d printing"/>
    <m/>
    <m/>
    <m/>
    <s v="Improved Public Service"/>
    <m/>
    <m/>
    <m/>
    <s v="x"/>
    <m/>
    <b v="0"/>
    <b v="0"/>
    <m/>
    <m/>
    <m/>
    <m/>
    <m/>
    <m/>
    <m/>
    <b v="0"/>
    <m/>
    <m/>
    <m/>
    <s v="IPSO DB"/>
    <s v="validated"/>
    <x v="1"/>
    <s v="[marco] is not AI"/>
    <s v="from IPSO (Marco Combetto)"/>
    <d v="2021-11-16T00:00:00"/>
    <m/>
  </r>
  <r>
    <s v="IPSO-70030"/>
    <s v="Material Stock Logistic Command of the Dutch Army, 3D Printing roadmap"/>
    <s v="https://www.dimanex.com/2018/05/14/dutch-army-starts-cooperation-with-dimanex-to-solve-spare-part-supply-challenges-with-an-end-to-end-service-for-3d-manufacturing/"/>
    <m/>
    <s v="Additive Manufacturing (AM), also known as &quot;3D printing,&quot; is a technology that has advanced considerably in recent years. The Dutch Ministry of Defense has been experimenting with the technology for some time. Their ambition is to embed AM into their operations in a streamlined manner. In order to do so, the army's Material Stock Logistic Command (MatLogCo) has recently presented a roadmap for implementation. A new AM Center will be created within this command division to foster capacity and knowledge building, aiming to cover the institution's needs in the field of AM."/>
    <x v="0"/>
    <x v="13"/>
    <s v="NL"/>
    <s v="Material Stock Logistic Command of the Dutch Army"/>
    <x v="1"/>
    <x v="1"/>
    <s v="General services."/>
    <x v="3"/>
    <x v="1"/>
    <m/>
    <s v="Services"/>
    <s v="AI Services"/>
    <m/>
    <m/>
    <x v="1"/>
    <x v="1"/>
    <m/>
    <x v="0"/>
    <x v="0"/>
    <x v="3"/>
    <x v="0"/>
    <m/>
    <m/>
    <m/>
    <x v="5"/>
    <x v="28"/>
    <x v="0"/>
    <x v="0"/>
    <x v="2"/>
    <s v="No"/>
    <x v="2"/>
    <x v="2"/>
    <x v="5"/>
    <s v="3d printing"/>
    <m/>
    <m/>
    <m/>
    <s v="Improved Public Service"/>
    <m/>
    <m/>
    <m/>
    <s v="x"/>
    <m/>
    <b v="0"/>
    <b v="0"/>
    <m/>
    <m/>
    <m/>
    <m/>
    <m/>
    <m/>
    <m/>
    <b v="0"/>
    <m/>
    <m/>
    <m/>
    <s v="IPSO DB"/>
    <s v="validated"/>
    <x v="1"/>
    <s v="[marco] is not AI"/>
    <s v="from IPSO (Marco Combetto)"/>
    <d v="2021-11-16T00:00:00"/>
    <m/>
  </r>
  <r>
    <s v="IPSO-70034"/>
    <s v="Statsbygg, Imerso Proof of Concept project"/>
    <s v="https://www.dn.no/morgendagens-naringsliv/imerso/statsbygg/sarah-muller/hun-sjekket-hver-millimeter-av-12000-kvadratmeter-pa-en-dag/2-1-428362"/>
    <m/>
    <s v="This project with Imerso involves the use of digital models to ensure that the building being constructed matches the initial plans. The project makes use of laser scanners to check the conformity of the building. Statsbygg believe that this technology can produce savings &quot;in the hundred million&quot; as it can prevent snowballing errors in construction."/>
    <x v="0"/>
    <x v="23"/>
    <s v="NO"/>
    <s v="Statsbygg"/>
    <x v="1"/>
    <x v="1"/>
    <s v="General services."/>
    <x v="4"/>
    <x v="0"/>
    <m/>
    <s v="Services"/>
    <s v="AI Services"/>
    <m/>
    <m/>
    <x v="1"/>
    <x v="1"/>
    <m/>
    <x v="0"/>
    <x v="0"/>
    <x v="3"/>
    <x v="4"/>
    <m/>
    <m/>
    <m/>
    <x v="4"/>
    <x v="28"/>
    <x v="3"/>
    <x v="0"/>
    <x v="2"/>
    <s v="Yes"/>
    <x v="3"/>
    <x v="2"/>
    <x v="5"/>
    <s v="Virtual models"/>
    <m/>
    <m/>
    <m/>
    <b v="0"/>
    <m/>
    <m/>
    <m/>
    <m/>
    <m/>
    <b v="0"/>
    <b v="0"/>
    <m/>
    <m/>
    <m/>
    <m/>
    <m/>
    <m/>
    <m/>
    <b v="0"/>
    <m/>
    <m/>
    <m/>
    <s v="IPSO DB"/>
    <s v="validated"/>
    <x v="1"/>
    <m/>
    <s v="from IPSO (Marco Combetto)"/>
    <d v="2021-09-22T00:00:00"/>
    <m/>
  </r>
  <r>
    <s v="IPSO-70035"/>
    <s v="Competition and Markets Authority, Cartel screening tool"/>
    <s v="https://www.gov.uk/government/publications/screening-for-cartels-tool-for-procurers"/>
    <m/>
    <s v="The Competition and Markets Authority has produced a free tool to help spot unusual bidder behaviour and pricing patterns identified in past cartels. It will indicate which, if any, of your procurement exercises show any signs of bid-rigging."/>
    <x v="0"/>
    <x v="10"/>
    <s v="UK"/>
    <s v="Competition and Markets Authority"/>
    <x v="1"/>
    <x v="1"/>
    <s v="General services."/>
    <x v="5"/>
    <x v="0"/>
    <m/>
    <s v="Services"/>
    <s v="AI Services"/>
    <m/>
    <m/>
    <x v="1"/>
    <x v="1"/>
    <m/>
    <x v="0"/>
    <x v="0"/>
    <x v="3"/>
    <x v="4"/>
    <m/>
    <m/>
    <m/>
    <x v="4"/>
    <x v="28"/>
    <x v="2"/>
    <x v="0"/>
    <x v="2"/>
    <s v="Yes"/>
    <x v="3"/>
    <x v="2"/>
    <x v="5"/>
    <s v="Auditing and logging"/>
    <m/>
    <m/>
    <m/>
    <b v="0"/>
    <m/>
    <m/>
    <m/>
    <m/>
    <m/>
    <b v="0"/>
    <b v="0"/>
    <m/>
    <m/>
    <m/>
    <m/>
    <m/>
    <m/>
    <m/>
    <b v="0"/>
    <m/>
    <m/>
    <m/>
    <s v="IPSO DB"/>
    <s v="validated"/>
    <x v="1"/>
    <m/>
    <s v="from IPSO (Marco Combetto)"/>
    <d v="2021-09-22T00:00:00"/>
    <m/>
  </r>
  <r>
    <s v="IPSO-70036"/>
    <s v="Estonian Blockchain Technology"/>
    <s v="https://e-estonia.com/solutions/e-governance/data-embassy/"/>
    <m/>
    <s v="2017 - data embassy in Luxembourg was established. Data Embassy is an extension in the cloud of the Estonian government, which means the state owns server resources outside its territorial boundaries. This is an innovative concept for handling state information, since states usually store their information within their physical boundaries. Data Embassy resources are under Estonian state control. They are secured against cyberattacks or crisis situations with Blockchain technology and are capable of not only providing data backups, but also operating the most critical services."/>
    <x v="0"/>
    <x v="3"/>
    <s v="EE"/>
    <s v="Estonian Government"/>
    <x v="0"/>
    <x v="1"/>
    <s v="General services."/>
    <x v="5"/>
    <x v="5"/>
    <m/>
    <s v="Services"/>
    <s v="AI Services"/>
    <m/>
    <m/>
    <x v="1"/>
    <x v="1"/>
    <m/>
    <x v="0"/>
    <x v="0"/>
    <x v="3"/>
    <x v="4"/>
    <m/>
    <m/>
    <m/>
    <x v="3"/>
    <x v="29"/>
    <x v="1"/>
    <x v="2"/>
    <x v="1"/>
    <s v="Yes"/>
    <x v="1"/>
    <x v="2"/>
    <x v="5"/>
    <s v="Cybersecurity"/>
    <m/>
    <m/>
    <m/>
    <b v="0"/>
    <m/>
    <m/>
    <m/>
    <m/>
    <m/>
    <s v="Improved Administration Efficency"/>
    <s v="Improved Administrative Efficiency"/>
    <m/>
    <s v="x"/>
    <s v="x"/>
    <s v="x"/>
    <m/>
    <m/>
    <m/>
    <b v="0"/>
    <m/>
    <m/>
    <m/>
    <s v="Emerging technologies in public procurement"/>
    <s v="validated"/>
    <x v="0"/>
    <m/>
    <s v="from IPSO (Marco Combetto)"/>
    <d v="2021-09-22T00:00:00"/>
    <m/>
  </r>
  <r>
    <s v="IPSO-70037"/>
    <s v="SUVE - Chatbot for questions about the emergency situation and the coronavirus"/>
    <s v="https://www.valitsus.ee/en/news/chatbot-will-help-you-find-answers-your-questions-about-crisis"/>
    <m/>
    <s v="The websites of several government agencies now have Suve, an automated chatbot which provides answers to frequently asked questions about the emergency situation and the coronavirus. The chatbot provides answers to questions in Estonian and English and uses information from the official sources of government agencies."/>
    <x v="0"/>
    <x v="3"/>
    <s v="EE"/>
    <s v="Estonian Government"/>
    <x v="0"/>
    <x v="4"/>
    <s v="Public health services."/>
    <x v="1"/>
    <x v="1"/>
    <m/>
    <s v="Communication"/>
    <s v="Natural language processing"/>
    <m/>
    <s v="chatbot"/>
    <x v="2"/>
    <x v="1"/>
    <m/>
    <x v="0"/>
    <x v="0"/>
    <x v="1"/>
    <x v="0"/>
    <m/>
    <m/>
    <m/>
    <x v="0"/>
    <x v="0"/>
    <x v="0"/>
    <x v="0"/>
    <x v="2"/>
    <s v="No"/>
    <x v="0"/>
    <x v="1"/>
    <x v="1"/>
    <s v="Chatbot"/>
    <m/>
    <m/>
    <s v="Incremental / Technical Change"/>
    <s v="Improved Public Service"/>
    <m/>
    <s v="x"/>
    <m/>
    <m/>
    <m/>
    <b v="0"/>
    <b v="0"/>
    <m/>
    <m/>
    <m/>
    <m/>
    <m/>
    <m/>
    <m/>
    <b v="0"/>
    <m/>
    <m/>
    <m/>
    <s v="IPSO DB"/>
    <s v="validated"/>
    <x v="0"/>
    <m/>
    <s v="from IPSO (Marco Combetto)"/>
    <d v="2021-09-22T00:00:00"/>
    <m/>
  </r>
  <r>
    <s v="IPSO-70038"/>
    <s v="KRATID - detecting traffic anomalies and incidents of the Estonian data exchange layer (X-Road)"/>
    <s v="https://www.kratid.ee/in-english"/>
    <m/>
    <s v="The Information System Authority of Estonia is using machine learning for detecting anomalies and incidents on the traffic of the Estonian data exchange layer - X-Road.  Predictive analytics is used to decide where to send the police for traffic regulation. The system is well used in cities; however the algorithm does not yet work well in rural areas.  The Estonian Unemployment Insurance Fund matches job seekers with open positions using AI. It helps job seekers get matched with the right job. The current job matching algorithm is developed further with job seeker profiling algorithm.  Estonian Agricultural Registers and Information Board is using machine learning to detect land mowing. Satellite images are analysed to detect whether agricultural land has been mowed. This is necessary as mowing land is one of the requirements for receiving government grants. Before satellite image analysis this work was carried out manually using on-spot control.  In line with the Digital Agenda 2020 for Estonia, the government encourages the use of AI applications and test projects. The aim is to have at least 50 use cases in public sector by 2020. Interestingly, Estonia has also launched a task force to collect ideas from the general public on how to best make use of AI for the development of Estonia's economy and state."/>
    <x v="0"/>
    <x v="3"/>
    <s v="EE"/>
    <s v="Information System Authority"/>
    <x v="0"/>
    <x v="1"/>
    <s v="General services."/>
    <x v="1"/>
    <x v="1"/>
    <m/>
    <s v="Perception"/>
    <s v="Computer vision"/>
    <s v="Machine learning"/>
    <m/>
    <x v="0"/>
    <x v="1"/>
    <m/>
    <x v="4"/>
    <x v="2"/>
    <x v="2"/>
    <x v="0"/>
    <m/>
    <m/>
    <m/>
    <x v="3"/>
    <x v="7"/>
    <x v="0"/>
    <x v="0"/>
    <x v="2"/>
    <s v="Yes"/>
    <x v="1"/>
    <x v="1"/>
    <x v="1"/>
    <s v="Predictive systems"/>
    <m/>
    <m/>
    <s v="Incremental / Technical Change"/>
    <b v="0"/>
    <m/>
    <m/>
    <m/>
    <m/>
    <m/>
    <s v="Improved Administration Efficency"/>
    <s v="Improved Administrative Efficiency"/>
    <m/>
    <m/>
    <m/>
    <s v="x"/>
    <m/>
    <m/>
    <m/>
    <s v="Open government capabilities"/>
    <s v="x"/>
    <m/>
    <m/>
    <s v="IPSO DB"/>
    <s v="validated"/>
    <x v="0"/>
    <m/>
    <s v="from IPSO (Marco Combetto)"/>
    <d v="2021-09-22T00:00:00"/>
    <m/>
  </r>
  <r>
    <s v="IPSO-70039"/>
    <s v="Skrinja 2.0"/>
    <s v="https://2tm.si/the-b2-college-takes-part-in-the-skrinja-2-0-project/?lang=en"/>
    <m/>
    <s v="The project will result in the creation of an information platform as a service for other bodies of state administration. Business intelligence will provide users with quality information for making optimal decisions. It is also planned to create a Professional Support Centre, in which special attention will be paid to strict adherence to data protection standards and rules."/>
    <x v="0"/>
    <x v="26"/>
    <s v="SI"/>
    <s v="Ministry of State Administration"/>
    <x v="1"/>
    <x v="1"/>
    <s v="General services."/>
    <x v="3"/>
    <x v="0"/>
    <m/>
    <s v="Services"/>
    <s v="AI Services"/>
    <m/>
    <m/>
    <x v="1"/>
    <x v="1"/>
    <m/>
    <x v="0"/>
    <x v="0"/>
    <x v="3"/>
    <x v="4"/>
    <m/>
    <m/>
    <m/>
    <x v="4"/>
    <x v="28"/>
    <x v="2"/>
    <x v="0"/>
    <x v="2"/>
    <s v="Yes"/>
    <x v="3"/>
    <x v="2"/>
    <x v="5"/>
    <s v="Business intelligence"/>
    <m/>
    <m/>
    <m/>
    <b v="0"/>
    <m/>
    <m/>
    <m/>
    <m/>
    <m/>
    <b v="0"/>
    <b v="0"/>
    <m/>
    <m/>
    <m/>
    <m/>
    <m/>
    <m/>
    <m/>
    <b v="0"/>
    <m/>
    <m/>
    <m/>
    <s v="IPSO DB"/>
    <s v="validated"/>
    <x v="1"/>
    <m/>
    <s v="from IPSO (Marco Combetto)"/>
    <d v="2021-09-22T00:00:00"/>
    <m/>
  </r>
  <r>
    <s v="IPSO-70040"/>
    <s v="PIANOo"/>
    <s v="https://www.tenderned.nl/cms/nieuws/pianoo-maakt-wekelijks-analyse-aanbestedingen"/>
    <m/>
    <s v="PIANOo maps out weekly tender behaviour globally on the basis of announcements on TenderNed. What happens to new, modified and cancelled tenders? PIANOo focuses on European tenders (over 85% of the published contracts)."/>
    <x v="0"/>
    <x v="13"/>
    <s v="NL"/>
    <s v="PIANOo"/>
    <x v="3"/>
    <x v="1"/>
    <s v="General services."/>
    <x v="5"/>
    <x v="0"/>
    <m/>
    <s v="Services"/>
    <s v="AI Services"/>
    <m/>
    <m/>
    <x v="1"/>
    <x v="1"/>
    <m/>
    <x v="0"/>
    <x v="0"/>
    <x v="3"/>
    <x v="4"/>
    <m/>
    <m/>
    <m/>
    <x v="4"/>
    <x v="28"/>
    <x v="2"/>
    <x v="0"/>
    <x v="1"/>
    <s v="Yes"/>
    <x v="3"/>
    <x v="2"/>
    <x v="5"/>
    <s v="Auditing and logging"/>
    <m/>
    <m/>
    <m/>
    <b v="0"/>
    <m/>
    <m/>
    <m/>
    <m/>
    <m/>
    <b v="0"/>
    <b v="0"/>
    <m/>
    <m/>
    <m/>
    <m/>
    <m/>
    <m/>
    <m/>
    <b v="0"/>
    <m/>
    <m/>
    <m/>
    <s v="IPSO DB"/>
    <s v="validated"/>
    <x v="1"/>
    <m/>
    <s v="from IPSO (Marco Combetto)"/>
    <d v="2021-09-22T00:00:00"/>
    <m/>
  </r>
  <r>
    <s v="IPSO-70041"/>
    <s v="Digiwhist - The Digital Whistleblower. Fiscal Transparency, Risk Assessment and Impact of Good Governance Policies Assessed"/>
    <s v="https://cordis.europa.eu/project/id/645852"/>
    <m/>
    <s v="This H2020 funded project focussed on the systematic collection, structuring, analysis, and broad dissemination of information on public procurement. It made use of big data analytics to detect potential conflicts of interest in the system of public procurement and to identify system vulnerabilities."/>
    <x v="1"/>
    <x v="10"/>
    <s v="UK"/>
    <s v="University of Cambridge"/>
    <x v="8"/>
    <x v="1"/>
    <s v="General services."/>
    <x v="5"/>
    <x v="0"/>
    <m/>
    <s v="Services"/>
    <s v="AI Services"/>
    <m/>
    <m/>
    <x v="1"/>
    <x v="1"/>
    <m/>
    <x v="0"/>
    <x v="0"/>
    <x v="3"/>
    <x v="4"/>
    <m/>
    <m/>
    <m/>
    <x v="4"/>
    <x v="28"/>
    <x v="2"/>
    <x v="0"/>
    <x v="1"/>
    <s v="Yes"/>
    <x v="3"/>
    <x v="2"/>
    <x v="5"/>
    <s v="Auditing and logging"/>
    <m/>
    <m/>
    <m/>
    <b v="0"/>
    <m/>
    <m/>
    <m/>
    <m/>
    <m/>
    <b v="0"/>
    <b v="0"/>
    <m/>
    <m/>
    <m/>
    <m/>
    <m/>
    <m/>
    <m/>
    <b v="0"/>
    <m/>
    <m/>
    <m/>
    <s v="IPSO DB"/>
    <s v="validated"/>
    <x v="1"/>
    <m/>
    <s v="from IPSO (Marco Combetto)"/>
    <d v="2021-09-22T00:00:00"/>
    <m/>
  </r>
  <r>
    <s v="IPSO-80001"/>
    <s v="COVID19AragonBot"/>
    <s v="https://www.itainnova.es/blog/noticias/itainnova-aplica-inteligencia-artificial-al-asistente-virtual-covid19aragonbot-del-gobierno-de-aragon-en-telegram/"/>
    <m/>
    <s v="One of the contributions of the ITAINNOVA Technological Institute of Aragon in this coronavirus crisis is the launch of a response service called COVID19AragonBot, carried out by the Government of Aragon and by our center. It is accessed through the social network Telegram @ COVID19AragonBot. The idea arose in the face of the collapse of the citizen service telephones and, given that there was a lot of recurring questions, Chatbot guide it to more complicated and more specific question."/>
    <x v="2"/>
    <x v="22"/>
    <s v="ES"/>
    <s v="ITAINNOVA - Instituto Tecnológico de Aragón"/>
    <x v="4"/>
    <x v="4"/>
    <s v="Public health services."/>
    <x v="1"/>
    <x v="1"/>
    <m/>
    <s v="Perception"/>
    <s v="Computer vision"/>
    <s v="Machine learning"/>
    <m/>
    <x v="0"/>
    <x v="1"/>
    <m/>
    <x v="0"/>
    <x v="0"/>
    <x v="1"/>
    <x v="0"/>
    <m/>
    <m/>
    <m/>
    <x v="0"/>
    <x v="1"/>
    <x v="0"/>
    <x v="4"/>
    <x v="2"/>
    <s v="No"/>
    <x v="0"/>
    <x v="1"/>
    <x v="1"/>
    <s v="Chatbot"/>
    <m/>
    <m/>
    <s v="Incremental / Technical Change"/>
    <s v="Improved Public Service"/>
    <m/>
    <m/>
    <m/>
    <s v="x"/>
    <m/>
    <b v="0"/>
    <b v="0"/>
    <m/>
    <m/>
    <m/>
    <m/>
    <m/>
    <m/>
    <m/>
    <b v="0"/>
    <m/>
    <m/>
    <m/>
    <s v="IPSO DB"/>
    <s v="validated"/>
    <x v="0"/>
    <m/>
    <s v="from IPSO (Marco Combetto)"/>
    <d v="2021-09-22T00:00:00"/>
    <m/>
  </r>
  <r>
    <s v="IPSO-90001"/>
    <s v="SATIKAS"/>
    <s v="https://kosmos.ut.ee/en/news/information-system-satikas-helps-detect-mowing-using-satellite-data"/>
    <m/>
    <s v="In the Estonian Agricultural Registers and Information Board (ARIB), AI is used in order to detect whether the agricultural grasslands have been mowed or not using image recognition. This system, called SATIKAS, uses deep learning methods and convolutional neural network approaches to analyse the satellite data coming from the European COPERNICUS programme to automatically detect whether mowing has taken place on the Estonian grasslands."/>
    <x v="0"/>
    <x v="3"/>
    <s v="EE"/>
    <s v="Estonian Agricultural Registers and Information Board"/>
    <x v="0"/>
    <x v="4"/>
    <s v="Public health services."/>
    <x v="1"/>
    <x v="1"/>
    <m/>
    <s v="Perception"/>
    <s v="Computer vision"/>
    <s v="Machine learning"/>
    <m/>
    <x v="0"/>
    <x v="1"/>
    <m/>
    <x v="0"/>
    <x v="0"/>
    <x v="1"/>
    <x v="0"/>
    <m/>
    <m/>
    <m/>
    <x v="2"/>
    <x v="4"/>
    <x v="0"/>
    <x v="0"/>
    <x v="2"/>
    <s v="No"/>
    <x v="0"/>
    <x v="1"/>
    <x v="3"/>
    <s v="Auditing and logging"/>
    <m/>
    <m/>
    <s v="Incremental / Technical Change"/>
    <s v="Improved Public Service"/>
    <m/>
    <m/>
    <m/>
    <s v="x"/>
    <m/>
    <b v="0"/>
    <b v="0"/>
    <m/>
    <m/>
    <m/>
    <m/>
    <m/>
    <m/>
    <m/>
    <b v="0"/>
    <m/>
    <m/>
    <m/>
    <s v="IPSO DB"/>
    <s v="validated"/>
    <x v="0"/>
    <m/>
    <s v="from IPSO (Marco Combetto)"/>
    <d v="2021-09-22T00:00:00"/>
    <m/>
  </r>
  <r>
    <s v="IPSO-90002"/>
    <s v="Predictive System, Belgium"/>
    <s v="https://www.kindengezin.be/nl"/>
    <m/>
    <s v="In 2014, 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x v="0"/>
    <x v="2"/>
    <s v="BE"/>
    <s v="Flemish Agency for Child and Family"/>
    <x v="1"/>
    <x v="4"/>
    <s v="Public health services."/>
    <x v="5"/>
    <x v="3"/>
    <m/>
    <s v="Services"/>
    <s v="AI Services"/>
    <m/>
    <m/>
    <x v="1"/>
    <x v="1"/>
    <m/>
    <x v="3"/>
    <x v="0"/>
    <x v="2"/>
    <x v="0"/>
    <m/>
    <m/>
    <m/>
    <x v="3"/>
    <x v="30"/>
    <x v="0"/>
    <x v="0"/>
    <x v="2"/>
    <s v="No"/>
    <x v="3"/>
    <x v="2"/>
    <x v="5"/>
    <s v="Predictive systems"/>
    <m/>
    <m/>
    <m/>
    <b v="0"/>
    <m/>
    <m/>
    <m/>
    <m/>
    <m/>
    <b v="0"/>
    <b v="0"/>
    <m/>
    <m/>
    <m/>
    <m/>
    <m/>
    <m/>
    <m/>
    <b v="0"/>
    <m/>
    <m/>
    <m/>
    <s v="IPSO DB"/>
    <s v="validated"/>
    <x v="1"/>
    <s v="[Marco] Already present in the AIWT6 cases"/>
    <s v="from IPSO (Marco Combetto)"/>
    <d v="2021-09-22T00:00:00"/>
    <m/>
  </r>
  <r>
    <s v="IPSO-90003"/>
    <s v="Automated Public Services in Trelleborg, Sweden"/>
    <s v="https://www.cordence.com/insights/va-process-automation-in-trelleborg"/>
    <m/>
    <s v="In the municipality of Trelleborg, AI technologies are used to automate various social assistance decisions since 2016. That was the first municipality to use Robotic Process Automation (RPA) to handle various applications of social assistance."/>
    <x v="3"/>
    <x v="18"/>
    <s v="SE"/>
    <s v="Municipality of Trelleborg"/>
    <x v="4"/>
    <x v="0"/>
    <s v="Social protection n.e.c."/>
    <x v="1"/>
    <x v="1"/>
    <m/>
    <s v="Reasoning"/>
    <s v="Automated reasoning"/>
    <m/>
    <m/>
    <x v="2"/>
    <x v="2"/>
    <s v="6a-LawEnforcement-riskassess_np"/>
    <x v="3"/>
    <x v="2"/>
    <x v="0"/>
    <x v="0"/>
    <m/>
    <m/>
    <m/>
    <x v="0"/>
    <x v="6"/>
    <x v="0"/>
    <x v="0"/>
    <x v="2"/>
    <s v="No"/>
    <x v="0"/>
    <x v="1"/>
    <x v="1"/>
    <s v="Process automation"/>
    <m/>
    <m/>
    <s v="Incremental / Technical Change"/>
    <s v="Improved Public Service"/>
    <m/>
    <m/>
    <s v="x"/>
    <s v="x"/>
    <m/>
    <b v="0"/>
    <b v="0"/>
    <m/>
    <m/>
    <m/>
    <m/>
    <m/>
    <m/>
    <m/>
    <b v="0"/>
    <m/>
    <m/>
    <m/>
    <s v="IPSO DB"/>
    <s v="validated"/>
    <x v="0"/>
    <m/>
    <s v="from IPSO (Marco Combetto)"/>
    <d v="2021-09-22T00:00:00"/>
    <m/>
  </r>
  <r>
    <s v="IPSO-90006"/>
    <s v="SyRi (Systeem Risico Indicatie)"/>
    <s v="https://www.nysingh.nl/blog/steem-risico-indicatie-syri-is-strijd-evrm/"/>
    <m/>
    <s v="Various municipalities in the Netherlands have been using the SyRi system to detect welfare fraud more effectively. SyRi has been developed by the Dutch government and uses various risk indicators from existing governmental systems such as taxes, health insurance, residence, education and many more, in order to detect which addresses hold a higher risk of fraud or misuse of welfare benefits."/>
    <x v="0"/>
    <x v="13"/>
    <s v="NL"/>
    <s v="Dutch Government"/>
    <x v="0"/>
    <x v="1"/>
    <s v="General services."/>
    <x v="0"/>
    <x v="1"/>
    <m/>
    <s v="Reasoning"/>
    <s v="Automated reasoning"/>
    <m/>
    <m/>
    <x v="2"/>
    <x v="2"/>
    <s v="5a-Services&amp;Benefits-eligibility_np"/>
    <x v="0"/>
    <x v="0"/>
    <x v="0"/>
    <x v="0"/>
    <m/>
    <s v="yes"/>
    <s v="Machine Learning, Deep Learning"/>
    <x v="5"/>
    <x v="10"/>
    <x v="0"/>
    <x v="0"/>
    <x v="2"/>
    <s v="No"/>
    <x v="1"/>
    <x v="1"/>
    <x v="3"/>
    <s v="Auditing and logging"/>
    <m/>
    <m/>
    <s v="Incremental / Technical Change"/>
    <b v="0"/>
    <m/>
    <m/>
    <m/>
    <m/>
    <m/>
    <s v="Improved Administration Efficency"/>
    <s v="Improved Administrative Efficiency"/>
    <m/>
    <s v="x"/>
    <s v="x"/>
    <m/>
    <m/>
    <s v="x"/>
    <m/>
    <s v="Open government capabilities"/>
    <s v="x"/>
    <m/>
    <m/>
    <s v="IPSO DB"/>
    <s v="validated"/>
    <x v="0"/>
    <m/>
    <s v="from IPSO (Marco Combetto)"/>
    <d v="2021-09-22T00:00:00"/>
    <m/>
  </r>
  <r>
    <s v="IPSO-100001"/>
    <s v="Covid-bot"/>
    <s v="https://joinup.ec.europa.eu/collection/open-source-observatory-osor/news/covid-19-auto-diagnosis-bot"/>
    <m/>
    <s v="On 20 March 2020, the Pasteur Institute, Greater Paris University Hospitals (AP-HP) and the chatbot start-up Clevy, released the so-called Covid-bot, an open source COVID-19 auto-diagnosis chatbot. The Covid-bot allows respondents to assess their risk of COVID-19 contamination by filling a questionnaire."/>
    <x v="0"/>
    <x v="11"/>
    <s v="FR"/>
    <s v="Pasteur Institute"/>
    <x v="3"/>
    <x v="4"/>
    <s v="Public health services."/>
    <x v="1"/>
    <x v="0"/>
    <m/>
    <s v="Communication"/>
    <s v="Natural language processing"/>
    <s v="Machine learning"/>
    <s v="chatbot"/>
    <x v="0"/>
    <x v="1"/>
    <m/>
    <x v="0"/>
    <x v="0"/>
    <x v="1"/>
    <x v="0"/>
    <m/>
    <m/>
    <m/>
    <x v="0"/>
    <x v="1"/>
    <x v="0"/>
    <x v="0"/>
    <x v="2"/>
    <s v="No"/>
    <x v="0"/>
    <x v="1"/>
    <x v="1"/>
    <s v="Chatbot"/>
    <s v="Yes"/>
    <m/>
    <s v="Incremental / Technical Change"/>
    <s v="Improved Public Service"/>
    <m/>
    <s v="x"/>
    <m/>
    <m/>
    <m/>
    <b v="0"/>
    <b v="0"/>
    <m/>
    <m/>
    <m/>
    <m/>
    <m/>
    <m/>
    <m/>
    <b v="0"/>
    <m/>
    <m/>
    <m/>
    <s v="IPSO DB"/>
    <s v="validated"/>
    <x v="0"/>
    <m/>
    <s v="from IPSO (Marco Combetto)"/>
    <d v="2021-09-22T00:00:00"/>
    <m/>
  </r>
  <r>
    <s v="IPSO-110001"/>
    <s v="Automated parking control"/>
    <s v="https://algoritmeregister.amsterdam.nl/en/automated-parking-control/"/>
    <m/>
    <s v="In Amsterdam, the number of cars allowed to park in the city is limited, keeping the city liveable and accessible. The municipality checks whether a parked car has the right to be parked, for example, because parking fees have been paid via a parking meter or app, or because the owner has a parking permit. Enforcement is done with the help of scan cars equpiped with cameras, automating the process of license plate identification and background checks with specific scanning equipment and AI-based identification service. The service is currently in use for more than 150,000 street parking spaces in the City of Amsterdam."/>
    <x v="3"/>
    <x v="13"/>
    <s v="NL"/>
    <s v="Amsterdam Parking Services"/>
    <x v="4"/>
    <x v="3"/>
    <s v="Transport"/>
    <x v="1"/>
    <x v="1"/>
    <m/>
    <s v="Planning"/>
    <s v="Planning and Scheduling"/>
    <s v="Machine learning"/>
    <m/>
    <x v="0"/>
    <x v="1"/>
    <m/>
    <x v="2"/>
    <x v="0"/>
    <x v="1"/>
    <x v="2"/>
    <m/>
    <m/>
    <m/>
    <x v="3"/>
    <x v="8"/>
    <x v="0"/>
    <x v="4"/>
    <x v="2"/>
    <s v="No"/>
    <x v="0"/>
    <x v="1"/>
    <x v="1"/>
    <s v="Auditing and logging"/>
    <m/>
    <m/>
    <s v="Incremental / Technical Change"/>
    <s v="Improved Public Service"/>
    <m/>
    <m/>
    <m/>
    <s v="x"/>
    <m/>
    <b v="0"/>
    <b v="0"/>
    <m/>
    <m/>
    <m/>
    <m/>
    <m/>
    <m/>
    <m/>
    <b v="0"/>
    <m/>
    <m/>
    <m/>
    <s v="IPSO DB"/>
    <s v="validated"/>
    <x v="0"/>
    <m/>
    <s v="from IPSO (Marco Combetto)"/>
    <d v="2021-09-22T00:00:00"/>
    <m/>
  </r>
  <r>
    <s v="IPSO-110002"/>
    <s v="Holiday rental housing fraud risk"/>
    <s v="https://algoritmeregister.amsterdam.nl/en/holiday-rental-housing-fraud-risk/"/>
    <m/>
    <s v="Amsterdam has limited living space; both for citizens and visitors. If a citizen wants to rent out their home or houseboat to tourists, they need to meet certain requirements. For example, they can do so for a maximum of 30 nights per year and a maximum of 4 people at a time. They must also report it to the municipality. Not everyone adheres to those conditions. The municipality sometimes receives reports, for instance from neighbours or rental platforms, who suspect that a home has been rented out without meeting those requirements. If such a report is filed, employees of the department of Surveillance &amp; Enforcement can start an investigation. From 1 July 2020, a pilot will be carried out for six months with an algorithm that supports the employees of the department of Surveillance &amp; Enforcement in their investigation of the reports made concerning possible illegal holiday rentals. The algorithm helps prioritize the reports so that the limited enforcement capacity can be used efficiently and effectively. By analyzing the data of related housing fraud cases of the past 5 years, it calculates the probability of an illegal holiday rental situation on the reported address."/>
    <x v="3"/>
    <x v="13"/>
    <s v="NL"/>
    <s v="Housing Department, Surveillance &amp; Enforcement"/>
    <x v="4"/>
    <x v="1"/>
    <s v="General services."/>
    <x v="4"/>
    <x v="0"/>
    <m/>
    <s v="Planning"/>
    <s v="Planning and Scheduling"/>
    <m/>
    <m/>
    <x v="2"/>
    <x v="1"/>
    <m/>
    <x v="0"/>
    <x v="3"/>
    <x v="2"/>
    <x v="0"/>
    <m/>
    <m/>
    <m/>
    <x v="3"/>
    <x v="11"/>
    <x v="0"/>
    <x v="0"/>
    <x v="2"/>
    <s v="No"/>
    <x v="1"/>
    <x v="0"/>
    <x v="2"/>
    <s v="Auditing and logging"/>
    <m/>
    <m/>
    <s v="Incremental / Technical Change"/>
    <b v="0"/>
    <m/>
    <m/>
    <m/>
    <m/>
    <m/>
    <s v="Improved Administration Efficency"/>
    <s v="Improved Administrative Efficiency"/>
    <m/>
    <m/>
    <s v="x"/>
    <m/>
    <m/>
    <m/>
    <m/>
    <b v="0"/>
    <m/>
    <m/>
    <m/>
    <s v="IPSO DB"/>
    <s v="validated"/>
    <x v="0"/>
    <m/>
    <s v="from IPSO (Marco Combetto)"/>
    <d v="2021-09-22T00:00:00"/>
    <m/>
  </r>
  <r>
    <s v="IPSO-110003"/>
    <s v="Reporting issues in public space"/>
    <s v="https://meldingen.amsterdam.nl/incident/beschrijf"/>
    <m/>
    <s v="When someone encounters rubbish or a maintenance issue on the street or in a park, they can report this to the municipality via an online reporting system. A dangerous traffic situation or disturbance from people or cafes can also be reported. This system used to be a collection of drop-down menus, from which the user would pick the category that best suited their report. The department responsible for a certain category would then take care of the report. However, as the municipality is a complex organisation, there are countless categories. Many times the wrong category would be chosen, resulting in delays. Now, an algorithm recognizes certain keywords, for example, waste and sidewalk. From these keywords, it determines which category it belongs to, and ultimately, which department within the municipality should examine the case. As a result, there are fewer administrative steps for the person reporting on the issue. Also, the report can be processed much faster, because it arrives at the right department more quickly."/>
    <x v="3"/>
    <x v="13"/>
    <s v="NL"/>
    <s v="Research, Information &amp; Statistics (OIS)"/>
    <x v="4"/>
    <x v="1"/>
    <s v="Public Services"/>
    <x v="1"/>
    <x v="1"/>
    <m/>
    <s v="Planning"/>
    <s v="Planning and Scheduling"/>
    <m/>
    <m/>
    <x v="2"/>
    <x v="1"/>
    <m/>
    <x v="0"/>
    <x v="0"/>
    <x v="1"/>
    <x v="0"/>
    <m/>
    <m/>
    <m/>
    <x v="0"/>
    <x v="1"/>
    <x v="0"/>
    <x v="5"/>
    <x v="2"/>
    <s v="Yes"/>
    <x v="0"/>
    <x v="1"/>
    <x v="2"/>
    <m/>
    <m/>
    <m/>
    <s v="Organizational / Sustained Change"/>
    <s v="Improved Public Service"/>
    <s v="x"/>
    <m/>
    <m/>
    <s v="x"/>
    <m/>
    <s v="Open Government Capabilities"/>
    <b v="0"/>
    <m/>
    <m/>
    <m/>
    <m/>
    <m/>
    <m/>
    <m/>
    <s v="Open government capabilities"/>
    <s v="x"/>
    <s v="x"/>
    <m/>
    <s v="IPSO DB"/>
    <s v="validated"/>
    <x v="0"/>
    <m/>
    <s v="from IPSO (Marco Combetto)"/>
    <d v="2021-09-22T00:00:00"/>
    <m/>
  </r>
  <r>
    <s v="IPSO-110004"/>
    <s v="One and a half meter monitor"/>
    <s v="https://algoritmeregister.amsterdam.nl/en/one-and-a-half-meter-monitor/"/>
    <m/>
    <s v="Because of COVID19 measures have been taken to prevent person to person detection, one of the most influential and important new regulation is to keep 1.5 meters distance from each other. To help remind citizens to maintain this distance we have created the 1.5 meter monitor.  The 1.5 meter monitor is a system created to make users aware of social distancing measures. It uses a camera, computer with GPU (or edge devices) and a screen to create awareness for anybody within the field of view of the camera to keep social distance. It does so by displaying a picture that is taken of passersby, that is overlayed with a smiley: a green smiley for more than 1.8 meters distance, an orange smiley for 1.5-1.8 meters distance and a red one for less than 1.5 meters distance. An audio signal can also be played.  The system does not store any visual information, and when detected people will be displayed with a smiley overlay to prevent visual recognition. We do record the number of passers-by within range of the camera, to monitor whether it is too busy in a certain area.  We are using the 1.5 meter monitor temporarily because of the COVID-19 Emergency Ordinance and because of the need to keep a distance of 1.5 meters. The system is being tested in public spaces at a number of locations in the Amsterdam-Amstelland Safety Region."/>
    <x v="3"/>
    <x v="13"/>
    <s v="NL"/>
    <s v="Amsterdam-Amstelland safety region"/>
    <x v="1"/>
    <x v="4"/>
    <s v="Public health services."/>
    <x v="5"/>
    <x v="0"/>
    <m/>
    <s v="Services"/>
    <m/>
    <m/>
    <m/>
    <x v="1"/>
    <x v="1"/>
    <m/>
    <x v="0"/>
    <x v="0"/>
    <x v="3"/>
    <x v="4"/>
    <m/>
    <m/>
    <m/>
    <x v="4"/>
    <x v="30"/>
    <x v="3"/>
    <x v="5"/>
    <x v="2"/>
    <s v="No"/>
    <x v="3"/>
    <x v="2"/>
    <x v="5"/>
    <s v="Auditing and logging"/>
    <m/>
    <m/>
    <m/>
    <b v="0"/>
    <m/>
    <m/>
    <m/>
    <m/>
    <m/>
    <b v="0"/>
    <b v="0"/>
    <m/>
    <m/>
    <m/>
    <m/>
    <m/>
    <m/>
    <m/>
    <b v="0"/>
    <m/>
    <m/>
    <m/>
    <s v="IPSO DB"/>
    <s v="validated"/>
    <x v="1"/>
    <m/>
    <s v="from IPSO (Marco Combetto)"/>
    <d v="2021-09-22T00:00:00"/>
    <m/>
  </r>
  <r>
    <s v="IPSO-120001"/>
    <s v="Parking chatbot"/>
    <s v="https://ai.hel.fi/en/parking-chatbot/"/>
    <m/>
    <s v="The parking chatbot is a customer service channel of city's parking services. Service provides automated answers to the parking-related questions of city residents and visitors. The service is available at the city parking website of Helsinki. The service aims to improve the availability and the user experience of digital parking support services and to increase the interactivity of the parking self-service. The service speeds up finding the right information to customerâ€™s specific questions in comparison to searching the information from the websites. The service is also a means to explore and try out the potential of new technologies in parking services. The service utilises natural language analysis to identify customerâ€™s topic of interest-based on the search terms or phrases entered to the service. The service responds based on the trained rule-based discussion paths, and the open data connected to it, in accordance with the customerâ€™s interest and consents to location information."/>
    <x v="3"/>
    <x v="7"/>
    <s v="FI"/>
    <s v="Urban Environment Division"/>
    <x v="4"/>
    <x v="3"/>
    <s v="Transport"/>
    <x v="1"/>
    <x v="1"/>
    <m/>
    <s v="Communication"/>
    <s v="Natural language processing"/>
    <s v="Machine learning"/>
    <s v="chatbot"/>
    <x v="0"/>
    <x v="1"/>
    <m/>
    <x v="0"/>
    <x v="1"/>
    <x v="2"/>
    <x v="0"/>
    <m/>
    <m/>
    <m/>
    <x v="0"/>
    <x v="6"/>
    <x v="0"/>
    <x v="5"/>
    <x v="2"/>
    <s v="No"/>
    <x v="0"/>
    <x v="1"/>
    <x v="2"/>
    <s v="Chatbot"/>
    <m/>
    <m/>
    <s v="Incremental / Technical Change"/>
    <s v="Improved Public Service"/>
    <m/>
    <s v="x"/>
    <m/>
    <m/>
    <m/>
    <b v="0"/>
    <b v="0"/>
    <m/>
    <m/>
    <m/>
    <m/>
    <m/>
    <m/>
    <m/>
    <b v="0"/>
    <m/>
    <m/>
    <m/>
    <s v="IPSO DB"/>
    <s v="validated"/>
    <x v="0"/>
    <m/>
    <s v="from IPSO (Marco Combetto)"/>
    <d v="2021-09-22T00:00:00"/>
    <m/>
  </r>
  <r>
    <s v="IPSO-120003"/>
    <s v="Health center chatbot"/>
    <s v="https://ai.hel.fi/en/health-center-chatbot/"/>
    <m/>
    <s v="The chatbot provides health and illness-related advice easily without queuing. Chatbot directs the users to the right digital health services and advises on questions related to dental, mental health, substance abuse and social services. The service answers the most frequently asked questions and direct to the sources of reliable information based on usersâ€™ needs. The chatbot is integrated with other digital services of health centres. Through it, customers may be directed to, for example, the cityâ€™s digital services, Omaolo, Omakanta or social counselling chat. The service enables transactions around the clock anonymously and securely. All health centers use the service in Helsinki, and it covers all services of the health centers. The clinical guidance of the service is based on national practices of evidence-based treatments, the Current Care guidelines and the emergency care evaluation criteria. The service utilises natural language processing based Artificial Intelligence to analyse the searches entered by the customer and to identify the intended service need, as well as to find the respective instructions. The service expands the accessibility of health center services by enabling remote transactions around the clock. The service enhances the customer experience of digital services for health centers by providing a single channel for all digital services. The service streamlines the service production of health centers by automating the service on the frequently asked questions and by the automated collection of background information. The service also has positive effects on harmonising the quality of the service and on improving the employee experience of counselling services."/>
    <x v="3"/>
    <x v="7"/>
    <s v="FI"/>
    <s v="Helsinki City Hospital"/>
    <x v="4"/>
    <x v="4"/>
    <s v="Public health services."/>
    <x v="1"/>
    <x v="2"/>
    <m/>
    <s v="Reasoning"/>
    <s v="Automated reasoning"/>
    <m/>
    <m/>
    <x v="2"/>
    <x v="1"/>
    <m/>
    <x v="0"/>
    <x v="2"/>
    <x v="2"/>
    <x v="0"/>
    <m/>
    <m/>
    <m/>
    <x v="0"/>
    <x v="0"/>
    <x v="0"/>
    <x v="5"/>
    <x v="2"/>
    <s v="No"/>
    <x v="0"/>
    <x v="1"/>
    <x v="1"/>
    <s v="Chatbot"/>
    <m/>
    <m/>
    <s v="Incremental / Technical Change"/>
    <s v="Improved Public Service"/>
    <m/>
    <s v="x"/>
    <m/>
    <m/>
    <m/>
    <b v="0"/>
    <b v="0"/>
    <m/>
    <m/>
    <m/>
    <m/>
    <m/>
    <m/>
    <m/>
    <b v="0"/>
    <m/>
    <m/>
    <m/>
    <s v="IPSO DB"/>
    <s v="validated"/>
    <x v="0"/>
    <m/>
    <s v="from IPSO (Marco Combetto)"/>
    <d v="2021-09-22T00:00:00"/>
    <m/>
  </r>
  <r>
    <s v="IPSO-120004"/>
    <s v="Oodi's book recommendation service Obotti"/>
    <s v="https://ai.hel.fi/en/oodis-book-recommendation-service-obotti/"/>
    <m/>
    <s v="Obotti is Central Library Oodis recommendation chatbot. The service recommends books from Oodis selection according to the customers interest and feedback. The service is aimed at all Central Library Oodis customers and can be downloaded as a mobile application for Android and IoS devices. The service recommends books to the customer based on contextual analysis that the customer would not otherwise find. The purpose of the service is to present the material available in Oodi library to customers interestingly and to make it easier for customers to find interesting and new material. The recommended materials are freely available in the selections of the Central Library Oodi at the time of the recommendation. The service is divided thematically into six chatbots, each recommending content according to their theme. You can ask the service for recommendations using ready-made answer options, or in free search terms in the form of text or speech. The service utilises contextual analysis of natural language to determine the customerâ€™s interests, as well as to produce corresponding book recommendations."/>
    <x v="3"/>
    <x v="7"/>
    <s v="FI"/>
    <s v="Helsinki Central Library Oodi"/>
    <x v="4"/>
    <x v="7"/>
    <s v="Cultural services."/>
    <x v="1"/>
    <x v="2"/>
    <m/>
    <s v="Communication"/>
    <s v="Natural language processing"/>
    <m/>
    <s v="chatbot"/>
    <x v="2"/>
    <x v="1"/>
    <m/>
    <x v="0"/>
    <x v="3"/>
    <x v="2"/>
    <x v="0"/>
    <m/>
    <m/>
    <m/>
    <x v="0"/>
    <x v="0"/>
    <x v="0"/>
    <x v="5"/>
    <x v="2"/>
    <s v="No"/>
    <x v="0"/>
    <x v="1"/>
    <x v="1"/>
    <s v="Chatbot"/>
    <m/>
    <m/>
    <s v="Incremental / Technical Change"/>
    <s v="Improved Public Service"/>
    <m/>
    <s v="x"/>
    <m/>
    <m/>
    <m/>
    <b v="0"/>
    <b v="0"/>
    <m/>
    <m/>
    <m/>
    <m/>
    <m/>
    <m/>
    <m/>
    <b v="0"/>
    <m/>
    <m/>
    <m/>
    <s v="IPSO DB"/>
    <s v="validated"/>
    <x v="0"/>
    <m/>
    <s v="from IPSO (Marco Combetto)"/>
    <d v="2021-09-22T00:00:00"/>
    <m/>
  </r>
  <r>
    <s v="IPSO-130001"/>
    <s v="ChatBot Botty Bonn"/>
    <s v="https://codeforbonnrheinsieg.de/wer-entwickelt-den-chatbot-bonn-weiter-mit/"/>
    <m/>
    <s v="The chatbot received a new technical basis and will be set up in a live and developer environment. As a community offer, the chatbot is then freely available as an open platform for all interested co-developers._x000a__x000a_All municipal service information will be available in the chatbot by the end of the year. The previous expert bots will then also be taken over. The technical basis and server hosting is financed and operated by the City of Bonn and GovBot. That's why no one has to worry or invest anything themselves. The developer environment is ready and will be further expanded in the coming months.e."/>
    <x v="3"/>
    <x v="1"/>
    <s v="DE"/>
    <s v="City of Bonn"/>
    <x v="4"/>
    <x v="1"/>
    <s v="General public services n.e.c."/>
    <x v="1"/>
    <x v="5"/>
    <m/>
    <s v="Communication"/>
    <s v="Natural language processing"/>
    <m/>
    <s v="chatbot"/>
    <x v="2"/>
    <x v="1"/>
    <m/>
    <x v="0"/>
    <x v="0"/>
    <x v="1"/>
    <x v="0"/>
    <m/>
    <m/>
    <m/>
    <x v="0"/>
    <x v="1"/>
    <x v="0"/>
    <x v="0"/>
    <x v="2"/>
    <s v="Yes"/>
    <x v="0"/>
    <x v="1"/>
    <x v="1"/>
    <s v="Chatbot"/>
    <s v="Yes"/>
    <m/>
    <s v="Incremental / Technical Change"/>
    <s v="Improved Public Service"/>
    <m/>
    <s v="x"/>
    <m/>
    <m/>
    <m/>
    <b v="0"/>
    <b v="0"/>
    <m/>
    <m/>
    <m/>
    <m/>
    <m/>
    <m/>
    <m/>
    <b v="0"/>
    <m/>
    <m/>
    <m/>
    <s v="IPSO DB"/>
    <s v="validated"/>
    <x v="0"/>
    <m/>
    <s v="from IPSO (Marco Combetto)"/>
    <d v="2021-09-22T00:00:00"/>
    <m/>
  </r>
  <r>
    <s v="IPSO-130003"/>
    <s v="Noa - chatbot "/>
    <s v="https://french-tech-central.com/"/>
    <m/>
    <s v="The Noa chatbot (Nous orienter dans l Administration) was desined to facilitate your administrative procedures. It is a project led by the prefecture of the Ile-de-France region, with around ten administrations, supported by the Investments for the Future program and the French Tech mission."/>
    <x v="2"/>
    <x v="11"/>
    <s v="FR"/>
    <s v="Prefecture de l'Ile de France"/>
    <x v="4"/>
    <x v="1"/>
    <s v="General public services n.e.c."/>
    <x v="1"/>
    <x v="0"/>
    <m/>
    <s v="Planning"/>
    <s v="Automated reasoning"/>
    <m/>
    <m/>
    <x v="2"/>
    <x v="1"/>
    <m/>
    <x v="0"/>
    <x v="0"/>
    <x v="1"/>
    <x v="0"/>
    <m/>
    <m/>
    <m/>
    <x v="0"/>
    <x v="0"/>
    <x v="0"/>
    <x v="0"/>
    <x v="2"/>
    <s v="No"/>
    <x v="0"/>
    <x v="1"/>
    <x v="1"/>
    <s v="Chatbot"/>
    <m/>
    <m/>
    <s v="Incremental / Technical Change"/>
    <s v="Improved Public Service"/>
    <m/>
    <s v="x"/>
    <m/>
    <m/>
    <m/>
    <b v="0"/>
    <b v="0"/>
    <m/>
    <m/>
    <m/>
    <m/>
    <m/>
    <m/>
    <m/>
    <b v="0"/>
    <m/>
    <m/>
    <m/>
    <s v="IPSO DB"/>
    <s v="validated"/>
    <x v="0"/>
    <m/>
    <s v="from IPSO (Marco Combetto)"/>
    <d v="2021-09-22T00:00:00"/>
    <m/>
  </r>
  <r>
    <s v="IPSO-130008"/>
    <s v="Bobbi -  Berlin administration"/>
    <s v="https://service.berlin.de/chatbot/chatbot-bobbi-606279.php"/>
    <m/>
    <s v="As part of the  IDBB sub- project Virtual Citizen Assistant, the D115 call center employees of the State of Berlin are to be relieved of citizen-authority interaction and at the same time the provision of information for citizens is to be improved. This can be achieved either by automating the telephony itself (optimization of a channel) or by adding additional communication channels to telephony (multi-channel approach, hybrid approach). While personal contact with an employee is usually necessary for specific problem solving, the simple provision of information and forwarding of information can also be implemented via other, more automated, channels. We follow the suggestions for action recommended in the study Uniform telephone numbers for authorities in the European Unionâ€ (IfG.CC, 2010) and formulate the project objective to increase the accessibility of D115 and to create expanded and combined access channels to information from authorities. In addition, the citizen assistant should use and promote the increasing digitalization of services of the Berlin administration. For this purpose, interfaces to services are integrated or created. As a result, the citizens will have convenient online access to the services of the Berlin administration."/>
    <x v="3"/>
    <x v="1"/>
    <s v="DE"/>
    <s v="City of Berlin"/>
    <x v="4"/>
    <x v="1"/>
    <s v="General public services n.e.c."/>
    <x v="1"/>
    <x v="3"/>
    <n v="2017"/>
    <s v="Communication"/>
    <s v="Natural language processing"/>
    <m/>
    <s v="chatbot"/>
    <x v="2"/>
    <x v="1"/>
    <m/>
    <x v="0"/>
    <x v="0"/>
    <x v="1"/>
    <x v="0"/>
    <m/>
    <m/>
    <m/>
    <x v="0"/>
    <x v="0"/>
    <x v="0"/>
    <x v="0"/>
    <x v="2"/>
    <s v="Yes"/>
    <x v="0"/>
    <x v="1"/>
    <x v="1"/>
    <s v="Chatbot"/>
    <m/>
    <m/>
    <s v="Incremental / Technical Change"/>
    <s v="Improved Public Service"/>
    <m/>
    <s v="x"/>
    <m/>
    <m/>
    <m/>
    <b v="0"/>
    <b v="0"/>
    <m/>
    <m/>
    <m/>
    <m/>
    <m/>
    <m/>
    <m/>
    <b v="0"/>
    <m/>
    <m/>
    <m/>
    <s v="IPSO DB"/>
    <s v="validated"/>
    <x v="0"/>
    <m/>
    <s v="from IPSO (Marco Combetto)"/>
    <d v="2021-09-22T00:00:00"/>
    <m/>
  </r>
  <r>
    <s v="IPSO-140001"/>
    <s v="Stopp Corona App"/>
    <s v="https://www.austria.info/en/service-and-facts/coronavirus-information/app"/>
    <m/>
    <s v="Austria's official contact tracing app automatically records any and all contacts while adhering to strict data protection guidelines. As soon as a user reports an infection, all contacts are automatically notified. Powered by the latest COVID-19 contact tracing technology for iOS and Android, the app is available in German and English."/>
    <x v="0"/>
    <x v="0"/>
    <s v="AT"/>
    <s v="Austrian Red Cross"/>
    <x v="6"/>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2"/>
    <s v="Coronalert"/>
    <s v="https://coronalert.be/en/"/>
    <m/>
    <s v="The app helps us to protect each other and slow down the spread of the coronavirus (COVID-19). The Coronalert app uses technology to speed up contact detection in Belgium."/>
    <x v="0"/>
    <x v="2"/>
    <s v="BE"/>
    <s v="SCIENSANO"/>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3"/>
    <s v="Stop COVID-19"/>
    <s v="https://www.koronavirus.hr/stop-covid-19-723/723"/>
    <m/>
    <s v="Stop COVID-19 is an application that serves to simply warn citizens that they may have found themselves in epidemiologically risky contact. It will help you make the right decision if you develop symptoms: you will be able to give the epidemiologist accurate and clear information about the exposure. If you have no symptoms, and the application warns you that you have been in epidemiologically risky contact, you can pay more attention to hygiene and physical distance."/>
    <x v="0"/>
    <x v="5"/>
    <s v="HR"/>
    <s v="Ministry of Health"/>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4"/>
    <s v="CovTracer"/>
    <s v="https://covid-19.rise.org.cy/en/"/>
    <m/>
    <s v="The CovTracer app works for halting the COVID19 pandemic in Cyprus by facilitating tracing of infected patients and accelerating action-taking."/>
    <x v="0"/>
    <x v="6"/>
    <s v="CY"/>
    <s v="RISE"/>
    <x v="1"/>
    <x v="4"/>
    <s v="Public health services."/>
    <x v="4"/>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5"/>
    <s v="eRouÅ¡ka"/>
    <s v="https://erouska.cz/"/>
    <m/>
    <s v="With the eRouÅ¡ka application, you will help stop the spread of COVID-19. It allows users to be alerted in a timely and anonymous manner to a risky encounter with an infected person. The application maximally protects your privacy, does not know your personal data or location."/>
    <x v="0"/>
    <x v="8"/>
    <s v="CZ"/>
    <s v="Ministry of Health"/>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6"/>
    <s v="Smitte | stop"/>
    <s v="https://smittestop.dk/"/>
    <m/>
    <s v="The app smitte | stop is a digital tool that gives us all the opportunity to help prevent COVID-19 from spreading while Denmark reopens. In the app, you can easily notify people you have been close to if you are tested positive for new coronavirus, and thus the app can help to slow down infection chains. The app is a digital supplement to other initiatives aimed at controlling the spread of infection in society, such as isolation of the sick, general advice on hygiene and distance as well as other contact tracing."/>
    <x v="0"/>
    <x v="9"/>
    <s v="DK"/>
    <s v="Ministry of Health and the Elderly"/>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7"/>
    <s v="HOIA"/>
    <s v="https://hoia.me/"/>
    <m/>
    <s v="HOIA which means take care in Estonian can be used to inform the contacts of those infected with the SARS-CoV-2 virus and to provide them with instructions on what to do if they have been in close contact with someone who tests positive. The aim is to prevent the further spread of the virus and alert those exposed to seek treatment and undertake preventative measures."/>
    <x v="0"/>
    <x v="3"/>
    <s v="EE"/>
    <s v="Health and Welfare Information Systems Centre (TEHIK)"/>
    <x v="8"/>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8"/>
    <s v="Koronavilkku"/>
    <s v="https://koronavilkku.fi/"/>
    <m/>
    <s v="Koronavikku is an application produced by the Department of Health and Welfare that allows you to get information if you are exposed to a coronavirus according to the application's assessment. If you are found infected, you can report it anonymously. In the app, your privacy is strongly protected."/>
    <x v="0"/>
    <x v="7"/>
    <s v="FI"/>
    <s v="Department of Health and Welfare"/>
    <x v="1"/>
    <x v="4"/>
    <s v="Public health services."/>
    <x v="5"/>
    <x v="2"/>
    <m/>
    <s v="Services"/>
    <s v="Multiple AI techniques"/>
    <m/>
    <m/>
    <x v="1"/>
    <x v="1"/>
    <m/>
    <x v="0"/>
    <x v="0"/>
    <x v="3"/>
    <x v="4"/>
    <m/>
    <m/>
    <m/>
    <x v="4"/>
    <x v="16"/>
    <x v="3"/>
    <x v="0"/>
    <x v="2"/>
    <s v="No"/>
    <x v="3"/>
    <x v="2"/>
    <x v="5"/>
    <s v="Contact tracing"/>
    <m/>
    <m/>
    <m/>
    <b v="0"/>
    <m/>
    <m/>
    <m/>
    <m/>
    <m/>
    <b v="0"/>
    <b v="0"/>
    <m/>
    <m/>
    <m/>
    <m/>
    <m/>
    <m/>
    <m/>
    <b v="0"/>
    <m/>
    <m/>
    <m/>
    <s v="IPSO DB"/>
    <s v="validated"/>
    <x v="1"/>
    <m/>
    <s v="from IPSO (Marco Combetto)"/>
    <d v="2021-09-22T00:00:00"/>
    <m/>
  </r>
  <r>
    <s v="IPSO-140009"/>
    <s v="StopCovid"/>
    <s v="https://www.economie.gouv.fr/stopcovid"/>
    <m/>
    <s v="StopCovid is an application that is part of the Government's overall deconfinement plan in the context of the Covid-19 epidemic. Objectives: protect yourself, protect others, and support the efforts of caregivers and the health system to stop the chains of contamination as quickly as possible and avoid a second wave of the Covid-19 epidemic. On Wednesday, May 27, the National Assembly and the Senate voted in favor of the deployment of StopCovid."/>
    <x v="0"/>
    <x v="11"/>
    <s v="FR"/>
    <s v="French Government"/>
    <x v="1"/>
    <x v="4"/>
    <s v="Public health services."/>
    <x v="5"/>
    <x v="0"/>
    <m/>
    <s v="Services"/>
    <s v="Optimisation"/>
    <m/>
    <m/>
    <x v="1"/>
    <x v="1"/>
    <m/>
    <x v="0"/>
    <x v="0"/>
    <x v="3"/>
    <x v="4"/>
    <m/>
    <m/>
    <m/>
    <x v="4"/>
    <x v="16"/>
    <x v="3"/>
    <x v="0"/>
    <x v="2"/>
    <s v="No"/>
    <x v="3"/>
    <x v="2"/>
    <x v="5"/>
    <s v="Contact tracing"/>
    <m/>
    <m/>
    <s v="Incremental / Technical Change"/>
    <b v="0"/>
    <m/>
    <m/>
    <m/>
    <m/>
    <m/>
    <b v="0"/>
    <b v="0"/>
    <m/>
    <m/>
    <m/>
    <m/>
    <m/>
    <m/>
    <m/>
    <b v="0"/>
    <m/>
    <m/>
    <m/>
    <s v="IPSO DB"/>
    <s v="validated"/>
    <x v="1"/>
    <m/>
    <s v="from IPSO (Marco Combetto)"/>
    <d v="2021-09-22T00:00:00"/>
    <m/>
  </r>
  <r>
    <s v="IPSO-140010"/>
    <s v="Corna-Warn-App"/>
    <s v="https://www.bundesregierung.de/breg-de/themen/corona-warn-app/corona-warn-app-englisch"/>
    <m/>
    <s v="The Corona-Warn-App helps us to determine whether we have had any contact with an infected person which could result in a risk of catching the virus. This way, we can interrupt chains of infection more quickly. The app is a service by the Federal Government. Download and use of the app are entirely voluntary."/>
    <x v="0"/>
    <x v="1"/>
    <s v="DE"/>
    <s v="German Government"/>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1"/>
    <s v="VirusRadar"/>
    <s v="https://virusradar.hu/"/>
    <m/>
    <s v="The Virus Radar is a mobile application which is the basis of the best international examples have been developed to protect against the coronavirus. The app can be used to examine contact with proven infected people by measuring the distance of mobile devices using Bluetooth. The Virus Radar helps the work of epidemiologists contact research. By using the phone numbers of users who also run VirusRadar , professionals can access those the infected person has encountered in the past 14 days, potentially infecting them."/>
    <x v="0"/>
    <x v="16"/>
    <s v="HU"/>
    <s v="Ministry of Innovation and Technology"/>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12"/>
    <s v="COVID Tracker"/>
    <s v="https://covidtracker.gov.ie/"/>
    <m/>
    <s v="COVID Tracker is a free app for your mobile phone. It will help us to protect each other and slow the spread of coronavirus (COVID-19) in Ireland. Using the COVID Tracker app along with the existing public health measures will help us all stay safe when we meet up, socialise, work or travel."/>
    <x v="0"/>
    <x v="17"/>
    <s v="IE"/>
    <s v="Government of Ireland"/>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3"/>
    <s v="Immuni"/>
    <s v="https://www.immuni.italia.it/"/>
    <m/>
    <s v="Immuni is an app created to help us fight epidemics, starting with COVID-19. The app has a contact tracing feature. When users discover they have tested positive for the virus, Immuni allows them to anonymously alert people they have been in close contact with and who may also have been infected. By being informed promptly (potentially even before developing symptoms of the virus), these people can contact their general practitioner to discuss their situation. Doing so can prevent them from infecting others, helping to reduce the spread of the virus."/>
    <x v="0"/>
    <x v="12"/>
    <s v="IT"/>
    <s v="Presidenza del Consiglio dei Ministri"/>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4"/>
    <s v="Apturi Covid"/>
    <s v="https://www.apturicovid.lv/#en"/>
    <m/>
    <s v="The app is a solution that helps limit the spread of coronavirus in Latvia and find out faster if you have been exposed to COVID-19. This app enables you to make the decision to self-isolate faster to help keep your friends, family and the general public safe, as well as monitor symptoms and seek help faster if needed."/>
    <x v="0"/>
    <x v="19"/>
    <s v="LV"/>
    <s v="Ministry of Health and Centre for Disease Prevention and Control"/>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15"/>
    <s v="Korona STOP LT"/>
    <s v="https://koronastop.lrv.lt/"/>
    <m/>
    <s v="Korona Stop LT is the official Exposure Notifications App for Lithuania created by the authority of the Ministry of Health of the Republic of Lithuania, on behalf of the National Public Health Center under the Ministry of Health."/>
    <x v="0"/>
    <x v="30"/>
    <s v="LT"/>
    <s v="Ministry of Health"/>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16"/>
    <s v="COVIDAlert Malta"/>
    <s v="https://covidalert.gov.mt/"/>
    <m/>
    <s v="COVID Alert Malta is an app that helps us fight the COVID-19 epidemic. The app aims to notify users at risk of having been exposed to the virus as early as possible â€“ even when they are asymptomatic. These users can then get tested. This minimises the spread of the virus, whilst speeding up a return to normal life in Malta. By being alerted early, if these users test positive they can also receive any necessary treatment promptly and lower the risk of serious consequences"/>
    <x v="0"/>
    <x v="21"/>
    <s v="MT"/>
    <s v="Malta Information Technology Agency"/>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17"/>
    <s v="CoronaMelder"/>
    <s v="https://coronamelder.nl/"/>
    <m/>
    <s v="CoronaMelder is the official Dutch coronavirus notification app, developed under supervision by the Ministry of Health, Welfare and Sport. The app digitally helps the Municipal Public Health Serviceâ€™s (GGD) with their source and contact research."/>
    <x v="0"/>
    <x v="13"/>
    <s v="NL"/>
    <s v="Ministry of Public Health, Welfare and Sport"/>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8"/>
    <s v="Smittesstopp"/>
    <s v="https://www.helsenorge.no/en/smittestopp/"/>
    <m/>
    <s v="Smittestopp is an app from the Norwegian Institute of Public Health (&quot;Folkehelsesinstituttet (FHI)&quot; in Norwegian). The app is intended to help prevent coronavirus from spreading among the population and is completely voluntary and safe to use. You must be 16 or older to use the app."/>
    <x v="0"/>
    <x v="23"/>
    <s v="NO"/>
    <s v="Norwegian Institute of Public Health"/>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9"/>
    <s v="ProteGO Safe"/>
    <s v="https://www.gov.pl/web/protegosafe"/>
    <m/>
    <s v="STOP COVID - ProteGO Safe is an application that will help us overcome the most severe restrictions related to a pandemic. The more of us use it, the faster and more effectively we will reduce the pace and extent of the spread of the coronavirus. It is also professional help for both healthy and infected people."/>
    <x v="0"/>
    <x v="14"/>
    <s v="PL"/>
    <s v="Government of Poland"/>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20"/>
    <s v="StayAway COVID"/>
    <s v="https://stayawaycovid.pt/landing-page/"/>
    <m/>
    <s v="STAYAWAY COVID is an application that runs on iOS and Android mobile phones and is intended to support the country in its efforts to screen for COVID-19. By monitoring your most recent contacts, the app allows you to know, simply and safely, whether you have been exposed to the disease. The STAYAWAY COVID app is entirely voluntary and free and at no time requires access to your identity or personal data."/>
    <x v="0"/>
    <x v="24"/>
    <s v="PT"/>
    <s v="INESC TEC"/>
    <x v="1"/>
    <x v="4"/>
    <s v="Public health services."/>
    <x v="5"/>
    <x v="0"/>
    <m/>
    <s v="Services"/>
    <s v="AI Services"/>
    <m/>
    <m/>
    <x v="2"/>
    <x v="1"/>
    <m/>
    <x v="0"/>
    <x v="0"/>
    <x v="3"/>
    <x v="0"/>
    <m/>
    <m/>
    <m/>
    <x v="3"/>
    <x v="30"/>
    <x v="0"/>
    <x v="0"/>
    <x v="2"/>
    <s v="No"/>
    <x v="0"/>
    <x v="1"/>
    <x v="1"/>
    <s v="Contact tracing"/>
    <m/>
    <m/>
    <s v="Incremental / Technical Change"/>
    <b v="0"/>
    <m/>
    <m/>
    <m/>
    <m/>
    <m/>
    <b v="0"/>
    <b v="0"/>
    <m/>
    <m/>
    <m/>
    <m/>
    <m/>
    <m/>
    <m/>
    <b v="0"/>
    <m/>
    <m/>
    <m/>
    <s v="IPSO DB"/>
    <s v="validated"/>
    <x v="1"/>
    <m/>
    <s v="from IPSO (Marco Combetto)"/>
    <d v="2021-09-22T00:00:00"/>
    <m/>
  </r>
  <r>
    <s v="IPSO-140021"/>
    <s v="#OstaniZdrav"/>
    <s v="https://www.gov.si/en/topics/coronavirus-disease-covid-19/the-ostanizdrav-mobile-application/"/>
    <m/>
    <s v="The mobile application for protecting public health and lives, #OstaniZdrav (#StayHealthy), is a tool that informs you if you have been in contact with an infected person. With its use and the observance of recommendations, each person contributes their share to restricting the spread of the virus and the protection of our own health, the health of our loved ones and that of society as a whole."/>
    <x v="0"/>
    <x v="26"/>
    <s v="SI"/>
    <s v="Government of Slovenia"/>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22"/>
    <s v="Radar Covid"/>
    <s v="https://radarcovid.gob.es/"/>
    <m/>
    <s v="Official application of the Government of Spain for COVID-19 contact tracing."/>
    <x v="0"/>
    <x v="22"/>
    <s v="ES"/>
    <s v="Spanish Government"/>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50003"/>
    <s v="EDUCLOUD - EduCloud Service Standard"/>
    <s v="https://educloudalliance.org"/>
    <m/>
    <s v="EduCloud (ECA) is an alliance for the implementation of an open educational cloud service standard (EduCloud), initiated by the Finnish Ministry of Education and Culture. The aim is to develop a nation-level ecosystem focusing on international awareness, which connects the users, purchasers, developers and service providers of learning services."/>
    <x v="1"/>
    <x v="7"/>
    <s v="FI"/>
    <s v="Ministry of Education and Culture"/>
    <x v="1"/>
    <x v="9"/>
    <s v="Subsidiary services to education."/>
    <x v="5"/>
    <x v="2"/>
    <m/>
    <s v="Services"/>
    <s v="Multiple AI techniques"/>
    <m/>
    <m/>
    <x v="1"/>
    <x v="1"/>
    <m/>
    <x v="0"/>
    <x v="0"/>
    <x v="3"/>
    <x v="4"/>
    <m/>
    <m/>
    <m/>
    <x v="4"/>
    <x v="14"/>
    <x v="3"/>
    <x v="0"/>
    <x v="1"/>
    <s v="No"/>
    <x v="3"/>
    <x v="2"/>
    <x v="5"/>
    <s v="Service integration"/>
    <m/>
    <m/>
    <m/>
    <b v="0"/>
    <m/>
    <m/>
    <m/>
    <m/>
    <m/>
    <b v="0"/>
    <b v="0"/>
    <m/>
    <m/>
    <m/>
    <m/>
    <m/>
    <m/>
    <m/>
    <b v="0"/>
    <m/>
    <m/>
    <m/>
    <s v="IPSO DB"/>
    <s v="validated"/>
    <x v="1"/>
    <m/>
    <s v="from IPSO (Marco Combetto)"/>
    <d v="2021-09-22T00:00:00"/>
    <m/>
  </r>
  <r>
    <s v="IPSO-150008"/>
    <s v="HoPE - Holistic Personal public Eco-mobility"/>
    <s v="https://cordis.europa.eu/project/id/621133"/>
    <m/>
    <s v="The overall platform is intended to be user oriented and user centric, in a way that will foster and promote user awareness and consciousness about public transports and eco-mobility, other than providing for a significant mix of services including info-mobility, trip planning, ticket reservation, fare calculation and mobile payments."/>
    <x v="1"/>
    <x v="2"/>
    <s v="BE"/>
    <s v="Transport and Mobility Leuven"/>
    <x v="8"/>
    <x v="3"/>
    <s v="Transport"/>
    <x v="4"/>
    <x v="3"/>
    <n v="2017"/>
    <s v="Integration and Interaction"/>
    <s v="Robotics and Automation"/>
    <m/>
    <m/>
    <x v="2"/>
    <x v="1"/>
    <m/>
    <x v="2"/>
    <x v="0"/>
    <x v="1"/>
    <x v="0"/>
    <m/>
    <m/>
    <m/>
    <x v="0"/>
    <x v="1"/>
    <x v="0"/>
    <x v="0"/>
    <x v="1"/>
    <s v="No"/>
    <x v="0"/>
    <x v="1"/>
    <x v="3"/>
    <s v="Smart city"/>
    <m/>
    <m/>
    <s v="Transformative / Disruptive"/>
    <s v="Improved Public Service"/>
    <m/>
    <m/>
    <m/>
    <s v="x"/>
    <m/>
    <b v="0"/>
    <b v="0"/>
    <m/>
    <m/>
    <m/>
    <m/>
    <m/>
    <m/>
    <m/>
    <b v="0"/>
    <m/>
    <m/>
    <m/>
    <s v="IPSO DB"/>
    <s v="validated"/>
    <x v="0"/>
    <m/>
    <s v="from IPSO (Marco Combetto)"/>
    <d v="2021-09-22T00:00:00"/>
    <m/>
  </r>
  <r>
    <s v="IPSO-150013"/>
    <s v="Damp Busters - Bristol's damp sensing frogs"/>
    <s v="https://www.bristolapproach.org/bristol-approach-projects/damp-homes/"/>
    <m/>
    <s v="The Damp Frog is a &quot;frog shaped device&quot; with sensors that collect data every five minutes, saving it into a simple database. A web site gives the householder the current temperature, humidity, and dew point. This helps them to understand what they can do to reduce damp in their homes."/>
    <x v="2"/>
    <x v="10"/>
    <s v="UK"/>
    <s v="The Bristol Approach"/>
    <x v="3"/>
    <x v="8"/>
    <s v="Social protection n.e.c."/>
    <x v="5"/>
    <x v="0"/>
    <m/>
    <s v="Services"/>
    <m/>
    <m/>
    <m/>
    <x v="1"/>
    <x v="1"/>
    <m/>
    <x v="0"/>
    <x v="0"/>
    <x v="3"/>
    <x v="4"/>
    <m/>
    <m/>
    <m/>
    <x v="4"/>
    <x v="16"/>
    <x v="3"/>
    <x v="0"/>
    <x v="2"/>
    <s v="No"/>
    <x v="3"/>
    <x v="2"/>
    <x v="5"/>
    <s v="Smart city"/>
    <m/>
    <m/>
    <m/>
    <b v="0"/>
    <m/>
    <m/>
    <m/>
    <m/>
    <m/>
    <b v="0"/>
    <b v="0"/>
    <m/>
    <m/>
    <m/>
    <m/>
    <m/>
    <m/>
    <m/>
    <b v="0"/>
    <m/>
    <m/>
    <m/>
    <s v="IPSO DB"/>
    <s v="validated"/>
    <x v="1"/>
    <m/>
    <s v="from IPSO (Marco Combetto)"/>
    <d v="2021-09-22T00:00:00"/>
    <m/>
  </r>
  <r>
    <s v="IPSO-150014"/>
    <s v="City4Age - Elderly-friendly city services for active and healthy ageing"/>
    <s v="https://cordis.europa.eu/project/id/689731"/>
    <m/>
    <s v="City4Age enhance citizen awareness, behavioral learning and cultural adaptation to new technologies to improve senior citizens everyday life quality, promote policy making by citizens for citizens, reduce social isolation and senior citizens number in nursing homes."/>
    <x v="1"/>
    <x v="12"/>
    <s v="IT"/>
    <s v="Politecnico of Milan"/>
    <x v="8"/>
    <x v="8"/>
    <s v="Social protection n.e.c."/>
    <x v="4"/>
    <x v="0"/>
    <m/>
    <s v="Services"/>
    <m/>
    <m/>
    <m/>
    <x v="1"/>
    <x v="1"/>
    <m/>
    <x v="0"/>
    <x v="0"/>
    <x v="3"/>
    <x v="4"/>
    <m/>
    <m/>
    <m/>
    <x v="4"/>
    <x v="16"/>
    <x v="3"/>
    <x v="0"/>
    <x v="2"/>
    <s v="No"/>
    <x v="3"/>
    <x v="2"/>
    <x v="5"/>
    <s v="Smart city"/>
    <m/>
    <m/>
    <m/>
    <b v="0"/>
    <m/>
    <m/>
    <m/>
    <m/>
    <m/>
    <b v="0"/>
    <b v="0"/>
    <m/>
    <m/>
    <m/>
    <m/>
    <m/>
    <m/>
    <m/>
    <b v="0"/>
    <m/>
    <m/>
    <m/>
    <s v="IPSO DB"/>
    <s v="validated"/>
    <x v="1"/>
    <m/>
    <s v="from IPSO (Marco Combetto)"/>
    <d v="2021-09-22T00:00:00"/>
    <m/>
  </r>
  <r>
    <s v="IPSO-150018"/>
    <s v="FLOBOT - Floor Washing Robot for Professional Users"/>
    <s v="https://cordis.europa.eu/project/id/645376"/>
    <m/>
    <s v="FLOBOT develops and validates a professional, robotic scrubber-dryer (floor washer with brushes and suction to dry the floor) for large areas Supermarkets, as well as other industrial, commercial and public use premises, such as airports, trade fairs and hospitals, have huge floor surfaces that must be cleaned daily or even several times during the day. Cleaning those surfaces is time demanding and requires human effort, in terms of repetitive actions. Currently, there exists no robot that satisfies the requirements of the professional users and cleaning service providers."/>
    <x v="1"/>
    <x v="6"/>
    <s v="CY"/>
    <s v="Cyprus Research and Innovation Center"/>
    <x v="1"/>
    <x v="1"/>
    <s v="General services."/>
    <x v="4"/>
    <x v="8"/>
    <n v="2018"/>
    <s v="Integration and Interaction"/>
    <s v="Robotics and Automation"/>
    <s v="Machine learning"/>
    <m/>
    <x v="0"/>
    <x v="1"/>
    <m/>
    <x v="0"/>
    <x v="0"/>
    <x v="1"/>
    <x v="0"/>
    <m/>
    <m/>
    <m/>
    <x v="0"/>
    <x v="1"/>
    <x v="0"/>
    <x v="0"/>
    <x v="1"/>
    <s v="No"/>
    <x v="1"/>
    <x v="1"/>
    <x v="2"/>
    <s v="Smart city"/>
    <m/>
    <m/>
    <s v="Organizational / Sustained Change"/>
    <b v="0"/>
    <m/>
    <m/>
    <m/>
    <m/>
    <m/>
    <s v="Improved Administration Efficency"/>
    <s v="Improved Administrative Efficiency"/>
    <m/>
    <m/>
    <m/>
    <m/>
    <s v="x"/>
    <m/>
    <m/>
    <b v="0"/>
    <m/>
    <m/>
    <m/>
    <s v="IPSO DB"/>
    <s v="validated"/>
    <x v="0"/>
    <m/>
    <s v="from IPSO (Marco Combetto)"/>
    <d v="2021-09-22T00:00:00"/>
    <m/>
  </r>
  <r>
    <s v="IPSO-150019"/>
    <s v="FIRST - A Flexible Interactive Reading Support Tool"/>
    <s v="https://cordis.europa.eu/project/id/287607"/>
    <m/>
    <s v="The FIRST project uses innovative language technology to simplify documents for people with Autism Spectrum Disorders (ASD). These people can have problems when reading such as difficulty understanding complex instructions, misinterpreting literal meanings, or being confused by uncommon words, figures of speech and lack of precision. Using the language technology created in the FIRST project, users with ASD can convert a standard document into a personalised version which is easier for them to understand."/>
    <x v="1"/>
    <x v="10"/>
    <s v="UK"/>
    <s v="University of Wolverhampton"/>
    <x v="1"/>
    <x v="4"/>
    <s v="Public health services."/>
    <x v="4"/>
    <x v="11"/>
    <n v="2014"/>
    <s v="Communication"/>
    <s v="Natural language processing"/>
    <m/>
    <s v="text analysis"/>
    <x v="2"/>
    <x v="1"/>
    <m/>
    <x v="0"/>
    <x v="0"/>
    <x v="1"/>
    <x v="0"/>
    <m/>
    <m/>
    <m/>
    <x v="0"/>
    <x v="0"/>
    <x v="0"/>
    <x v="0"/>
    <x v="1"/>
    <s v="No"/>
    <x v="0"/>
    <x v="1"/>
    <x v="1"/>
    <s v="Process automation"/>
    <m/>
    <m/>
    <s v="Organizational / Sustained Change"/>
    <s v="Improved Public Service"/>
    <m/>
    <s v="x"/>
    <m/>
    <s v="x"/>
    <m/>
    <b v="0"/>
    <b v="0"/>
    <m/>
    <m/>
    <m/>
    <m/>
    <m/>
    <m/>
    <m/>
    <b v="0"/>
    <m/>
    <m/>
    <m/>
    <s v="IPSO DB"/>
    <s v="validated"/>
    <x v="0"/>
    <m/>
    <s v="from IPSO (Marco Combetto)"/>
    <d v="2021-09-22T00:00:00"/>
    <m/>
  </r>
  <r>
    <s v="IPSO-150020"/>
    <s v="Signaturit - The smartest e-Signature solution to send and sign documents on the go"/>
    <s v="https://cordis.europa.eu/project/id/735095"/>
    <m/>
    <s v="Signaturit is a service that allows to the user handwriting signature of documents through any mobile device in a digitised format."/>
    <x v="1"/>
    <x v="22"/>
    <s v="ES"/>
    <s v="Signaturit Solutions"/>
    <x v="3"/>
    <x v="1"/>
    <s v="General services."/>
    <x v="4"/>
    <x v="5"/>
    <m/>
    <s v="Services"/>
    <m/>
    <m/>
    <m/>
    <x v="1"/>
    <x v="1"/>
    <m/>
    <x v="0"/>
    <x v="0"/>
    <x v="3"/>
    <x v="4"/>
    <m/>
    <m/>
    <m/>
    <x v="3"/>
    <x v="21"/>
    <x v="1"/>
    <x v="2"/>
    <x v="1"/>
    <s v="No"/>
    <x v="0"/>
    <x v="2"/>
    <x v="5"/>
    <s v="Self-sovereign digital identity"/>
    <m/>
    <m/>
    <m/>
    <s v="Improved Public Service"/>
    <m/>
    <s v="x"/>
    <s v="x"/>
    <s v="x"/>
    <m/>
    <b v="0"/>
    <b v="0"/>
    <m/>
    <m/>
    <m/>
    <m/>
    <m/>
    <m/>
    <m/>
    <b v="0"/>
    <m/>
    <m/>
    <m/>
    <s v="A multi-dimensional framework to evaluate the innovation potential of digital public services: A step towards building an Innovative Public Services Observatory in the EU"/>
    <s v="validated"/>
    <x v="0"/>
    <m/>
    <s v="from IPSO (Marco Combetto)"/>
    <d v="2021-09-22T00:00:00"/>
    <m/>
  </r>
  <r>
    <s v="IPSO-150023"/>
    <s v="DE-ENIGMA (Multi-Modal Human-Robot Interaction for Teaching Social Imagination in Autistic Children)"/>
    <s v="https://cordis.europa.eu/project/id/688835"/>
    <m/>
    <s v="Multi-Modal Human-Robot Interaction for Teaching and Expanding Social Imagination in Autistic Children (DE-ENIGMA) aims to create and evaluate the effectiveness of robot-based technology, directed for children with ASC."/>
    <x v="1"/>
    <x v="13"/>
    <s v="NL"/>
    <s v="Twente University"/>
    <x v="8"/>
    <x v="4"/>
    <s v="Public health services."/>
    <x v="4"/>
    <x v="6"/>
    <n v="2019"/>
    <s v="Communication"/>
    <s v="Natural language processing"/>
    <m/>
    <s v="Multi-modal Assistant"/>
    <x v="2"/>
    <x v="1"/>
    <m/>
    <x v="0"/>
    <x v="0"/>
    <x v="1"/>
    <x v="0"/>
    <m/>
    <m/>
    <m/>
    <x v="0"/>
    <x v="0"/>
    <x v="0"/>
    <x v="0"/>
    <x v="2"/>
    <s v="No"/>
    <x v="0"/>
    <x v="1"/>
    <x v="1"/>
    <s v="Process automation"/>
    <m/>
    <m/>
    <s v="Incremental / Technical Change"/>
    <s v="Improved Public Service"/>
    <m/>
    <s v="x"/>
    <m/>
    <m/>
    <m/>
    <b v="0"/>
    <b v="0"/>
    <m/>
    <m/>
    <m/>
    <m/>
    <m/>
    <m/>
    <m/>
    <b v="0"/>
    <m/>
    <m/>
    <m/>
    <s v="IPSO DB"/>
    <s v="validated"/>
    <x v="0"/>
    <m/>
    <s v="from IPSO (Marco Combetto)"/>
    <d v="2021-09-22T00:00:00"/>
    <m/>
  </r>
  <r>
    <s v="IPSO-150025"/>
    <s v="Smart sENsor Devices fOr rehabilitation and Connected health - SENDoc"/>
    <s v="https://keep.eu/projects/18617/"/>
    <m/>
    <s v="SENDoc introduces the use of wearable sensor systems in ageing communities in northern remote areas. These sensors can measure mobility, strength, balance, and also wellbeing, exercise, and safety, and have the potential to support independent living."/>
    <x v="1"/>
    <x v="10"/>
    <s v="UK"/>
    <s v="Ulster University"/>
    <x v="8"/>
    <x v="4"/>
    <s v="Public health services."/>
    <x v="4"/>
    <x v="6"/>
    <m/>
    <s v="Learning"/>
    <s v="Machine learning"/>
    <s v="Machine learning"/>
    <m/>
    <x v="0"/>
    <x v="1"/>
    <m/>
    <x v="0"/>
    <x v="2"/>
    <x v="2"/>
    <x v="0"/>
    <m/>
    <m/>
    <m/>
    <x v="0"/>
    <x v="0"/>
    <x v="0"/>
    <x v="0"/>
    <x v="2"/>
    <s v="No"/>
    <x v="1"/>
    <x v="1"/>
    <x v="1"/>
    <s v="Smart city"/>
    <m/>
    <m/>
    <s v="Incremental / Technical Change"/>
    <b v="0"/>
    <m/>
    <m/>
    <m/>
    <m/>
    <m/>
    <s v="Improved Administration Efficency"/>
    <s v="Improved Administrative Efficiency"/>
    <m/>
    <m/>
    <s v="x"/>
    <m/>
    <m/>
    <m/>
    <m/>
    <b v="0"/>
    <m/>
    <m/>
    <m/>
    <s v="IPSO DB"/>
    <s v="validated"/>
    <x v="0"/>
    <m/>
    <s v="from IPSO (Marco Combetto)"/>
    <d v="2021-09-22T00:00:00"/>
    <m/>
  </r>
  <r>
    <s v="IPSO-150026"/>
    <s v="ADVANCE - Advanced predictive-analysis-based decision-support engine for logistics"/>
    <s v="https://cordis.europa.eu/project/id/257398"/>
    <m/>
    <s v="ADVANCE will develop an innovative predictive-analysis-based decision support platform for novel competitive strategies in logistics operations. It will provide a dual perspective on transport requirements and decision making dependent on the latest snapshot information and the best higher-level intelligence."/>
    <x v="1"/>
    <x v="16"/>
    <s v="HU"/>
    <s v="Institute for Computer Science and Control"/>
    <x v="8"/>
    <x v="3"/>
    <s v="Transport"/>
    <x v="4"/>
    <x v="6"/>
    <m/>
    <s v="Planning"/>
    <s v="Planning and Scheduling"/>
    <m/>
    <m/>
    <x v="2"/>
    <x v="1"/>
    <m/>
    <x v="0"/>
    <x v="0"/>
    <x v="1"/>
    <x v="0"/>
    <m/>
    <m/>
    <m/>
    <x v="0"/>
    <x v="6"/>
    <x v="0"/>
    <x v="0"/>
    <x v="1"/>
    <s v="No"/>
    <x v="1"/>
    <x v="0"/>
    <x v="0"/>
    <s v="Process automation"/>
    <m/>
    <m/>
    <s v="Incremental / Technical Change"/>
    <b v="0"/>
    <m/>
    <m/>
    <m/>
    <m/>
    <m/>
    <s v="Improved Administration Efficency"/>
    <s v="Improved Administrative Efficiency"/>
    <m/>
    <s v="x"/>
    <s v="x"/>
    <m/>
    <m/>
    <m/>
    <m/>
    <b v="0"/>
    <m/>
    <m/>
    <m/>
    <s v="IPSO DB"/>
    <s v="validated"/>
    <x v="0"/>
    <m/>
    <s v="from IPSO (Marco Combetto)"/>
    <d v="2021-09-22T00:00:00"/>
    <m/>
  </r>
  <r>
    <s v="IPSO-150027"/>
    <s v="PROTEUS (Scalable online machine learning for predictive analytics and real-time visualisation)"/>
    <s v="https://cordis.europa.eu/project/id/687691"/>
    <m/>
    <s v="PROTEUS is an online machine learning algorithms and interactive visualization techniques for real-time predictive analytics to deal with extremely large data sets and data streams."/>
    <x v="1"/>
    <x v="10"/>
    <s v="UK"/>
    <s v="Bournemouth University"/>
    <x v="8"/>
    <x v="1"/>
    <s v="General services."/>
    <x v="4"/>
    <x v="6"/>
    <m/>
    <s v="Learning"/>
    <s v="Machine learning"/>
    <s v="Machine learning"/>
    <m/>
    <x v="0"/>
    <x v="1"/>
    <m/>
    <x v="0"/>
    <x v="0"/>
    <x v="1"/>
    <x v="2"/>
    <m/>
    <m/>
    <m/>
    <x v="2"/>
    <x v="9"/>
    <x v="0"/>
    <x v="0"/>
    <x v="1"/>
    <s v="No"/>
    <x v="1"/>
    <x v="0"/>
    <x v="0"/>
    <s v="Process digitalisation"/>
    <m/>
    <m/>
    <s v="Incremental / Technical Change"/>
    <b v="0"/>
    <m/>
    <m/>
    <m/>
    <m/>
    <m/>
    <s v="Improved Administration Efficency"/>
    <s v="Improved Administrative Efficiency"/>
    <m/>
    <s v="x"/>
    <m/>
    <m/>
    <m/>
    <m/>
    <m/>
    <b v="0"/>
    <m/>
    <m/>
    <m/>
    <s v="IPSO DB"/>
    <s v="validated"/>
    <x v="0"/>
    <m/>
    <s v="from IPSO (Marco Combetto)"/>
    <d v="2021-09-22T00:00:00"/>
    <m/>
  </r>
  <r>
    <s v="IPSO-150030"/>
    <s v="Johan Cruijff Arena IoT Monitoring"/>
    <s v="https://amsterdaminnovationarena.com/news/internet-of-things-solutions-in-the-johan-cruijff-arena"/>
    <m/>
    <s v="The Johan Cruijff Arena can monitor its turf in real-time and thus ensure an optimal condition, lets fans and concert goers connect to the 54,000-seat stadium via smartphone for directions from home right to their seats, including updates along the way regarding traffic jams and parking availability. The sensors of this technology work on 3 depth layers: as the grass is cut, the mower scans the surface to quantify the number of grass blades, measure growth and identify any damaged points."/>
    <x v="3"/>
    <x v="13"/>
    <s v="NL"/>
    <s v="Johan Cruijff Arena"/>
    <x v="1"/>
    <x v="5"/>
    <s v="Recreational and sporting services."/>
    <x v="5"/>
    <x v="0"/>
    <m/>
    <s v="Perception"/>
    <s v="Computer vision"/>
    <m/>
    <m/>
    <x v="0"/>
    <x v="1"/>
    <m/>
    <x v="0"/>
    <x v="0"/>
    <x v="2"/>
    <x v="0"/>
    <m/>
    <m/>
    <m/>
    <x v="0"/>
    <x v="14"/>
    <x v="0"/>
    <x v="0"/>
    <x v="2"/>
    <s v="No"/>
    <x v="3"/>
    <x v="2"/>
    <x v="5"/>
    <s v="Process automation"/>
    <m/>
    <m/>
    <m/>
    <b v="0"/>
    <m/>
    <m/>
    <m/>
    <m/>
    <m/>
    <b v="0"/>
    <b v="0"/>
    <m/>
    <m/>
    <m/>
    <m/>
    <m/>
    <m/>
    <m/>
    <b v="0"/>
    <m/>
    <m/>
    <m/>
    <s v="IPSO DB"/>
    <s v="validated"/>
    <x v="1"/>
    <s v="[marco] already listed"/>
    <s v="from IPSO (Marco Combetto)"/>
    <d v="2021-09-22T00:00:00"/>
    <m/>
  </r>
  <r>
    <s v="IPSO-160001"/>
    <s v="CITADEL - Empowering Citizens to TrAnsform European PubLic Administrations"/>
    <s v="https://cordis.europa.eu/project/id/726755"/>
    <m/>
    <s v="Good, reliable public services are vital to people's quality of life, a region's competitiveness and business entrepreneurship. CITADEL (Empowering Citizens to TrAnsform European PubLic Administrations) harnessed ICTs to offer public administrations insight into why citizens are not using a given digital public service (due to lack of digital skills, complexity of the service, fear of making an error, trust, etc.) and how to bring them back in."/>
    <x v="1"/>
    <x v="22"/>
    <s v="ES"/>
    <s v="Technalia"/>
    <x v="8"/>
    <x v="1"/>
    <s v="General services."/>
    <x v="4"/>
    <x v="5"/>
    <m/>
    <s v="Reasoning"/>
    <s v="Automated reasoning"/>
    <m/>
    <m/>
    <x v="2"/>
    <x v="1"/>
    <m/>
    <x v="0"/>
    <x v="0"/>
    <x v="1"/>
    <x v="0"/>
    <m/>
    <m/>
    <m/>
    <x v="0"/>
    <x v="0"/>
    <x v="0"/>
    <x v="0"/>
    <x v="1"/>
    <s v="Yes"/>
    <x v="1"/>
    <x v="0"/>
    <x v="0"/>
    <s v="Co-designed services"/>
    <m/>
    <m/>
    <s v="Incremental / Technical Change"/>
    <b v="0"/>
    <m/>
    <m/>
    <m/>
    <m/>
    <m/>
    <s v="Improved Administration Efficency"/>
    <s v="Improved Administrative Efficiency"/>
    <m/>
    <m/>
    <s v="x"/>
    <m/>
    <m/>
    <m/>
    <m/>
    <s v="Open government capabilities"/>
    <s v="x"/>
    <m/>
    <m/>
    <s v="IPSO DB"/>
    <s v="validated"/>
    <x v="0"/>
    <m/>
    <s v="from IPSO (Marco Combetto)"/>
    <d v="2021-09-22T00:00:00"/>
    <m/>
  </r>
  <r>
    <s v="IPSO-160002"/>
    <s v="ENLARGE - ENergies for Local Administrations: Renovate Governance in Europe"/>
    <s v="https://cordis.europa.eu/project/id/727124"/>
    <m/>
    <s v="The ENLARGE project (ENergies for Local Administrations: Renovate Governance in Europe) used intense policy dialogue between policy makers, experts and civil society to analyse existing models of co-design and co-production of public policies and services. Their focus was on sustainable energy and, more generally, more efficiency and effectiveness in public services and public administrations."/>
    <x v="1"/>
    <x v="12"/>
    <s v="IT"/>
    <s v="Istituto per la Ricerca Sociale"/>
    <x v="8"/>
    <x v="3"/>
    <s v="General economic, commercial and labour affair"/>
    <x v="4"/>
    <x v="5"/>
    <m/>
    <s v="Reasoning"/>
    <s v="Knowledge representation"/>
    <m/>
    <m/>
    <x v="1"/>
    <x v="1"/>
    <m/>
    <x v="0"/>
    <x v="0"/>
    <x v="1"/>
    <x v="0"/>
    <m/>
    <m/>
    <m/>
    <x v="0"/>
    <x v="1"/>
    <x v="0"/>
    <x v="0"/>
    <x v="1"/>
    <s v="Yes"/>
    <x v="1"/>
    <x v="1"/>
    <x v="3"/>
    <s v="Co-designed services"/>
    <m/>
    <m/>
    <s v="Incremental / Technical Change"/>
    <b v="0"/>
    <m/>
    <m/>
    <m/>
    <m/>
    <m/>
    <s v="Improved Administration Efficency"/>
    <s v="Improved Administrative Efficiency"/>
    <m/>
    <m/>
    <s v="x"/>
    <s v="x"/>
    <m/>
    <m/>
    <m/>
    <b v="0"/>
    <m/>
    <m/>
    <m/>
    <s v="IPSO DB"/>
    <s v="validated"/>
    <x v="0"/>
    <m/>
    <s v="from IPSO (Marco Combetto)"/>
    <d v="2021-09-22T00:00:00"/>
    <m/>
  </r>
  <r>
    <s v="IPSO-160003"/>
    <s v="Mobile-Age"/>
    <s v="https://cordis.europa.eu/project/id/693319"/>
    <m/>
    <s v="The Mobile-Age project focussed on open government data, mobile technology, and the provision of public services addressing the needs of Europe's elderly population. Researchers used a co-creation approach for services related to the production and use of open data for cities. Scenarios were related to loneliness and social isolation, social inclusion, data curation for safer, more accessible cities, and personal health information."/>
    <x v="1"/>
    <x v="10"/>
    <s v="UK"/>
    <s v="University of Lancaster"/>
    <x v="8"/>
    <x v="0"/>
    <s v="Old age."/>
    <x v="4"/>
    <x v="5"/>
    <m/>
    <s v="Reasoning"/>
    <s v="Knowledge representation"/>
    <m/>
    <m/>
    <x v="1"/>
    <x v="1"/>
    <m/>
    <x v="0"/>
    <x v="0"/>
    <x v="1"/>
    <x v="0"/>
    <m/>
    <m/>
    <m/>
    <x v="0"/>
    <x v="0"/>
    <x v="0"/>
    <x v="0"/>
    <x v="1"/>
    <s v="Yes"/>
    <x v="0"/>
    <x v="1"/>
    <x v="3"/>
    <s v="Co-designed services"/>
    <m/>
    <m/>
    <s v="Incremental / Technical Change"/>
    <s v="Improved Public Service"/>
    <m/>
    <m/>
    <m/>
    <s v="x"/>
    <m/>
    <b v="0"/>
    <b v="0"/>
    <m/>
    <m/>
    <m/>
    <m/>
    <m/>
    <m/>
    <m/>
    <b v="0"/>
    <m/>
    <m/>
    <m/>
    <s v="IPSO DB"/>
    <s v="validated"/>
    <x v="0"/>
    <m/>
    <s v="from IPSO (Marco Combetto)"/>
    <d v="2021-09-22T00:00:00"/>
    <m/>
  </r>
  <r>
    <s v="IPSO-160004"/>
    <s v="OpenGovIntelligence (Fostering Innovation and Creativity in EU through Pub Administration Modernization)"/>
    <s v="https://cordis.europa.eu/project/id/693849"/>
    <m/>
    <s v="The OpenGovIntelligence project ran pilot studies in six countries to exploit Linked Open Statistical Data (LOSD) technologies aimed at modernising public administrations. The project focussed on new business processes, policies and tools to enable the active participation of society and businesses in data sharing with the goal of co-producing innovative public services."/>
    <x v="1"/>
    <x v="28"/>
    <s v="EL"/>
    <s v="CERTH"/>
    <x v="8"/>
    <x v="1"/>
    <s v="General services."/>
    <x v="4"/>
    <x v="5"/>
    <m/>
    <s v="Reasoning"/>
    <s v="Knowledge representation"/>
    <m/>
    <m/>
    <x v="3"/>
    <x v="1"/>
    <m/>
    <x v="0"/>
    <x v="0"/>
    <x v="1"/>
    <x v="0"/>
    <m/>
    <m/>
    <m/>
    <x v="0"/>
    <x v="1"/>
    <x v="0"/>
    <x v="0"/>
    <x v="1"/>
    <s v="Yes"/>
    <x v="1"/>
    <x v="0"/>
    <x v="0"/>
    <s v="Co-designed services"/>
    <m/>
    <m/>
    <s v="Incremental / Technical Change"/>
    <b v="0"/>
    <m/>
    <m/>
    <m/>
    <m/>
    <m/>
    <s v="Improved Administration Efficency"/>
    <s v="Improved Administrative Efficiency"/>
    <m/>
    <m/>
    <s v="x"/>
    <m/>
    <s v="x"/>
    <s v="x"/>
    <m/>
    <s v="Open government capabilities"/>
    <s v="x"/>
    <m/>
    <m/>
    <s v="IPSO DB"/>
    <s v="validated"/>
    <x v="0"/>
    <m/>
    <s v="from IPSO (Marco Combetto)"/>
    <d v="2021-09-27T00:00:00"/>
    <m/>
  </r>
  <r>
    <s v="IPSO-160005"/>
    <s v="RECAP - Reliable Capacity Provisioning and Enhanced Remediation for Distributed Cloud Applications"/>
    <s v="https://cordis.europa.eu/project/id/732667"/>
    <m/>
    <s v="The Common Agricultural Policy (CAP) presents a number of challenges for the control of Cross Compliance rules due to the complexity and diversity of the obligations to be monitored. The tools developed by RECAP (Personalised public services in support of the implementation of the CAP) support public administration, farmers and agricultural consultants by enabling more efficient and transparent compliance monitoring. To do so the project exploited a cloudbased Software as a Service (SaaS) platform, using open Earth Observation and user-generated data."/>
    <x v="1"/>
    <x v="1"/>
    <s v="DE"/>
    <s v="University of Ulm"/>
    <x v="8"/>
    <x v="3"/>
    <s v="Agriculture, forestry, fishing and hunting"/>
    <x v="4"/>
    <x v="5"/>
    <m/>
    <s v="Reasoning"/>
    <s v="Knowledge representation"/>
    <m/>
    <m/>
    <x v="1"/>
    <x v="5"/>
    <s v="6d-LawEnforcement-reliabilityevidence"/>
    <x v="0"/>
    <x v="0"/>
    <x v="0"/>
    <x v="1"/>
    <m/>
    <m/>
    <m/>
    <x v="0"/>
    <x v="0"/>
    <x v="0"/>
    <x v="0"/>
    <x v="1"/>
    <s v="Yes"/>
    <x v="2"/>
    <x v="0"/>
    <x v="0"/>
    <s v="Service integration"/>
    <m/>
    <m/>
    <s v="Incremental / Technical Change"/>
    <s v="Improved Public Service"/>
    <m/>
    <m/>
    <m/>
    <s v="x"/>
    <m/>
    <b v="0"/>
    <b v="0"/>
    <m/>
    <m/>
    <m/>
    <m/>
    <m/>
    <m/>
    <m/>
    <b v="0"/>
    <m/>
    <m/>
    <m/>
    <s v="IPSO DB"/>
    <s v="validated"/>
    <x v="0"/>
    <m/>
    <s v="from IPSO (Marco Combetto)"/>
    <d v="2021-09-27T00:00:00"/>
    <m/>
  </r>
  <r>
    <s v="IPSO-160007"/>
    <s v="SIMPATICO - Platform for PS - Italian Usecase"/>
    <s v="https://cordis.europa.eu/project/id/692819"/>
    <m/>
    <s v="Online services may fail to adapt to the specific needs of citizens and companies because they are standardised processes, copied from their offline counterparts and designed from the public sector organisations own perspective. SIMPATICO (SIMplifying the interaction with Public Administration Through Information technology for Citizens and cOmpanies) proposed a novel approach, combining emerging technologies for language processing and machine learning with the wisdom of the crowd, to continuously adapt and improve interactions with public services."/>
    <x v="1"/>
    <x v="12"/>
    <s v="IT"/>
    <s v="Trento Municipality"/>
    <x v="1"/>
    <x v="1"/>
    <s v="General services."/>
    <x v="4"/>
    <x v="5"/>
    <m/>
    <s v="Learning"/>
    <s v="Machine learning"/>
    <s v="Machine learning"/>
    <m/>
    <x v="0"/>
    <x v="1"/>
    <m/>
    <x v="0"/>
    <x v="0"/>
    <x v="1"/>
    <x v="0"/>
    <m/>
    <m/>
    <m/>
    <x v="0"/>
    <x v="0"/>
    <x v="0"/>
    <x v="0"/>
    <x v="1"/>
    <s v="Yes"/>
    <x v="0"/>
    <x v="1"/>
    <x v="3"/>
    <s v="Co-designed services"/>
    <s v="https://github.com/SIMPATICOProject"/>
    <m/>
    <s v="Incremental / Technical Change"/>
    <s v="Improved Public Service"/>
    <m/>
    <s v="x"/>
    <m/>
    <s v="x"/>
    <m/>
    <b v="0"/>
    <b v="0"/>
    <m/>
    <m/>
    <m/>
    <m/>
    <m/>
    <m/>
    <m/>
    <b v="0"/>
    <m/>
    <m/>
    <m/>
    <s v="IPSO DB"/>
    <s v="validated"/>
    <x v="0"/>
    <m/>
    <s v="from IPSO (Marco Combetto)"/>
    <d v="2021-09-27T00:00:00"/>
    <m/>
  </r>
  <r>
    <s v="IPSO-160010"/>
    <s v="WeGovNow: Collective and participative approaches for addressing local policy challenges"/>
    <s v="https://cordis.europa.eu/project/id/693514"/>
    <m/>
    <s v="Citizens are partners, and not customers in the delivery of public services. Bearing this in mind, the WeGovNow project team tapped into emerging technologies to support co-production by civil society stakeholders in the delivery of public services. Digital tools in day-to-day settings were systematically explored with a view to optimising the democratic legitimacy of the WeGovNow approach and the exploitability of tangible project outputs."/>
    <x v="1"/>
    <x v="1"/>
    <s v="DE"/>
    <s v="Empirica Gesellschaft für Kommunikations- &amp; Technologieforschung mbH."/>
    <x v="8"/>
    <x v="0"/>
    <s v="Social protection n.e.c."/>
    <x v="4"/>
    <x v="6"/>
    <n v="2019"/>
    <s v="Communication"/>
    <s v="Natural language processing"/>
    <s v="Machine learning"/>
    <s v="text analysis"/>
    <x v="0"/>
    <x v="1"/>
    <m/>
    <x v="0"/>
    <x v="0"/>
    <x v="1"/>
    <x v="2"/>
    <m/>
    <m/>
    <m/>
    <x v="0"/>
    <x v="1"/>
    <x v="0"/>
    <x v="0"/>
    <x v="1"/>
    <s v="Yes"/>
    <x v="0"/>
    <x v="1"/>
    <x v="3"/>
    <s v="Service integration"/>
    <m/>
    <m/>
    <s v="Incremental / Technical Change"/>
    <s v="Improved Public Service"/>
    <m/>
    <s v="x"/>
    <m/>
    <s v="x"/>
    <m/>
    <s v="Open Government Capabilities"/>
    <b v="0"/>
    <m/>
    <m/>
    <m/>
    <m/>
    <m/>
    <m/>
    <m/>
    <s v="Open government capabilities"/>
    <s v="x"/>
    <s v="x"/>
    <m/>
    <s v="IPSO DB"/>
    <s v="validated"/>
    <x v="0"/>
    <m/>
    <s v="from IPSO (Marco Combetto)"/>
    <d v="2021-09-27T00:00:00"/>
    <m/>
  </r>
  <r>
    <s v="IPSO-170001"/>
    <s v="REBUILD -  ICT toolbox providing support to both migrants and refugees"/>
    <s v="https://cordis.europa.eu/project/id/822215"/>
    <m/>
    <s v="REBUILD (ICT-enabled integration facilitator and life-rebuilding guidance) aims at designing and developing an ICT toolbox providing support to both migrants and refugees in Europe for accessing existing services, and local service providers interacting with migrants and refugees in enhancing their service provision. REBUILD follows a user-centred and participated design approach, aiming at addressing properly real target users needs, ethical and cross-cultural dimensions, and at monitoring and validating the socio-economic impact of the proposed solution. The technological ambition is to use AI-based solutions (user profiling, skills/needs matching, chatbots) for the development of a usable, accessible, smart ecosystem for both the target groups. The methodological challenge is to adopt a participatory co-design approach, involving both the target groups since the very early stage of the project, taking into consideration users needs, expectations, perceived gaps, cultural differences."/>
    <x v="1"/>
    <x v="12"/>
    <s v="IT"/>
    <s v="UNINETTUNO"/>
    <x v="8"/>
    <x v="0"/>
    <s v="Social protection n.e.c."/>
    <x v="4"/>
    <x v="6"/>
    <n v="2019"/>
    <s v="Reasoning"/>
    <s v="Knowledge representation"/>
    <m/>
    <m/>
    <x v="1"/>
    <x v="6"/>
    <s v="7d-Migration-assist_application"/>
    <x v="0"/>
    <x v="0"/>
    <x v="0"/>
    <x v="1"/>
    <m/>
    <m/>
    <m/>
    <x v="1"/>
    <x v="2"/>
    <x v="0"/>
    <x v="0"/>
    <x v="2"/>
    <s v="Yes"/>
    <x v="0"/>
    <x v="1"/>
    <x v="3"/>
    <s v="Co-designed services"/>
    <m/>
    <m/>
    <s v="Incremental / Technical Change"/>
    <s v="Improved Public Service"/>
    <m/>
    <m/>
    <s v="x"/>
    <s v="x"/>
    <m/>
    <b v="0"/>
    <b v="0"/>
    <m/>
    <m/>
    <m/>
    <m/>
    <m/>
    <m/>
    <m/>
    <b v="0"/>
    <m/>
    <m/>
    <m/>
    <s v="IPSO DB"/>
    <s v="validated"/>
    <x v="0"/>
    <m/>
    <s v="from IPSO (Marco Combetto)"/>
    <d v="2021-09-27T00:00:00"/>
    <m/>
  </r>
  <r>
    <s v="IPSO-170002"/>
    <s v="NADINE -  platform to promote migrant inclusion"/>
    <s v="https://cordis.europa.eu/project/id/822601"/>
    <m/>
    <s v="NADINE is a platform to promote migrant inclusion. It aims to harness the potential of big data and Artificial Intelligence to better understand the supply and demand of skills brought to Europe through migration. The NADINE platform aims to use open data to gain a better understanding of migrant realities and the challenges associated with their integration. Data about local services and migrants will feed user-friendly tools for employability and career guidance, whilst assessing supply and demand of migrants skills. The platform will also focus on the social, educational and cultural needs of migrants and how these fit to existing services offered by local hosts. Overall, the system will allow public authorities and guidance professionals to offer a personalised service to migrants based on real needs and the opportunities available to them. The NADINE system will be based around two key banks of a data repository of information about host societies and migrants from which a range of services will be produced. As users access the services, more data will be captured to enhance the existing banks and feed reliable information into the system."/>
    <x v="1"/>
    <x v="28"/>
    <s v="EL"/>
    <s v="SCRIPT &amp; GO"/>
    <x v="8"/>
    <x v="0"/>
    <s v="Social protection n.e.c."/>
    <x v="4"/>
    <x v="6"/>
    <n v="2019"/>
    <s v="Reasoning"/>
    <s v="Knowledge representation"/>
    <m/>
    <m/>
    <x v="1"/>
    <x v="6"/>
    <s v="7d-Migration-assist_application"/>
    <x v="0"/>
    <x v="0"/>
    <x v="0"/>
    <x v="1"/>
    <m/>
    <m/>
    <m/>
    <x v="2"/>
    <x v="4"/>
    <x v="0"/>
    <x v="0"/>
    <x v="2"/>
    <s v="Yes"/>
    <x v="0"/>
    <x v="1"/>
    <x v="3"/>
    <s v="Skill assessment"/>
    <m/>
    <m/>
    <s v="Incremental / Technical Change"/>
    <s v="Improved Public Service"/>
    <m/>
    <m/>
    <m/>
    <s v="x"/>
    <m/>
    <b v="0"/>
    <b v="0"/>
    <m/>
    <m/>
    <m/>
    <m/>
    <m/>
    <m/>
    <m/>
    <b v="0"/>
    <m/>
    <m/>
    <m/>
    <s v="IPSO DB"/>
    <s v="validated"/>
    <x v="0"/>
    <m/>
    <s v="from IPSO (Marco Combetto)"/>
    <d v="2021-09-27T00:00:00"/>
    <m/>
  </r>
  <r>
    <s v="IPSO-170003"/>
    <s v="WELCOME(Multiple Intelligent Conversation Agent Services for Reception, Management and Integration)"/>
    <s v="https://cordis.europa.eu/project/id/870930"/>
    <m/>
    <s v="WELCOME (Multiple Intelligent Conversation Agent Services for Reception, Management and Integration of Third Country Nationals in the EU) aims to research and develop intelligent technologies for support of the reception and integration of migrants and refugees in Europe. WELCOME will offer a personalized and psychologically and socially competent solution for both migrants and refugees and public administrations. It will develop immersive and intelligent services, in which embodied intelligent multilingual agents will act as dedicated personalized assistants of migrants and refugees in contexts of registration, orientation, language teaching, civic education, and social and societal inclusion. The services will be validated in Catalonia, Spain, Germany and Greece in three Pilot Use Cases (PUCs). Each of the PUCs will focus on specific contexts."/>
    <x v="1"/>
    <x v="1"/>
    <s v="DE"/>
    <s v="Universidad Pompeu Fabra"/>
    <x v="8"/>
    <x v="0"/>
    <s v="Social protection n.e.c."/>
    <x v="4"/>
    <x v="6"/>
    <n v="2019"/>
    <s v="Communication"/>
    <s v="Natural language processing"/>
    <m/>
    <s v="Multi-modal Assistant"/>
    <x v="2"/>
    <x v="6"/>
    <s v="7d-Migration-assist_application"/>
    <x v="0"/>
    <x v="0"/>
    <x v="0"/>
    <x v="3"/>
    <m/>
    <m/>
    <m/>
    <x v="1"/>
    <x v="2"/>
    <x v="0"/>
    <x v="0"/>
    <x v="2"/>
    <s v="Yes"/>
    <x v="0"/>
    <x v="1"/>
    <x v="1"/>
    <s v="Chatbot"/>
    <m/>
    <m/>
    <s v="Incremental / Technical Change"/>
    <s v="Improved Public Service"/>
    <s v="x"/>
    <s v="x"/>
    <m/>
    <m/>
    <m/>
    <b v="0"/>
    <b v="0"/>
    <m/>
    <m/>
    <m/>
    <m/>
    <m/>
    <m/>
    <m/>
    <b v="0"/>
    <m/>
    <m/>
    <m/>
    <s v="IPSO DB"/>
    <s v="validated"/>
    <x v="0"/>
    <m/>
    <s v="from IPSO (Marco Combetto)"/>
    <d v="2021-09-27T00:00:00"/>
    <m/>
  </r>
  <r>
    <s v="IPSO-180001"/>
    <s v="DPER Robotic Process Automation (RPA) Pilot"/>
    <s v="https://www.ops2020.gov.ie/case-studies/robotic-process-automation-rpa/"/>
    <m/>
    <s v="During 2017, the Department of Public Expenditure and Reform (DPER) ran a pilot study in RPA where four Government Departments selected some routine, stable and completely computer based processes for the purpose of exploring the efficiencies to be gained by automating this work using RPA."/>
    <x v="0"/>
    <x v="17"/>
    <s v="IE"/>
    <s v="Department of Public Expenditure and Reform"/>
    <x v="0"/>
    <x v="3"/>
    <s v="R&amp;D economic affairs"/>
    <x v="4"/>
    <x v="5"/>
    <n v="2020"/>
    <s v="Reasoning"/>
    <s v="Automated reasoning"/>
    <m/>
    <m/>
    <x v="2"/>
    <x v="1"/>
    <m/>
    <x v="0"/>
    <x v="3"/>
    <x v="2"/>
    <x v="0"/>
    <m/>
    <m/>
    <m/>
    <x v="1"/>
    <x v="5"/>
    <x v="0"/>
    <x v="0"/>
    <x v="2"/>
    <s v="No"/>
    <x v="0"/>
    <x v="1"/>
    <x v="1"/>
    <s v="Process automation"/>
    <m/>
    <m/>
    <s v="Incremental / Technical Change"/>
    <s v="Improved Public Service"/>
    <m/>
    <m/>
    <s v="x"/>
    <s v="x"/>
    <m/>
    <b v="0"/>
    <b v="0"/>
    <m/>
    <m/>
    <m/>
    <m/>
    <m/>
    <m/>
    <m/>
    <b v="0"/>
    <m/>
    <m/>
    <m/>
    <s v="IPSO DB"/>
    <s v="validated"/>
    <x v="0"/>
    <m/>
    <s v="from IPSO (Marco Combetto)"/>
    <d v="2021-09-27T00:00:00"/>
    <m/>
  </r>
  <r>
    <s v="IPSO-180002"/>
    <s v="Housing Assistance Payment Robotics Pilot"/>
    <s v="https://www.ops2020.gov.ie/case-studies/housing-assistance-payment-robotics-pilot/"/>
    <m/>
    <s v="Limerick City and County Council operate the Housing Assistance Payment Shared Service Centre (HAP SSC) on behalf of the local government sector and are continuously striving for ways to improve their business. The organisation deals with more than 47,000 tenancies and 27,000 landlords, makes payments in excess of 400million, and collects more than 100million in rents. By 2021 it is anticipated that the HAP SSC will deal with 80,000 tenancies, 55,000 landlords and 600million in payments. In order to help deal with these volumes, the deployment of Robotic Process Automation (RPA) in the HAP Shared Service Centre was investigated. During 2018 a proof of concept pilot project was carried out by Agilisys, examining 3 micro processes within the centre. The proof of concept project demonstrated that opportunities for efficiencies and savings can be achieved through the deployment of RPA. Applying the outcome of the proof of concept project to a business case, it was concluded that if 10 complex processes could be replaced by RPA, then considerable savings could be made, while at the same time improving services to all key stakeholders. The HAP SSC is now seeking to identify existing processes where RPA may be immediately deployed, as well as opportunities for further business systems integration and automation within the HAP SSC."/>
    <x v="2"/>
    <x v="17"/>
    <s v="IE"/>
    <s v="Housing Assistance Payment Shared Service Centre"/>
    <x v="4"/>
    <x v="1"/>
    <s v="General services."/>
    <x v="4"/>
    <x v="5"/>
    <n v="2020"/>
    <s v="Reasoning"/>
    <s v="Automated reasoning"/>
    <m/>
    <m/>
    <x v="2"/>
    <x v="1"/>
    <m/>
    <x v="0"/>
    <x v="3"/>
    <x v="2"/>
    <x v="0"/>
    <m/>
    <m/>
    <m/>
    <x v="0"/>
    <x v="0"/>
    <x v="0"/>
    <x v="0"/>
    <x v="2"/>
    <s v="No"/>
    <x v="0"/>
    <x v="1"/>
    <x v="1"/>
    <s v="Process automation"/>
    <m/>
    <m/>
    <s v="Incremental / Technical Change"/>
    <s v="Improved Public Service"/>
    <m/>
    <m/>
    <m/>
    <s v="x"/>
    <m/>
    <b v="0"/>
    <b v="0"/>
    <m/>
    <m/>
    <m/>
    <m/>
    <m/>
    <m/>
    <m/>
    <b v="0"/>
    <m/>
    <m/>
    <m/>
    <s v="IPSO DB"/>
    <s v="validated"/>
    <x v="0"/>
    <m/>
    <s v="from IPSO (Marco Combetto)"/>
    <d v="2021-09-27T00:00:00"/>
    <m/>
  </r>
  <r>
    <s v="IPSO-200001"/>
    <s v="Obrir Girona -  system of certifications of vaccinations and Covid19 tests"/>
    <s v="https://obrirgirona.cat/"/>
    <s v=" "/>
    <s v="Obrir Girona project aims to develop a Proof of Concept test within the city of Girona in order to test a system of certifications of vaccinations and Covid19 tests that would allow a person to be credited with having greater security (less likely to become infected and to infect other people) in moving, participating in events, buying, going to restaurants or other activities that were daily before the pandemic._x000a__x000a_This project is possible by keeping personal data privacy and in a secure and immutable way thanks to blockchain technology, which allows the user to be solely responsible for their data and cannot be altered."/>
    <x v="3"/>
    <x v="22"/>
    <s v="ES"/>
    <s v="Centre Blockchain de Catalunya"/>
    <x v="9"/>
    <x v="4"/>
    <s v="Public health services."/>
    <x v="4"/>
    <x v="7"/>
    <s v=" "/>
    <s v="Services"/>
    <m/>
    <m/>
    <m/>
    <x v="1"/>
    <x v="1"/>
    <m/>
    <x v="0"/>
    <x v="0"/>
    <x v="3"/>
    <x v="4"/>
    <m/>
    <m/>
    <m/>
    <x v="3"/>
    <x v="21"/>
    <x v="1"/>
    <x v="2"/>
    <x v="2"/>
    <s v="Yes"/>
    <x v="0"/>
    <x v="2"/>
    <x v="5"/>
    <s v="Certification"/>
    <m/>
    <m/>
    <m/>
    <s v="Improved Public Service"/>
    <m/>
    <s v="x"/>
    <s v="x"/>
    <s v="x"/>
    <s v="x"/>
    <b v="0"/>
    <b v="0"/>
    <m/>
    <m/>
    <m/>
    <m/>
    <m/>
    <m/>
    <m/>
    <b v="0"/>
    <m/>
    <m/>
    <m/>
    <s v="EU Blockchain Observatory and Forum - Initiatives Map"/>
    <s v="validated"/>
    <x v="0"/>
    <s v=" "/>
    <s v="from IPSO (Jaume Martin)"/>
    <d v="2021-11-01T00:00:00"/>
    <m/>
  </r>
  <r>
    <s v="IPSO-200002"/>
    <s v="Blockchain for Taxes project"/>
    <s v="https://www.efama.org/blockchain-taxes-project"/>
    <s v=" "/>
    <s v="EFAMA intends to launch a Proof of Concept test and discover how the use of distributed ledger technology (DLT) can be used to provide a Withholding Tax Relief at Source model and, making use of current market infrastructure and deliver trust and transparency for all market participants including tax authorities. The project’s main goal is to streamline the investment process by providing secure information, thus reducing inefficiencies and risks for all market participants and tax authorities (including fraud and excess WHT). "/>
    <x v="1"/>
    <x v="34"/>
    <s v="EU"/>
    <s v="European Fund and Asset Management Association"/>
    <x v="8"/>
    <x v="3"/>
    <s v="R&amp;D economic affairs"/>
    <x v="4"/>
    <x v="0"/>
    <s v=" "/>
    <s v="Services"/>
    <m/>
    <m/>
    <m/>
    <x v="1"/>
    <x v="1"/>
    <m/>
    <x v="0"/>
    <x v="0"/>
    <x v="3"/>
    <x v="4"/>
    <m/>
    <m/>
    <m/>
    <x v="0"/>
    <x v="26"/>
    <x v="1"/>
    <x v="2"/>
    <x v="1"/>
    <s v="No"/>
    <x v="2"/>
    <x v="2"/>
    <x v="5"/>
    <s v="Process digitalisation"/>
    <m/>
    <m/>
    <m/>
    <s v="Improved Public Service"/>
    <m/>
    <s v="x"/>
    <s v="x"/>
    <s v="x"/>
    <m/>
    <b v="0"/>
    <b v="0"/>
    <m/>
    <m/>
    <m/>
    <m/>
    <m/>
    <m/>
    <m/>
    <b v="0"/>
    <m/>
    <m/>
    <m/>
    <s v="EU Blockchain Observatory and Forum - Initiatives Map"/>
    <s v="validated"/>
    <x v="0"/>
    <s v=" "/>
    <s v="from IPSO (Jaume Martin)"/>
    <d v="2021-11-01T00:00:00"/>
    <m/>
  </r>
  <r>
    <s v="IPSO-200003"/>
    <s v="Decentralized Social Security System"/>
    <s v="https://medium.com/asurenetwork/blockchain-as-the-future-of-social-security-intro-1-5-2a600e64ac7b"/>
    <s v=" "/>
    <s v="Creation of a technical feasibility study of the german statutory pension system and a Proof-of-Concept of how it could be implemented on the Ethereum blockchain and the Asure network. The Asure Foundation brings the mechanics of the German statutory pension system onto the Blockchain to research the advantages for social security systems."/>
    <x v="0"/>
    <x v="1"/>
    <s v="DE"/>
    <s v="Asure Foundation"/>
    <x v="6"/>
    <x v="0"/>
    <s v="R&amp;D social protection."/>
    <x v="3"/>
    <x v="1"/>
    <s v=" "/>
    <s v="Services"/>
    <m/>
    <m/>
    <m/>
    <x v="1"/>
    <x v="1"/>
    <m/>
    <x v="0"/>
    <x v="0"/>
    <x v="3"/>
    <x v="4"/>
    <m/>
    <m/>
    <m/>
    <x v="1"/>
    <x v="24"/>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1T00:00:00"/>
    <m/>
  </r>
  <r>
    <s v="IPSO-200004"/>
    <s v="Digital vehicle registration "/>
    <s v="https://www.cartrust.com/"/>
    <s v="marcus.olszok@cartrust.com"/>
    <s v="Proof of Concept project for digital vehicle registration based on blockchain and self-sovereign identity, supported by public authorities. Digital twins of vehicles will be created on the basis of secure analog vehicle documents, and the ownership and subsequent rights (right of sale, right of disposal, right of use) will be managed and transferred via this system. The evidence required for vehicle registration can thus be provided digitally. The local authority can carry out vehicle registration in a paperless and fully automated manner. This is made possible by eIDAS-compliant identification of the participants, as well as digital proof of ownership and rights of the vehicles via blockchain and self-sovereign identity (SSI). This sollution is currently being implemented in the city of Hamm in North Rhine-Westphalia."/>
    <x v="0"/>
    <x v="1"/>
    <s v="DE"/>
    <s v="CarTrust"/>
    <x v="3"/>
    <x v="1"/>
    <s v="General services."/>
    <x v="4"/>
    <x v="7"/>
    <s v=" "/>
    <s v="Services"/>
    <m/>
    <m/>
    <m/>
    <x v="1"/>
    <x v="1"/>
    <m/>
    <x v="0"/>
    <x v="0"/>
    <x v="3"/>
    <x v="4"/>
    <m/>
    <m/>
    <m/>
    <x v="3"/>
    <x v="22"/>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2T00:00:00"/>
    <m/>
  </r>
  <r>
    <s v="IPSO-200005"/>
    <s v="Doing Business Abroad "/>
    <s v="https://www.de4a.eu/doingbusinessabroadProof of Concept"/>
    <s v="info@de4a.eu"/>
    <s v="The Doing Business Abroad Proof of Concept aims to reduce the administrative burden of starting and doing business in another European Member State. With the new Once Only Technical System, information about a company is re-used cross-border which reduces the time to register and afterwards request a service in another Member State substantially. The entire process is fully online and secure, using the authentication and authorization means of the home-country that are familiar to the representative of the company. The Proof of Concept is performed by Austria, The Netherlands, Romania and Sweden, which means that these countries support cross-border communication for both company-information and mandates."/>
    <x v="1"/>
    <x v="34"/>
    <s v="EU"/>
    <s v="Digital Europe for All (DE4A)"/>
    <x v="8"/>
    <x v="1"/>
    <s v="General services."/>
    <x v="4"/>
    <x v="7"/>
    <s v=" "/>
    <s v="Services"/>
    <m/>
    <m/>
    <m/>
    <x v="1"/>
    <x v="1"/>
    <m/>
    <x v="0"/>
    <x v="0"/>
    <x v="3"/>
    <x v="4"/>
    <m/>
    <m/>
    <m/>
    <x v="0"/>
    <x v="6"/>
    <x v="1"/>
    <x v="2"/>
    <x v="1"/>
    <s v="No"/>
    <x v="0"/>
    <x v="2"/>
    <x v="5"/>
    <s v="Process digitalisation"/>
    <m/>
    <m/>
    <m/>
    <b v="0"/>
    <m/>
    <m/>
    <m/>
    <m/>
    <m/>
    <b v="0"/>
    <b v="0"/>
    <m/>
    <m/>
    <m/>
    <m/>
    <m/>
    <m/>
    <m/>
    <b v="0"/>
    <m/>
    <m/>
    <m/>
    <s v="EU Blockchain Observatory and Forum - Initiatives Map"/>
    <s v="validated"/>
    <x v="0"/>
    <s v=" "/>
    <s v="from IPSO (Jaume Martin)"/>
    <d v="2021-11-03T00:00:00"/>
    <m/>
  </r>
  <r>
    <s v="IPSO-200006"/>
    <s v="Cold Chain Monitoring of COVID-19 Vaccine"/>
    <s v="https://www.cnbc.com/2021/01/19/uk-hospitals-use-blockchain-to-track-coronavirus-vaccine-temperature.html"/>
    <s v=" "/>
    <s v="Digital asset tracking and monitoring provider Everyware Ltd, and enterprise-grade distributed ledger provider Hedera Hashgraph, are working with an initial group of National Health Service (NHS) facilities to monitor the cold storage equipment being used to store the COVID-19 and other vaccines. The various COVID-19 vaccines, including the one developed by Pfizer, require exact degrees of cold storage at all times in order to maintain their efficacy. While centralized distribution centers and transportation units can store the vaccine at the recommended -70°C±10°C for up to 10 days unopened, they must also be stored at hospitals and other administering centers for five days at refrigerated 2-8°C conditions. By leveraging Everyware’s asset monitoring solution at the ‘last mile’, hospitals and healthcare facilities can ensure that vaccines are being maintained at the proper temperature throughout the entire time in their custody, before they are administered to patients. In addition, Everyware enables healthcare facilities to share information with other parts of the vaccine delivery chain – including pharmaceutical providers, centralized storage facilities, and transportation companies, to respond and adjust to any issues as they arise."/>
    <x v="0"/>
    <x v="10"/>
    <s v="UK"/>
    <s v="National Health Service (NHS)"/>
    <x v="0"/>
    <x v="4"/>
    <s v="Public health services."/>
    <x v="5"/>
    <x v="7"/>
    <s v=" "/>
    <s v="Services"/>
    <m/>
    <m/>
    <m/>
    <x v="1"/>
    <x v="1"/>
    <m/>
    <x v="0"/>
    <x v="0"/>
    <x v="3"/>
    <x v="4"/>
    <m/>
    <m/>
    <m/>
    <x v="0"/>
    <x v="20"/>
    <x v="1"/>
    <x v="2"/>
    <x v="2"/>
    <s v="Yes"/>
    <x v="0"/>
    <x v="2"/>
    <x v="5"/>
    <s v="Tracking of goods, supply chain, iot"/>
    <m/>
    <m/>
    <m/>
    <b v="0"/>
    <m/>
    <m/>
    <m/>
    <m/>
    <m/>
    <b v="0"/>
    <b v="0"/>
    <m/>
    <m/>
    <m/>
    <m/>
    <m/>
    <m/>
    <m/>
    <b v="0"/>
    <m/>
    <m/>
    <m/>
    <s v="https://hedera.com/blog/everyware-and-hedera-hashgraph-enabling-cold-chain-monitoring-of-covid-19-vaccine-for-nhs-facilities"/>
    <s v="validated"/>
    <x v="0"/>
    <s v=" "/>
    <s v="from IPSO (Jaume Martin)"/>
    <d v="2021-11-03T00:00:00"/>
    <m/>
  </r>
  <r>
    <s v="IPSO-200007"/>
    <s v="Supporting Lifelong Learning"/>
    <s v="https://qualichain-project.eu/Proof of Concepts/supporting-lifelong-learning/"/>
    <s v="info@qualichain-project.eu"/>
    <s v="The overall objective of this Proof of Concept, conducted by The Open University, is to investigate how blockchain technologies can support lifelong learners in their learning journey and in advancing their career, for example, by offering them personalised recommendations based on their learning achievements. The main goals of this Proof of Concept are: awarding lifelong learners with transparent and immutable educational accreditation, offering lifelong learners personalised recommendations and supporting lifelong learners in reaching their personal or professional learning goals."/>
    <x v="0"/>
    <x v="10"/>
    <s v="UK"/>
    <s v="The Open University"/>
    <x v="2"/>
    <x v="9"/>
    <s v="Education not definable by level."/>
    <x v="4"/>
    <x v="2"/>
    <s v=" "/>
    <s v="Learning"/>
    <m/>
    <m/>
    <m/>
    <x v="1"/>
    <x v="1"/>
    <m/>
    <x v="0"/>
    <x v="0"/>
    <x v="3"/>
    <x v="4"/>
    <m/>
    <m/>
    <m/>
    <x v="3"/>
    <x v="21"/>
    <x v="1"/>
    <x v="2"/>
    <x v="2"/>
    <s v="No"/>
    <x v="0"/>
    <x v="2"/>
    <x v="5"/>
    <s v="Skill assessment"/>
    <m/>
    <m/>
    <m/>
    <s v="Improved Public Service"/>
    <m/>
    <s v="x"/>
    <s v="x"/>
    <s v="x"/>
    <s v="x"/>
    <b v="0"/>
    <b v="0"/>
    <m/>
    <m/>
    <m/>
    <m/>
    <m/>
    <m/>
    <m/>
    <b v="0"/>
    <m/>
    <m/>
    <m/>
    <s v="EU Blockchain Observatory and Forum - Initiatives Map"/>
    <s v="validated"/>
    <x v="0"/>
    <s v=" "/>
    <s v="from IPSO (Jaume Martin)"/>
    <d v="2021-11-03T00:00:00"/>
    <m/>
  </r>
  <r>
    <s v="IPSO-200008"/>
    <s v="University Process Optimisation through Smart Curriculum Design and Student Accreditation"/>
    <s v="https://qualichain-project.eu/Proof of Concepts/university-process-optimisation-through-smart-curriculum-design-and-student-accreditation/"/>
    <s v="info@qualichain-project.eu"/>
    <s v="This Proof of Concept applied in the Electrical &amp; Computer Engineering (ECE) school of the National Technical University of Athens (NTUA) aims to optimise the university operation and curriculum design as well as facilitate the validation and verification of skills and qualifications of undergraduate and Ph.D. students. The Proof of Concept provides analytics and recommendations for the redesign and update of specific courses and by extension the entire curriculum of the school. The student accreditation and lecturer validation and recognition is made through a trusted, immutable and secure Blockchain ledger.  "/>
    <x v="0"/>
    <x v="28"/>
    <s v="EL"/>
    <s v="Electrical &amp; Computer Engineering (ECE) school of the National Technical University of Athens (NTUA) "/>
    <x v="2"/>
    <x v="9"/>
    <s v="Post-secondary non-tertiary education."/>
    <x v="4"/>
    <x v="2"/>
    <s v=" "/>
    <s v="Learning"/>
    <m/>
    <m/>
    <m/>
    <x v="1"/>
    <x v="1"/>
    <m/>
    <x v="0"/>
    <x v="0"/>
    <x v="3"/>
    <x v="4"/>
    <m/>
    <m/>
    <m/>
    <x v="3"/>
    <x v="21"/>
    <x v="1"/>
    <x v="2"/>
    <x v="2"/>
    <s v="No"/>
    <x v="0"/>
    <x v="2"/>
    <x v="5"/>
    <s v="Skill assessment"/>
    <m/>
    <m/>
    <m/>
    <s v="Improved Public Service"/>
    <m/>
    <s v="x"/>
    <s v="x"/>
    <s v="x"/>
    <s v="x"/>
    <b v="0"/>
    <b v="0"/>
    <m/>
    <m/>
    <m/>
    <m/>
    <m/>
    <m/>
    <m/>
    <b v="0"/>
    <m/>
    <m/>
    <m/>
    <s v="EU Blockchain Observatory and Forum - Initiatives Map"/>
    <s v="validated"/>
    <x v="0"/>
    <s v=" "/>
    <s v="from IPSO (Jaume Martin)"/>
    <d v="2021-11-03T00:00:00"/>
    <m/>
  </r>
  <r>
    <s v="IPSO-200009"/>
    <s v="Staffing the Public Sector – The Case of Greece"/>
    <s v="https://qualichain-project.eu/Proof of Concepts/staffing-the-public-sector-the-case-of-greece/"/>
    <s v="info@qualichain-project.eu"/>
    <s v="The main goal of this Proof of Concept is to support, simplify and improve the public sector recruitment and competency management procedures. More precisely the Proof of Concept focuses on optimising internal evaluation procedures pertinent to the evaluation, selection and recruitment with respect to the candidates’ qualifications. The Proof of Concept project provides personalised candidate notifications for job vacancies by matching individual profiles with available jobs in the civil service, validates academic and professional qualifications of individual candidates and improves the efficiency of the recruitment process in terms of time and credibility. The Supreme Council for Civil Personnel Selection (ASEP), an independent authority responsible for public sector recruitment, participates in the European QualiChain program as a linked third party of the project, in collaboration with the European Programs Service of the Hellenic Parliament (HeP)."/>
    <x v="0"/>
    <x v="28"/>
    <s v="EL"/>
    <s v="Supreme Council for Civil Personnel Selection (ASEP)"/>
    <x v="0"/>
    <x v="1"/>
    <s v="General services"/>
    <x v="4"/>
    <x v="2"/>
    <s v=" "/>
    <s v="Services"/>
    <m/>
    <m/>
    <m/>
    <x v="1"/>
    <x v="1"/>
    <m/>
    <x v="0"/>
    <x v="0"/>
    <x v="3"/>
    <x v="4"/>
    <m/>
    <m/>
    <m/>
    <x v="1"/>
    <x v="24"/>
    <x v="1"/>
    <x v="2"/>
    <x v="2"/>
    <s v="No"/>
    <x v="1"/>
    <x v="2"/>
    <x v="5"/>
    <s v="Skill assessment"/>
    <m/>
    <m/>
    <m/>
    <b v="0"/>
    <m/>
    <m/>
    <m/>
    <m/>
    <m/>
    <s v="Improved Administration Efficency"/>
    <s v="Improved Administrative Efficiency"/>
    <m/>
    <s v="x"/>
    <s v="x"/>
    <s v="x"/>
    <m/>
    <m/>
    <s v="x"/>
    <s v="Open government capabilities"/>
    <s v="x"/>
    <m/>
    <m/>
    <s v="EU Blockchain Observatory and Forum - Initiatives Map"/>
    <s v="validated"/>
    <x v="0"/>
    <s v=" "/>
    <s v="from IPSO (Jaume Martin)"/>
    <d v="2021-11-03T00:00:00"/>
    <m/>
  </r>
  <r>
    <s v="IPSO-200010"/>
    <s v="Staffing the Public Sector – The Case of Portugal"/>
    <s v="https://qualichain-project.eu/Proof of Concepts/staffing-the-public-sector-the-case-of-portugal/"/>
    <s v="info@qualichain-project.eu"/>
    <s v="This use case involves integrating the FenixEdu system with the QualiChain platform. FenixEdu is an academic management platform that supports full program and course management, including the issuing of diplomas (essentially, a pdf document that is printed, signed and stamped). This integration of FenixEdu with the QualiChain platform allows diplomas issued using FenixEdu to be automatically inserted in QualiChain’s blockchain, allowing the Portuguese public administration – represented by AMA in this use case – to have access to all the diplomas issued by universities that use FenixEdu, within the access limits imposed by students and the schools’ administrations. Qualichain’s platform ensures the authenticity and integrity of the diplomas."/>
    <x v="0"/>
    <x v="24"/>
    <s v="PT"/>
    <s v="Agência para a Modernização Administrativa (AMA)"/>
    <x v="0"/>
    <x v="1"/>
    <s v="General services"/>
    <x v="4"/>
    <x v="2"/>
    <s v=" "/>
    <s v="Services"/>
    <m/>
    <m/>
    <m/>
    <x v="1"/>
    <x v="1"/>
    <m/>
    <x v="0"/>
    <x v="0"/>
    <x v="3"/>
    <x v="4"/>
    <m/>
    <m/>
    <m/>
    <x v="1"/>
    <x v="24"/>
    <x v="1"/>
    <x v="2"/>
    <x v="2"/>
    <s v="No"/>
    <x v="1"/>
    <x v="2"/>
    <x v="5"/>
    <s v="Skill assessment"/>
    <m/>
    <m/>
    <m/>
    <b v="0"/>
    <m/>
    <m/>
    <m/>
    <m/>
    <m/>
    <s v="Improved Administration Efficency"/>
    <s v="Improved Administrative Efficiency"/>
    <m/>
    <s v="x"/>
    <s v="x"/>
    <s v="x"/>
    <m/>
    <s v="x"/>
    <s v="x"/>
    <s v="Open government capabilities"/>
    <s v="x"/>
    <m/>
    <m/>
    <s v="EU Blockchain Observatory and Forum - Initiatives Map"/>
    <s v="validated"/>
    <x v="0"/>
    <s v=" "/>
    <s v="from IPSO (Jaume Martin)"/>
    <d v="2021-11-03T00:00:00"/>
    <m/>
  </r>
  <r>
    <s v="IPSO-200011"/>
    <s v="Provision of Recruitment &amp; Competency Management Services"/>
    <s v="https://qualichain-project.eu/Proof of Concepts/provision-of-recruitment-competency-management-services/"/>
    <s v="info@qualichain-project.eu"/>
    <s v="The overall objective of this Proof of Concept is to support candidate selection, especially in reallocation processes (internal job openings) and ensure competency management services in the employee’s career evaluation, offering them personalised training recommendations based on their skills and achievements. The Proof of Concept project support planification, implementation and coordination of human resources management policies speeding-up the recruitment process by providing validated CV information. Moreover it facilitates the selection and mobility process using semantic matching methods that help in pairing opportunities with the best candidates and identifies employee’s gaps and suggests training for skills development. This Proof of Concept is led by a private company, KnowledegeBiz which, supported by UNINOVA, is developing and offering a competency management framework in the frame of QualiChain to Madeira’s Regional Health and Civil Protection Secretary (SRS), which is the government entity responsible for health personnel administration in this Portuguese region."/>
    <x v="0"/>
    <x v="24"/>
    <s v="PT"/>
    <s v="KnowledegeBiz"/>
    <x v="0"/>
    <x v="1"/>
    <s v="General services"/>
    <x v="4"/>
    <x v="2"/>
    <s v=" "/>
    <s v="Services"/>
    <m/>
    <m/>
    <m/>
    <x v="1"/>
    <x v="1"/>
    <m/>
    <x v="0"/>
    <x v="0"/>
    <x v="3"/>
    <x v="4"/>
    <m/>
    <m/>
    <m/>
    <x v="1"/>
    <x v="24"/>
    <x v="1"/>
    <x v="2"/>
    <x v="2"/>
    <s v="No"/>
    <x v="1"/>
    <x v="2"/>
    <x v="5"/>
    <s v="Skill assessment"/>
    <m/>
    <m/>
    <m/>
    <b v="0"/>
    <m/>
    <m/>
    <m/>
    <m/>
    <m/>
    <s v="Improved Administration Efficency"/>
    <s v="Improved Administrative Efficiency"/>
    <m/>
    <s v="x"/>
    <s v="x"/>
    <s v="x"/>
    <m/>
    <s v="x"/>
    <s v="x"/>
    <s v="Open government capabilities"/>
    <s v="x"/>
    <m/>
    <m/>
    <s v="EU Blockchain Observatory and Forum - Initiatives Map"/>
    <s v="validated"/>
    <x v="0"/>
    <s v=" "/>
    <s v="from IPSO (Jaume Martin)"/>
    <d v="2021-11-03T00:00:00"/>
    <m/>
  </r>
  <r>
    <s v="IPSO-200012"/>
    <s v="Digital Democracy and Data Commons"/>
    <s v="http://decodeproject.eu/Proof of Concepts.html"/>
    <s v="info@decodeproject.eu"/>
    <s v="This Proof of Concept is part of the DECODE project. DECODE developed technology that puts people in control of their personal data, giving them the ability to decide how it is shared. The Proof of Concept involved the Barcelona City Council and the city’s digital democracy software Decidim.org, which has more than 60K users. The platform integrated a DECODE module which allows petitions to be signed anonymously but still in line with authentication requirements, such as place of residence. This new system for citizen petitions gives people more granular control over their data. It enhances privacy (via the DECODE app), allows data sharing and visualization (via the BCNOW dashboard) and transparency (via the DECODE distributed ledger). The Proof of Concept also opened a deliberative, participatory process on the politics and economics of data, and how Barcelona could constitute a democratic city data commons. "/>
    <x v="3"/>
    <x v="22"/>
    <s v="ES"/>
    <s v="Barcelona City Council "/>
    <x v="4"/>
    <x v="1"/>
    <s v="General services"/>
    <x v="4"/>
    <x v="2"/>
    <s v=" "/>
    <s v="Services"/>
    <m/>
    <m/>
    <m/>
    <x v="1"/>
    <x v="1"/>
    <m/>
    <x v="0"/>
    <x v="0"/>
    <x v="3"/>
    <x v="4"/>
    <m/>
    <m/>
    <m/>
    <x v="0"/>
    <x v="15"/>
    <x v="1"/>
    <x v="2"/>
    <x v="2"/>
    <s v="No"/>
    <x v="0"/>
    <x v="2"/>
    <x v="5"/>
    <s v="Process digitalisation"/>
    <m/>
    <m/>
    <m/>
    <s v="Improved Public Service"/>
    <m/>
    <s v="x"/>
    <s v="x"/>
    <s v="x"/>
    <s v="x"/>
    <s v="Open Government Capabilities"/>
    <b v="0"/>
    <m/>
    <m/>
    <m/>
    <m/>
    <m/>
    <m/>
    <m/>
    <s v="Open government capabilities"/>
    <s v="x"/>
    <s v="x"/>
    <s v="x"/>
    <s v="EU Blockchain Observatory and Forum - Initiatives Map"/>
    <s v="validated"/>
    <x v="0"/>
    <s v=" "/>
    <s v="from IPSO (Jaume Martin)"/>
    <d v="2021-11-03T00:00:00"/>
    <m/>
  </r>
  <r>
    <s v="IPSO-200013"/>
    <s v="Citizen Science Data Governance"/>
    <s v="http://decodeproject.eu/Proof of Concepts.html"/>
    <s v="info@decodeproject.eu"/>
    <s v="This Proof of Concept is part of the DECODE project. DECODE developed technology that puts people in control of their personal data, giving them the ability to decide how it is shared. In this Proof of Concept residents used environmental sensors which recorded factors such as noise levels and pollution. The sensors were located inside their homes and in their neighbourhood. DECODE technology enabled them to share this encrypted data anonymously with their communities, on their own terms. The Proof of Concept ran sessions to train and support participants to help them setup and use the  sensors to gather and analyse data to influence city-level decisions. The Proof of Concept tackled the technical challenges of collating and storing a stream of citizen-sensed data, while also enabling those citizens to control what information is shared with whom, and under which conditions."/>
    <x v="3"/>
    <x v="22"/>
    <s v="ES"/>
    <s v="Ideas for Change and FabLab Barcelona"/>
    <x v="4"/>
    <x v="1"/>
    <s v="General services"/>
    <x v="4"/>
    <x v="2"/>
    <s v=" "/>
    <s v="Services"/>
    <m/>
    <m/>
    <m/>
    <x v="1"/>
    <x v="1"/>
    <m/>
    <x v="0"/>
    <x v="0"/>
    <x v="3"/>
    <x v="4"/>
    <m/>
    <m/>
    <m/>
    <x v="0"/>
    <x v="15"/>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3T00:00:00"/>
    <m/>
  </r>
  <r>
    <s v="IPSO-200014"/>
    <s v="Amsterdam Digital Register - age check with municipal census data"/>
    <s v="http://decodeproject.eu/Proof of Concepts.html"/>
    <s v="info@decodeproject.eu"/>
    <s v="This Proof of Concept is part of the DECODE project. DECODE developed technology that puts people in control of their personal data, giving them the ability to decide how it is shared. The Proof of Concept gave citizens access to personal data that is stored in the municipal database, and allowed them to share these data in a different context, on- or offline. In the Proof of Concept, participants used DECODE technology to prove their age, as it certifies that they are over 16 or 18 years of age, without having to share their full identity or social security number. This Proof of Concept used Attribute Based Credentials, a data minimising authentication mechanism."/>
    <x v="3"/>
    <x v="13"/>
    <s v="NL"/>
    <s v="Amsterdam Digital Register"/>
    <x v="4"/>
    <x v="1"/>
    <s v="General services"/>
    <x v="4"/>
    <x v="2"/>
    <s v=" "/>
    <s v="Services"/>
    <m/>
    <m/>
    <m/>
    <x v="1"/>
    <x v="1"/>
    <m/>
    <x v="0"/>
    <x v="0"/>
    <x v="3"/>
    <x v="4"/>
    <m/>
    <m/>
    <m/>
    <x v="0"/>
    <x v="15"/>
    <x v="1"/>
    <x v="2"/>
    <x v="2"/>
    <s v="No"/>
    <x v="0"/>
    <x v="2"/>
    <x v="5"/>
    <s v="Self-sovereign digital identity"/>
    <m/>
    <m/>
    <m/>
    <s v="Improved Public Service"/>
    <m/>
    <s v="x"/>
    <s v="x"/>
    <s v="x"/>
    <s v="x"/>
    <s v="Open Government Capabilities"/>
    <b v="0"/>
    <m/>
    <m/>
    <m/>
    <m/>
    <m/>
    <m/>
    <m/>
    <s v="Open government capabilities"/>
    <s v="x"/>
    <m/>
    <m/>
    <s v="EU Blockchain Observatory and Forum - Initiatives Map"/>
    <s v="validated"/>
    <x v="0"/>
    <s v=" "/>
    <s v="from IPSO (Jaume Martin)"/>
    <d v="2021-11-03T00:00:00"/>
    <m/>
  </r>
  <r>
    <s v="IPSO-200015"/>
    <s v="Gebiedonline (Neighbourhood Online)"/>
    <s v="http://decodeproject.eu/Proof of Concepts.html"/>
    <s v="info@decodeproject.eu"/>
    <s v="This Proof of Concept is part of the DECODE project. DECODE developed technology that puts people in control of their personal data, giving them the ability to decide how it is shared. GebiedOnline is a local neighbourhood social network in Amsterdam. Access to  GebiedOnline is currently managed by email/password or Facebook login. This creates unwanted dependencies and security issues. This Proof of Concept tested a more privacy-preserving local social network. The Gebiedonline board and community want their platform to be open source, inclusive and to enable their users to have granular control over the data they share with the platform and with other users in the community. To achieve this the Proof of Concept built and tested a feature to allow access to the platform using Attribute Based Credentials. Since several communities are active on the platform, each community can decide on which credentials it can accept."/>
    <x v="3"/>
    <x v="13"/>
    <s v="NL"/>
    <s v="GebiedOnline "/>
    <x v="7"/>
    <x v="1"/>
    <s v="General services"/>
    <x v="4"/>
    <x v="2"/>
    <s v=" "/>
    <s v="Services"/>
    <m/>
    <m/>
    <m/>
    <x v="1"/>
    <x v="1"/>
    <m/>
    <x v="0"/>
    <x v="0"/>
    <x v="3"/>
    <x v="4"/>
    <m/>
    <m/>
    <m/>
    <x v="0"/>
    <x v="15"/>
    <x v="1"/>
    <x v="2"/>
    <x v="2"/>
    <s v="No"/>
    <x v="0"/>
    <x v="2"/>
    <x v="5"/>
    <s v="Self-sovereign digital identity"/>
    <m/>
    <m/>
    <m/>
    <s v="Improved Public Service"/>
    <m/>
    <s v="x"/>
    <s v="x"/>
    <s v="x"/>
    <m/>
    <s v="Open Government Capabilities"/>
    <b v="0"/>
    <m/>
    <m/>
    <m/>
    <m/>
    <m/>
    <m/>
    <m/>
    <s v="Open government capabilities"/>
    <s v="x"/>
    <m/>
    <m/>
    <s v="EU Blockchain Observatory and Forum - Initiatives Map"/>
    <s v="validated"/>
    <x v="0"/>
    <s v=" "/>
    <s v="from IPSO (Jaume Martin)"/>
    <d v="2021-11-03T00:00:00"/>
    <m/>
  </r>
  <r>
    <s v="IPSO-200016"/>
    <s v="Public administration employee skills cerification"/>
    <s v="https://www.key4biz.it/inail-sceglie-lirax-per-certificare-con-la-blockchain-le-competenze-dei-dipendenti/313710/"/>
    <s v=" "/>
    <s v="INAIL, the National Institute for Insurance against Accidents at Work, and LIRAX, the Blockchain platform specialized in certification and traceability, represent an Italian model for digitally enhancing and certifying the skills of Public Administration employees. After months of experimentation, concluded with positive results, INAIL presented the innovative activity in the sector of skills tracking using Blockchain technology and will test the learning phases of its staff, using the skills traceability application called the &quot;Booklet&quot;. This application is a digital tool based on Blockchain technology and is designed to collect, summarize and document the different learning and life experiences of citizens in the multiple stages of their life."/>
    <x v="0"/>
    <x v="12"/>
    <s v="IT"/>
    <s v="The National Institute for Insurance against Accidents at Work (INAIL)"/>
    <x v="0"/>
    <x v="1"/>
    <s v="R&amp;D general public services."/>
    <x v="4"/>
    <x v="0"/>
    <s v=" "/>
    <s v="Services"/>
    <m/>
    <m/>
    <m/>
    <x v="1"/>
    <x v="1"/>
    <m/>
    <x v="0"/>
    <x v="0"/>
    <x v="3"/>
    <x v="4"/>
    <m/>
    <m/>
    <m/>
    <x v="3"/>
    <x v="21"/>
    <x v="1"/>
    <x v="2"/>
    <x v="2"/>
    <s v="No"/>
    <x v="1"/>
    <x v="2"/>
    <x v="5"/>
    <s v="Process digitalisation"/>
    <m/>
    <m/>
    <m/>
    <b v="0"/>
    <m/>
    <m/>
    <m/>
    <m/>
    <m/>
    <s v="Improved Administration Efficency"/>
    <s v="Improved Administrative Efficiency"/>
    <m/>
    <s v="x"/>
    <s v="x"/>
    <s v="x"/>
    <m/>
    <s v="x"/>
    <s v="x"/>
    <s v="Open government capabilities"/>
    <s v="x"/>
    <m/>
    <m/>
    <s v="https://www.key4biz.it/inail-sceglie-lirax-per-certificare-con-la-blockchain-le-competenze-dei-dipendenti/313710/"/>
    <s v="validated"/>
    <x v="0"/>
    <s v=" "/>
    <s v="from IPSO (Jaume Martin)"/>
    <d v="2021-11-08T00:00:00"/>
    <m/>
  </r>
  <r>
    <s v="IPSO-200017"/>
    <s v="Buying and selling property"/>
    <s v="https://www.computerweekly.com/news/252461839/HM-Land-Registry-completes-blockchain-trial"/>
    <s v=" "/>
    <s v="HM Land Registry (HMLR) has successfully completed a trial that used a prototype developed with bockchain to buy property. The trial, which involved the sale of a semi-detached house in Gillingham, Kent, was intended to show how buying and selling a home could be made simpler and quicker by demonstrating a digital transfer of ownership. The Proof of Concept was part of a research and development project known as Digital Street."/>
    <x v="0"/>
    <x v="10"/>
    <s v="UK"/>
    <s v="HM Land Registry (HMLR) "/>
    <x v="0"/>
    <x v="1"/>
    <s v="General services"/>
    <x v="4"/>
    <x v="2"/>
    <s v=" "/>
    <s v="Services"/>
    <m/>
    <m/>
    <m/>
    <x v="1"/>
    <x v="1"/>
    <m/>
    <x v="0"/>
    <x v="0"/>
    <x v="3"/>
    <x v="4"/>
    <m/>
    <m/>
    <m/>
    <x v="3"/>
    <x v="22"/>
    <x v="1"/>
    <x v="2"/>
    <x v="2"/>
    <s v="No"/>
    <x v="0"/>
    <x v="2"/>
    <x v="5"/>
    <s v="Process digitalisation"/>
    <m/>
    <m/>
    <m/>
    <s v="Improved Public Service"/>
    <m/>
    <s v="x"/>
    <s v="x"/>
    <s v="x"/>
    <m/>
    <s v="Open Government Capabilities"/>
    <b v="0"/>
    <m/>
    <m/>
    <m/>
    <m/>
    <m/>
    <m/>
    <m/>
    <s v="Open government capabilities"/>
    <s v="x"/>
    <m/>
    <m/>
    <s v="https://www.computerweekly.com/news/252461839/HM-Land-Registry-completes-blockchain-trial"/>
    <s v="validated"/>
    <x v="0"/>
    <s v=" "/>
    <s v="from IPSO (Jaume Martin)"/>
    <d v="2021-11-08T00:00:00"/>
    <m/>
  </r>
  <r>
    <s v="IPSO-200018"/>
    <s v="Government-backed firm to launch Blockchain IDs"/>
    <s v="https://www.coindesk.com/business/2017/05/15/government-backed-firm-to-launch-blockchain-ids-in-luxembourg/"/>
    <s v=" "/>
    <s v="A major digital identity firm backed by the government of Luxembourg is built a new platform alongside US startup Cambridge Blockchain. The state of Luxembourg owns two-thirds of LuxTrust, with the remainder held by a consortium of banks and financial institutions that utilize its services. This firm moved to integrate blockchain, setting the stage for at least some of its 500,000-strong subscriber base to utilize the tech in some capacity."/>
    <x v="0"/>
    <x v="20"/>
    <s v="LU"/>
    <s v="LuxTrust"/>
    <x v="3"/>
    <x v="1"/>
    <s v="General services"/>
    <x v="5"/>
    <x v="5"/>
    <s v=" "/>
    <s v="Services"/>
    <m/>
    <m/>
    <m/>
    <x v="1"/>
    <x v="1"/>
    <m/>
    <x v="0"/>
    <x v="0"/>
    <x v="3"/>
    <x v="4"/>
    <m/>
    <m/>
    <m/>
    <x v="0"/>
    <x v="23"/>
    <x v="1"/>
    <x v="2"/>
    <x v="2"/>
    <s v="No"/>
    <x v="0"/>
    <x v="2"/>
    <x v="5"/>
    <s v="Process digitalisation"/>
    <m/>
    <m/>
    <m/>
    <s v="Improved Public Service"/>
    <m/>
    <s v="x"/>
    <s v="x"/>
    <s v="x"/>
    <m/>
    <s v="Open Government Capabilities"/>
    <b v="0"/>
    <m/>
    <m/>
    <m/>
    <m/>
    <m/>
    <m/>
    <m/>
    <s v="Open government capabilities"/>
    <s v="x"/>
    <m/>
    <m/>
    <s v="https://www.coindesk.com/business/2017/05/15/government-backed-firm-to-launch-blockchain-ids-in-luxembourg/"/>
    <s v="validated"/>
    <x v="0"/>
    <s v=" "/>
    <s v="from IPSO (Jaume Martin)"/>
    <d v="2021-11-08T00:00:00"/>
    <m/>
  </r>
  <r>
    <s v="IPSO-200019"/>
    <s v="The European Blockchain Services Infrastructure (EBSI)"/>
    <s v="https://ec.europa.eu/cefdigital/wiki/display/CEFDIGITAL/ebsi"/>
    <s v=" "/>
    <s v="The European Blockchain Service Infrastructure (EBSI), a pan-European blockchain network,  is the project of the European Blockchain Partnership. It provides reusable software, specifications and services that help out EU institutions and European public administrations. The European Commission selected four use cases for the project. The first is notarisation: using blockchain for digital audit trails; to automate compliance checks quickly; and to prove the integrity of data. The second is to log education credentials on the blockchain, “significantly reducing verification costs and improving authenticity trust”. The third is to create digital identities, which EU citizens can use to “create and control their own identity across borders without relying on centralised authorities.” The fourth is for secure data sharing among EU customs and tax authorities. "/>
    <x v="1"/>
    <x v="34"/>
    <s v="EU"/>
    <s v="European Comission"/>
    <x v="2"/>
    <x v="1"/>
    <s v="General services"/>
    <x v="4"/>
    <x v="0"/>
    <s v=" "/>
    <s v="Services"/>
    <m/>
    <m/>
    <m/>
    <x v="1"/>
    <x v="1"/>
    <m/>
    <x v="0"/>
    <x v="0"/>
    <x v="3"/>
    <x v="4"/>
    <m/>
    <m/>
    <m/>
    <x v="1"/>
    <x v="24"/>
    <x v="1"/>
    <x v="1"/>
    <x v="1"/>
    <s v="No"/>
    <x v="1"/>
    <x v="2"/>
    <x v="5"/>
    <s v="Process digitalisation"/>
    <m/>
    <m/>
    <m/>
    <b v="0"/>
    <m/>
    <m/>
    <m/>
    <m/>
    <m/>
    <s v="Improved Administration Efficency"/>
    <s v="Improved Administrative Efficiency"/>
    <s v="x"/>
    <s v="x"/>
    <s v="x"/>
    <s v="x"/>
    <s v="x"/>
    <m/>
    <m/>
    <s v="Open government capabilities"/>
    <s v="x"/>
    <m/>
    <m/>
    <s v="https://ec.europa.eu/cefdigital/wiki/display/CEFDIGITAL/ebsi"/>
    <s v="validated"/>
    <x v="0"/>
    <s v=" "/>
    <s v="from IPSO (Jaume Martin)"/>
    <d v="2021-11-09T00:00:00"/>
    <m/>
  </r>
  <r>
    <s v="IPSO-200020"/>
    <s v="E-Voting for Parliamentary Election"/>
    <s v="https://cointelegraph.com/news/moscow-government-plans-to-use-blockchain-tech-in-e-voting-for-parliamentary-election"/>
    <s v=" "/>
    <s v="The Moscow City Duma, a local parliament of the Russian capital city, protected the process and results of electronic voting in the upcoming elections through the use of blockchain technology.  This allowed to separate storage of the personal data of voters and the results of voting and it helped to avoid electoral fraud."/>
    <x v="3"/>
    <x v="35"/>
    <s v="RU"/>
    <s v="The Moscow City Duma"/>
    <x v="4"/>
    <x v="1"/>
    <s v="General services"/>
    <x v="4"/>
    <x v="0"/>
    <s v=" "/>
    <s v="Services"/>
    <m/>
    <m/>
    <m/>
    <x v="1"/>
    <x v="1"/>
    <m/>
    <x v="0"/>
    <x v="0"/>
    <x v="3"/>
    <x v="4"/>
    <m/>
    <m/>
    <m/>
    <x v="0"/>
    <x v="25"/>
    <x v="1"/>
    <x v="2"/>
    <x v="2"/>
    <s v="No"/>
    <x v="0"/>
    <x v="2"/>
    <x v="5"/>
    <s v="Governance and voting"/>
    <m/>
    <m/>
    <m/>
    <s v="Improved Public Service"/>
    <m/>
    <s v="x"/>
    <s v="x"/>
    <s v="x"/>
    <m/>
    <s v="Open Government Capabilities"/>
    <b v="0"/>
    <m/>
    <m/>
    <m/>
    <m/>
    <m/>
    <m/>
    <m/>
    <s v="Open government capabilities"/>
    <s v="x"/>
    <s v="x"/>
    <s v="x"/>
    <s v="https://cointelegraph.com/news/moscow-government-plans-to-use-blockchain-tech-in-e-voting-for-parliamentary-election"/>
    <s v="validated"/>
    <x v="0"/>
    <s v=" "/>
    <s v="from IPSO (Jaume Martin)"/>
    <d v="2021-11-10T00:00:00"/>
    <m/>
  </r>
  <r>
    <s v="IPSO-200021"/>
    <s v="Voting Trial Using NEM's Blockchain"/>
    <s v="https://www.coindesk.com/markets/2018/08/07/ukraine-election-official-launches-voting-trial-using-nems-blockchain/"/>
    <s v=" "/>
    <s v="The Ukraine Central Election Commission is investigating the use of blockchain in elections in a &quot;test vote&quot; that was created in partnership with a local NEM Foundation group, using NEM's blockchain platform. The transactions used test coins that were kindly given the representative of the NEM Foundation in Ukraine. The blockchain test environment had 28 nodes. The official's work represents the latest effort to apply the technology for tabulating votes, with the idea being that blockchain could be used to create an immutable record – or, at least, an auxiliary one – to help ease issues when tallying final counts. "/>
    <x v="0"/>
    <x v="31"/>
    <s v="UA"/>
    <s v="Ukraine Central Election Commission"/>
    <x v="0"/>
    <x v="1"/>
    <s v="General services"/>
    <x v="4"/>
    <x v="7"/>
    <s v=" "/>
    <s v="Services"/>
    <m/>
    <m/>
    <m/>
    <x v="1"/>
    <x v="1"/>
    <m/>
    <x v="0"/>
    <x v="0"/>
    <x v="3"/>
    <x v="4"/>
    <m/>
    <m/>
    <m/>
    <x v="0"/>
    <x v="25"/>
    <x v="1"/>
    <x v="2"/>
    <x v="2"/>
    <s v="No"/>
    <x v="0"/>
    <x v="2"/>
    <x v="5"/>
    <s v="Governance and voting"/>
    <m/>
    <m/>
    <m/>
    <s v="Improved Public Service"/>
    <m/>
    <s v="x"/>
    <s v="x"/>
    <s v="x"/>
    <m/>
    <s v="Open Government Capabilities"/>
    <b v="0"/>
    <m/>
    <m/>
    <m/>
    <m/>
    <m/>
    <m/>
    <m/>
    <s v="Open government capabilities"/>
    <s v="x"/>
    <s v="x"/>
    <s v="x"/>
    <s v="https://www.coindesk.com/markets/2018/08/07/ukraine-election-official-launches-voting-trial-using-nems-blockchain/"/>
    <s v="validated"/>
    <x v="0"/>
    <s v=" "/>
    <s v="from IPSO (Jaume Martin)"/>
    <d v="2021-11-10T00:00:00"/>
    <m/>
  </r>
  <r>
    <s v="IPSO-200022"/>
    <s v="Electronic qualification management system"/>
    <s v="https://www.corrierecomunicazioni.it/digital-economy/blockchain-al-servizio-dei-titoli-di-studio-in-italia-il-primo-wallet-universitario/"/>
    <s v=" "/>
    <s v="The Ministry of Education in Italy opens up to new technology to facilitate and speed up the process of recognizing qualifications, simplifying certifications verified even abroad. The project was made possible thanks to the collaboration with Cimea, a certifying body that guarantees the authenticity of qualifications in the international arena. Thanks to the new “Diplome” system, the user has an electronic wallet (wallet) available for his academic and professional career, where he can upload all his titles. This is a free service for students and higher education institutions, who are to upload their qualifications, acquired or released, through blockchain technology."/>
    <x v="0"/>
    <x v="12"/>
    <s v="IT"/>
    <s v="Ministero dell'Istruzione"/>
    <x v="0"/>
    <x v="9"/>
    <s v="R&amp;D education."/>
    <x v="5"/>
    <x v="1"/>
    <s v=" "/>
    <s v="Services"/>
    <m/>
    <m/>
    <m/>
    <x v="1"/>
    <x v="1"/>
    <m/>
    <x v="0"/>
    <x v="0"/>
    <x v="3"/>
    <x v="4"/>
    <m/>
    <m/>
    <m/>
    <x v="3"/>
    <x v="21"/>
    <x v="1"/>
    <x v="2"/>
    <x v="2"/>
    <s v="No"/>
    <x v="0"/>
    <x v="2"/>
    <x v="5"/>
    <s v="Skill assessment"/>
    <m/>
    <m/>
    <m/>
    <s v="Improved Public Service"/>
    <m/>
    <s v="x"/>
    <s v="x"/>
    <s v="x"/>
    <m/>
    <s v="Open Government Capabilities"/>
    <b v="0"/>
    <m/>
    <m/>
    <m/>
    <m/>
    <m/>
    <m/>
    <m/>
    <s v="Open government capabilities"/>
    <s v="x"/>
    <m/>
    <m/>
    <s v="https://www.corrierecomunicazioni.it/digital-economy/blockchain-al-servizio-dei-titoli-di-studio-in-italia-il-primo-wallet-universitario/"/>
    <s v="validated"/>
    <x v="0"/>
    <s v=" "/>
    <s v="from IPSO (Jaume Martin)"/>
    <d v="2021-11-10T00:00:00"/>
    <m/>
  </r>
  <r>
    <s v="IPSO-200023"/>
    <s v="Study of therapies for viral hepatitis"/>
    <s v="https://www.corrierecomunicazioni.it/pa-digitale/e-health/la-blockchain-contro-lepatite-al-via-il-progetto-delliss/"/>
    <s v=" "/>
    <s v="The Italian platform for the study of therapies for viral hepatitis of the Istituto Superiore di Sanità will be based on distributed ledger technology. The centers that are part of the project will share and use the contents according to a methodology that guarantees maximum transparency, a shared ownership in which every change made is seen in real time by everyone and at the same time ensures privacy and incorruptibility of data to the citizens."/>
    <x v="0"/>
    <x v="12"/>
    <s v="IT"/>
    <s v="Istituto Superiore di Sanità"/>
    <x v="0"/>
    <x v="4"/>
    <s v="Public health services."/>
    <x v="4"/>
    <x v="1"/>
    <s v=" "/>
    <s v="Services"/>
    <m/>
    <m/>
    <m/>
    <x v="1"/>
    <x v="1"/>
    <m/>
    <x v="0"/>
    <x v="0"/>
    <x v="3"/>
    <x v="4"/>
    <m/>
    <m/>
    <m/>
    <x v="0"/>
    <x v="15"/>
    <x v="1"/>
    <x v="2"/>
    <x v="2"/>
    <s v="No"/>
    <x v="0"/>
    <x v="2"/>
    <x v="5"/>
    <s v="Process digitalisation"/>
    <m/>
    <m/>
    <m/>
    <s v="Improved Public Service"/>
    <m/>
    <s v="x"/>
    <s v="x"/>
    <s v="x"/>
    <s v="x"/>
    <s v="Open Government Capabilities"/>
    <b v="0"/>
    <m/>
    <m/>
    <m/>
    <m/>
    <m/>
    <m/>
    <m/>
    <s v="Open government capabilities"/>
    <s v="x"/>
    <m/>
    <m/>
    <s v="https://www.corrierecomunicazioni.it/pa-digitale/e-health/la-blockchain-contro-lepatite-al-via-il-progetto-delliss/"/>
    <s v="validated"/>
    <x v="0"/>
    <s v=" "/>
    <s v="from IPSO (Jaume Martin)"/>
    <d v="2021-11-11T00:00:00"/>
    <m/>
  </r>
  <r>
    <s v="IPSO-200024"/>
    <s v="Academic degrees storage"/>
    <s v="https://cointelegraph.com/news/principality-of-andorra-to-implement-blockchain-tech-for-digitizing-academic-degrees"/>
    <s v="info@btcassessors.com"/>
    <s v="The government of Andorra implemented blockchain technology in the country’s higher education system. Andorra digitalized national higher education by implementing blockchain technology for storing all academic degrees. The initiative is aimed at creating a more secure registry processes. Academic degrees recorded via blockchain tech can not be eliminated or modified, and the tech will also allow for the reduction of “administrative expenses derived from the current analogue process”."/>
    <x v="0"/>
    <x v="36"/>
    <s v="AD"/>
    <s v="Govern d'Andorra"/>
    <x v="0"/>
    <x v="9"/>
    <s v="Secondary Education."/>
    <x v="3"/>
    <x v="2"/>
    <s v=" "/>
    <s v="Services"/>
    <m/>
    <m/>
    <m/>
    <x v="1"/>
    <x v="1"/>
    <m/>
    <x v="0"/>
    <x v="0"/>
    <x v="3"/>
    <x v="4"/>
    <m/>
    <m/>
    <m/>
    <x v="3"/>
    <x v="21"/>
    <x v="1"/>
    <x v="2"/>
    <x v="2"/>
    <s v="No"/>
    <x v="0"/>
    <x v="2"/>
    <x v="5"/>
    <s v="Skill assessment"/>
    <m/>
    <m/>
    <m/>
    <s v="Improved Public Service"/>
    <m/>
    <s v="x"/>
    <s v="x"/>
    <s v="x"/>
    <m/>
    <s v="Open Government Capabilities"/>
    <b v="0"/>
    <m/>
    <m/>
    <m/>
    <m/>
    <m/>
    <m/>
    <m/>
    <s v="Open government capabilities"/>
    <s v="x"/>
    <m/>
    <m/>
    <s v="https://cointelegraph.com/news/principality-of-andorra-to-implement-blockchain-tech-for-digitizing-academic-degrees"/>
    <s v="validated"/>
    <x v="0"/>
    <s v=" "/>
    <s v="from IPSO (Jaume Martin)"/>
    <d v="2021-11-11T00:00:00"/>
    <m/>
  </r>
  <r>
    <s v="IPSO-200025"/>
    <s v="System for Tracking Diamonds"/>
    <s v="https://cointelegraph.com/news/russias-ministry-of-education-introduces-system-for-tracking-diamonds-via-blockchain"/>
    <s v=" "/>
    <s v="Russia’s Ministry of Education and Science (Minobrnauki) has introduced a blockchain-enabled platform for tracking natural diamonds. The new Russian diamond tracking technology claims to fully guarantee the authenticity of diamond products across all the supply chain, from extraction and polishing to the final owner. Based on emerging IT technologies and blockchain, the new system intends to prevent market participants from losing their financial assets since the diamond market has both natural and synthetic diamonds, as well as fake stones. Russia’s Ministry of Education and Science explained that in the new system’s process, each diamond acquires a digital code that is recorded on a distributed ledger and shared between all the participants of the chain. The system also allows for the recording and tracking of the history of transfers of ownership, and reportedly guarantees protection from security data breaches."/>
    <x v="0"/>
    <x v="35"/>
    <s v="RU"/>
    <s v="Russia’s Ministry of Education and Science (Minobrnauki)"/>
    <x v="0"/>
    <x v="3"/>
    <s v="General economic, commercial and labour affair"/>
    <x v="3"/>
    <x v="2"/>
    <s v=" "/>
    <s v="Services"/>
    <m/>
    <m/>
    <m/>
    <x v="1"/>
    <x v="1"/>
    <m/>
    <x v="0"/>
    <x v="0"/>
    <x v="3"/>
    <x v="4"/>
    <m/>
    <m/>
    <m/>
    <x v="0"/>
    <x v="20"/>
    <x v="1"/>
    <x v="2"/>
    <x v="2"/>
    <s v="No"/>
    <x v="0"/>
    <x v="2"/>
    <x v="5"/>
    <s v="Tracking of goods, supply chain, iot"/>
    <m/>
    <m/>
    <m/>
    <s v="Improved Public Service"/>
    <m/>
    <s v="x"/>
    <s v="x"/>
    <s v="x"/>
    <m/>
    <s v="Open Government Capabilities"/>
    <b v="0"/>
    <m/>
    <m/>
    <m/>
    <m/>
    <m/>
    <m/>
    <m/>
    <s v="Open government capabilities"/>
    <s v="x"/>
    <m/>
    <m/>
    <s v="https://cointelegraph.com/news/russias-ministry-of-education-introduces-system-for-tracking-diamonds-via-blockchain"/>
    <s v="validated"/>
    <x v="0"/>
    <s v=" "/>
    <s v="from IPSO (Jaume Martin)"/>
    <d v="2021-11-11T00:00:00"/>
    <m/>
  </r>
  <r>
    <s v="IPSO-200026"/>
    <s v="Registry of Companies system"/>
    <s v="https://www.miamalta.org/Autumn-2020/9416061"/>
    <s v=" "/>
    <s v="Malta Business Registry (MBR) is going to be run on a blockchain-powered system. Malta Business Registry is a public registry holding official information and documentation pertaining to new and existing companies. MBR launched a revamp of the Registry’s online system using a permissioned Hyperledger Blockchain environment with the aim of developing a system that performs the actions required for the registration and subsequent administration of companies."/>
    <x v="0"/>
    <x v="21"/>
    <s v="MT"/>
    <s v="Malta Business Registry (MBR)"/>
    <x v="0"/>
    <x v="3"/>
    <s v="General economic, commercial and labour affair"/>
    <x v="3"/>
    <x v="2"/>
    <s v=" "/>
    <s v="Services"/>
    <m/>
    <m/>
    <m/>
    <x v="1"/>
    <x v="1"/>
    <m/>
    <x v="0"/>
    <x v="0"/>
    <x v="3"/>
    <x v="4"/>
    <m/>
    <m/>
    <m/>
    <x v="3"/>
    <x v="22"/>
    <x v="1"/>
    <x v="2"/>
    <x v="2"/>
    <s v="No"/>
    <x v="2"/>
    <x v="2"/>
    <x v="5"/>
    <s v="Process digitalisation"/>
    <m/>
    <m/>
    <m/>
    <s v="Improved Public Service"/>
    <m/>
    <s v="x"/>
    <s v="x"/>
    <s v="x"/>
    <m/>
    <b v="0"/>
    <b v="0"/>
    <m/>
    <m/>
    <m/>
    <m/>
    <m/>
    <m/>
    <m/>
    <b v="0"/>
    <m/>
    <m/>
    <m/>
    <s v="https://www.miamalta.org/Autumn-2020/9416061"/>
    <s v="validated"/>
    <x v="0"/>
    <s v=" "/>
    <s v="from IPSO (Jaume Martin)"/>
    <d v="2021-11-12T00:00:00"/>
    <m/>
  </r>
  <r>
    <s v="IPSO-200027"/>
    <s v="Public administration tasks"/>
    <s v="https://cointelegraph.com/news/russian-state-tests-blockchain-based-application-for-public-administration"/>
    <s v=" "/>
    <s v="The Russian state of Nizhny Novgorod is testing the use of the blockchain-based application “City N” for public administration tasks. State residents will reportedly be able to file their taxes on the blockchain-based Vostok platform using the City N application. Other services of the application include the ability to verify the identity of Nizhny Novgorod residents, as well as being able to track expenditures residents have paid to the states budget via the online portal of public services Gosuslugi."/>
    <x v="2"/>
    <x v="35"/>
    <s v="RU"/>
    <s v="Nizhny Novgorod State"/>
    <x v="9"/>
    <x v="1"/>
    <s v="General services."/>
    <x v="3"/>
    <x v="2"/>
    <s v=" "/>
    <s v="Services"/>
    <m/>
    <m/>
    <m/>
    <x v="1"/>
    <x v="1"/>
    <m/>
    <x v="0"/>
    <x v="0"/>
    <x v="3"/>
    <x v="4"/>
    <m/>
    <m/>
    <m/>
    <x v="0"/>
    <x v="6"/>
    <x v="1"/>
    <x v="2"/>
    <x v="2"/>
    <s v="No"/>
    <x v="0"/>
    <x v="2"/>
    <x v="5"/>
    <s v="Process digitalisation"/>
    <m/>
    <m/>
    <m/>
    <s v="Improved Public Service"/>
    <m/>
    <s v="x"/>
    <s v="x"/>
    <s v="x"/>
    <m/>
    <b v="0"/>
    <b v="0"/>
    <m/>
    <m/>
    <m/>
    <m/>
    <m/>
    <m/>
    <m/>
    <b v="0"/>
    <m/>
    <m/>
    <m/>
    <s v="https://cointelegraph.com/news/russian-state-tests-blockchain-based-application-for-public-administration"/>
    <s v="validated"/>
    <x v="0"/>
    <s v=" "/>
    <s v="from IPSO (Jaume Martin)"/>
    <d v="2021-11-12T00:00:00"/>
    <m/>
  </r>
  <r>
    <s v="IPSO-200028"/>
    <s v="Sustainability: rewarding best practices"/>
    <s v="https://www.blockchain4innovation.it/video/sostenibilita-i-san-marino-utility-token-premiano-i-comportamenti-virtuosi/?utm_campaign=blockchain_nl_20190722&amp;utm_source=blockchain_nl_20190722&amp;utm_medium=email&amp;sfdcid=0030O00002mgaEvQAI"/>
    <s v=" "/>
    <s v="This initiative aims to create a “zero impact” organization by focusing on the value of behavior, collaboration and the dissemination of good practices. In this scenario, the blockchain is entrusted with the task of allowing the development of solutions capable of rewarding virtuous citizens. Thanks to this initiative,  a project called San Marino Low carbon ecosystem was implemented which has as its final objective the reduction of CO2 emissions by focusing on the development of behavioral models aimed at sustainability. The project was co-developed by VeChain, DNG VL and the Republic of San Marino."/>
    <x v="0"/>
    <x v="37"/>
    <s v="SM"/>
    <s v="Repubblica di San Marino"/>
    <x v="0"/>
    <x v="2"/>
    <s v="General services."/>
    <x v="4"/>
    <x v="2"/>
    <s v=" "/>
    <s v="Services"/>
    <m/>
    <m/>
    <m/>
    <x v="1"/>
    <x v="1"/>
    <m/>
    <x v="0"/>
    <x v="0"/>
    <x v="3"/>
    <x v="4"/>
    <m/>
    <m/>
    <m/>
    <x v="0"/>
    <x v="31"/>
    <x v="1"/>
    <x v="1"/>
    <x v="2"/>
    <s v="No"/>
    <x v="0"/>
    <x v="2"/>
    <x v="5"/>
    <s v="Process digitalisation"/>
    <m/>
    <m/>
    <m/>
    <s v="Improved Public Service"/>
    <m/>
    <s v="x"/>
    <s v="x"/>
    <s v="x"/>
    <m/>
    <b v="0"/>
    <b v="0"/>
    <m/>
    <m/>
    <m/>
    <m/>
    <m/>
    <m/>
    <m/>
    <b v="0"/>
    <m/>
    <m/>
    <m/>
    <s v="https://www.blockchain4innovation.it/video/sostenibilita-i-san-marino-utility-token-premiano-i-comportamenti-virtuosi/?utm_campaign=blockchain_nl_20190722&amp;utm_source=blockchain_nl_20190722&amp;utm_medium=email&amp;sfdcid=0030O00002mgaEvQAI"/>
    <s v="validated"/>
    <x v="0"/>
    <s v=" "/>
    <s v="from IPSO (Jaume Martin)"/>
    <d v="2021-11-12T00:00:00"/>
    <m/>
  </r>
  <r>
    <s v="IPSO-200029"/>
    <s v="Protection and control_x000a_of Secured Information by means_x000a_of a privacy enhanced Dashboard"/>
    <s v="https://www.poseidon-h2020.eu/"/>
    <s v="info@poseidon-h2020.eu"/>
    <s v="The PoSeID-on EU project develops and delivers an innovative intrinsically scalable platform, as an integrated and comprehensive solution aimed to safeguard the rights of data subjects, exploiting  the cutting-edge technologies of Smart Contracts and Blockchain,  as well as support organizations in data management and processing while ensuring GDPR compliance. Ten participants from seven European countries constitute the PoSeIDon Consortium combining Public Administrations (Italian Ministero dell’Economia e delle Finanze, Malta Information Technology Agency, Santander city), large industry, two SMEs, a research centre and a University."/>
    <x v="1"/>
    <x v="34"/>
    <s v="EU"/>
    <s v="Ministero dell’Economia e delle Finanze"/>
    <x v="0"/>
    <x v="1"/>
    <s v="General services."/>
    <x v="4"/>
    <x v="0"/>
    <s v=" "/>
    <s v="Services"/>
    <m/>
    <m/>
    <m/>
    <x v="1"/>
    <x v="1"/>
    <m/>
    <x v="0"/>
    <x v="0"/>
    <x v="3"/>
    <x v="4"/>
    <m/>
    <m/>
    <m/>
    <x v="0"/>
    <x v="15"/>
    <x v="1"/>
    <x v="2"/>
    <x v="1"/>
    <s v="No"/>
    <x v="0"/>
    <x v="2"/>
    <x v="5"/>
    <s v="Process digitalisation"/>
    <m/>
    <m/>
    <m/>
    <s v="Improved Public Service"/>
    <m/>
    <s v="x"/>
    <s v="x"/>
    <s v="x"/>
    <m/>
    <s v="Open Government Capabilities"/>
    <b v="0"/>
    <m/>
    <m/>
    <m/>
    <m/>
    <m/>
    <m/>
    <m/>
    <s v="Open government capabilities"/>
    <s v="x"/>
    <m/>
    <m/>
    <s v="https://www.poseidon-h2020.eu/"/>
    <s v="validated"/>
    <x v="0"/>
    <s v=" "/>
    <s v="from IPSO (Jaume Martin)"/>
    <d v="2021-11-15T00:00:00"/>
    <m/>
  </r>
  <r>
    <s v="IPSO-200030"/>
    <s v="Identity system to combat child trafficking"/>
    <s v="https://www.reuters.com/article/us-moldova-trafficking-technology-blockc/scan-on-exit-can-blockchain-save-moldovas-children-from-traffickers-idUSKBN1JF00J"/>
    <s v=" "/>
    <s v="Moldova launched a Proof of Concept of its digital identity project, working with the software company ConsenSys, which won a U.N. competition to design an identity system to combat child trafficking. Undocumented children are easy prey for traffickers using fake documents to transport them across borders to work in brothels or to sell their organs. ConsenSys aimed to create a secure, digital identity on a blockchain - or decentralized digital ledger shared by a network of computers - for Moldovan children, linking their personal identities with other family members. With the blockchain system, children attempting to cross the border would be asked to scan their eyes or fingerprints. A phone alert would notify their legal guardians, requiring at least two to approve the crossing."/>
    <x v="0"/>
    <x v="33"/>
    <s v="MD"/>
    <s v="Republic of Moldova"/>
    <x v="0"/>
    <x v="1"/>
    <s v="Police Services"/>
    <x v="4"/>
    <x v="1"/>
    <s v=" "/>
    <s v="Services"/>
    <m/>
    <m/>
    <m/>
    <x v="1"/>
    <x v="1"/>
    <m/>
    <x v="0"/>
    <x v="0"/>
    <x v="3"/>
    <x v="4"/>
    <m/>
    <m/>
    <m/>
    <x v="0"/>
    <x v="23"/>
    <x v="1"/>
    <x v="2"/>
    <x v="2"/>
    <s v="No"/>
    <x v="0"/>
    <x v="2"/>
    <x v="5"/>
    <s v="Immigration"/>
    <m/>
    <m/>
    <m/>
    <s v="Improved Public Service"/>
    <m/>
    <s v="x"/>
    <s v="x"/>
    <s v="x"/>
    <s v="x"/>
    <s v="Open Government Capabilities"/>
    <b v="0"/>
    <m/>
    <m/>
    <m/>
    <m/>
    <m/>
    <m/>
    <m/>
    <s v="Open government capabilities"/>
    <s v="x"/>
    <m/>
    <m/>
    <s v="https://www.reuters.com/article/us-moldova-trafficking-technology-blockc/scan-on-exit-can-blockchain-save-moldovas-children-from-traffickers-idUSKBN1JF00J"/>
    <s v="validated"/>
    <x v="0"/>
    <s v=" "/>
    <s v="from IPSO (Jaume Martin)"/>
    <d v="2021-11-15T00:00:00"/>
    <m/>
  </r>
  <r>
    <s v="IPSO-200031"/>
    <s v="Safeguarding the integrity and accessibility of digital government records of national archives"/>
    <s v="https://cointelegraph.com/news/blockchain-project-for-national-archives-reports-successful-trial-for-audio-visual-content"/>
    <s v=" "/>
    <s v="The project, named ARCHANGEL, involved the U.K. National Archives, the University of Surrey and the U.K. Open Data Institute, with funding from the The Engineering and Physical Sciences Research Council (EPSRC). Its trial deployment in the U.K., Estonia and Norway focused on leveraging blockchain and other technologies to tackle the long-term future of digital video archives. Researchers from Surrey University’s Centre for Vision, Speech and Signal Processing (CVSSP) outlined their successes in developing a tamper-sensitive and future-accessible architecture for archiving audio-visual content. The system was then secured using a proof-of-authority blockchain that is distributed across multiple independent archives."/>
    <x v="1"/>
    <x v="34"/>
    <s v="EU"/>
    <s v="The University of Surrey"/>
    <x v="2"/>
    <x v="1"/>
    <s v="General services."/>
    <x v="4"/>
    <x v="2"/>
    <s v=" "/>
    <s v="Services"/>
    <m/>
    <m/>
    <m/>
    <x v="1"/>
    <x v="1"/>
    <m/>
    <x v="0"/>
    <x v="0"/>
    <x v="3"/>
    <x v="4"/>
    <m/>
    <m/>
    <m/>
    <x v="0"/>
    <x v="15"/>
    <x v="1"/>
    <x v="2"/>
    <x v="1"/>
    <s v="No"/>
    <x v="1"/>
    <x v="2"/>
    <x v="5"/>
    <s v="Process digitalisation"/>
    <m/>
    <m/>
    <m/>
    <b v="0"/>
    <m/>
    <m/>
    <m/>
    <m/>
    <m/>
    <s v="Improved Administration Efficency"/>
    <s v="Improved Administrative Efficiency"/>
    <s v="x"/>
    <s v="x"/>
    <s v="x"/>
    <s v="x"/>
    <m/>
    <m/>
    <m/>
    <s v="Open government capabilities"/>
    <s v="x"/>
    <m/>
    <m/>
    <s v="https://cointelegraph.com/news/blockchain-project-for-national-archives-reports-successful-trial-for-audio-visual-content"/>
    <s v="validated"/>
    <x v="0"/>
    <s v=" "/>
    <s v="from IPSO (Jaume Martin)"/>
    <d v="2021-11-15T00:00:00"/>
    <m/>
  </r>
  <r>
    <s v="IPSO-200032"/>
    <s v="Blockchain Verified Certificates"/>
    <s v="https://www.coindesk.com/markets/2014/09/16/university-of-nicosia-issues-block-chain-verified-certificates/#:~:text=Certificates%20for%20a%20pioneering%20course,anyone%20to%20verify%20their%20authenticity."/>
    <s v=" "/>
    <s v="The University of Nicosia has become the first university in the world to issue academic certificates whose authenticity can be verified through the Bitcoin blockchain. These certificates are being issued since 2015 to students who successfully completed or participated in DFIN-511 (Introduction to Digital Currencies), which is the first university course offered on the topic of cryptocurrency. Since 2017, UNIC started to issue all university diplomas on the Bitcoin blockchain using its own technology, which is developed as open source and has already been adopted by other universities and diploma issuers around the world."/>
    <x v="0"/>
    <x v="6"/>
    <s v="CY"/>
    <s v="The University of Nicosia"/>
    <x v="2"/>
    <x v="9"/>
    <s v="R&amp;D education."/>
    <x v="5"/>
    <x v="8"/>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www.coindesk.com/markets/2014/09/16/university-of-nicosia-issues-block-chain-verified-certificates/#:~:text=Certificates%20for%20a%20pioneering%20course,anyone%20to%20verify%20their%20authenticity."/>
    <s v="validated"/>
    <x v="0"/>
    <s v=" "/>
    <s v="from IPSO (Jaume Martin)"/>
    <d v="2021-11-15T00:00:00"/>
    <m/>
  </r>
  <r>
    <s v="IPSO-200033"/>
    <s v="Monitoring exit poll results"/>
    <s v="https://www.bioinvestments.it/russia-blockchain-will-be-used-to-protect-2018-presidential-exit-poll-data/"/>
    <s v=" "/>
    <s v="A Russian polling research center used Blockchain to monitor exit poll results for its 2018 presidential elections. Russia’s Public Opinion Research Center (VTSIOM) partnered with local startup 2chain, which reportedly specializes in smart technology and ICO marketing consulting. The move marked one of the world’s first implementations of Blockchain in official voting. Together, VTSIOM and 2chain created a Blockchain database of information gathered from the polls, allowing the organization to circumvent DDoS attacks and other common malicious threats, especially on polling day itself."/>
    <x v="0"/>
    <x v="35"/>
    <s v="RU"/>
    <s v="Russian Public Opinion Research Center (VTSIOM)"/>
    <x v="0"/>
    <x v="1"/>
    <s v="General services."/>
    <x v="4"/>
    <x v="1"/>
    <s v=" "/>
    <s v="Services"/>
    <m/>
    <m/>
    <m/>
    <x v="1"/>
    <x v="1"/>
    <m/>
    <x v="0"/>
    <x v="0"/>
    <x v="3"/>
    <x v="4"/>
    <m/>
    <m/>
    <m/>
    <x v="0"/>
    <x v="25"/>
    <x v="1"/>
    <x v="2"/>
    <x v="2"/>
    <s v="No"/>
    <x v="0"/>
    <x v="2"/>
    <x v="5"/>
    <s v="Governance and voting"/>
    <m/>
    <m/>
    <m/>
    <s v="Improved Public Service"/>
    <m/>
    <s v="x"/>
    <s v="x"/>
    <s v="x"/>
    <m/>
    <s v="Open Government Capabilities"/>
    <b v="0"/>
    <m/>
    <m/>
    <m/>
    <m/>
    <m/>
    <m/>
    <m/>
    <s v="Open government capabilities"/>
    <s v="x"/>
    <m/>
    <m/>
    <s v="https://www.bioinvestments.it/russia-blockchain-will-be-used-to-protect-2018-presidential-exit-poll-data/"/>
    <s v="validated"/>
    <x v="0"/>
    <s v=" "/>
    <s v="from IPSO (Jaume Martin)"/>
    <d v="2021-11-16T00:00:00"/>
    <m/>
  </r>
  <r>
    <s v="IPSO-200034"/>
    <s v="Electronic voting system"/>
    <s v="https://en.cryptonomist.ch/2019/07/22/naples-voting-blockchain/"/>
    <s v=" "/>
    <s v="This project aimed at creating an electronic voting system in symbiosis with blockchain technology in the municipality of Naples. The blockchain voting system was developed on two levels: the regulatory level respecting the privacy of users, also in light of the recent GDPR and the technological level that makes use of various existing information technologies, including the Ethereum blockchain for the immutable recording of voting data. An electronic voting system based on a public blockchain needs, as is well known, respects the privacy of the electorate vote and avoids that the vote itself can be associated with the voter."/>
    <x v="3"/>
    <x v="12"/>
    <s v="IT"/>
    <s v="Naples city hall"/>
    <x v="4"/>
    <x v="1"/>
    <s v="General services."/>
    <x v="4"/>
    <x v="1"/>
    <s v=" "/>
    <s v="Services"/>
    <m/>
    <m/>
    <m/>
    <x v="1"/>
    <x v="1"/>
    <m/>
    <x v="0"/>
    <x v="0"/>
    <x v="3"/>
    <x v="4"/>
    <m/>
    <m/>
    <m/>
    <x v="0"/>
    <x v="25"/>
    <x v="1"/>
    <x v="2"/>
    <x v="2"/>
    <s v="No"/>
    <x v="0"/>
    <x v="2"/>
    <x v="5"/>
    <s v="Governance and voting"/>
    <m/>
    <m/>
    <m/>
    <s v="Improved Public Service"/>
    <m/>
    <s v="x"/>
    <s v="x"/>
    <s v="x"/>
    <m/>
    <s v="Open Government Capabilities"/>
    <b v="0"/>
    <m/>
    <m/>
    <m/>
    <m/>
    <m/>
    <m/>
    <m/>
    <s v="Open government capabilities"/>
    <s v="x"/>
    <s v="x"/>
    <s v="x"/>
    <s v="https://en.cryptonomist.ch/2019/07/22/naples-voting-blockchain/"/>
    <s v="validated"/>
    <x v="0"/>
    <s v=" "/>
    <s v="from IPSO (Jaume Martin)"/>
    <d v="2021-11-16T00:00:00"/>
    <m/>
  </r>
  <r>
    <s v="IPSO-200035"/>
    <s v="Registration of Property Rental Contracts"/>
    <s v="https://cointelegraph.com/news/malta-to-register-all-property-rental-contracts-on-blockchain"/>
    <s v=" "/>
    <s v="Every rental contract for property drawn up in Malta has to be registered on the blockchain, ensuring its security. By being registered using distributed ledger technologies, the contracts are protected against tampering and only those authorised have access to them. "/>
    <x v="0"/>
    <x v="21"/>
    <s v="MT"/>
    <s v="Government of Malta"/>
    <x v="0"/>
    <x v="8"/>
    <s v="Housing and community amenities n.e.c."/>
    <x v="5"/>
    <x v="2"/>
    <s v=" "/>
    <s v="Services"/>
    <m/>
    <m/>
    <m/>
    <x v="1"/>
    <x v="1"/>
    <m/>
    <x v="0"/>
    <x v="0"/>
    <x v="3"/>
    <x v="4"/>
    <m/>
    <m/>
    <m/>
    <x v="3"/>
    <x v="22"/>
    <x v="1"/>
    <x v="2"/>
    <x v="2"/>
    <s v="No"/>
    <x v="0"/>
    <x v="2"/>
    <x v="5"/>
    <s v="Data notarisation"/>
    <m/>
    <m/>
    <m/>
    <s v="Improved Public Service"/>
    <m/>
    <s v="x"/>
    <s v="x"/>
    <s v="x"/>
    <m/>
    <s v="Open Government Capabilities"/>
    <b v="0"/>
    <m/>
    <m/>
    <m/>
    <m/>
    <m/>
    <m/>
    <m/>
    <s v="Open government capabilities"/>
    <s v="x"/>
    <m/>
    <m/>
    <s v="https://cointelegraph.com/news/malta-to-register-all-property-rental-contracts-on-blockchain"/>
    <s v="validated"/>
    <x v="0"/>
    <s v=" "/>
    <s v="from IPSO (Jaume Martin)"/>
    <d v="2021-11-16T00:00:00"/>
    <m/>
  </r>
  <r>
    <s v="IPSO-200036"/>
    <s v="Solution for welfare payments"/>
    <s v="https://blockchaintechnology-news.com/2017/11/govcoin-aims-disrupt-uk-welfare-system/"/>
    <s v=" "/>
    <s v="The UK government has been conducting trails with tech startup GovCoin on developing a blockchain solution for welfare payments. The trail, saw claimants use a mobile app to receive and spend their benefits payments. The transactions, with the consent of all parties, were recorded on a distributed ledger in order to help facilitate financial management. A primary feature of the GovCoin system is that claimants are paid in cryptocurrency rather than Sterling. This is an important way of gathering more data about both how the funds are spent but also about the individual doing the spending. The hope is that this data will allow for the creation of better targeted goods and services."/>
    <x v="0"/>
    <x v="10"/>
    <s v="UK"/>
    <s v="UK government"/>
    <x v="0"/>
    <x v="0"/>
    <s v="Social protection n.e.c."/>
    <x v="4"/>
    <x v="5"/>
    <s v=" "/>
    <s v="Services"/>
    <m/>
    <m/>
    <m/>
    <x v="1"/>
    <x v="1"/>
    <m/>
    <x v="0"/>
    <x v="0"/>
    <x v="3"/>
    <x v="4"/>
    <m/>
    <m/>
    <m/>
    <x v="0"/>
    <x v="31"/>
    <x v="1"/>
    <x v="2"/>
    <x v="2"/>
    <s v="No"/>
    <x v="0"/>
    <x v="2"/>
    <x v="5"/>
    <s v="Virtual currencies"/>
    <m/>
    <m/>
    <m/>
    <s v="Improved Public Service"/>
    <m/>
    <s v="x"/>
    <s v="x"/>
    <s v="x"/>
    <s v="x"/>
    <s v="Open Government Capabilities"/>
    <b v="0"/>
    <m/>
    <m/>
    <m/>
    <m/>
    <m/>
    <m/>
    <m/>
    <s v="Open government capabilities"/>
    <s v="x"/>
    <m/>
    <m/>
    <s v="https://blockchaintechnology-news.com/2017/11/govcoin-aims-disrupt-uk-welfare-system/"/>
    <s v="validated"/>
    <x v="0"/>
    <s v=" "/>
    <s v="from IPSO (Jaume Martin)"/>
    <d v="2021-11-16T00:00:00"/>
    <m/>
  </r>
  <r>
    <s v="IPSO-200037"/>
    <s v="Decentralized identity platform "/>
    <s v="https://www.coindesk.com/markets/2019/09/09/catalonia-to-build-dlt-based-identity-platform-for-citizens/"/>
    <s v=" "/>
    <s v="The government of Catalonia is developing a decentralized identity platform aimed to give citizens control of their own data when interacting with online services.The IdentiCAT project qualifies and digitally empowers Catalan citizens so they may carry out activities with full assurance and security. The platform will be based on distributed ledger technology (DLT), with the Catalan government acting as the validator for the network. The government will not collect users' personal data as part of the scheme. IdentiCAT is developed to align with the 2014 EU's elDAS rules on electronic identification and trust services for electronic transactions. As such, IdentiCAT users will be able to access online services and carry out electronic transactions in any EU member state."/>
    <x v="2"/>
    <x v="22"/>
    <s v="ES"/>
    <s v="Generalitat de Catalunya"/>
    <x v="9"/>
    <x v="1"/>
    <s v="General services"/>
    <x v="4"/>
    <x v="2"/>
    <s v=" "/>
    <s v="Services"/>
    <m/>
    <m/>
    <m/>
    <x v="1"/>
    <x v="1"/>
    <m/>
    <x v="0"/>
    <x v="0"/>
    <x v="3"/>
    <x v="4"/>
    <m/>
    <m/>
    <m/>
    <x v="0"/>
    <x v="23"/>
    <x v="1"/>
    <x v="2"/>
    <x v="2"/>
    <s v="No"/>
    <x v="0"/>
    <x v="2"/>
    <x v="5"/>
    <s v="Self-sovereign digital identity"/>
    <m/>
    <m/>
    <m/>
    <s v="Improved Public Service"/>
    <m/>
    <s v="x"/>
    <s v="x"/>
    <s v="x"/>
    <m/>
    <s v="Open Government Capabilities"/>
    <b v="0"/>
    <m/>
    <m/>
    <m/>
    <m/>
    <m/>
    <m/>
    <m/>
    <s v="Open government capabilities"/>
    <s v="x"/>
    <m/>
    <m/>
    <s v="https://www.coindesk.com/markets/2019/09/09/catalonia-to-build-dlt-based-identity-platform-for-citizens/"/>
    <s v="validated"/>
    <x v="0"/>
    <s v=" "/>
    <s v="from IPSO (Jaume Martin)"/>
    <d v="2021-11-17T00:00:00"/>
    <m/>
  </r>
  <r>
    <s v="IPSO-200038"/>
    <s v="Digitallization of surety policies' management process"/>
    <s v="https://www.comune.bari.it/-/pa-digitale-il-comune-di-bari-avvia-con-sia-il-primo-progetto-blockchain-in-italia-per-certificare-l-autenticita-e-il-rilascio-di-polizze-fideiussorie"/>
    <s v="filippo.fantasia@sia.eu"/>
    <s v="The Municipality of Bari launched in collaboration with SIA, a leading European hi-tech company in the sector of payment services and infrastructures, a project based on blockchain technology that aims to digitize the management process of surety policies. This is the first experimentation in Italy of the Distributed Ledger Technology (DLT) use in the Public Administration in the field of sureties that will allow the Municipality of Bari to simplify the issuing process by banks, financial intermediaries, insurance companies and uniquely certify and irrevocable such guarantees."/>
    <x v="3"/>
    <x v="12"/>
    <s v="IT"/>
    <s v="The Municipality of Bari "/>
    <x v="4"/>
    <x v="3"/>
    <s v="Economic affairs n.e.c"/>
    <x v="4"/>
    <x v="2"/>
    <s v=" "/>
    <s v="Services"/>
    <m/>
    <m/>
    <m/>
    <x v="1"/>
    <x v="1"/>
    <m/>
    <x v="0"/>
    <x v="0"/>
    <x v="3"/>
    <x v="4"/>
    <m/>
    <m/>
    <m/>
    <x v="1"/>
    <x v="24"/>
    <x v="1"/>
    <x v="2"/>
    <x v="2"/>
    <s v="No"/>
    <x v="1"/>
    <x v="2"/>
    <x v="5"/>
    <s v="Process digitalisation"/>
    <m/>
    <m/>
    <m/>
    <b v="0"/>
    <m/>
    <m/>
    <m/>
    <m/>
    <m/>
    <b v="0"/>
    <b v="0"/>
    <m/>
    <m/>
    <m/>
    <m/>
    <m/>
    <m/>
    <m/>
    <b v="0"/>
    <m/>
    <m/>
    <m/>
    <s v="https://www.comune.bari.it/-/pa-digitale-il-comune-di-bari-avvia-con-sia-il-primo-progetto-blockchain-in-italia-per-certificare-l-autenticita-e-il-rilascio-di-polizze-fideiussorie"/>
    <s v="validated"/>
    <x v="0"/>
    <s v=" "/>
    <s v="from IPSO (Jaume Martin)"/>
    <d v="2021-11-17T00:00:00"/>
    <m/>
  </r>
  <r>
    <s v="IPSO-200039"/>
    <s v="Ensuring the validity and integrity of European degree certificates"/>
    <s v="https://www.unica.it/unica/it/news_notizie_s1.page?contentId=NTZ121111"/>
    <s v=" "/>
    <s v="The University of Cagliari, ensures the validity and integrity of European degree certificates thanks to the Ethereum blockchain, making possible the authentication of certificates and official documents on the web in an open, secure and transparent way. Students will be able to guarantee the authenticity and integrity of their digital certificates to potential employers around the world, in a simple and free way. The system does not require the availability of specific apps on smartphones, or access and registration to a specific site. Everything takes place in a simple way and with free access tools."/>
    <x v="3"/>
    <x v="12"/>
    <s v="IT"/>
    <s v="The University of Cagliari"/>
    <x v="2"/>
    <x v="9"/>
    <s v="Post-secondary non-tertiary education."/>
    <x v="5"/>
    <x v="1"/>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www.unica.it/unica/it/news_notizie_s1.page?contentId=NTZ121111"/>
    <s v="validated"/>
    <x v="0"/>
    <s v=" "/>
    <s v="from IPSO (Jaume Martin)"/>
    <d v="2021-11-17T00:00:00"/>
    <m/>
  </r>
  <r>
    <s v="IPSO-200040"/>
    <s v="Payments to Madrid's buses"/>
    <s v="https://finance.yahoo.com/news/santander-brings-blockchain-payments-madrids-162918368.html?guccounter=1&amp;guce_referrer=aHR0cHM6Ly93d3cubW9iaWxlcGF5bWVudHN0b2RheS5jb20vbmV3cy9zYW50YW5kZXItZGVsaXZlcnMtYmxvY2tjaGFpbi1wYXltZW50cy10by1tYWRyaWQtcHVibGljLXRyYW5zc"/>
    <s v=" "/>
    <s v="In partnership with Banco Santander, blockchain certification company Vottun is developing an all-in-one system that unifies all of the city’s public transport under one app, driven by blockchain. The app enables users to register once in order to use all of the city’s public mobility services, including buses, taxis and electric vehicle charging. As well as offering a single onboarding and payment system, the app also promises to improve data security for users."/>
    <x v="3"/>
    <x v="22"/>
    <s v="ES"/>
    <s v="Municipal Transport Company of Madrid (EMT) "/>
    <x v="9"/>
    <x v="1"/>
    <s v="Transport"/>
    <x v="4"/>
    <x v="2"/>
    <s v=" "/>
    <s v="Services"/>
    <m/>
    <m/>
    <m/>
    <x v="1"/>
    <x v="1"/>
    <m/>
    <x v="0"/>
    <x v="0"/>
    <x v="3"/>
    <x v="4"/>
    <m/>
    <m/>
    <m/>
    <x v="0"/>
    <x v="6"/>
    <x v="1"/>
    <x v="2"/>
    <x v="2"/>
    <s v="No"/>
    <x v="0"/>
    <x v="2"/>
    <x v="5"/>
    <s v="Smart city"/>
    <m/>
    <m/>
    <m/>
    <s v="Improved Public Service"/>
    <m/>
    <s v="x"/>
    <s v="x"/>
    <s v="x"/>
    <s v="x"/>
    <s v="Open Government Capabilities"/>
    <b v="0"/>
    <m/>
    <m/>
    <m/>
    <m/>
    <m/>
    <m/>
    <m/>
    <s v="Open government capabilities"/>
    <s v="x"/>
    <m/>
    <m/>
    <s v="https://finance.yahoo.com/news/santander-brings-blockchain-payments-madrids-162918368.html?guccounter=1&amp;guce_referrer=aHR0cHM6Ly93d3cubW9iaWxlcGF5bWVudHN0b2RheS5jb20vbmV3cy9zYW50YW5kZXItZGVsaXZlcnMtYmxvY2tjaGFpbi1wYXltZW50cy10by1tYWRyaWQtcHVibGljLXRyYW5zc"/>
    <s v="validated"/>
    <x v="0"/>
    <s v=" "/>
    <s v="from IPSO (Jaume Martin)"/>
    <d v="2021-11-18T00:00:00"/>
    <m/>
  </r>
  <r>
    <s v="IPSO-200041"/>
    <s v="Enabling the transparent exchange of medical records"/>
    <s v="https://www.telegraph.co.uk/business/business-reporter/blockchain-trial-in-healthcare/"/>
    <s v=" "/>
    <s v="Medicalchain, a blockchain platform that enables the transparent exchange of medical records by patients and doctors, partnered with the London-based Groves Medical Group to Proof of Concept a blockchain programme in its four medical centres. The Proof of Concept allowed Medicalchain to gather feedback from doctors and patients that they will use to refine the programme before its global launch. Groves’ registered patients were be able to create a free wallet that will hold and manage access to their health records. Video consultations were also be available to patients, offering the flexibility to see their doctor at a time and place suited to their needs. The platform gives patients the option to pay for services using cryptocurrency, with users being incentivised to pay for telemedicine services with Medicalchain’s MedTokens. "/>
    <x v="3"/>
    <x v="10"/>
    <s v="UK"/>
    <s v="Groves Medical Group"/>
    <x v="3"/>
    <x v="4"/>
    <s v="Hospital services."/>
    <x v="4"/>
    <x v="1"/>
    <s v=" "/>
    <s v="Services"/>
    <m/>
    <m/>
    <m/>
    <x v="1"/>
    <x v="1"/>
    <m/>
    <x v="0"/>
    <x v="0"/>
    <x v="3"/>
    <x v="4"/>
    <m/>
    <m/>
    <m/>
    <x v="0"/>
    <x v="15"/>
    <x v="1"/>
    <x v="2"/>
    <x v="2"/>
    <s v="No"/>
    <x v="0"/>
    <x v="2"/>
    <x v="5"/>
    <s v="Data access and reuse"/>
    <m/>
    <m/>
    <m/>
    <s v="Improved Public Service"/>
    <m/>
    <s v="x"/>
    <s v="x"/>
    <s v="x"/>
    <m/>
    <s v="Open Government Capabilities"/>
    <b v="0"/>
    <m/>
    <m/>
    <m/>
    <m/>
    <m/>
    <m/>
    <m/>
    <s v="Open government capabilities"/>
    <s v="x"/>
    <m/>
    <s v="x"/>
    <s v="https://www.telegraph.co.uk/business/business-reporter/blockchain-trial-in-healthcare/"/>
    <s v="validated"/>
    <x v="0"/>
    <s v=" "/>
    <s v="from IPSO (Jaume Martin)"/>
    <d v="2021-11-18T00:00:00"/>
    <m/>
  </r>
  <r>
    <s v="IPSO-200042"/>
    <s v="Blockchain-based payment solutions"/>
    <s v="https://www.coindesk.com/markets/2018/02/20/regional-government-in-russia-to-test-blockchain-payments/"/>
    <s v=" "/>
    <s v="Vnesheconombank (VEB), the Russian state-owned development bank, made a deal with the regional government of Kaliningrad to Proof of Concept a new blockchain-based payment system. Technology can improve the quality of social services by increasing transparency and cutting costs."/>
    <x v="2"/>
    <x v="35"/>
    <s v="RU"/>
    <s v="The regional government of Kaliningrad "/>
    <x v="9"/>
    <x v="0"/>
    <s v="Social protection n.e.c."/>
    <x v="4"/>
    <x v="1"/>
    <s v=" "/>
    <s v="Services"/>
    <m/>
    <m/>
    <m/>
    <x v="1"/>
    <x v="1"/>
    <m/>
    <x v="0"/>
    <x v="0"/>
    <x v="3"/>
    <x v="4"/>
    <m/>
    <m/>
    <m/>
    <x v="0"/>
    <x v="31"/>
    <x v="1"/>
    <x v="2"/>
    <x v="2"/>
    <s v="No"/>
    <x v="0"/>
    <x v="2"/>
    <x v="5"/>
    <s v="Virtual currencies"/>
    <m/>
    <m/>
    <m/>
    <s v="Improved Public Service"/>
    <m/>
    <s v="x"/>
    <s v="x"/>
    <s v="x"/>
    <m/>
    <s v="Open Government Capabilities"/>
    <b v="0"/>
    <m/>
    <m/>
    <m/>
    <m/>
    <m/>
    <m/>
    <m/>
    <s v="Open government capabilities"/>
    <s v="x"/>
    <m/>
    <m/>
    <s v="https://www.coindesk.com/markets/2018/02/20/regional-government-in-russia-to-test-blockchain-payments/"/>
    <s v="validated"/>
    <x v="0"/>
    <s v=" "/>
    <s v="from IPSO (Jaume Martin)"/>
    <d v="2021-11-18T00:00:00"/>
    <m/>
  </r>
  <r>
    <s v="IPSO-200043"/>
    <s v="Validation of judicial expenses incurred during investigations"/>
    <s v="https://cointelegraph.com/news/french-cybercrime-division-uses-smart-contacts-on-tezos-blockchain?utm_source=Telegram&amp;utm_medium=social"/>
    <s v=" "/>
    <s v="The French Armies and Gendarmerie’s Information and Public Relations Center has validated judicial expenses incurred during investigations on the Tezos (XTZ) Blockchain. The Gendarmerie’s cybercrime division (C3N) used the system to buy cryptocurrency from Europol-allocated funds and cover its operational costs with those assets. Using a blockchain-based system reportedly simplifies administration and procedures, and ensures the ability to audit and traceability of funds. The smart contract that regulates the functioning of the system only interacts with authorized individuals and enables C3N to justify expenses without disclosing operational activities."/>
    <x v="0"/>
    <x v="11"/>
    <s v="FR"/>
    <s v="The Gendarmerie’s cybercrime division (C3N)"/>
    <x v="0"/>
    <x v="5"/>
    <s v="Police Services"/>
    <x v="4"/>
    <x v="2"/>
    <s v=" "/>
    <s v="Services"/>
    <m/>
    <m/>
    <m/>
    <x v="1"/>
    <x v="1"/>
    <m/>
    <x v="0"/>
    <x v="0"/>
    <x v="3"/>
    <x v="4"/>
    <m/>
    <m/>
    <m/>
    <x v="0"/>
    <x v="31"/>
    <x v="1"/>
    <x v="2"/>
    <x v="2"/>
    <s v="No"/>
    <x v="1"/>
    <x v="2"/>
    <x v="5"/>
    <s v="Virtual currencies"/>
    <m/>
    <m/>
    <m/>
    <b v="0"/>
    <m/>
    <m/>
    <m/>
    <m/>
    <m/>
    <s v="Improved Administration Efficency"/>
    <s v="Improved Administrative Efficiency"/>
    <m/>
    <m/>
    <s v="x"/>
    <s v="x"/>
    <s v="x"/>
    <s v="x"/>
    <s v="x"/>
    <s v="Open government capabilities"/>
    <s v="x"/>
    <m/>
    <m/>
    <s v="https://cointelegraph.com/news/french-cybercrime-division-uses-smart-contacts-on-tezos-blockchain?utm_source=Telegram&amp;utm_medium=social"/>
    <s v="validated"/>
    <x v="0"/>
    <s v=" "/>
    <s v="from IPSO (Jaume Martin)"/>
    <d v="2021-11-18T00:00:00"/>
    <m/>
  </r>
  <r>
    <s v="IPSO-200044"/>
    <s v="Blockchain-Based Training Certificates"/>
    <s v="https://cointelegraph.com/news/bavarian-government-to-issue-blockchain-based-training-certificates"/>
    <s v=" "/>
    <s v="The Chamber of Industry and Commerce of Munich and Upper Bavaria, Germany, issued its first blockchain-enabled training certificates in cooperation with the Digital Ministry. The Digital Ministry created a web application that enables companies to verify the authenticity of certificates using blockchain-based hash values. Applicants can send the key with a PDF file to the companies, after which a file upload of the key on the web application purportedly allows immediate verification."/>
    <x v="2"/>
    <x v="1"/>
    <s v="DE"/>
    <s v="The Chamber of Industry and Commerce of Munich and Upper Bavaria"/>
    <x v="9"/>
    <x v="9"/>
    <s v="Education not definable by level."/>
    <x v="4"/>
    <x v="2"/>
    <s v=" "/>
    <s v="Services"/>
    <m/>
    <m/>
    <m/>
    <x v="1"/>
    <x v="1"/>
    <m/>
    <x v="0"/>
    <x v="0"/>
    <x v="3"/>
    <x v="4"/>
    <m/>
    <m/>
    <m/>
    <x v="3"/>
    <x v="21"/>
    <x v="1"/>
    <x v="2"/>
    <x v="2"/>
    <s v="No"/>
    <x v="2"/>
    <x v="2"/>
    <x v="5"/>
    <s v="Process digitalisation"/>
    <m/>
    <m/>
    <m/>
    <s v="Improved Public Service"/>
    <m/>
    <s v="x"/>
    <s v="x"/>
    <s v="x"/>
    <m/>
    <b v="0"/>
    <b v="0"/>
    <m/>
    <m/>
    <m/>
    <m/>
    <m/>
    <m/>
    <m/>
    <b v="0"/>
    <m/>
    <m/>
    <m/>
    <s v="https://cointelegraph.com/news/bavarian-government-to-issue-blockchain-based-training-certificates"/>
    <s v="validated"/>
    <x v="0"/>
    <s v=" "/>
    <s v="from IPSO (Jaume Martin)"/>
    <d v="2021-11-19T00:00:00"/>
    <m/>
  </r>
  <r>
    <s v="IPSO-200045"/>
    <s v="Copyright Management"/>
    <s v="https://cointelegraph.com/news/italian-copyright-authority-and-algorand-develop-blockchain-ecosystem-for-copyright-management"/>
    <s v=" "/>
    <s v="The Italian Society of Authors and Publishers (SIAE) has teamed up with Algorand to develop a new ecosystem for copyright management, based on Algorand’s recently launched blockchain platform. Algorand uses a pure Proof-of-Stake (PoS) protocol that guarantees decentralization, scalability and security, making it particularly suitable for handling the swarm of metadata and transactions necessary in copyright management. Both Algorand and SIAE are confident that in the near future, blockchain technology will become the cornerstone of the industry. "/>
    <x v="0"/>
    <x v="12"/>
    <s v="IT"/>
    <s v="The Italian Society of Authors and Publishers (SIAE)"/>
    <x v="0"/>
    <x v="3"/>
    <s v="Cultural services."/>
    <x v="4"/>
    <x v="2"/>
    <s v=" "/>
    <s v="Services"/>
    <m/>
    <m/>
    <m/>
    <x v="1"/>
    <x v="1"/>
    <m/>
    <x v="0"/>
    <x v="0"/>
    <x v="3"/>
    <x v="4"/>
    <m/>
    <m/>
    <m/>
    <x v="5"/>
    <x v="17"/>
    <x v="1"/>
    <x v="2"/>
    <x v="2"/>
    <s v="No"/>
    <x v="2"/>
    <x v="2"/>
    <x v="5"/>
    <s v="Reward systems"/>
    <m/>
    <m/>
    <m/>
    <s v="Improved Public Service"/>
    <m/>
    <s v="x"/>
    <s v="x"/>
    <s v="x"/>
    <m/>
    <s v="Open Government Capabilities"/>
    <b v="0"/>
    <m/>
    <m/>
    <m/>
    <m/>
    <m/>
    <m/>
    <m/>
    <s v="Open government capabilities"/>
    <s v="x"/>
    <m/>
    <m/>
    <s v="https://cointelegraph.com/news/italian-copyright-authority-and-algorand-develop-blockchain-ecosystem-for-copyright-management"/>
    <s v="validated"/>
    <x v="0"/>
    <s v=" "/>
    <s v="from IPSO (Jaume Martin)"/>
    <d v="2021-11-19T00:00:00"/>
    <m/>
  </r>
  <r>
    <s v="IPSO-200046"/>
    <s v="Finding Waste Heat Spots"/>
    <s v="https://cointelegraph.com/news/austrian-government-backed-project-will-use-blockchain-to-find-waste-heat-spots"/>
    <s v=" "/>
    <s v="The Austrian government is backing a project in the cities of Vienna and Graz that would let citizens submit data about industrial waste heat spots for district heating, receiving tokens as reward. The project, called HotCity’s, is a proof-of-concept that involves creating a gamification system to crowdsource hotspots around the city and channel them to provide public heating. Vienna hosts one of Europe’s largest district heating networks, which provides hot water through centralized heating lines in the city. One of the benefits of such a system is the ability to use waste heat from industrial processes to provide consumers with energy. This has an obvious impact on energy efficiency and CO2 emissions."/>
    <x v="0"/>
    <x v="0"/>
    <s v="AT"/>
    <s v="Austrian Federal Ministry for Climate Action, Environment, Energy, Mobility, Innovation, and Technology"/>
    <x v="0"/>
    <x v="2"/>
    <s v="Waste management."/>
    <x v="4"/>
    <x v="0"/>
    <s v=" "/>
    <s v="Services"/>
    <m/>
    <m/>
    <m/>
    <x v="1"/>
    <x v="1"/>
    <m/>
    <x v="0"/>
    <x v="0"/>
    <x v="3"/>
    <x v="4"/>
    <m/>
    <m/>
    <m/>
    <x v="0"/>
    <x v="31"/>
    <x v="1"/>
    <x v="2"/>
    <x v="2"/>
    <s v="No"/>
    <x v="0"/>
    <x v="2"/>
    <x v="5"/>
    <s v="Reward systems"/>
    <m/>
    <m/>
    <m/>
    <s v="Improved Public Service"/>
    <m/>
    <s v="x"/>
    <s v="x"/>
    <s v="x"/>
    <m/>
    <s v="Open Government Capabilities"/>
    <b v="0"/>
    <m/>
    <m/>
    <m/>
    <m/>
    <m/>
    <m/>
    <m/>
    <s v="Open government capabilities"/>
    <s v="x"/>
    <m/>
    <m/>
    <s v="https://cointelegraph.com/news/austrian-government-backed-project-will-use-blockchain-to-find-waste-heat-spots"/>
    <s v="validated"/>
    <x v="0"/>
    <s v=" "/>
    <s v="from IPSO (Jaume Martin)"/>
    <d v="2021-11-19T00:00:00"/>
    <m/>
  </r>
  <r>
    <s v="IPSO-200047"/>
    <s v="Health Certificates To Address Lockdowns"/>
    <s v="https://www.the-blockchain.com/2020/05/05/covid-19-swiss-company-Proof of Concepting-blockchain-based-health-certificates-to-address-lockdowns/"/>
    <s v=" "/>
    <s v="The project, called Health n Go sprouted from a blockchain-driven ticketing company called TIXnGO,  who repurposed their existing blockchain-based technology to create Health n Go Health n Go is capable of securely distributing health certificates at scale and in line with government and corporate needs in managing the pandemic. Health n Go is designed to safely deliver digital health certificates from a trusted authority such as a doctor or health organisation. Each time a health certificate is issued in the platform, a unique, encrypted and completely traceable identity is attached to it. Individuals can keep their health certificates on a specific wallet on their smartphone, which can be shown on request and the QR code read by a scanner."/>
    <x v="0"/>
    <x v="27"/>
    <s v="CH"/>
    <s v="TIXnGO"/>
    <x v="3"/>
    <x v="4"/>
    <s v="Public health services."/>
    <x v="4"/>
    <x v="0"/>
    <s v=" "/>
    <s v="Services"/>
    <m/>
    <m/>
    <m/>
    <x v="1"/>
    <x v="1"/>
    <m/>
    <x v="0"/>
    <x v="0"/>
    <x v="3"/>
    <x v="4"/>
    <m/>
    <m/>
    <m/>
    <x v="3"/>
    <x v="21"/>
    <x v="1"/>
    <x v="2"/>
    <x v="2"/>
    <s v="No"/>
    <x v="0"/>
    <x v="2"/>
    <x v="5"/>
    <s v="Process digitalisation"/>
    <m/>
    <m/>
    <m/>
    <s v="Improved Public Service"/>
    <m/>
    <s v="x"/>
    <s v="x"/>
    <s v="x"/>
    <s v="x"/>
    <s v="Open Government Capabilities"/>
    <b v="0"/>
    <m/>
    <m/>
    <m/>
    <m/>
    <m/>
    <m/>
    <m/>
    <s v="Open government capabilities"/>
    <s v="x"/>
    <m/>
    <m/>
    <s v="https://www.the-blockchain.com/2020/05/05/covid-19-swiss-company-Proof of Concepting-blockchain-based-health-certificates-to-address-lockdowns/"/>
    <s v="validated"/>
    <x v="0"/>
    <s v=" "/>
    <s v="from IPSO (Jaume Martin)"/>
    <d v="2021-11-19T00:00:00"/>
    <m/>
  </r>
  <r>
    <s v="IPSO-200048"/>
    <s v="Medical Data Management"/>
    <s v="https://cointelegraph.com/news/cyprus-hospital-to-deploy-dlt-based-medical-data-management"/>
    <s v=" "/>
    <s v="VeChain co-developed a blockchain-based medical data management platform in partnership with digital healthcare solution firm I-Dante. The platform, dubbed “The E-NewHealthLife”, is being deployed at the Mediterranean Hospital of Cyprus. The first phase of the platform’s rollout will see it used in the emergency department of the Cyprus hospital, allowing patients to identify themselves, check waiting lists, and autonomously manage their medical records from their mobile phone."/>
    <x v="0"/>
    <x v="6"/>
    <s v="CY"/>
    <s v="VeChain"/>
    <x v="3"/>
    <x v="4"/>
    <s v="Public health services."/>
    <x v="3"/>
    <x v="0"/>
    <s v=" "/>
    <s v="Services"/>
    <m/>
    <m/>
    <m/>
    <x v="1"/>
    <x v="1"/>
    <m/>
    <x v="0"/>
    <x v="0"/>
    <x v="3"/>
    <x v="4"/>
    <m/>
    <m/>
    <m/>
    <x v="0"/>
    <x v="15"/>
    <x v="1"/>
    <x v="2"/>
    <x v="2"/>
    <s v="No"/>
    <x v="0"/>
    <x v="2"/>
    <x v="5"/>
    <s v="Process digitalisation"/>
    <m/>
    <m/>
    <m/>
    <s v="Improved Public Service"/>
    <m/>
    <s v="x"/>
    <s v="x"/>
    <s v="x"/>
    <s v="x"/>
    <s v="Open Government Capabilities"/>
    <b v="0"/>
    <m/>
    <m/>
    <m/>
    <m/>
    <m/>
    <m/>
    <m/>
    <s v="Open government capabilities"/>
    <s v="x"/>
    <m/>
    <m/>
    <s v="https://cointelegraph.com/news/cyprus-hospital-to-deploy-dlt-based-medical-data-management"/>
    <s v="validated"/>
    <x v="0"/>
    <s v=" "/>
    <s v="from IPSO (Jaume Martin)"/>
    <d v="2021-11-22T00:00:00"/>
    <m/>
  </r>
  <r>
    <s v="IPSO-200049"/>
    <s v="Tax Payments"/>
    <s v="https://cointelegraph.com/news/city-of-zermatt-switzerland-now-accepts-tax-payments-in-bitcoin"/>
    <s v=" "/>
    <s v="The municipality of Zermatt is the second location in Switzerland where taxpayers are officially allowed to pay their taxes in Bitcoin. In order to unlock the new tax payment option, the authorities of the Zermatt have partnered with Switzerland’s major crypto financial services company Bitcoin Suisse being now able to convert taxpayers’ Bitcoin into Swiss francs through Bitcoin Suisse which then transfers the amount in fiat currency to the municipality’s bank account. The new tax payment option aims to meet increased demand for Bitcoin-based tax payments."/>
    <x v="3"/>
    <x v="27"/>
    <s v="CH"/>
    <s v="The city council of Zermatt "/>
    <x v="4"/>
    <x v="1"/>
    <s v="General services"/>
    <x v="5"/>
    <x v="0"/>
    <s v=" "/>
    <s v="Services"/>
    <m/>
    <m/>
    <m/>
    <x v="1"/>
    <x v="1"/>
    <m/>
    <x v="0"/>
    <x v="0"/>
    <x v="3"/>
    <x v="4"/>
    <m/>
    <m/>
    <m/>
    <x v="0"/>
    <x v="31"/>
    <x v="1"/>
    <x v="2"/>
    <x v="2"/>
    <s v="No"/>
    <x v="0"/>
    <x v="2"/>
    <x v="5"/>
    <s v="Virtual currencies"/>
    <m/>
    <m/>
    <m/>
    <s v="Improved Public Service"/>
    <m/>
    <s v="x"/>
    <s v="x"/>
    <s v="x"/>
    <m/>
    <b v="0"/>
    <b v="0"/>
    <m/>
    <m/>
    <m/>
    <m/>
    <m/>
    <m/>
    <m/>
    <b v="0"/>
    <m/>
    <m/>
    <m/>
    <s v="https://cointelegraph.com/news/city-of-zermatt-switzerland-now-accepts-tax-payments-in-bitcoin"/>
    <s v="validated"/>
    <x v="0"/>
    <s v=" "/>
    <s v="from IPSO (Jaume Martin)"/>
    <d v="2021-11-22T00:00:00"/>
    <m/>
  </r>
  <r>
    <s v="IPSO-200050"/>
    <s v="Blockchain-based union card"/>
    <s v="https://en.cryptonomist.ch/2020/02/21/trade-unions-blockchain-card-italy/"/>
    <s v=" "/>
    <s v="The Italian trade union Fim Cisl is testing a blockchain-based union card. It is a tokenized digital card, manageable through apps and transactions via wallets, based on the Ethereum blockchain. Its objective is to guarantee the univocal subscription of the Fim Cisl trade union card, in order to avoid any attempt to attack privacy and personal data tampering. This allows keeping track of the number of members in a certified way and to have a useful foundation to open a direct and continuous dialogue between union and members, to share announcements, information and new services in a safe and certified way. "/>
    <x v="0"/>
    <x v="12"/>
    <s v="IT"/>
    <s v="Fim Cisl"/>
    <x v="6"/>
    <x v="0"/>
    <s v="General economic, commercial and labour affair"/>
    <x v="4"/>
    <x v="0"/>
    <s v=" "/>
    <s v="Services"/>
    <m/>
    <m/>
    <m/>
    <x v="1"/>
    <x v="1"/>
    <m/>
    <x v="0"/>
    <x v="0"/>
    <x v="3"/>
    <x v="4"/>
    <m/>
    <m/>
    <m/>
    <x v="3"/>
    <x v="21"/>
    <x v="1"/>
    <x v="2"/>
    <x v="2"/>
    <s v="No"/>
    <x v="1"/>
    <x v="2"/>
    <x v="5"/>
    <s v="Process digitalisation"/>
    <m/>
    <m/>
    <m/>
    <b v="0"/>
    <m/>
    <m/>
    <m/>
    <m/>
    <m/>
    <s v="Improved Administration Efficency"/>
    <s v="Improved Administrative Efficiency"/>
    <m/>
    <s v="x"/>
    <s v="x"/>
    <s v="x"/>
    <m/>
    <s v="x"/>
    <s v="x"/>
    <s v="Open government capabilities"/>
    <s v="x"/>
    <m/>
    <m/>
    <s v="https://en.cryptonomist.ch/2020/02/21/trade-unions-blockchain-card-italy/"/>
    <s v="validated"/>
    <x v="0"/>
    <s v=" "/>
    <s v="from IPSO (Jaume Martin)"/>
    <d v="2021-11-22T00:00:00"/>
    <m/>
  </r>
  <r>
    <s v="IPSO-200051"/>
    <s v="Traceability of meat and milk"/>
    <s v="https://startupitalia.eu/65172-20200210-agroalimentare-la-lombardia-lancia-la-sua-blockchain"/>
    <s v=" "/>
    <s v="Lombardy Region launched its own blockchain for the traceability of agri-food products in order to meet the needs of consumers and offer a new communication tool to companies. Consumers who find meat and milk products in supermarkets can trace the history of the package simply by scanning the QRcode printed on the label. This way they can have access to information pages containing public administration and companies data. For example, for a liter of milk it will be possible to know the results of the inspections of the regional health inspectors at the farms (use of drugs, health of the animals, hygiene of the structures, etc.) and at the processing plants. Not to mention the controls of third-party companies regarding, for example, animal welfare."/>
    <x v="2"/>
    <x v="12"/>
    <s v="IT"/>
    <s v="Regione Lombardia per la trasformazione digitale"/>
    <x v="9"/>
    <x v="3"/>
    <s v="General economic, commercial and labour affair"/>
    <x v="4"/>
    <x v="0"/>
    <s v=" "/>
    <s v="Services"/>
    <m/>
    <m/>
    <m/>
    <x v="1"/>
    <x v="1"/>
    <m/>
    <x v="0"/>
    <x v="0"/>
    <x v="3"/>
    <x v="4"/>
    <m/>
    <m/>
    <m/>
    <x v="0"/>
    <x v="20"/>
    <x v="1"/>
    <x v="2"/>
    <x v="2"/>
    <s v="No"/>
    <x v="0"/>
    <x v="2"/>
    <x v="5"/>
    <s v="Tracking of goods, supply chain, iot"/>
    <m/>
    <m/>
    <m/>
    <s v="Improved Public Service"/>
    <m/>
    <s v="x"/>
    <s v="x"/>
    <s v="x"/>
    <m/>
    <s v="Open Government Capabilities"/>
    <b v="0"/>
    <m/>
    <m/>
    <m/>
    <m/>
    <m/>
    <m/>
    <m/>
    <s v="Open government capabilities"/>
    <s v="x"/>
    <m/>
    <m/>
    <s v="https://startupitalia.eu/65172-20200210-agroalimentare-la-lombardia-lancia-la-sua-blockchain"/>
    <s v="validated"/>
    <x v="0"/>
    <s v=" "/>
    <s v="from IPSO (Jaume Martin)"/>
    <d v="2021-11-23T00:00:00"/>
    <m/>
  </r>
  <r>
    <s v="IPSO-200052"/>
    <s v="Digital baccalaureate diplomas"/>
    <s v="https://www.blockchain4innovation.it/esperti/nascono-i-primi-diplomi-di-maturita-digitali-certificati-dalla-tecnologia-blockchain/"/>
    <s v=" "/>
    <s v="This project is an initiative Villa Flaminia international high schools in collaboration with EY, and consists in the expedition of digital baccalaureate diplomas certified by blockchain technology, the diplomas are made on the Ethereum public platform. With this solution, the tracking of the entire training process of the student can be notarized and shared with all those who may need it, also in relation to the courses and subjects followed."/>
    <x v="3"/>
    <x v="12"/>
    <s v="IT"/>
    <s v="Villa Flaminia international high schools"/>
    <x v="2"/>
    <x v="9"/>
    <s v="Secondary education."/>
    <x v="4"/>
    <x v="0"/>
    <s v=" "/>
    <s v="Services"/>
    <m/>
    <m/>
    <m/>
    <x v="1"/>
    <x v="1"/>
    <m/>
    <x v="0"/>
    <x v="0"/>
    <x v="3"/>
    <x v="4"/>
    <m/>
    <m/>
    <m/>
    <x v="3"/>
    <x v="21"/>
    <x v="1"/>
    <x v="2"/>
    <x v="2"/>
    <s v="No"/>
    <x v="0"/>
    <x v="2"/>
    <x v="5"/>
    <s v="Skill assessment"/>
    <m/>
    <m/>
    <m/>
    <s v="Improved Public Service"/>
    <m/>
    <s v="x"/>
    <s v="x"/>
    <s v="x"/>
    <m/>
    <b v="0"/>
    <b v="0"/>
    <m/>
    <m/>
    <m/>
    <m/>
    <m/>
    <m/>
    <m/>
    <b v="0"/>
    <m/>
    <m/>
    <m/>
    <s v="https://www.blockchain4innovation.it/esperti/nascono-i-primi-diplomi-di-maturita-digitali-certificati-dalla-tecnologia-blockchain/"/>
    <s v="validated"/>
    <x v="0"/>
    <s v=" "/>
    <s v="from IPSO (Jaume Martin)"/>
    <d v="2021-11-23T00:00:00"/>
    <m/>
  </r>
  <r>
    <s v="IPSO-200053"/>
    <s v="Kickstarting the Financial Lives of Refugees"/>
    <s v="https://www.technologyreview.com/2017/09/05/149330/how-blockchain-is-kickstarting-the-financial-lives-of-refugees/"/>
    <s v=" "/>
    <s v="For two years the Finnish Immigration Service has been giving asylum seekers who don’t have bank accounts prepaid Mastercards instead of the traditional cash disbursements, and today the program has several thousand active cardholders. Developed by the Helsinki-based startup MONI, the card is also linked to a unique digital identity stored on a blockchain. This technology helps unbanked asylum seekers advance because what is typically keeping them from getting bank accounts and jobs is that they are missing a form of strongly authenticated identity. MONI’s technology uses one of a number of public blockchains as the means of transferring value—but in a way that to the users seems like using a debit card. A cardholder can pay for things at Mastercard terminals, or enter a number into a Web form to make payments online. MONI takes care of the cryptographic handshake necessary to execute the digital currency transaction as well as the conversion from digital currency back to fiat currency."/>
    <x v="0"/>
    <x v="7"/>
    <s v="FI"/>
    <s v="The Finnish Immigration Service"/>
    <x v="0"/>
    <x v="0"/>
    <s v="Social protection n.e.c."/>
    <x v="5"/>
    <x v="5"/>
    <s v=" "/>
    <s v="Services"/>
    <m/>
    <m/>
    <m/>
    <x v="1"/>
    <x v="1"/>
    <m/>
    <x v="0"/>
    <x v="0"/>
    <x v="3"/>
    <x v="4"/>
    <m/>
    <m/>
    <m/>
    <x v="0"/>
    <x v="31"/>
    <x v="1"/>
    <x v="2"/>
    <x v="2"/>
    <s v="No"/>
    <x v="0"/>
    <x v="2"/>
    <x v="5"/>
    <s v="Virtual currencies"/>
    <m/>
    <m/>
    <m/>
    <s v="Improved Public Service"/>
    <m/>
    <s v="x"/>
    <s v="x"/>
    <s v="x"/>
    <s v="x"/>
    <s v="Open Government Capabilities"/>
    <b v="0"/>
    <m/>
    <m/>
    <m/>
    <m/>
    <m/>
    <m/>
    <m/>
    <s v="Open government capabilities"/>
    <s v="x"/>
    <m/>
    <m/>
    <s v="https://www.technologyreview.com/2017/09/05/149330/how-blockchain-is-kickstarting-the-financial-lives-of-refugees/"/>
    <s v="validated"/>
    <x v="0"/>
    <s v=" "/>
    <s v="from IPSO (Jaume Martin)"/>
    <d v="2021-11-23T00:00:00"/>
    <m/>
  </r>
  <r>
    <s v="IPSO-200054"/>
    <s v="Online services for managing personnel salary accounts"/>
    <s v="http://www.sunfishproject.eu/sunfish/use-cases/"/>
    <s v="info@sunfishproject.eu"/>
    <s v="This use case is part of the EU H2020 project Sunfish, this project has developed and integrated software enabling secure cloud federation as required by the Public Sector. This use case is a demonstrator for the SUNFISH platform so as to enable the processing of sensitive data and personally identifiable information hosted in the cloud and shared between the Italian Ministry of Economy and Finance (MEF) and the Ministry of Interior (MIN). It demonstrates the capability of sharing resources from different private clouds, boosting the efficiency in the utilization of both infrastructures and of the overall process. For this, it was used a Federation-as-a-Service platform and a blockchain-empowered Service Ledger infrastructure."/>
    <x v="0"/>
    <x v="12"/>
    <s v="IT"/>
    <s v="The Italian Ministry of Economy and Finance (MEF)"/>
    <x v="0"/>
    <x v="1"/>
    <s v="Transfers of a general character between different levels of government."/>
    <x v="4"/>
    <x v="1"/>
    <s v=" "/>
    <s v="Services"/>
    <m/>
    <m/>
    <m/>
    <x v="1"/>
    <x v="1"/>
    <m/>
    <x v="0"/>
    <x v="0"/>
    <x v="3"/>
    <x v="4"/>
    <m/>
    <m/>
    <m/>
    <x v="1"/>
    <x v="24"/>
    <x v="1"/>
    <x v="2"/>
    <x v="2"/>
    <s v="No"/>
    <x v="1"/>
    <x v="2"/>
    <x v="5"/>
    <s v="Disintermediation and decentralised networks"/>
    <m/>
    <m/>
    <m/>
    <b v="0"/>
    <m/>
    <m/>
    <m/>
    <m/>
    <m/>
    <s v="Improved Administration Efficency"/>
    <s v="Improved Administrative Efficiency"/>
    <m/>
    <s v="x"/>
    <s v="x"/>
    <s v="x"/>
    <s v="x"/>
    <s v="x"/>
    <s v="x"/>
    <s v="Open government capabilities"/>
    <s v="x"/>
    <m/>
    <m/>
    <s v="http://www.sunfishproject.eu/sunfish/use-cases/"/>
    <s v="validated"/>
    <x v="0"/>
    <s v=" "/>
    <s v="from IPSO (Jaume Martin)"/>
    <d v="2021-11-23T00:00:00"/>
    <m/>
  </r>
  <r>
    <s v="IPSO-200055"/>
    <s v="Use of Public Cloud PaaS to host SaaS and/or to integrate with commercial SaaS solutions"/>
    <s v="http://www.sunfishproject.eu/sunfish/use-cases/"/>
    <s v="info@sunfishproject.eu"/>
    <s v="This use case is part of the EU H2020 project Sunfish, this project has developed and integrated software enabling secure cloud federation as required by the Public Sector. The Maltese Ministry for Finance has been leading the innovation of the Country’s Public Sector with the goal of easing citizens’ interaction with the Government. The Taxation Department requires taxpayers, employers, banks and SMEs, to submit information to the Office of the Commissioner for Revenue. This use case enables the use of public cloud Platform-as-a-Service (PaaS) offerings to deploy applications which collect data from the taxpayers and performs required calculations and validations while ensuring compliance with the secrecy, privacy and data protection legislations and regulations. It also allows for the use of federated systems between the MFIN application on the public cloud PaaS and other commercial SaaS solutions providing services such as payroll etc."/>
    <x v="0"/>
    <x v="21"/>
    <s v="MT"/>
    <s v="Ministry of Finance of Malta (MFIN)"/>
    <x v="0"/>
    <x v="1"/>
    <s v="General services"/>
    <x v="4"/>
    <x v="1"/>
    <s v=" "/>
    <s v="Services"/>
    <m/>
    <m/>
    <m/>
    <x v="1"/>
    <x v="1"/>
    <m/>
    <x v="0"/>
    <x v="0"/>
    <x v="3"/>
    <x v="4"/>
    <m/>
    <m/>
    <m/>
    <x v="0"/>
    <x v="15"/>
    <x v="1"/>
    <x v="2"/>
    <x v="2"/>
    <s v="No"/>
    <x v="0"/>
    <x v="2"/>
    <x v="5"/>
    <s v="Process digitalisation"/>
    <m/>
    <m/>
    <m/>
    <s v="Improved Public Service"/>
    <m/>
    <s v="x"/>
    <s v="x"/>
    <s v="x"/>
    <m/>
    <s v="Open Government Capabilities"/>
    <b v="0"/>
    <m/>
    <m/>
    <m/>
    <m/>
    <m/>
    <m/>
    <m/>
    <s v="Open government capabilities"/>
    <s v="x"/>
    <m/>
    <m/>
    <s v="http://www.sunfishproject.eu/sunfish/use-cases/"/>
    <s v="validated"/>
    <x v="0"/>
    <s v=" "/>
    <s v="from IPSO (Jaume Martin)"/>
    <d v="2021-11-24T00:00:00"/>
    <m/>
  </r>
  <r>
    <s v="IPSO-200056"/>
    <s v="Organised Crime Unit: Secure Cloud Storage for Data"/>
    <s v="http://www.sunfishproject.eu/sunfish/use-cases/"/>
    <s v="info@sunfishproject.eu"/>
    <s v="This use case is part of the EU H2020 project Sunfish, this project has developed and integrated software enabling secure cloud federation as required by the Public Sector. South East Regional Cyber Crime Unit (SEROCU) is one of the nine Regional Cyber Crime Unit (ROCU) operating across the UK. Besides its regional role, it collaborates on a national level with major crime units, all ROCUs and the National Cyber Crime Unit, to prosecute offenders based in Europe and beyond. The storage of such data must be localised on the Unit’s premises but at the same time, each unit must ensure access, in a regulated manner and with different levels of accessibility, to all other ROCUs while investigations are in process. Sunfish Platform offers a state-of-the-art Secure Multiparty Computation service, based on advanced cryptography techniques, which ensures that a functionality can be carried out on privacy sensitive data without leaking any private bit.  This Proof of Concept is a proof-of-concept and a first-time application to cyber-crime evidences of privacy-preserving cross-Cloud searchable data."/>
    <x v="0"/>
    <x v="10"/>
    <s v="UK"/>
    <s v="South East Regional Cyber Crime Unit (SEROCU)"/>
    <x v="9"/>
    <x v="5"/>
    <s v="Police Services"/>
    <x v="4"/>
    <x v="1"/>
    <s v=" "/>
    <s v="Services"/>
    <m/>
    <m/>
    <m/>
    <x v="1"/>
    <x v="1"/>
    <m/>
    <x v="0"/>
    <x v="0"/>
    <x v="3"/>
    <x v="4"/>
    <m/>
    <m/>
    <m/>
    <x v="0"/>
    <x v="15"/>
    <x v="1"/>
    <x v="2"/>
    <x v="2"/>
    <s v="No"/>
    <x v="1"/>
    <x v="2"/>
    <x v="5"/>
    <s v="Data access and reuse"/>
    <m/>
    <m/>
    <m/>
    <b v="0"/>
    <m/>
    <m/>
    <m/>
    <m/>
    <m/>
    <s v="Improved Administration Efficency"/>
    <s v="Improved Administrative Efficiency"/>
    <s v="x"/>
    <s v="x"/>
    <s v="x"/>
    <s v="x"/>
    <s v="x"/>
    <m/>
    <m/>
    <s v="Open government capabilities"/>
    <s v="x"/>
    <m/>
    <m/>
    <s v="http://www.sunfishproject.eu/sunfish/use-cases/"/>
    <s v="validated"/>
    <x v="0"/>
    <s v=" "/>
    <s v="from IPSO (Jaume Martin)"/>
    <d v="2021-11-24T00:00:00"/>
    <m/>
  </r>
  <r>
    <s v="IPSO-200057"/>
    <s v="E-Voting for Political Party primary elections"/>
    <s v="https://cointelegraph.com/news/ruling-russian-political-party-launches-blockchain-based-e-voting"/>
    <s v=" "/>
    <s v="United Russia launched an updated website for its primaries with the added function of e-voting, the vote counting process was implemented using blockchain technology. Only citizens who had completed the authorization process on the web portal providing electronic state services could participate in and vote. The e-voting system was purportedly developed to improve election transparency and eliminate intermediates in the electoral process."/>
    <x v="0"/>
    <x v="35"/>
    <s v="RU"/>
    <s v="United Russia"/>
    <x v="0"/>
    <x v="1"/>
    <s v="General services"/>
    <x v="4"/>
    <x v="2"/>
    <s v=" "/>
    <s v="Services"/>
    <m/>
    <m/>
    <m/>
    <x v="1"/>
    <x v="1"/>
    <m/>
    <x v="0"/>
    <x v="0"/>
    <x v="3"/>
    <x v="4"/>
    <m/>
    <m/>
    <m/>
    <x v="0"/>
    <x v="25"/>
    <x v="1"/>
    <x v="2"/>
    <x v="2"/>
    <s v="No"/>
    <x v="1"/>
    <x v="2"/>
    <x v="5"/>
    <s v="Governance and voting"/>
    <m/>
    <m/>
    <m/>
    <b v="0"/>
    <m/>
    <m/>
    <m/>
    <m/>
    <m/>
    <s v="Improved Administration Efficency"/>
    <s v="Improved Administrative Efficiency"/>
    <m/>
    <s v="x"/>
    <s v="x"/>
    <s v="x"/>
    <m/>
    <s v="x"/>
    <s v="x"/>
    <s v="Open government capabilities"/>
    <s v="x"/>
    <m/>
    <m/>
    <s v="https://cointelegraph.com/news/ruling-russian-political-party-launches-blockchain-based-e-voting"/>
    <s v="validated"/>
    <x v="0"/>
    <s v=" "/>
    <s v="from IPSO (Jaume Martin)"/>
    <d v="2021-11-25T00:00:00"/>
    <m/>
  </r>
  <r>
    <s v="IPSO-200058"/>
    <s v="Corporate Registry in commercial court"/>
    <s v="https://cointelegraph.com/news/french-court-clerks-to-use-ibm-blockchain-platform-for-corporate-registry"/>
    <s v=" "/>
    <s v="French commercial court clerks uses a blockchain-based platform to record changes in companies’ legal status within the country. The blockchain network was jointly developed by IBM and the National Council of Clerks (NCC). The blockchain platform is built on the Hyperledger Fabric framework and aims to increase transparency and efficiency in legal transactions associated with the lifecycle of companies in the registry. Specifically, the solution will be used to record and share data related to the exchanges of regulatory information related to companies' difficulties, as well as the changes of status of the company registered on the French territory. That includes such data as change of corporate name, registration court office, establishment of branch offices, and business dissolution. In a Proof of Concept, NCC reportedly managed to shorten the time needed to update the registry from several days to a single day. "/>
    <x v="0"/>
    <x v="11"/>
    <s v="FR"/>
    <s v="National Council of Clerks (NCC)"/>
    <x v="0"/>
    <x v="1"/>
    <s v="Law courts"/>
    <x v="4"/>
    <x v="2"/>
    <s v=" "/>
    <s v="Services"/>
    <m/>
    <m/>
    <m/>
    <x v="1"/>
    <x v="1"/>
    <m/>
    <x v="0"/>
    <x v="0"/>
    <x v="3"/>
    <x v="4"/>
    <m/>
    <m/>
    <m/>
    <x v="3"/>
    <x v="22"/>
    <x v="1"/>
    <x v="2"/>
    <x v="2"/>
    <s v="No"/>
    <x v="2"/>
    <x v="2"/>
    <x v="5"/>
    <s v="Process digitalisation"/>
    <m/>
    <m/>
    <m/>
    <s v="Improved Public Service"/>
    <m/>
    <s v="x"/>
    <s v="x"/>
    <s v="x"/>
    <s v="x"/>
    <s v="Open Government Capabilities"/>
    <b v="0"/>
    <m/>
    <m/>
    <m/>
    <m/>
    <m/>
    <m/>
    <m/>
    <s v="Open government capabilities"/>
    <s v="x"/>
    <m/>
    <m/>
    <s v="https://cointelegraph.com/news/french-court-clerks-to-use-ibm-blockchain-platform-for-corporate-registry"/>
    <s v="validated"/>
    <x v="0"/>
    <s v=" "/>
    <s v="from IPSO (Jaume Martin)"/>
    <d v="2021-11-25T00:00:00"/>
    <m/>
  </r>
  <r>
    <s v="IPSO-200059"/>
    <s v="Verifiable and tamper-proof university degree"/>
    <s v="https://www.corrierecomunicazioni.it/digital-economy/certificazioni-di-laurea-4-0-con-la-bockchain/"/>
    <s v=" "/>
    <s v="This initiative of Link Campus University allow students to easily obtain a verifiable and tamper-proof version of their degree. A certification that can be shared with employers, schools, family and friends in a simple and intuitive way. One of the main reasons why this tool was introduced is to allow students to be the &quot;curators&quot; of their own data, allowing information to be shared with whomever they choose. The other reason concerns personal continuing education. The system now introduced for degrees can be extended to take into account the different awards in a person's work and study career, creating an environment of continuously evolving training credentials, modular and adaptable to individual needs and skills. "/>
    <x v="3"/>
    <x v="12"/>
    <s v="IT"/>
    <s v="Link Campus University"/>
    <x v="2"/>
    <x v="9"/>
    <s v="R&amp;D education."/>
    <x v="5"/>
    <x v="2"/>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www.corrierecomunicazioni.it/digital-economy/certificazioni-di-laurea-4-0-con-la-bockchain/"/>
    <s v="validated"/>
    <x v="0"/>
    <s v=" "/>
    <s v="from IPSO (Jaume Martin)"/>
    <d v="2021-11-25T00:00:00"/>
    <m/>
  </r>
  <r>
    <s v="IPSO-200060"/>
    <s v="Smart Working"/>
    <s v="https://www.blockchain4innovation.it/mercati/legal/smart-contract/un-poc-per-sfruttare-la-blockchain-al-servizio-dello-smart-working/"/>
    <s v=" "/>
    <s v="This is a Proof of Concept project of Smart Working in the Municipality of Bari (Italy) and aims to experiment with the blockchain in the management of the organizational methods of work in the municipal administration. The project involves the development of a prototype based on Blockchain technology and the involvement of some employees of the municipality who will be part of the test, carrying out part of their activity in an &quot;agile&quot; mode. The initiative is part of the H2020 CITADEL project, Empowering Citizens to Transform European Public Administrations."/>
    <x v="3"/>
    <x v="12"/>
    <s v="IT"/>
    <s v="Municipality of Bari "/>
    <x v="0"/>
    <x v="1"/>
    <s v="General services."/>
    <x v="4"/>
    <x v="2"/>
    <s v=" "/>
    <s v="Services"/>
    <m/>
    <m/>
    <m/>
    <x v="1"/>
    <x v="1"/>
    <m/>
    <x v="0"/>
    <x v="0"/>
    <x v="3"/>
    <x v="4"/>
    <m/>
    <m/>
    <m/>
    <x v="1"/>
    <x v="24"/>
    <x v="1"/>
    <x v="2"/>
    <x v="2"/>
    <s v="No"/>
    <x v="1"/>
    <x v="2"/>
    <x v="5"/>
    <s v="Internal Management"/>
    <m/>
    <m/>
    <m/>
    <b v="0"/>
    <m/>
    <m/>
    <m/>
    <m/>
    <m/>
    <s v="Improved Administration Efficency"/>
    <s v="Improved Administrative Efficiency"/>
    <s v="x"/>
    <m/>
    <s v="x"/>
    <s v="x"/>
    <m/>
    <m/>
    <s v="x"/>
    <b v="0"/>
    <m/>
    <m/>
    <m/>
    <s v="https://www.blockchain4innovation.it/mercati/legal/smart-contract/un-poc-per-sfruttare-la-blockchain-al-servizio-dello-smart-working/"/>
    <s v="validated"/>
    <x v="0"/>
    <s v=" "/>
    <s v="from IPSO (Jaume Martin)"/>
    <d v="2021-11-26T00:00:00"/>
    <m/>
  </r>
  <r>
    <s v="IPSO-200061"/>
    <s v="Verification of the authenticity of university degrees"/>
    <s v="https://cointelegraph.com/news/swiss-university-fights-fake-diplomas-with-blockchain-technology"/>
    <s v=" "/>
    <s v="The University of St. Gallen (Switzerland) introduced a blockchain-based Proof of Concept project to verify the authenticity of its degrees in a matter of seconds rather than several days. The University of St. Gallen has chosen to partner with Swiss blockchain startup BlockFactory and used its certification solution to create immutable diplomas that are registered on the Ethereum blockchain."/>
    <x v="3"/>
    <x v="27"/>
    <s v="CH"/>
    <s v="The University of St. Gallen"/>
    <x v="2"/>
    <x v="9"/>
    <s v="R&amp;D education."/>
    <x v="4"/>
    <x v="2"/>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cointelegraph.com/news/swiss-university-fights-fake-diplomas-with-blockchain-technology"/>
    <s v="validated"/>
    <x v="0"/>
    <s v=" "/>
    <s v="from IPSO (Jaume Martin)"/>
    <d v="2021-11-26T00:00:00"/>
    <m/>
  </r>
  <r>
    <s v="IPSO-200062"/>
    <s v="Flexible energy demand"/>
    <s v="https://www.repubblica.it/economia/rapporti/energitalia/storie/2019/10/02/news/bologna_diventa_smart_con_la_prima_comunita_energetica-237490328/"/>
    <s v=" "/>
    <s v="The project is based on the use of the blockchain with the objective of making energy demand flexible: citizens and companies will benefit from reduced rates thanks to one of the partners of the energy community, the first energy community was tested in Bologna. The initiative was part of the GECO (Green Energy Community) project promoted by AESS (Agency for Energy and Sustainable Development), as coordinator, ENEA and the University of Bologna, with the participation of CAAB / FICO and the local development agency North East Pillar-District."/>
    <x v="3"/>
    <x v="12"/>
    <s v="IT"/>
    <s v="Agency for Energy and Sustainable Development"/>
    <x v="0"/>
    <x v="2"/>
    <s v="Fuel and energy"/>
    <x v="4"/>
    <x v="2"/>
    <s v=" "/>
    <s v="Services"/>
    <m/>
    <m/>
    <m/>
    <x v="1"/>
    <x v="1"/>
    <m/>
    <x v="0"/>
    <x v="0"/>
    <x v="3"/>
    <x v="4"/>
    <m/>
    <m/>
    <m/>
    <x v="2"/>
    <x v="12"/>
    <x v="1"/>
    <x v="2"/>
    <x v="2"/>
    <s v="No"/>
    <x v="0"/>
    <x v="2"/>
    <x v="5"/>
    <s v="Smart city"/>
    <m/>
    <m/>
    <m/>
    <s v="Improved Public Service"/>
    <m/>
    <s v="x"/>
    <s v="x"/>
    <s v="x"/>
    <s v="x"/>
    <s v="Open Government Capabilities"/>
    <b v="0"/>
    <m/>
    <m/>
    <m/>
    <m/>
    <m/>
    <m/>
    <m/>
    <s v="Open government capabilities"/>
    <s v="x"/>
    <m/>
    <m/>
    <s v="https://www.repubblica.it/economia/rapporti/energitalia/storie/2019/10/02/news/bologna_diventa_smart_con_la_prima_comunita_energetica-237490328/"/>
    <s v="validated"/>
    <x v="0"/>
    <s v=" "/>
    <s v="from IPSO (Jaume Martin)"/>
    <d v="2021-11-26T00:00:00"/>
    <m/>
  </r>
  <r>
    <s v="IPSO-200063"/>
    <s v="Enhancing intermodal freight movements"/>
    <s v="https://www.themeditelegraph.com/en/shipping/2019/11/09/news/marseille-completes-blockchain-Proof of Concept-scheme-1.38052980"/>
    <s v=" "/>
    <s v="The Marseille Fos port authority proved a solution’s scope for enhancing intermodal freight movements on major French logistics axis the Mediterranean-Rhone-Saone (MeRS) corridor. The Blockchain solution allows users to share access to protected data ranging from customs documentation to cargo tracking including the loading/discharge, weight and origin/destination of containers. "/>
    <x v="0"/>
    <x v="11"/>
    <s v="FR"/>
    <s v="Marseille Fos port authority"/>
    <x v="4"/>
    <x v="3"/>
    <s v="Transport"/>
    <x v="4"/>
    <x v="2"/>
    <s v=" "/>
    <s v="Services"/>
    <m/>
    <m/>
    <m/>
    <x v="1"/>
    <x v="1"/>
    <m/>
    <x v="0"/>
    <x v="0"/>
    <x v="3"/>
    <x v="4"/>
    <m/>
    <m/>
    <m/>
    <x v="0"/>
    <x v="15"/>
    <x v="1"/>
    <x v="2"/>
    <x v="2"/>
    <s v="No"/>
    <x v="2"/>
    <x v="2"/>
    <x v="5"/>
    <s v="Tracking of goods, supply chain, iot"/>
    <m/>
    <m/>
    <m/>
    <b v="0"/>
    <m/>
    <m/>
    <m/>
    <m/>
    <m/>
    <s v="Improved Administration Efficency"/>
    <s v="Improved Administrative Efficiency"/>
    <s v="x"/>
    <s v="x"/>
    <s v="x"/>
    <s v="x"/>
    <s v="x"/>
    <s v="x"/>
    <s v="x"/>
    <s v="Open government capabilities"/>
    <s v="x"/>
    <m/>
    <m/>
    <s v="https://www.themeditelegraph.com/en/shipping/2019/11/09/news/marseille-completes-blockchain-Proof of Concept-scheme-1.38052980"/>
    <s v="validated"/>
    <x v="0"/>
    <s v=" "/>
    <s v="from IPSO (Jaume Martin)"/>
    <d v="2021-11-26T00:00:00"/>
    <m/>
  </r>
  <r>
    <s v="IPSO-200064"/>
    <s v="University certificates verification"/>
    <s v="https://coinrivet.com/university-certificates-in-spain-blockchain/"/>
    <s v=" "/>
    <s v="Three Spanish higher education institutions are Proof of Concepting blockchain to validate university certificates. The trial began in the region of Murcia and used a new certification standard based on Distributed Ledger Technology (DLT). The universities include the University of Murcia, the Polytechnic University of Cartagena (UPCT), and the San Antonio Catholic University. The institutes have agreed to use DLT with the aim of minimising the falsification of academic diplomas."/>
    <x v="0"/>
    <x v="22"/>
    <s v="ES"/>
    <s v="University of Murcia, Polytechnic University of Cartagena (UPCT), and the San Antonio Catholic University"/>
    <x v="2"/>
    <x v="9"/>
    <s v="R&amp;D education."/>
    <x v="4"/>
    <x v="0"/>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coinrivet.com/university-certificates-in-spain-blockchain/"/>
    <s v="validated"/>
    <x v="0"/>
    <s v=" "/>
    <s v="from IPSO (Jaume Martin)"/>
    <d v="2021-11-30T00:00:00"/>
    <m/>
  </r>
  <r>
    <s v="IPSO-200065"/>
    <s v="Verification of COVID-19 testing"/>
    <s v="https://www.coindesk.com/business/2020/06/17/austrian-government-funds-development-of-blockchain-based-covid-19-app/"/>
    <s v=" "/>
    <s v="The project is ccalled QualiSig and uses elements of Austria’s digital identity system to create three COVID-related prototypes around fraud prevention, fake news and health data. The project uses transparent, encrypted communications and secure and decentralized data storage. Citizens will have sole responsibility for control over their data, using qualified digital signatures through mobile devices. The QualiSig prototypes use the Ardor blockchain built by Swiss firm Jelurida and its Ignis tokenizing system."/>
    <x v="0"/>
    <x v="0"/>
    <s v="AT"/>
    <s v="Federal Ministry for Digital and Economic Affairs"/>
    <x v="0"/>
    <x v="4"/>
    <s v="R&amp;D health."/>
    <x v="4"/>
    <x v="0"/>
    <s v=" "/>
    <s v="Services"/>
    <m/>
    <m/>
    <m/>
    <x v="1"/>
    <x v="1"/>
    <m/>
    <x v="0"/>
    <x v="0"/>
    <x v="3"/>
    <x v="4"/>
    <m/>
    <m/>
    <m/>
    <x v="0"/>
    <x v="15"/>
    <x v="1"/>
    <x v="2"/>
    <x v="2"/>
    <s v="No"/>
    <x v="0"/>
    <x v="2"/>
    <x v="5"/>
    <s v="Contact tracing"/>
    <m/>
    <m/>
    <m/>
    <s v="Improved Public Service"/>
    <m/>
    <s v="x"/>
    <s v="x"/>
    <s v="x"/>
    <s v="x"/>
    <s v="Open Government Capabilities"/>
    <b v="0"/>
    <m/>
    <m/>
    <m/>
    <m/>
    <m/>
    <m/>
    <m/>
    <s v="Open government capabilities"/>
    <s v="x"/>
    <m/>
    <m/>
    <s v="https://www.coindesk.com/business/2020/06/17/austrian-government-funds-development-of-blockchain-based-covid-19-app/"/>
    <s v="validated"/>
    <x v="0"/>
    <s v=" "/>
    <s v="from IPSO (Jaume Martin)"/>
    <d v="2021-12-01T00:00:00"/>
    <m/>
  </r>
  <r>
    <s v="IPSO-200066"/>
    <s v="Loans and insurance services requests simplification"/>
    <s v="https://www.agendadigitale.eu/cittadinanza-digitale/blockchain-nella-pa-per-erogare-nuovi-servizi-lesperienza-del-mef/"/>
    <s v=" "/>
    <s v="The project is called CreditoNet 2.0 and was born with the aim of expanding and innovating the services offered to provide and manage withholdings on payslips, for loans taken out by public administration employees. For this initiative, the use of SIAChain was chosen, the Blockchain network that involves the largest Italian banks, through the use of this technology it is possible to simplify the current interview system between the Ministry of Economy and Finance (MEF), employees and the financial world, offering various advantages both on the security side of information processing, both on the efficiency and speed of reconciliation activities, as well as enabling an innovative approach to reviewing the process."/>
    <x v="0"/>
    <x v="12"/>
    <s v="IT"/>
    <s v="Direzione dei Sistemi Informativi e dell’Innovazione, Ministry of Economy and Finance (MEF)"/>
    <x v="0"/>
    <x v="3"/>
    <s v="R&amp;D economic affairs"/>
    <x v="4"/>
    <x v="2"/>
    <s v=" "/>
    <s v="Services"/>
    <m/>
    <m/>
    <m/>
    <x v="1"/>
    <x v="1"/>
    <m/>
    <x v="0"/>
    <x v="0"/>
    <x v="3"/>
    <x v="4"/>
    <m/>
    <m/>
    <m/>
    <x v="0"/>
    <x v="19"/>
    <x v="1"/>
    <x v="2"/>
    <x v="2"/>
    <s v="No"/>
    <x v="1"/>
    <x v="2"/>
    <x v="5"/>
    <s v="Process digitalisation"/>
    <m/>
    <m/>
    <m/>
    <b v="0"/>
    <m/>
    <m/>
    <m/>
    <m/>
    <m/>
    <s v="Improved Administration Efficency"/>
    <s v="Improved Administrative Efficiency"/>
    <m/>
    <m/>
    <s v="x"/>
    <s v="x"/>
    <m/>
    <m/>
    <m/>
    <s v="Open government capabilities"/>
    <s v="x"/>
    <m/>
    <m/>
    <s v="https://www.agendadigitale.eu/cittadinanza-digitale/blockchain-nella-pa-per-erogare-nuovi-servizi-lesperienza-del-mef/"/>
    <s v="validated"/>
    <x v="0"/>
    <s v=" "/>
    <s v="from IPSO (Jaume Martin)"/>
    <d v="2021-12-01T00:00:00"/>
    <m/>
  </r>
  <r>
    <s v="IPSO-200067"/>
    <s v="Entrepreneur Passport"/>
    <s v="https://dutchblockchaincoalition.org/en/use-cases-2/onderwijs-certificaten-en-diplomas-3-2-2"/>
    <s v="koen.hartog@dutchblockchaincoalition.org"/>
    <s v="As of 1 August 2021, European citizens are supposed to be able to set up a company entirely digitally. With that in mind, the Royal Dutch Association of Civil-Law Notaries (KNB) asked the Dutch Blockchain Coalition to help think about the role of blockchain in the digital process for founding a company. Together with representatives of the KNB, the chambers of commerce, ABN AMRO, Pwc and the Tax and Customs Administration, the concept of an ‘enterprise passport’ has been worked out."/>
    <x v="0"/>
    <x v="13"/>
    <s v="NL"/>
    <s v="Dutch Blockchain Coalition"/>
    <x v="6"/>
    <x v="3"/>
    <s v="R&amp;D economic affairs"/>
    <x v="3"/>
    <x v="7"/>
    <m/>
    <m/>
    <m/>
    <m/>
    <m/>
    <x v="1"/>
    <x v="1"/>
    <m/>
    <x v="0"/>
    <x v="0"/>
    <x v="3"/>
    <x v="4"/>
    <m/>
    <m/>
    <m/>
    <x v="3"/>
    <x v="22"/>
    <x v="1"/>
    <x v="2"/>
    <x v="2"/>
    <s v="No"/>
    <x v="2"/>
    <x v="2"/>
    <x v="5"/>
    <s v="Data notarisation"/>
    <m/>
    <m/>
    <m/>
    <s v="Improved Public Service"/>
    <m/>
    <s v="x"/>
    <s v="x"/>
    <s v="x"/>
    <s v="x"/>
    <s v="Open Government Capabilities"/>
    <b v="0"/>
    <m/>
    <m/>
    <m/>
    <m/>
    <m/>
    <m/>
    <m/>
    <s v="Open government capabilities"/>
    <s v="x"/>
    <m/>
    <m/>
    <s v="https://dutchblockchaincoalition.org/en/"/>
    <s v="validated"/>
    <x v="0"/>
    <m/>
    <s v="Jaume Martin"/>
    <d v="2022-02-01T00:00:00"/>
    <m/>
  </r>
  <r>
    <s v="IPSO-200069"/>
    <s v="Carrière Wallet"/>
    <s v="https://dutchblockchaincoalition.org/en/use-cases-2/carri%C3%A8re-wallet"/>
    <s v="koen.hartog@dutchblockchaincoalition.org"/>
    <s v="Career Wallets are apps that let individuals manage their own digitally validated diplomas and other proofs of qualifications, certificates of good conduct and so forth, letting them be presented e.g. to employers when they start work. Such wallets give the employees greater control over their own details and credentials, as well as a secure way of storing such data digitally. Various practical tests are already underway. About forty large employers are collaborating on this with Rabobank and Randstad. The UWV (Employee Insurance Administration Agency) is running an ongoing practical test with the Municipality of Rotterdam, and the Ministry of the Interior and Kingdom Relations (BZK) is currently developing a wallet for the European Blockchain Infrastructure allowing e.g. verified credentials for diplomas to be shared."/>
    <x v="0"/>
    <x v="13"/>
    <s v="NL"/>
    <s v="Employee Insurance Administration Agency"/>
    <x v="0"/>
    <x v="9"/>
    <s v="General services."/>
    <x v="4"/>
    <x v="7"/>
    <m/>
    <m/>
    <m/>
    <m/>
    <m/>
    <x v="1"/>
    <x v="1"/>
    <m/>
    <x v="0"/>
    <x v="0"/>
    <x v="3"/>
    <x v="4"/>
    <m/>
    <m/>
    <m/>
    <x v="3"/>
    <x v="21"/>
    <x v="1"/>
    <x v="2"/>
    <x v="2"/>
    <s v="No"/>
    <x v="0"/>
    <x v="2"/>
    <x v="5"/>
    <s v="Process digitalisation"/>
    <m/>
    <m/>
    <m/>
    <s v="Improved Public Service"/>
    <m/>
    <s v="x"/>
    <s v="x"/>
    <s v="x"/>
    <m/>
    <s v="Open Government Capabilities"/>
    <b v="0"/>
    <m/>
    <m/>
    <m/>
    <m/>
    <m/>
    <m/>
    <m/>
    <s v="Open government capabilities"/>
    <s v="x"/>
    <m/>
    <m/>
    <s v="https://dutchblockchaincoalition.org/en/"/>
    <s v="validated"/>
    <x v="0"/>
    <m/>
    <s v="Jaume Martin"/>
    <d v="2022-02-02T00:00:00"/>
    <m/>
  </r>
  <r>
    <s v="IPSO-200070"/>
    <s v="uNLock the world"/>
    <s v="https://dutchblockchaincoalition.org/en/use-cases-2/unlock"/>
    <s v="Peter.verkoulen@dutchblockchaincoalition.org"/>
    <s v="In February 2020, various well-known organisations from the commercial and scientific sectors joined forces in uNLock. This initiative led to a digital solution being created that lets members of the public themselves share coronavirus test results in a trusted and digitally secure way, giving them access to “bubbles”– controlled environments where the risk of coronavirus infection is very low. The digital proof of a negative test result is the final element that lets an event venue create a controlled bubble."/>
    <x v="0"/>
    <x v="13"/>
    <s v="NL"/>
    <s v="Dutch Blockchain Coalition"/>
    <x v="6"/>
    <x v="4"/>
    <s v="Public health services."/>
    <x v="4"/>
    <x v="0"/>
    <m/>
    <m/>
    <m/>
    <m/>
    <m/>
    <x v="1"/>
    <x v="1"/>
    <m/>
    <x v="0"/>
    <x v="0"/>
    <x v="3"/>
    <x v="4"/>
    <m/>
    <m/>
    <m/>
    <x v="0"/>
    <x v="15"/>
    <x v="1"/>
    <x v="2"/>
    <x v="2"/>
    <s v="No"/>
    <x v="0"/>
    <x v="2"/>
    <x v="5"/>
    <s v="Process digitalisation"/>
    <m/>
    <m/>
    <m/>
    <s v="Improved Public Service"/>
    <m/>
    <s v="x"/>
    <s v="x"/>
    <s v="x"/>
    <s v="x"/>
    <s v="Open Government Capabilities"/>
    <b v="0"/>
    <m/>
    <m/>
    <m/>
    <m/>
    <m/>
    <m/>
    <m/>
    <s v="Open government capabilities"/>
    <s v="x"/>
    <m/>
    <m/>
    <s v="https://dutchblockchaincoalition.org/en/"/>
    <s v="validated"/>
    <x v="0"/>
    <m/>
    <s v="Jaume Martin"/>
    <d v="2022-02-02T00:00:00"/>
    <m/>
  </r>
  <r>
    <s v="IPSO-200071"/>
    <s v="My pension rights transfer"/>
    <s v="https://dutchblockchaincoalition.org/en/use-cases-2/onderwijs-certificaten-en-diplomas-4"/>
    <s v="koen.hartog@dutchblockchaincoalition.org"/>
    <s v="The Mijnwaardeoverdacht.nl platform (My pension rights transfer) is the first blockchain application internationally in the pensions domain. The prototype was developed jointly with several large pension providers and a team of platform developers at APG, under the name Hyfen. You can use this platform to transfer pensions rights much more quickly and simply – and safely. This application searches for pensions for you and immediately gives you the option of looking at a proposal for transferring the value. All the main elements are covered in the proposal, letting you make a proper comparison between the two pensions arrangements. The platform has been developed with a modular structure that allows the administrative systems of pensions sector parties to be connected together. After a technology assessment was carried out, a combination of proven technology (such as databases and cloud infrastructure) combined with distributed ledger technology (DLT) was chosen for implementing the pension rights transfer platform. DLT is essentially a kind of records system that the information can be stored in. In this case, DLT is only part of the overall solution and is used specifically where it can add value, namely in creating a shared understanding for the parties."/>
    <x v="0"/>
    <x v="13"/>
    <s v="NL"/>
    <s v="Dutch Blockchain Coalition"/>
    <x v="6"/>
    <x v="1"/>
    <s v="General services."/>
    <x v="4"/>
    <x v="7"/>
    <m/>
    <m/>
    <m/>
    <m/>
    <m/>
    <x v="1"/>
    <x v="1"/>
    <m/>
    <x v="0"/>
    <x v="0"/>
    <x v="3"/>
    <x v="4"/>
    <m/>
    <m/>
    <m/>
    <x v="0"/>
    <x v="6"/>
    <x v="1"/>
    <x v="2"/>
    <x v="2"/>
    <s v="No"/>
    <x v="0"/>
    <x v="2"/>
    <x v="5"/>
    <s v="Process digitalisation"/>
    <m/>
    <m/>
    <m/>
    <s v="Improved Public Service"/>
    <m/>
    <s v="x"/>
    <s v="x"/>
    <s v="x"/>
    <m/>
    <s v="Open Government Capabilities"/>
    <b v="0"/>
    <m/>
    <m/>
    <m/>
    <m/>
    <m/>
    <m/>
    <m/>
    <s v="Open government capabilities"/>
    <s v="x"/>
    <m/>
    <m/>
    <s v="https://dutchblockchaincoalition.org/en/"/>
    <s v="validated"/>
    <x v="0"/>
    <m/>
    <s v="Jaume Martin"/>
    <d v="2022-02-02T00:00:00"/>
    <m/>
  </r>
  <r>
    <s v="IPSO-200072"/>
    <s v="Electronic bill of lading (eBL)"/>
    <s v="https://www.portofrotterdam.com/en/news-and-press-releases/singapore-and-rotterdam-successfully-complete-trial-with-electronic-bill-of"/>
    <m/>
    <s v="Singapore and the Netherlands have collaborated since 2019 to explore electronic bills of lading (eBL) on the Europe-Far East trade lane where Singapore and Rotterdam are two major transhipment ports. This trial demonstrated that an eBL issued by one platform could be verified and processed by another digital trade platform. Before we can start making extensive use of this new option, countries will need to adapt their legislation to accept an electronic bill of lading (eBL) as legally valid in addition to conventional hard copies."/>
    <x v="1"/>
    <x v="13"/>
    <s v="NL"/>
    <s v="Port of Rotterdam"/>
    <x v="4"/>
    <x v="3"/>
    <s v="Transport"/>
    <x v="4"/>
    <x v="7"/>
    <m/>
    <m/>
    <m/>
    <m/>
    <m/>
    <x v="1"/>
    <x v="1"/>
    <m/>
    <x v="0"/>
    <x v="0"/>
    <x v="3"/>
    <x v="4"/>
    <m/>
    <m/>
    <m/>
    <x v="0"/>
    <x v="20"/>
    <x v="1"/>
    <x v="2"/>
    <x v="1"/>
    <s v="No"/>
    <x v="2"/>
    <x v="2"/>
    <x v="5"/>
    <m/>
    <m/>
    <m/>
    <m/>
    <s v="Improved Public Service"/>
    <m/>
    <m/>
    <m/>
    <s v="x"/>
    <m/>
    <s v="Improved Administration Efficency"/>
    <s v="Improved Administrative Efficiency"/>
    <s v="x"/>
    <m/>
    <s v="x"/>
    <s v="x"/>
    <m/>
    <m/>
    <s v="x"/>
    <s v="Open government capabilities"/>
    <s v="x"/>
    <m/>
    <m/>
    <s v="https://www.portofrotterdam.com/en/news-and-press-releases/singapore-and-rotterdam-successfully-complete-trial-with-electronic-bill-of"/>
    <s v="validated"/>
    <x v="0"/>
    <m/>
    <s v="Jaume Martin"/>
    <d v="2022-03-08T00:00:00"/>
    <m/>
  </r>
  <r>
    <s v="IPSO-200073"/>
    <s v="Energy trading platform"/>
    <s v="https://www.ledgerinsights.com/german-government-backs-build-of-blockchain-energy-trading-platform-best/"/>
    <m/>
    <s v="The German Ministry of Economic Affairs and Energy is funding a three-year research project conducted by the Reiner Lemoine Institute focused on implementing blockchain technology in electricity trading. The project is entitled BEST, a German acronym for Blockchain-based decentralized energy market design and management structures. The BEST project develops an electricity market provider system (SMBS) that supports local electricity trading where surpluses and bottlenecks can balance each other out in real-time. "/>
    <x v="0"/>
    <x v="1"/>
    <s v="DE"/>
    <s v="Reiner Lemoine Institute "/>
    <x v="2"/>
    <x v="3"/>
    <s v="Fuel and energy"/>
    <x v="4"/>
    <x v="7"/>
    <m/>
    <m/>
    <m/>
    <m/>
    <m/>
    <x v="1"/>
    <x v="1"/>
    <m/>
    <x v="0"/>
    <x v="0"/>
    <x v="3"/>
    <x v="4"/>
    <m/>
    <m/>
    <m/>
    <x v="0"/>
    <x v="26"/>
    <x v="1"/>
    <x v="2"/>
    <x v="2"/>
    <s v="No"/>
    <x v="2"/>
    <x v="2"/>
    <x v="5"/>
    <m/>
    <m/>
    <m/>
    <m/>
    <s v="Improved Public Service"/>
    <m/>
    <m/>
    <m/>
    <s v="x"/>
    <m/>
    <s v="Improved Administration Efficency"/>
    <s v="Improved Administrative Efficiency"/>
    <m/>
    <m/>
    <s v="x"/>
    <s v="x"/>
    <m/>
    <s v="x"/>
    <m/>
    <s v="Open government capabilities"/>
    <s v="x"/>
    <m/>
    <m/>
    <s v="https://www.ledgerinsights.com/german-government-backs-build-of-blockchain-energy-trading-platform-best/"/>
    <s v="validated"/>
    <x v="0"/>
    <m/>
    <s v="Jaume Martin"/>
    <d v="2022-03-08T00:00:00"/>
    <m/>
  </r>
  <r>
    <s v="IPSO-200074"/>
    <s v="Privacy engine"/>
    <s v="https://opdrachten.digipolis.be/en/blog/Blockchain-projects-in-Antwerp"/>
    <m/>
    <s v="The ACPaaS Privacy engine uses blockchain technology. It’s an innovative concept, whereby the engine functions as a gateway or middleware and subsequently protects all privacy-sensitive services and data. All access to privacy sensitive data is checked and assessed, after which a decision is reached as to whether the application or user may access certain data or services, plus a log is maintained of when, by whom and why the data or service has been requested. The Privacy engine ensures all privacy rules are respected and that applications satisfy the GDPR regulations."/>
    <x v="0"/>
    <x v="2"/>
    <s v="BE"/>
    <s v="City of Antwerp"/>
    <x v="4"/>
    <x v="1"/>
    <s v="R&amp;D general public services."/>
    <x v="4"/>
    <x v="0"/>
    <m/>
    <m/>
    <m/>
    <m/>
    <m/>
    <x v="1"/>
    <x v="1"/>
    <m/>
    <x v="0"/>
    <x v="0"/>
    <x v="3"/>
    <x v="4"/>
    <m/>
    <m/>
    <m/>
    <x v="1"/>
    <x v="15"/>
    <x v="1"/>
    <x v="2"/>
    <x v="2"/>
    <s v="No"/>
    <x v="0"/>
    <x v="2"/>
    <x v="5"/>
    <m/>
    <m/>
    <m/>
    <m/>
    <s v="Improved Public Service"/>
    <m/>
    <m/>
    <s v="x"/>
    <m/>
    <m/>
    <s v="Improved Administration Efficency"/>
    <s v="Improved Administrative Efficiency"/>
    <m/>
    <m/>
    <m/>
    <s v="x"/>
    <m/>
    <m/>
    <s v="x"/>
    <s v="Open government capabilities"/>
    <s v="x"/>
    <m/>
    <m/>
    <s v="https://opdrachten.digipolis.be/en/blog/Blockchain-projects-in-Antwerp"/>
    <s v="validated"/>
    <x v="0"/>
    <m/>
    <s v="Jaume Martin"/>
    <d v="2022-03-08T00:00:00"/>
    <m/>
  </r>
  <r>
    <s v="IPSO-200075"/>
    <s v="Digital talent profile"/>
    <s v="https://opdrachten.digipolis.be/en/blog/Blockchain-projects-in-Antwerp"/>
    <m/>
    <s v="The city of Antwerp is using the digital talent profile to collect all the children’s talents and passions. This allows us to advertise them beyond the organisations and associations’ boundaries and ensures those supervising the children can stimulate them even more by playing to their strengths. This digital tool’s underlying technology is blockchain, used to enforce the concept of self-sovereign identity based on claim, proof and attestation. They are always given a unique and unalterable timestamp. Children can therefore make their own decisions as to who they would like to share which talents with and for how long."/>
    <x v="3"/>
    <x v="2"/>
    <s v="BE"/>
    <s v="City of Antwerp"/>
    <x v="4"/>
    <x v="9"/>
    <s v="R&amp;D education."/>
    <x v="4"/>
    <x v="0"/>
    <m/>
    <m/>
    <m/>
    <m/>
    <m/>
    <x v="1"/>
    <x v="1"/>
    <m/>
    <x v="0"/>
    <x v="0"/>
    <x v="3"/>
    <x v="4"/>
    <m/>
    <m/>
    <m/>
    <x v="0"/>
    <x v="23"/>
    <x v="1"/>
    <x v="2"/>
    <x v="2"/>
    <s v="No"/>
    <x v="0"/>
    <x v="2"/>
    <x v="5"/>
    <m/>
    <m/>
    <m/>
    <m/>
    <s v="Improved Public Service"/>
    <s v="x"/>
    <m/>
    <m/>
    <m/>
    <m/>
    <s v="Improved Administration Efficency"/>
    <s v="Improved Administrative Efficiency"/>
    <m/>
    <m/>
    <s v="x"/>
    <m/>
    <m/>
    <m/>
    <m/>
    <b v="0"/>
    <m/>
    <m/>
    <m/>
    <s v="https://opdrachten.digipolis.be/en/blog/Blockchain-projects-in-Antwerp"/>
    <s v="validated"/>
    <x v="0"/>
    <m/>
    <s v="Jaume Martin"/>
    <d v="2022-03-09T00:00:00"/>
    <m/>
  </r>
  <r>
    <s v="IPSO-200076"/>
    <s v="European Social Security Pass"/>
    <s v="https://ec.europa.eu/social/main.jsp?catId=1545&amp;langId=en"/>
    <m/>
    <s v="The European Social Security Pass pilot project aims at exploring the feasibility of a digital solution to improve cross-border verification of social security coverage and address challenges in mobile citizens’ identification and authentication for social security coordination purposes. Such a solution will be developed by leveraging the European Blockchain Services Infrastructure (EBSI) platform, the first EU-wide blockchain infrastructure supporting the delivery of cross-border services, for instance for citizens to manage their own identity, educational credentials and register documents. The pilot project, which started in March 2021, involves around a dozen of interested countries and remains open to participation from other interested Member States. It will address the most relevant technical, organisational and legal issues of the envisaged solution, also in view of a possible large-scale deployment."/>
    <x v="1"/>
    <x v="34"/>
    <s v="EU"/>
    <s v="European Blockchain Services Infrastructure (EBSI)"/>
    <x v="2"/>
    <x v="1"/>
    <s v="General services."/>
    <x v="4"/>
    <x v="7"/>
    <m/>
    <m/>
    <m/>
    <m/>
    <m/>
    <x v="1"/>
    <x v="1"/>
    <m/>
    <x v="0"/>
    <x v="0"/>
    <x v="3"/>
    <x v="4"/>
    <m/>
    <m/>
    <m/>
    <x v="0"/>
    <x v="6"/>
    <x v="1"/>
    <x v="2"/>
    <x v="1"/>
    <s v="No"/>
    <x v="0"/>
    <x v="2"/>
    <x v="5"/>
    <m/>
    <m/>
    <m/>
    <m/>
    <s v="Improved Public Service"/>
    <m/>
    <m/>
    <s v="x"/>
    <m/>
    <m/>
    <s v="Improved Administration Efficency"/>
    <s v="Improved Administrative Efficiency"/>
    <m/>
    <m/>
    <s v="x"/>
    <s v="x"/>
    <s v="x"/>
    <m/>
    <m/>
    <s v="Open government capabilities"/>
    <s v="x"/>
    <m/>
    <m/>
    <s v="https://ec.europa.eu/social/main.jsp?catId=1545&amp;langId=en"/>
    <s v="validated"/>
    <x v="0"/>
    <m/>
    <s v="Jaume Martin"/>
    <d v="2022-03-09T00:00:00"/>
    <m/>
  </r>
  <r>
    <s v="IPSO-200077"/>
    <s v="BIMChain: the blockchain application for managing BIM files"/>
    <s v="https://www.blockchain4innovation.it/mercati/logistica-e-trasporti/bimchain-lapplicazione-blockchain-per-la-gestione-dei-file-bim/"/>
    <m/>
    <s v="Building Information Modeling (BIM) is an innovative methodology that includes the design, construction and management of a business or infrastructure using digital structures for collecting and sharing information. The BIMChain project, conceived by Italferr represents one of the first successful cases of application of blockchain in the BIM methodology. BIMChain is an application that integrates blockchain technology into the BIM methodology to create a sharing and collaboration environment managed through the use of smart contracts, the application guarantees transparency and traceability of the digital identity of BIM files, roles, skills, operations performed on the files and exchange processes, generating trust among all the actors involved."/>
    <x v="0"/>
    <x v="12"/>
    <s v="IT"/>
    <s v="Italferr"/>
    <x v="3"/>
    <x v="3"/>
    <s v="Transport"/>
    <x v="4"/>
    <x v="7"/>
    <m/>
    <m/>
    <m/>
    <m/>
    <m/>
    <x v="1"/>
    <x v="1"/>
    <m/>
    <x v="0"/>
    <x v="0"/>
    <x v="3"/>
    <x v="4"/>
    <m/>
    <m/>
    <m/>
    <x v="0"/>
    <x v="15"/>
    <x v="1"/>
    <x v="2"/>
    <x v="2"/>
    <s v="No"/>
    <x v="0"/>
    <x v="2"/>
    <x v="5"/>
    <m/>
    <m/>
    <m/>
    <m/>
    <s v="Improved Public Service"/>
    <m/>
    <m/>
    <m/>
    <s v="x"/>
    <s v="x"/>
    <s v="Improved Administration Efficency"/>
    <s v="Improved Administrative Efficiency"/>
    <m/>
    <m/>
    <s v="x"/>
    <s v="x"/>
    <s v="x"/>
    <s v="x"/>
    <m/>
    <s v="Open government capabilities"/>
    <s v="x"/>
    <m/>
    <m/>
    <s v="https://www.blockchain4innovation.it/mercati/logistica-e-trasporti/bimchain-lapplicazione-blockchain-per-la-gestione-dei-file-bim/"/>
    <s v="validated"/>
    <x v="0"/>
    <m/>
    <s v="Jaume Martin"/>
    <d v="2022-03-09T00:00:00"/>
    <m/>
  </r>
  <r>
    <s v="IPSO-200078"/>
    <s v="Diploma Notarization"/>
    <s v="https://www.ice.it/it/utilizzo-della-tecnologia-blockchain-la-notarizzazione-dei-diplomi-del-52deg-corce-f-de-franceschi"/>
    <m/>
    <s v="ICE, the Agency for the promotion abroad and internationalization of Italian companies  has recently launched a pilot project for the use of blockchain technology to certify  diplomas of the 52nd CORCE Fausto De Franceschi, accredited Master for the internationalization of companies ASFOR. The procedure, implemented through the so-called &quot;notarization&quot; of data through distributed registers, guarantees the saving of information on the diplomas issued by attributing certain date, proof of paternity and immutability. "/>
    <x v="0"/>
    <x v="12"/>
    <s v="IT"/>
    <s v="ICE - Agenzia per la promozione all'estero e l'internazionalizzazione delle imprese italiane"/>
    <x v="0"/>
    <x v="9"/>
    <s v="Tertiary education."/>
    <x v="4"/>
    <x v="7"/>
    <m/>
    <m/>
    <m/>
    <m/>
    <m/>
    <x v="1"/>
    <x v="1"/>
    <m/>
    <x v="0"/>
    <x v="0"/>
    <x v="3"/>
    <x v="4"/>
    <m/>
    <m/>
    <m/>
    <x v="3"/>
    <x v="21"/>
    <x v="1"/>
    <x v="2"/>
    <x v="2"/>
    <s v="No"/>
    <x v="0"/>
    <x v="2"/>
    <x v="5"/>
    <m/>
    <m/>
    <m/>
    <m/>
    <s v="Improved Public Service"/>
    <m/>
    <m/>
    <m/>
    <s v="x"/>
    <m/>
    <s v="Improved Administration Efficency"/>
    <s v="Improved Administrative Efficiency"/>
    <s v="x"/>
    <m/>
    <s v="x"/>
    <s v="x"/>
    <m/>
    <m/>
    <s v="x"/>
    <s v="Open government capabilities"/>
    <s v="x"/>
    <m/>
    <m/>
    <s v="https://www.ice.it/it/utilizzo-della-tecnologia-blockchain-la-notarizzazione-dei-diplomi-del-52deg-corce-f-de-franceschi"/>
    <s v="validated"/>
    <x v="0"/>
    <m/>
    <s v="Jaume Martin"/>
    <d v="2022-03-10T00:00:00"/>
    <m/>
  </r>
  <r>
    <s v="IPSO-200079"/>
    <s v="A blockchain platform for public administration"/>
    <s v="https://www.fortuneita.com/2021/04/16/una-piattaforma-blockchain-per-la-pubblica-amministrazione/"/>
    <m/>
    <s v="The platform has been developed by Blockchain Italia for Flp, Federazione dei lavoratori pubblici. The platform has already been used for some practices such as the approval of a budget remotely or in the first case of remote trade union conciliation between company and worker. But also in the negotiation of a supplementary collective agreement for the institute and in the first case of notarization of high school diplomas . "/>
    <x v="0"/>
    <x v="12"/>
    <s v="IT"/>
    <s v="Federazione dei lavoratori pubblici"/>
    <x v="6"/>
    <x v="1"/>
    <s v="General services."/>
    <x v="4"/>
    <x v="7"/>
    <m/>
    <m/>
    <m/>
    <m/>
    <m/>
    <x v="1"/>
    <x v="1"/>
    <m/>
    <x v="0"/>
    <x v="0"/>
    <x v="3"/>
    <x v="4"/>
    <m/>
    <m/>
    <m/>
    <x v="3"/>
    <x v="22"/>
    <x v="1"/>
    <x v="2"/>
    <x v="2"/>
    <s v="No"/>
    <x v="0"/>
    <x v="2"/>
    <x v="5"/>
    <m/>
    <m/>
    <m/>
    <m/>
    <s v="Improved Public Service"/>
    <m/>
    <m/>
    <s v="x"/>
    <s v="x"/>
    <m/>
    <s v="Improved Administration Efficency"/>
    <s v="Improved Administrative Efficiency"/>
    <m/>
    <s v="x"/>
    <s v="x"/>
    <s v="x"/>
    <m/>
    <s v="x"/>
    <s v="x"/>
    <s v="Open government capabilities"/>
    <s v="x"/>
    <m/>
    <m/>
    <s v="https://www.fortuneita.com/2021/04/16/una-piattaforma-blockchain-per-la-pubblica-amministrazione/"/>
    <s v="validated"/>
    <x v="0"/>
    <m/>
    <s v="Jaume Martin"/>
    <d v="2022-03-10T00:00:00"/>
    <m/>
  </r>
  <r>
    <s v="IPSO-200080"/>
    <s v="Secure Digital Identities"/>
    <s v="https://www.ledgerinsights.com/deutsche-telekom-bosch-in-identity-project-backed-by-german-government-idunion/"/>
    <m/>
    <s v="The cooperative IDunion was chosen for a German innovation competition to “Showcase Secure Digital Identities”. The second phase of the project is backed by the German Federal Ministry for Economic Affairs and Energy. Partners include DB Systel, Deutsche Telekom, GS1 Germany, Robert Bosch, Siemens and ten others with another 26 associate partners. IDunion’s aim is to use self-sovereign identities (SSI) to launch a production network and implement more than forty identity applications. Use cases range from education, mobility and e-health to finance and IoT solutions. It aims to establish identities for people, legal entities as well as things. Because the project is in its second phase, it already has a test network up and running with multiple functioning identity wallets."/>
    <x v="0"/>
    <x v="1"/>
    <s v="DE"/>
    <s v="German Federal Ministry for Economic Affairs and Energy"/>
    <x v="0"/>
    <x v="1"/>
    <s v="General services."/>
    <x v="4"/>
    <x v="7"/>
    <m/>
    <m/>
    <m/>
    <m/>
    <m/>
    <x v="1"/>
    <x v="1"/>
    <m/>
    <x v="0"/>
    <x v="0"/>
    <x v="3"/>
    <x v="4"/>
    <m/>
    <m/>
    <m/>
    <x v="0"/>
    <x v="23"/>
    <x v="1"/>
    <x v="2"/>
    <x v="2"/>
    <s v="No"/>
    <x v="0"/>
    <x v="2"/>
    <x v="5"/>
    <m/>
    <m/>
    <m/>
    <m/>
    <s v="Improved Public Service"/>
    <m/>
    <s v="x"/>
    <s v="x"/>
    <s v="x"/>
    <m/>
    <s v="Improved Administration Efficency"/>
    <s v="Improved Administrative Efficiency"/>
    <m/>
    <m/>
    <s v="x"/>
    <s v="x"/>
    <m/>
    <s v="x"/>
    <m/>
    <s v="Open government capabilities"/>
    <s v="x"/>
    <m/>
    <m/>
    <s v="https://www.ledgerinsights.com/deutsche-telekom-bosch-in-identity-project-backed-by-german-government-idunion/"/>
    <s v="validated"/>
    <x v="0"/>
    <m/>
    <s v="Jaume Martin"/>
    <d v="2022-03-10T00:00:00"/>
    <m/>
  </r>
  <r>
    <s v="IPSO-200081"/>
    <s v="Private, institutional and non-profit blockchain network"/>
    <s v="https://it.cointelegraph.com/news/la-citta-di-lugano-presenta-la-propria-blockchain-privata-3achain"/>
    <m/>
    <s v="The Swiss municipality of Lugano, in the Canton of Ticino, will launch of its private, institutional and non-profit blockchain. It will be called &quot;3Achain&quot; and will be freely usable by companies and public bodies, as well as by the academic and research world. The aim of the project, introduced as part of the Lugano Living Lab's economic promotion activity, is to make the city a reference point in the world of blockchain technology. Accessibility represents a focal point for the Lugano blockchain. In fact, the project allows anyone, from companies to individual citizens , to approach this innovative tool quickly and easily. Users also enjoy advantageous tariff plans, which encourage experimentation and the launch of new business ideas. Finally, the infrastructure is based on entirely open-source technologies, so that the benefits of innovation can always be shared."/>
    <x v="3"/>
    <x v="27"/>
    <s v="CH"/>
    <s v="Municipality of Lugano"/>
    <x v="4"/>
    <x v="1"/>
    <s v="R&amp;D general public services."/>
    <x v="4"/>
    <x v="7"/>
    <m/>
    <m/>
    <m/>
    <m/>
    <m/>
    <x v="1"/>
    <x v="1"/>
    <m/>
    <x v="0"/>
    <x v="0"/>
    <x v="3"/>
    <x v="4"/>
    <m/>
    <m/>
    <m/>
    <x v="0"/>
    <x v="15"/>
    <x v="1"/>
    <x v="1"/>
    <x v="2"/>
    <s v="No"/>
    <x v="2"/>
    <x v="2"/>
    <x v="5"/>
    <m/>
    <m/>
    <m/>
    <m/>
    <s v="Improved Public Service"/>
    <m/>
    <m/>
    <s v="x"/>
    <s v="x"/>
    <s v="x"/>
    <s v="Improved Administration Efficency"/>
    <s v="Improved Administrative Efficiency"/>
    <s v="x"/>
    <m/>
    <s v="x"/>
    <s v="x"/>
    <m/>
    <s v="x"/>
    <s v="x"/>
    <s v="Open government capabilities"/>
    <s v="x"/>
    <m/>
    <m/>
    <s v="https://eceuropaeu.sharepoint.com/:x:/r/teams/GRP-AIPS/_layouts/15/Doc.aspx?sourcedoc=%7BE9C20DAE-8ECF-431E-B96F-D7480B82426B%7D&amp;file=AIWT6-IPSO-cases_db.xlsx&amp;action=default&amp;mobileredirect=true&amp;cid=a5fa0bbc-e2aa-4fe9-b833-c708bb1cc724"/>
    <s v="validated"/>
    <x v="0"/>
    <m/>
    <s v="Jaume Martin"/>
    <d v="2022-03-10T00:00:00"/>
    <m/>
  </r>
  <r>
    <s v="IPSO-200082"/>
    <s v="National Green Pass"/>
    <s v="https://www.sanmarinoinnovation.com/press-reports/csmz8dn9habdorhrarr7rsrby515k7"/>
    <m/>
    <s v="The San Marino Digital Covid Certificate covers vaccination against Sars-Cov2, past infection or negative test result. The certificate issued has a validity of 1 week starting 15 days after the first vaccination dose or 9 months from the completed vaccination cycle. The certificate is issued upon personal request, in a paper or digital format, by the ISS or facilities authorized by the San Marino health authorities. The San Marino Digital Covid Certificate, using a public key for issuance and validation, has been set up as a national infrastructure at San Marino Innovation S.p.A. This ensures the integrity, authenticity and control of the data contained therein. The entity temporarily performs the functions of Country Signing Certification Authority (CSCA) and is in charge of issuing the Root Certificate for the generation of public and private keys necessary for signing the digital certificates. According to the Ministry of Health and Social Security, the extremely efficient development is owed fully to the multi-layered, fruitful collaboration between San Marino’s public entities and private partners DNV and VeChain."/>
    <x v="0"/>
    <x v="37"/>
    <s v="SM"/>
    <s v="San Marino Innovation S.p.A."/>
    <x v="0"/>
    <x v="4"/>
    <s v="Public health services."/>
    <x v="1"/>
    <x v="7"/>
    <m/>
    <m/>
    <m/>
    <m/>
    <m/>
    <x v="1"/>
    <x v="1"/>
    <m/>
    <x v="0"/>
    <x v="0"/>
    <x v="3"/>
    <x v="4"/>
    <m/>
    <m/>
    <m/>
    <x v="3"/>
    <x v="21"/>
    <x v="1"/>
    <x v="2"/>
    <x v="2"/>
    <s v="No"/>
    <x v="0"/>
    <x v="2"/>
    <x v="5"/>
    <m/>
    <m/>
    <m/>
    <m/>
    <s v="Improved Public Service"/>
    <m/>
    <s v="x"/>
    <s v="x"/>
    <s v="x"/>
    <m/>
    <s v="Improved Administration Efficency"/>
    <s v="Improved Administrative Efficiency"/>
    <m/>
    <s v="x"/>
    <s v="x"/>
    <s v="x"/>
    <m/>
    <s v="x"/>
    <m/>
    <s v="Open government capabilities"/>
    <s v="x"/>
    <m/>
    <m/>
    <s v="https://www.sanmarinoinnovation.com/press-reports/csmz8dn9habdorhrarr7rsrby515k7"/>
    <s v="validated"/>
    <x v="0"/>
    <m/>
    <s v="Jaume Martin"/>
    <d v="2022-03-11T00:00:00"/>
    <m/>
  </r>
  <r>
    <s v="IPSO-200083"/>
    <s v="PlanetWatch: monitoring air quality"/>
    <s v="https://www.blockchain4innovation.it/start-up/planetwatch/"/>
    <m/>
    <s v="PlanetWatch SaS is a startup born in January 2020 that deals with environmental monitoring, starting with air quality. It aims to “monitor” the pollution levels of the planet through the creation of a global monitoring network with decentralized governance . PlanetWatch brings together IoT devices, big data, AI for data analysis and blockchain: the data generated by four types of environmental sensors, indoor and outdoor, is written, validated and tracked on the Algorand blockchain, composing the first public ledger and distributed on air quality. This data is then analyzed by a software suite that uses Artificial Intelligence algorithms and finally shared, in compliance with the GDPR, on web and mobile interfaces such as customized dashboards, interactive maps, transasction logs and apps that build a Sentiment Analysis in real time  based on the surveys of users on the move."/>
    <x v="0"/>
    <x v="12"/>
    <s v="IT"/>
    <s v="PlanetWatch"/>
    <x v="3"/>
    <x v="2"/>
    <s v="Environmental protection n.e.c."/>
    <x v="3"/>
    <x v="7"/>
    <m/>
    <m/>
    <m/>
    <m/>
    <m/>
    <x v="1"/>
    <x v="1"/>
    <m/>
    <x v="0"/>
    <x v="0"/>
    <x v="3"/>
    <x v="4"/>
    <m/>
    <m/>
    <m/>
    <x v="0"/>
    <x v="15"/>
    <x v="1"/>
    <x v="2"/>
    <x v="1"/>
    <s v="No"/>
    <x v="1"/>
    <x v="2"/>
    <x v="5"/>
    <m/>
    <m/>
    <m/>
    <m/>
    <s v="Improved Public Service"/>
    <m/>
    <m/>
    <s v="x"/>
    <m/>
    <m/>
    <s v="Improved Administration Efficency"/>
    <s v="Improved Administrative Efficiency"/>
    <m/>
    <m/>
    <s v="x"/>
    <s v="x"/>
    <m/>
    <s v="x"/>
    <s v="x"/>
    <s v="Open government capabilities"/>
    <s v="x"/>
    <m/>
    <m/>
    <s v="https://www.blockchain4innovation.it/start-up/planetwatch/"/>
    <s v="validated"/>
    <x v="0"/>
    <m/>
    <s v="Jaume Martin"/>
    <d v="2022-03-11T00:00:00"/>
    <m/>
  </r>
  <r>
    <s v="IPSO-200084"/>
    <s v="Blockchain service infrastructure"/>
    <s v="https://www.blockchain4innovation.it/istituzioni-e-associazioni/ibsi-la-blockchain-al-servizio-dei-cittadini-e-del-sistema-italia/"/>
    <m/>
    <s v="The Italian blockchain service infrastructure project has the objective of making available all the potential of architecture, the relationship between citizens and public administration services more efficient. Putting the blockchain at the service of the Italian system, creating a national network (the first of its kind) that makes it possible to offer more efficient public services, develop sustainable energy models and even contribute to the fight against climate change. These are the objectives of the IBSI (Italian blockchain service infrastructure ) project, promoted by the Agency for Digital Italy (AGiD), Cimea, Cai Piemonte, Enea, Inail, Infratel Italia, Inps, Politecnico di Milano, Poste Italiane, Rse, Gse, Sogei and University of Cagliari. The initiative aims to test the design and development methods of an ecosystem based on Distributed Registers (DLT) technologies , in line with the European Strategy which is creating, with the Italian contribution, a similar infrastructure within the European blockchain partnership . In this framework, the new network will have to operate in line with the principles of protection, integrity, interoperability and information sharing."/>
    <x v="0"/>
    <x v="12"/>
    <s v="IT"/>
    <s v="Agency for Digital Italy (AGiD)"/>
    <x v="0"/>
    <x v="1"/>
    <s v="General services."/>
    <x v="3"/>
    <x v="7"/>
    <m/>
    <m/>
    <m/>
    <m/>
    <m/>
    <x v="1"/>
    <x v="1"/>
    <m/>
    <x v="0"/>
    <x v="0"/>
    <x v="3"/>
    <x v="4"/>
    <m/>
    <m/>
    <m/>
    <x v="0"/>
    <x v="15"/>
    <x v="1"/>
    <x v="1"/>
    <x v="2"/>
    <s v="No"/>
    <x v="2"/>
    <x v="2"/>
    <x v="5"/>
    <m/>
    <m/>
    <m/>
    <m/>
    <s v="Improved Public Service"/>
    <m/>
    <s v="x"/>
    <s v="x"/>
    <s v="x"/>
    <m/>
    <s v="Improved Administration Efficency"/>
    <s v="Improved Administrative Efficiency"/>
    <m/>
    <m/>
    <s v="x"/>
    <s v="x"/>
    <m/>
    <s v="x"/>
    <s v="x"/>
    <s v="Open government capabilities"/>
    <s v="x"/>
    <m/>
    <m/>
    <s v="https://www.blockchain4innovation.it/istituzioni-e-associazioni/ibsi-la-blockchain-al-servizio-dei-cittadini-e-del-sistema-italia/"/>
    <s v="validated"/>
    <x v="0"/>
    <m/>
    <s v="Jaume Martin"/>
    <d v="2022-03-11T00:00:00"/>
    <m/>
  </r>
  <r>
    <s v="IPSO-200085"/>
    <s v="Blockchain to protect intellectual property"/>
    <s v="https://cointelegraph.com/news/russian-space-agency-uses-blockchain-to-protect-intellectual-property"/>
    <m/>
    <s v="Russia’s space agency, Roscosmos, aims to fight intellectual property infringement in the space industry with blockchain technology. Roscosmos started testing an IP protection solution based on the Waves Enterprise blockchain platform, a hybrid blockchain platform developed by the eponymous local blockchain firm. Dubbed IP Guard, the blockchain-based tool detects violations of IP belonging to Roscosmos and other industry organizations. The solution also enables Roscosmos to provide non-monetary rewards for detecting IP infringement cases through smart contracts. As part of the platform’s remuneration program, network participants will receive “cosmotokens” that can be later exchanged for merchandise from the agency as well as other space industry organizations."/>
    <x v="0"/>
    <x v="35"/>
    <s v="RU"/>
    <s v="Roscosmos"/>
    <x v="0"/>
    <x v="3"/>
    <s v="Other industries"/>
    <x v="4"/>
    <x v="7"/>
    <m/>
    <m/>
    <m/>
    <m/>
    <m/>
    <x v="1"/>
    <x v="1"/>
    <m/>
    <x v="0"/>
    <x v="0"/>
    <x v="3"/>
    <x v="4"/>
    <m/>
    <m/>
    <m/>
    <x v="5"/>
    <x v="17"/>
    <x v="1"/>
    <x v="2"/>
    <x v="2"/>
    <s v="No"/>
    <x v="1"/>
    <x v="2"/>
    <x v="5"/>
    <m/>
    <m/>
    <m/>
    <m/>
    <s v="Improved Public Service"/>
    <m/>
    <m/>
    <s v="x"/>
    <s v="x"/>
    <s v="x"/>
    <s v="Improved Administration Efficency"/>
    <s v="Improved Administrative Efficiency"/>
    <m/>
    <m/>
    <s v="x"/>
    <s v="x"/>
    <m/>
    <s v="x"/>
    <s v="x"/>
    <s v="Open government capabilities"/>
    <s v="x"/>
    <m/>
    <m/>
    <s v="https://cointelegraph.com/news/russian-space-agency-uses-blockchain-to-protect-intellectual-property"/>
    <s v="validated"/>
    <x v="0"/>
    <m/>
    <s v="Jaume Martin"/>
    <d v="2022-03-11T00:00:00"/>
    <m/>
  </r>
  <r>
    <s v="IPSO-200086"/>
    <s v="Pharmaledger: blockchain enabled healthcare"/>
    <s v="https://pharmaledger.eu/"/>
    <m/>
    <s v="Pharmaledger is a project that brings together a large consortium made up of pharmaceutical companies, public bodies, small and medium-sized enterprises with the aim of promoting the development and adoption of the blockchain in the healthcare sector. The goal is to provide a blockchain-based platform for the healthcare sector, using three macro areas of use cases: the Supply Chain, Clinical Trials and Health Data. According to PharmaLedger aimed, blockchain technologies can provide solutions at reducing healthcare costs, drug development processes, and their lead times. PharmaLedger is a project funded within the Innovative Medicine Initiative (IMI), and sees the participation of over twenty partners located in Europe and beyond. The main pharmaceutical industries of the European Federation of Pharmaceutical Industries and Associations (EFPIA) participate in the front line, supported by patient associations, together with a diverse team of universities and research institutions, public and non-profit bodies and small and medium-sized enterprises."/>
    <x v="1"/>
    <x v="34"/>
    <s v="EU"/>
    <s v="Innovative Medicines Initiative (IMI) and the European Federation of Pharmaceutical Industries and Associations (EFPIA) "/>
    <x v="0"/>
    <x v="4"/>
    <s v="R&amp;D health."/>
    <x v="4"/>
    <x v="7"/>
    <m/>
    <m/>
    <m/>
    <m/>
    <m/>
    <x v="1"/>
    <x v="1"/>
    <m/>
    <x v="0"/>
    <x v="0"/>
    <x v="3"/>
    <x v="4"/>
    <m/>
    <m/>
    <m/>
    <x v="0"/>
    <x v="15"/>
    <x v="1"/>
    <x v="2"/>
    <x v="1"/>
    <s v="No"/>
    <x v="2"/>
    <x v="2"/>
    <x v="5"/>
    <m/>
    <m/>
    <m/>
    <m/>
    <s v="Improved Public Service"/>
    <m/>
    <m/>
    <s v="x"/>
    <s v="x"/>
    <m/>
    <s v="Improved Administration Efficency"/>
    <s v="Improved Administrative Efficiency"/>
    <s v="x"/>
    <m/>
    <s v="x"/>
    <s v="x"/>
    <m/>
    <m/>
    <m/>
    <s v="Open government capabilities"/>
    <s v="x"/>
    <m/>
    <m/>
    <s v="https://pharmaledger.eu/"/>
    <s v="validated"/>
    <x v="0"/>
    <m/>
    <s v="Jaume Martin"/>
    <d v="2022-03-13T00:00:00"/>
    <m/>
  </r>
  <r>
    <s v="IPSO-200087"/>
    <s v="Public procurement: streamlined and faster digital procedures "/>
    <s v="https://www.blockchain4innovation.it/mercati/pubblica-amministrazione/appalti-pubblici-proposta-rivoluzionaria-di-unionsoa-e-ibm-al-governo-con-la-blockchain-procedure-digital-piu-snelle-e-veloci/"/>
    <m/>
    <s v="The project is a totally digital qualification system which, allows to simplify the administrative process and overcome the operational fragmentation of the public procurement chain. The blockchain project, implemented on the IBM cloud, runs along two assets: notarization and notification. The first aspect aims at allowing the characterizing information to be memorized, so that from that moment on, the documents can be consulted by all those who will be authorized to access the system. This will make it possible to provide some services including proof of existence of a dossier, proof of originality and proof of provenance indicating who created the document. The second aspect is instead aimed at giving certain evidence of the documentation management methods by storing each step on the blockchain."/>
    <x v="0"/>
    <x v="12"/>
    <s v="IT"/>
    <s v="Associazione Nazionale Società Organismi di Attestazione - Unionsoa"/>
    <x v="0"/>
    <x v="1"/>
    <s v="General services."/>
    <x v="4"/>
    <x v="7"/>
    <m/>
    <m/>
    <m/>
    <m/>
    <m/>
    <x v="1"/>
    <x v="1"/>
    <m/>
    <x v="0"/>
    <x v="0"/>
    <x v="3"/>
    <x v="4"/>
    <m/>
    <m/>
    <m/>
    <x v="3"/>
    <x v="22"/>
    <x v="1"/>
    <x v="2"/>
    <x v="2"/>
    <s v="No"/>
    <x v="1"/>
    <x v="2"/>
    <x v="5"/>
    <m/>
    <m/>
    <m/>
    <m/>
    <s v="Improved Public Service"/>
    <m/>
    <m/>
    <s v="x"/>
    <m/>
    <m/>
    <e v="#REF!"/>
    <e v="#REF!"/>
    <m/>
    <m/>
    <s v="x"/>
    <s v="x"/>
    <m/>
    <m/>
    <m/>
    <s v="Open government capabilities"/>
    <s v="x"/>
    <m/>
    <m/>
    <s v="https://www.blockchain4innovation.it/mercati/pubblica-amministrazione/appalti-pubblici-proposta-rivoluzionaria-di-unionsoa-e-ibm-al-governo-con-la-blockchain-procedure-digital-piu-snelle-e-veloci/"/>
    <s v="validated"/>
    <x v="0"/>
    <m/>
    <s v="Jaume Martin"/>
    <d v="2022-03-13T00:00:00"/>
    <m/>
  </r>
  <r>
    <s v="IPSO-200088"/>
    <s v="Ecocoin: encouraging virtuous behavior"/>
    <s v="https://www.blockchain4innovation.it/tecnologie/premi-in-ecocoin-per-chi-ricicla-blockchain-e-iot-incentivano-i-comportamenti-virtuosi/"/>
    <m/>
    <s v="EcoCoin was created to give concrete value to actions such as recycling, use of zero-emission vehicles or any other sustainable behavior and to favor the logic of the circular economy. On one hand onnect man and machine using the latest generation interconnected sensors (IoT); on the other hand , the use of blockchain guarantees the immutability of the data,  the measurement of sustainable action and therefore the generation of the value attributed to it. The process is the result of a simple sequence of actions: the citizen creates his own profile with an associated wallet, then interfaces with the municipal waste collector and enters the waste to be recycled. At that point the collector measures the amount of waste and generates EcoCoin , which the citizen will spend in the affiliated circuits within the Municipality."/>
    <x v="0"/>
    <x v="12"/>
    <s v="IT"/>
    <s v="Affidaty"/>
    <x v="3"/>
    <x v="2"/>
    <s v="R&amp;D environmental protection."/>
    <x v="4"/>
    <x v="7"/>
    <m/>
    <m/>
    <m/>
    <m/>
    <m/>
    <x v="1"/>
    <x v="1"/>
    <m/>
    <x v="0"/>
    <x v="0"/>
    <x v="3"/>
    <x v="4"/>
    <m/>
    <m/>
    <m/>
    <x v="0"/>
    <x v="31"/>
    <x v="1"/>
    <x v="2"/>
    <x v="2"/>
    <s v="No"/>
    <x v="0"/>
    <x v="2"/>
    <x v="5"/>
    <m/>
    <m/>
    <m/>
    <m/>
    <s v="Improved Public Service"/>
    <m/>
    <s v="x"/>
    <s v="x"/>
    <s v="x"/>
    <s v="x"/>
    <s v="Improved Administration Efficency"/>
    <s v="Improved Administrative Efficiency"/>
    <m/>
    <m/>
    <s v="x"/>
    <s v="x"/>
    <s v="x"/>
    <s v="x"/>
    <s v="x"/>
    <s v="Open government capabilities"/>
    <s v="x"/>
    <m/>
    <m/>
    <s v="https://www.blockchain4innovation.it/tecnologie/premi-in-ecocoin-per-chi-ricicla-blockchain-e-iot-incentivano-i-comportamenti-virtuosi/"/>
    <s v="validated"/>
    <x v="0"/>
    <m/>
    <s v="Jaume Martin"/>
    <d v="2022-03-13T00:00:00"/>
    <m/>
  </r>
  <r>
    <s v="IPSO-200089"/>
    <s v="Blockchain for emergency services"/>
    <s v="https://cointelegraph.com/news/polish-city-becomes-first-to-adopt-ethereum-blockchain-for-emergency-services"/>
    <m/>
    <s v="Olsztyn, Poland is leveraging Etherum's blockchain to aid the provision of emergency services, offering another tangible use case for distributed ledger technology. Olsztyn has completed a successful trial run of SmartKey, a bridging technology that connects blockchain with physical assets, to aid in police, fire and ambulance services. SmartKey enables rescue teams to perform their jobs more efficiently by connecting a smart contract to Teltonika smart devices that are used by local rescue teams. This connection enables emergency crews to enter any building in the city without having to track down a keyholder or wait for permission. "/>
    <x v="3"/>
    <x v="14"/>
    <s v="PL"/>
    <s v="SmartKey"/>
    <x v="3"/>
    <x v="4"/>
    <s v="Public health services."/>
    <x v="4"/>
    <x v="0"/>
    <m/>
    <m/>
    <m/>
    <m/>
    <m/>
    <x v="1"/>
    <x v="1"/>
    <m/>
    <x v="0"/>
    <x v="0"/>
    <x v="3"/>
    <x v="4"/>
    <m/>
    <m/>
    <m/>
    <x v="0"/>
    <x v="23"/>
    <x v="1"/>
    <x v="2"/>
    <x v="2"/>
    <s v="No"/>
    <x v="0"/>
    <x v="2"/>
    <x v="5"/>
    <m/>
    <m/>
    <m/>
    <m/>
    <s v="Improved Public Service"/>
    <m/>
    <m/>
    <s v="x"/>
    <s v="x"/>
    <m/>
    <s v="Improved Administration Efficency"/>
    <s v="Improved Administrative Efficiency"/>
    <m/>
    <m/>
    <s v="x"/>
    <s v="x"/>
    <s v="x"/>
    <m/>
    <m/>
    <s v="Open government capabilities"/>
    <s v="x"/>
    <m/>
    <m/>
    <s v="https://cointelegraph.com/news/polish-city-becomes-first-to-adopt-ethereum-blockchain-for-emergency-services"/>
    <s v="validated"/>
    <x v="0"/>
    <m/>
    <s v="Jaume Martin"/>
    <d v="2022-03-13T00:00:00"/>
    <m/>
  </r>
  <r>
    <s v="IPSO-200090"/>
    <s v="Service to register digital acts"/>
    <s v="https://www.blockchain4innovation.it/legal-2/giustizia-digitale-il-tribunale-di-cremona-sceglie-la-blockchain-di-stampiz/"/>
    <m/>
    <s v="The Gip-Gup section of the Court of Cremona collaborated with Stampiz to register digital acts. Thanks to this service the section did not suspend the hearings during the Covid emergency and also managed to recover the postponements due to the lockdown. This service has now reached an advanced stage of experimentation and is being developed, and which concerns  registry activities and in particular the registration of digital documents of the office, such as judgments, files, copies and certificates. Registration takes place completely anonymously and without the file being moved from the Court's servers."/>
    <x v="3"/>
    <x v="12"/>
    <s v="IT"/>
    <s v="The Court of Cremona"/>
    <x v="0"/>
    <x v="1"/>
    <s v="Law courts"/>
    <x v="3"/>
    <x v="0"/>
    <m/>
    <m/>
    <m/>
    <m/>
    <m/>
    <x v="1"/>
    <x v="1"/>
    <m/>
    <x v="0"/>
    <x v="0"/>
    <x v="3"/>
    <x v="4"/>
    <m/>
    <m/>
    <m/>
    <x v="3"/>
    <x v="22"/>
    <x v="1"/>
    <x v="2"/>
    <x v="2"/>
    <s v="No"/>
    <x v="1"/>
    <x v="2"/>
    <x v="5"/>
    <m/>
    <m/>
    <m/>
    <m/>
    <s v="Improved Public Service"/>
    <m/>
    <m/>
    <s v="x"/>
    <s v="x"/>
    <s v="x"/>
    <e v="#REF!"/>
    <e v="#REF!"/>
    <m/>
    <m/>
    <s v="x"/>
    <s v="x"/>
    <m/>
    <s v="x"/>
    <s v="x"/>
    <s v="Open government capabilities"/>
    <s v="x"/>
    <m/>
    <m/>
    <s v="https://www.blockchain4innovation.it/legal-2/giustizia-digitale-il-tribunale-di-cremona-sceglie-la-blockchain-di-stampiz/"/>
    <s v="validated"/>
    <x v="0"/>
    <m/>
    <s v="Jaume Martin"/>
    <d v="2022-03-13T00:00:00"/>
    <m/>
  </r>
  <r>
    <s v="IPSO-200091"/>
    <s v="Digital credentials for graduates"/>
    <s v="https://www.bcdiploma.com/en/blog/digital-credentials-press-release-university-of-lille-project-2021-06-02"/>
    <m/>
    <s v="Since July, 2021, the University of Lille issues digital credentials for all its graduates, using blockchain technology. University students receive a link to display a digital credential after their graduation being able to store it in a secure personal wallet and present it to any other university, administration or recruitment platform, ensuring that the credentials are instantly recognized as valid and authentic, without having to contact the issuing university. "/>
    <x v="2"/>
    <x v="11"/>
    <s v="FR"/>
    <s v="University of Lille"/>
    <x v="2"/>
    <x v="9"/>
    <s v="R&amp;D education."/>
    <x v="1"/>
    <x v="7"/>
    <m/>
    <m/>
    <m/>
    <m/>
    <m/>
    <x v="1"/>
    <x v="1"/>
    <m/>
    <x v="0"/>
    <x v="0"/>
    <x v="3"/>
    <x v="4"/>
    <m/>
    <m/>
    <m/>
    <x v="3"/>
    <x v="21"/>
    <x v="1"/>
    <x v="2"/>
    <x v="2"/>
    <s v="Yes"/>
    <x v="0"/>
    <x v="2"/>
    <x v="5"/>
    <m/>
    <m/>
    <m/>
    <m/>
    <s v="Improved Public Service"/>
    <m/>
    <s v="x"/>
    <s v="x"/>
    <s v="x"/>
    <m/>
    <e v="#REF!"/>
    <e v="#REF!"/>
    <m/>
    <m/>
    <m/>
    <m/>
    <m/>
    <m/>
    <m/>
    <s v="Open government capabilities"/>
    <s v="x"/>
    <m/>
    <m/>
    <s v="https://www.bcdiploma.com/en/blog/digital-credentials-press-release-university-of-lille-project-2021-06-02"/>
    <s v="validated"/>
    <x v="0"/>
    <m/>
    <s v="Jaume Martin"/>
    <d v="2022-05-02T00:00:00"/>
    <m/>
  </r>
  <r>
    <s v="IPSO-200092"/>
    <s v="EnergieKnip, Energy Wallet"/>
    <s v="https://energieknip.nl/en/"/>
    <m/>
    <s v="EnergieKnip rewards citizens of Emmen, a municipality of about 100,000 citizens in the northeast of the Netherlands, with digital tokens for anonymously sharing data about energy-saving measures used at home. The tokens can be used to buy energy-saving devices in local stores. On a macro level, this is part of a wider drive by the Netherlands government to reduce energy expenditure to reach the UN’s global climate goals. Its goals are to educate citizens about energy issues, encourage them to install devices in their homes to reduce the overall national energy consumption, increase demand for energy-saving devices, and collect anonymized information about energy use in the area. IOTA, an open-source blockchain technology was chosen for EnergieKnip, its lack of transaction fees makes it a low-cost network to operate; if sustainable solutions are to be found for the climate crisis, they need to save money as well as energy. Also, high-transaction speeds make it an easy network to operate."/>
    <x v="3"/>
    <x v="13"/>
    <s v="NL"/>
    <s v="Municipality of Emmen"/>
    <x v="4"/>
    <x v="2"/>
    <s v="Environmental protection n.e.c."/>
    <x v="1"/>
    <x v="7"/>
    <m/>
    <m/>
    <m/>
    <m/>
    <m/>
    <x v="1"/>
    <x v="1"/>
    <m/>
    <x v="0"/>
    <x v="0"/>
    <x v="3"/>
    <x v="4"/>
    <m/>
    <m/>
    <m/>
    <x v="0"/>
    <x v="31"/>
    <x v="1"/>
    <x v="1"/>
    <x v="2"/>
    <s v="Yes"/>
    <x v="0"/>
    <x v="2"/>
    <x v="5"/>
    <m/>
    <m/>
    <m/>
    <m/>
    <s v="Improved Public Service"/>
    <m/>
    <s v="x"/>
    <m/>
    <m/>
    <s v="x"/>
    <e v="#REF!"/>
    <e v="#REF!"/>
    <m/>
    <m/>
    <m/>
    <m/>
    <m/>
    <m/>
    <m/>
    <b v="0"/>
    <m/>
    <m/>
    <m/>
    <s v="https://energieknip.nl/en/"/>
    <s v="validated"/>
    <x v="0"/>
    <m/>
    <s v="Jaume Martin"/>
    <d v="2022-05-02T00:00:00"/>
    <m/>
  </r>
  <r>
    <s v="IPSO-200093"/>
    <s v="Data Valorization Services"/>
    <s v="https://token-project.eu/use-cases/"/>
    <m/>
    <s v="This is a use case of the EU funded project, TOKEN. Its objective is the valorization of Santander's municipality datasets generated by Smartcity IoT platforms."/>
    <x v="3"/>
    <x v="22"/>
    <s v="ES"/>
    <s v="Municipality of Santander"/>
    <x v="4"/>
    <x v="1"/>
    <s v="General services."/>
    <x v="4"/>
    <x v="0"/>
    <m/>
    <m/>
    <m/>
    <m/>
    <m/>
    <x v="1"/>
    <x v="1"/>
    <m/>
    <x v="0"/>
    <x v="0"/>
    <x v="3"/>
    <x v="4"/>
    <m/>
    <m/>
    <m/>
    <x v="0"/>
    <x v="15"/>
    <x v="1"/>
    <x v="2"/>
    <x v="2"/>
    <s v="No"/>
    <x v="2"/>
    <x v="2"/>
    <x v="5"/>
    <m/>
    <m/>
    <m/>
    <m/>
    <s v="Improved Public Service"/>
    <m/>
    <s v="x"/>
    <s v="x"/>
    <s v="x"/>
    <s v="x"/>
    <e v="#REF!"/>
    <e v="#REF!"/>
    <m/>
    <m/>
    <m/>
    <m/>
    <m/>
    <m/>
    <m/>
    <s v="Open government capabilities"/>
    <s v="x"/>
    <m/>
    <m/>
    <s v="https://token-project.eu/use-cases/"/>
    <s v="validated"/>
    <x v="0"/>
    <m/>
    <s v="Jaume Martin"/>
    <d v="2022-05-02T00:00:00"/>
    <m/>
  </r>
  <r>
    <s v="IPSO-200094"/>
    <s v="The red button: debt pause button"/>
    <s v="https://www.volkskrant.nl/nieuws-achtergrond/gun-de-schuldenaar-even-vrijaf-van-facturen-en-boetes-zeggen-schuldhulpverleners~b4921071/?referrer=https%3A%2F%2Fes.search.yahoo.com%2F"/>
    <m/>
    <s v="The pause button is a new instrument in the world of debt counseling that has been used in Amsterdam on a trial basis for more than a year. Due to the temporary collection stop, the debtor is given the peace and space to focus on a financial solution. Because people with debts can receive free help through the municipality, but a possible debt restructuring can take many months or even more than a year. The organization is supported by a number of parties that are already experimenting with something that resembles such a 'debt pause button': the municipalities of Amsterdam, The Hague and Eindhoven and the Central Judicial Collection Agency (CJIB)."/>
    <x v="3"/>
    <x v="13"/>
    <s v="NL"/>
    <s v="The municipalities of Amsterdam, The Hague and Eindhoven"/>
    <x v="4"/>
    <x v="3"/>
    <s v="R&amp;D social protection."/>
    <x v="4"/>
    <x v="0"/>
    <m/>
    <m/>
    <m/>
    <m/>
    <m/>
    <x v="1"/>
    <x v="1"/>
    <m/>
    <x v="0"/>
    <x v="0"/>
    <x v="3"/>
    <x v="4"/>
    <m/>
    <m/>
    <m/>
    <x v="0"/>
    <x v="19"/>
    <x v="1"/>
    <x v="2"/>
    <x v="2"/>
    <s v="No"/>
    <x v="0"/>
    <x v="2"/>
    <x v="5"/>
    <m/>
    <m/>
    <m/>
    <m/>
    <s v="Improved Public Service"/>
    <m/>
    <s v="x"/>
    <m/>
    <m/>
    <s v="x"/>
    <e v="#REF!"/>
    <e v="#REF!"/>
    <m/>
    <m/>
    <m/>
    <m/>
    <m/>
    <m/>
    <m/>
    <b v="0"/>
    <m/>
    <m/>
    <m/>
    <s v="https://www.volkskrant.nl/nieuws-achtergrond/gun-de-schuldenaar-even-vrijaf-van-facturen-en-boetes-zeggen-schuldhulpverleners~b4921071/?referrer=https%3A%2F%2Fes.search.yahoo.com%2F"/>
    <s v="validated"/>
    <x v="0"/>
    <m/>
    <s v="Jaume Martin"/>
    <d v="2022-05-02T00:00:00"/>
    <m/>
  </r>
  <r>
    <s v="AI_Prog_6"/>
    <s v="Artificial intelligence finds disease-related genes"/>
    <m/>
    <m/>
    <s v="An artificial neural network can reveal patterns in huge amounts of gene expression data, and discover groups of disease-related genes. This has been shown by a new study led by researchers at Linköping University, published in Nature Communications. The scientists hope that the method can eventually be applied within precision medicine and individualised treatment."/>
    <x v="0"/>
    <x v="18"/>
    <s v="SE"/>
    <s v="Linköping University"/>
    <x v="2"/>
    <x v="4"/>
    <s v="Hospital services."/>
    <x v="4"/>
    <x v="0"/>
    <m/>
    <s v="Perception"/>
    <s v="Computer vision"/>
    <s v="Machine learning"/>
    <s v="Intelligent Data Processing"/>
    <x v="0"/>
    <x v="1"/>
    <m/>
    <x v="1"/>
    <x v="0"/>
    <x v="0"/>
    <x v="0"/>
    <s v="A11-Medical devices, Reg. (EU) 2017/745"/>
    <m/>
    <m/>
    <x v="0"/>
    <x v="0"/>
    <x v="0"/>
    <x v="0"/>
    <x v="0"/>
    <m/>
    <x v="1"/>
    <x v="1"/>
    <x v="1"/>
    <s v="Detection systems"/>
    <m/>
    <m/>
    <m/>
    <s v="Improved Public Service"/>
    <s v="x"/>
    <m/>
    <m/>
    <m/>
    <m/>
    <s v="Improved Administration Efficency"/>
    <s v="Improved Administrative Efficiency"/>
    <m/>
    <s v="x"/>
    <m/>
    <m/>
    <m/>
    <m/>
    <m/>
    <b v="0"/>
    <m/>
    <m/>
    <m/>
    <s v="Artificial intelligence finds disease-related genes"/>
    <s v="validated"/>
    <x v="0"/>
    <m/>
    <s v="POLIMI"/>
    <d v="2021-11-08T00:00:00"/>
    <m/>
  </r>
  <r>
    <s v="AI_Prog_10"/>
    <s v="Estonia to give citizens Alexa-like access to public services"/>
    <m/>
    <m/>
    <s v="Because the Estonian government makes all its services available online, the system will be able to access all the information it needs about a citizen to process things such as applications for a new passport._x000a_After the citizen makes a voice request, the virtual assistant might ask for a fingerprint to verify their identity or a selfie to be used on a document, but beyond that applications for services such as renewing passports and registering births will be automated."/>
    <x v="0"/>
    <x v="3"/>
    <s v="EE"/>
    <s v="Estonian Government"/>
    <x v="0"/>
    <x v="1"/>
    <s v="General services."/>
    <x v="6"/>
    <x v="7"/>
    <m/>
    <s v="Communication"/>
    <s v="Natural language processing"/>
    <s v="Machine learning"/>
    <s v="voice assistant"/>
    <x v="0"/>
    <x v="1"/>
    <m/>
    <x v="0"/>
    <x v="0"/>
    <x v="1"/>
    <x v="0"/>
    <m/>
    <m/>
    <m/>
    <x v="0"/>
    <x v="6"/>
    <x v="0"/>
    <x v="0"/>
    <x v="0"/>
    <m/>
    <x v="0"/>
    <x v="1"/>
    <x v="1"/>
    <s v="Public Services and engagement"/>
    <m/>
    <m/>
    <m/>
    <s v="Improved Public Service"/>
    <m/>
    <s v="x"/>
    <m/>
    <s v="x"/>
    <m/>
    <b v="0"/>
    <b v="0"/>
    <m/>
    <m/>
    <m/>
    <m/>
    <m/>
    <m/>
    <m/>
    <b v="0"/>
    <m/>
    <m/>
    <m/>
    <s v="Estonia to give citizens Alexa-like access to public services"/>
    <s v="validated"/>
    <x v="0"/>
    <m/>
    <s v="POLIMI"/>
    <d v="2021-11-08T00:00:00"/>
    <m/>
  </r>
  <r>
    <s v="AI_Prog_19"/>
    <s v="Artificial intelligence &quot;Wuhan model&quot; at the biomedical campus in Rome"/>
    <m/>
    <m/>
    <s v="An artificial intelligence system for early diagnosis and monitoring of Covid-19 pneumonia, capable of providing a 98.5% reliable response in 20 seconds starting from the analysis of the lung CT images. The first to acquire this technology in Europe, used in Wuhan during the Coronavirus emergency, is the Campus Bio-Medico University Hospital of Rome. The system has been successfully tested on anonymised patients by radiologists at the Polyclinic"/>
    <x v="2"/>
    <x v="12"/>
    <s v="IT"/>
    <s v="Policnico Universitario Campus Bio-Medico Roma"/>
    <x v="2"/>
    <x v="4"/>
    <s v="Hospital services."/>
    <x v="4"/>
    <x v="0"/>
    <m/>
    <s v="Perception"/>
    <s v="Computer vision"/>
    <s v="Machine learning"/>
    <s v="Computer Vision"/>
    <x v="0"/>
    <x v="1"/>
    <m/>
    <x v="1"/>
    <x v="0"/>
    <x v="0"/>
    <x v="0"/>
    <s v="A11-Medical devices, Reg. (EU) 2017/745"/>
    <m/>
    <m/>
    <x v="2"/>
    <x v="4"/>
    <x v="0"/>
    <x v="0"/>
    <x v="0"/>
    <m/>
    <x v="1"/>
    <x v="1"/>
    <x v="3"/>
    <s v="Predictive systems"/>
    <m/>
    <m/>
    <m/>
    <b v="0"/>
    <m/>
    <m/>
    <m/>
    <m/>
    <m/>
    <s v="Improved Administration Efficency"/>
    <s v="Improved Administrative Efficiency"/>
    <m/>
    <s v="x"/>
    <m/>
    <s v="x"/>
    <m/>
    <m/>
    <m/>
    <b v="0"/>
    <m/>
    <m/>
    <m/>
    <s v="Intelligenza artificiale “modello Wuhan” al Campus biomedico di Roma"/>
    <s v="validated"/>
    <x v="0"/>
    <m/>
    <s v="POLIMI"/>
    <d v="2021-11-08T00:00:00"/>
    <m/>
  </r>
  <r>
    <s v="AI_Prog_21"/>
    <s v="Against the infection comes Minerva, a &quot;robot&quot; invented by an engineer from Noci (IT)"/>
    <s v="https://www.facebook.com/minervaanticorpi/"/>
    <m/>
    <s v="This chatbot is intended to share information regarding the Coronavirus._x000a_All data are taken from the website of the Ministry of Health http://www.salute.gov.it/nuovocoronavirus"/>
    <x v="0"/>
    <x v="12"/>
    <s v="IT"/>
    <s v="Latina Municipality"/>
    <x v="4"/>
    <x v="4"/>
    <s v="Public health services."/>
    <x v="1"/>
    <x v="0"/>
    <m/>
    <s v="Communication"/>
    <s v="Natural language processing"/>
    <m/>
    <s v="chatbot"/>
    <x v="2"/>
    <x v="1"/>
    <m/>
    <x v="0"/>
    <x v="0"/>
    <x v="1"/>
    <x v="2"/>
    <m/>
    <m/>
    <m/>
    <x v="0"/>
    <x v="1"/>
    <x v="0"/>
    <x v="0"/>
    <x v="0"/>
    <m/>
    <x v="0"/>
    <x v="1"/>
    <x v="1"/>
    <s v="Public Services and engagement"/>
    <m/>
    <m/>
    <m/>
    <s v="Improved Public Service"/>
    <m/>
    <s v="x"/>
    <m/>
    <m/>
    <m/>
    <b v="0"/>
    <b v="0"/>
    <m/>
    <m/>
    <m/>
    <m/>
    <m/>
    <m/>
    <m/>
    <b v="0"/>
    <m/>
    <m/>
    <m/>
    <s v="https://www.noci24.it/cultura/internet/19740-minerva-la-chat-virtuale-sul-coronavirus-contro-le-fake-news-il-nocese-domenicomichele-silvestri-tra-gli-sviluppatori"/>
    <s v="validated"/>
    <x v="0"/>
    <m/>
    <s v="POLIMI"/>
    <d v="2021-11-08T00:00:00"/>
    <m/>
  </r>
  <r>
    <s v="AI_Prog_32"/>
    <s v="E-health 4.0, chatbots at the service of diagnostic units"/>
    <s v="https://www.mondino.it/"/>
    <m/>
    <s v="Thanks to the collaboration between Microsoft and Inail, Italian healthcare facilities can make use of the Healthcare Bot solution free of charge to make a digital assistant for self-assessment of coronavirus symptoms accessible on their portal. The cases of Spallanzani, San Giovanni Addolorata Hospital and ASL Napoli 3 Sud"/>
    <x v="0"/>
    <x v="12"/>
    <s v="IT"/>
    <s v="INAIL Agency"/>
    <x v="0"/>
    <x v="4"/>
    <s v="Hospital services."/>
    <x v="1"/>
    <x v="0"/>
    <m/>
    <s v="Reasoning"/>
    <s v="Automated reasoning"/>
    <m/>
    <s v="Virtual assistant/chatbot"/>
    <x v="2"/>
    <x v="1"/>
    <m/>
    <x v="0"/>
    <x v="2"/>
    <x v="2"/>
    <x v="3"/>
    <m/>
    <m/>
    <m/>
    <x v="1"/>
    <x v="2"/>
    <x v="0"/>
    <x v="0"/>
    <x v="0"/>
    <m/>
    <x v="1"/>
    <x v="1"/>
    <x v="1"/>
    <s v="Public Services and engagement"/>
    <m/>
    <m/>
    <m/>
    <b v="0"/>
    <m/>
    <m/>
    <m/>
    <m/>
    <m/>
    <s v="Improved Administration Efficency"/>
    <s v="Improved Administrative Efficiency"/>
    <m/>
    <m/>
    <s v="x"/>
    <m/>
    <m/>
    <m/>
    <m/>
    <b v="0"/>
    <m/>
    <m/>
    <m/>
    <s v="E-health 4.0, i chatbot al servizio delle unità di diagnosi"/>
    <s v="validated"/>
    <x v="0"/>
    <m/>
    <s v="POLIMI"/>
    <d v="2021-11-08T00:00:00"/>
    <m/>
  </r>
  <r>
    <s v="AI_Prog_41"/>
    <s v="Management of the emergency at Hospital Gemelli - Rome"/>
    <m/>
    <m/>
    <s v="respond to the disease by trying to predict medical complications and the results also in terms of estimating hospitalization times, in Covid-19 patients by responding to the disease with personalized paths for each patient. Many important clinical data relating to Covid-19 patients are also not structured but, thanks to text mining techniques available in SAS solutions, the extraction of information can be automated and fast "/>
    <x v="3"/>
    <x v="12"/>
    <s v="IT"/>
    <s v="Hospital Gemelli di Roma"/>
    <x v="4"/>
    <x v="4"/>
    <s v="Hospital services."/>
    <x v="1"/>
    <x v="0"/>
    <m/>
    <s v="Planning"/>
    <s v="Planning and Scheduling"/>
    <m/>
    <s v="Intelligent Data Processing"/>
    <x v="2"/>
    <x v="1"/>
    <m/>
    <x v="1"/>
    <x v="0"/>
    <x v="0"/>
    <x v="3"/>
    <m/>
    <m/>
    <m/>
    <x v="1"/>
    <x v="2"/>
    <x v="0"/>
    <x v="0"/>
    <x v="0"/>
    <m/>
    <x v="1"/>
    <x v="1"/>
    <x v="1"/>
    <s v="Business intelligence"/>
    <m/>
    <s v="3 - AI4IOP"/>
    <m/>
    <b v="0"/>
    <m/>
    <m/>
    <m/>
    <m/>
    <m/>
    <s v="Improved Administration Efficency"/>
    <s v="Improved Administrative Efficiency"/>
    <m/>
    <m/>
    <s v="x"/>
    <m/>
    <m/>
    <m/>
    <m/>
    <b v="0"/>
    <m/>
    <m/>
    <m/>
    <s v="Analytics firmati Sas al Gemelli: “Così gestiamo l’emergenza”"/>
    <s v="validated"/>
    <x v="0"/>
    <m/>
    <s v="POLIMI"/>
    <d v="2021-11-08T00:00:00"/>
    <m/>
  </r>
  <r>
    <s v="AI_Prog_42"/>
    <s v="Artificial intelligence and video surveillance to control the distance at the airport"/>
    <m/>
    <m/>
    <s v="Italian Institute of Technology has developed the' Social distancing 'software that is tested at Genoa airport: colored light cones warn when people are too close "/>
    <x v="3"/>
    <x v="12"/>
    <s v="IT"/>
    <s v="IIT and Aeroporto di Genova"/>
    <x v="2"/>
    <x v="5"/>
    <s v="Public order and safety n.e.c."/>
    <x v="4"/>
    <x v="0"/>
    <m/>
    <s v="Perception"/>
    <s v="Computer vision"/>
    <s v="Machine learning"/>
    <s v="Computer Vision"/>
    <x v="0"/>
    <x v="1"/>
    <m/>
    <x v="4"/>
    <x v="1"/>
    <x v="2"/>
    <x v="0"/>
    <m/>
    <m/>
    <m/>
    <x v="2"/>
    <x v="4"/>
    <x v="0"/>
    <x v="0"/>
    <x v="0"/>
    <m/>
    <x v="0"/>
    <x v="1"/>
    <x v="2"/>
    <s v="Detection systems"/>
    <m/>
    <m/>
    <m/>
    <s v="Improved Public Service"/>
    <m/>
    <m/>
    <m/>
    <s v="x"/>
    <m/>
    <b v="0"/>
    <b v="0"/>
    <m/>
    <m/>
    <m/>
    <m/>
    <m/>
    <m/>
    <m/>
    <b v="0"/>
    <m/>
    <m/>
    <m/>
    <s v="Intelligenza artificiale e videosorveglianza per controllare il distanziamento all'aeroporto"/>
    <s v="validated"/>
    <x v="0"/>
    <m/>
    <s v="POLIMI"/>
    <d v="2021-11-08T00:00:00"/>
    <m/>
  </r>
  <r>
    <s v="AI_Prog_43"/>
    <s v="Met police deploy live facial recognition technology"/>
    <m/>
    <m/>
    <s v="Beginning operational use of facial recognition CCTV, despite a scathing assessment of its effectiveness from the expert hired to scrutinise its trials. Thousands of shoppers in east London were scanned by van-mounted cameras pointed at the doors of the Stratford Centre retail complex, in what a senior police officer at the scene described as an “intelligence-led” deployment."/>
    <x v="3"/>
    <x v="10"/>
    <s v="UK"/>
    <s v="Metropolitan Police"/>
    <x v="4"/>
    <x v="5"/>
    <s v="Public order and safety n.e.c."/>
    <x v="1"/>
    <x v="0"/>
    <m/>
    <s v="Perception"/>
    <s v="Computer vision"/>
    <s v="Machine learning"/>
    <s v="Computer Vision"/>
    <x v="0"/>
    <x v="8"/>
    <s v="1-Biometrics"/>
    <x v="0"/>
    <x v="0"/>
    <x v="0"/>
    <x v="0"/>
    <m/>
    <m/>
    <s v="Computer Vision and Identity Recognition"/>
    <x v="3"/>
    <x v="8"/>
    <x v="0"/>
    <x v="0"/>
    <x v="0"/>
    <m/>
    <x v="0"/>
    <x v="1"/>
    <x v="1"/>
    <s v="Detection systems"/>
    <m/>
    <m/>
    <m/>
    <s v="Improved Public Service"/>
    <m/>
    <m/>
    <s v="x"/>
    <m/>
    <m/>
    <b v="0"/>
    <b v="0"/>
    <m/>
    <m/>
    <m/>
    <m/>
    <m/>
    <m/>
    <m/>
    <b v="0"/>
    <m/>
    <m/>
    <m/>
    <s v="Met police deploy live facial recognition technology"/>
    <s v="validated"/>
    <x v="0"/>
    <m/>
    <s v="POLIMI"/>
    <d v="2021-11-08T00:00:00"/>
    <m/>
  </r>
  <r>
    <s v="AI_Prog_44"/>
    <s v="Natural language processing for Land Registry documentation in Sweden"/>
    <m/>
    <m/>
    <s v="The handwritten documents were of low quality and resolution which made analysis challenging. To fix this, the SLR carried out pre-processing work on the handwritten documents to improve the quality of the input data. The SLR then used handwritten text recognition (HTR) to extract information from the handwritten documents. The SLR then used a neural network to apply word corrections and associations to complete any sentences with words not captured by HTR. Once SLR had extracted the text, they used an AI model to highlight key features in the document, for example location, names and summary."/>
    <x v="0"/>
    <x v="18"/>
    <s v="SE"/>
    <s v="Swedish Land Registry"/>
    <x v="0"/>
    <x v="8"/>
    <s v="Housing development."/>
    <x v="1"/>
    <x v="2"/>
    <m/>
    <s v="Communication"/>
    <s v="Natural language processing"/>
    <m/>
    <s v="text analysis"/>
    <x v="2"/>
    <x v="1"/>
    <m/>
    <x v="0"/>
    <x v="0"/>
    <x v="1"/>
    <x v="2"/>
    <m/>
    <m/>
    <m/>
    <x v="0"/>
    <x v="6"/>
    <x v="0"/>
    <x v="0"/>
    <x v="0"/>
    <m/>
    <x v="1"/>
    <x v="0"/>
    <x v="2"/>
    <s v="Process digitalisation"/>
    <m/>
    <m/>
    <m/>
    <b v="0"/>
    <m/>
    <m/>
    <m/>
    <m/>
    <m/>
    <s v="Improved Administration Efficency"/>
    <s v="Improved Administrative Efficiency"/>
    <s v="x"/>
    <m/>
    <s v="x"/>
    <m/>
    <m/>
    <m/>
    <m/>
    <b v="0"/>
    <m/>
    <m/>
    <m/>
    <s v="Natural language processing for Land Registry documentation in Sweden"/>
    <s v="validated"/>
    <x v="0"/>
    <m/>
    <s v="POLIMI"/>
    <d v="2021-11-08T00:00:00"/>
    <m/>
  </r>
  <r>
    <s v="AI_Prog_46"/>
    <s v="How the Ministry of Justice used AI to compare prison reports"/>
    <m/>
    <m/>
    <s v="MoJ trained a neural network on the prison reports to track how people use specific words in prison contexts. The algorithm groups words with similar meanings to form an ‘intelligent search’ tool. New reports are automatically added to the tool’s library so the data remains up-to-date. This means staff can rapidly uncover information buried in the reports and identify trends."/>
    <x v="0"/>
    <x v="10"/>
    <s v="UK"/>
    <s v="Ministry of Justice"/>
    <x v="0"/>
    <x v="5"/>
    <s v="Public order and safety n.e.c."/>
    <x v="1"/>
    <x v="2"/>
    <m/>
    <s v="Communication"/>
    <s v="Natural language processing"/>
    <s v="Machine learning"/>
    <s v="text analysis"/>
    <x v="0"/>
    <x v="1"/>
    <m/>
    <x v="0"/>
    <x v="2"/>
    <x v="2"/>
    <x v="0"/>
    <m/>
    <m/>
    <m/>
    <x v="1"/>
    <x v="2"/>
    <x v="0"/>
    <x v="0"/>
    <x v="0"/>
    <m/>
    <x v="1"/>
    <x v="1"/>
    <x v="1"/>
    <s v="Business intelligence"/>
    <m/>
    <s v="3 - AI4IOP"/>
    <m/>
    <b v="0"/>
    <m/>
    <m/>
    <m/>
    <m/>
    <m/>
    <s v="Improved Administration Efficency"/>
    <s v="Improved Administrative Efficiency"/>
    <m/>
    <m/>
    <s v="x"/>
    <m/>
    <m/>
    <m/>
    <m/>
    <b v="0"/>
    <m/>
    <m/>
    <m/>
    <s v="How the Ministry of Justice used AI to compare prison reports"/>
    <s v="validated"/>
    <x v="0"/>
    <m/>
    <s v="POLIMI"/>
    <d v="2021-11-08T00:00:00"/>
    <m/>
  </r>
  <r>
    <s v="AI_Prog_51"/>
    <s v="AI-for-Covid Predictive diagnostics made in Italy"/>
    <s v="https://www.cdi.it/per-i-medici/ricerca/aiforcovid/"/>
    <s v="CDI Direzione Generale: Renato Carli_x000a_Tel 02 48317 479_x000a_Email: dirgen@cdi.it"/>
    <s v="It is a platform based on artificial intelligence applied to diagnostic imaging that allows to identify in advance, in patients affected by Covid-19, on the basis of the chest x-ray examination performed at the time of admission, the risk of going towards a worsening of the pulmonary situation and therefore the need for any mechanical ventilatory assistance."/>
    <x v="0"/>
    <x v="12"/>
    <s v="IT"/>
    <s v="Hospital Centro Diagnostico Italiano di Milano"/>
    <x v="8"/>
    <x v="4"/>
    <s v="Public health services."/>
    <x v="6"/>
    <x v="7"/>
    <m/>
    <s v="Perception"/>
    <s v="Computer vision"/>
    <m/>
    <s v="Computer Vision"/>
    <x v="3"/>
    <x v="1"/>
    <m/>
    <x v="1"/>
    <x v="0"/>
    <x v="0"/>
    <x v="0"/>
    <s v="A11-Medical devices, Reg. (EU) 2017/745"/>
    <m/>
    <m/>
    <x v="2"/>
    <x v="9"/>
    <x v="0"/>
    <x v="0"/>
    <x v="0"/>
    <m/>
    <x v="1"/>
    <x v="1"/>
    <x v="1"/>
    <s v="Predictive systems"/>
    <m/>
    <m/>
    <m/>
    <b v="0"/>
    <m/>
    <m/>
    <m/>
    <m/>
    <m/>
    <s v="Improved Administration Efficency"/>
    <s v="Improved Administrative Efficiency"/>
    <m/>
    <s v="x"/>
    <m/>
    <m/>
    <m/>
    <m/>
    <m/>
    <b v="0"/>
    <m/>
    <m/>
    <m/>
    <s v="Diagnostica predittiva made in Italy: debutta AI-for-Covid"/>
    <s v="validated"/>
    <x v="0"/>
    <m/>
    <s v="POLIMI"/>
    <d v="2021-11-08T00:00:00"/>
    <m/>
  </r>
  <r>
    <s v="AI_Prog_53"/>
    <s v="How we used deep learning to structure GOV.UK's content"/>
    <s v="https://www.gov.uk/"/>
    <m/>
    <s v="We used Natural Language Processing to make the text content on the page machine readable. We used this and the page metadata (like date published and department) to learn patterns that could be used to predict which sub-branches an untagged page should be organised in._x000a_In some cases, a GOV.UK page is tagged to more than one sub-branch, so we implemented a multilabel model to be able to do exactly that."/>
    <x v="0"/>
    <x v="10"/>
    <s v="UK"/>
    <s v="Government Digital Service"/>
    <x v="0"/>
    <x v="3"/>
    <s v="Communication"/>
    <x v="1"/>
    <x v="1"/>
    <m/>
    <s v="Planning"/>
    <s v="Planning and Scheduling"/>
    <s v="Machine learning"/>
    <s v="Intelligent Data Processing"/>
    <x v="0"/>
    <x v="1"/>
    <m/>
    <x v="0"/>
    <x v="0"/>
    <x v="1"/>
    <x v="0"/>
    <m/>
    <m/>
    <m/>
    <x v="1"/>
    <x v="5"/>
    <x v="0"/>
    <x v="0"/>
    <x v="0"/>
    <m/>
    <x v="0"/>
    <x v="1"/>
    <x v="1"/>
    <s v="Public Services and engagement"/>
    <m/>
    <s v="3 - AI4IOP"/>
    <m/>
    <s v="Improved Public Service"/>
    <m/>
    <m/>
    <m/>
    <s v="x"/>
    <m/>
    <b v="0"/>
    <b v="0"/>
    <m/>
    <m/>
    <m/>
    <m/>
    <m/>
    <m/>
    <m/>
    <b v="0"/>
    <m/>
    <m/>
    <m/>
    <s v="How we used deep learning to structure GOV.UK’s content"/>
    <s v="validated"/>
    <x v="0"/>
    <m/>
    <s v="POLIMI"/>
    <d v="2021-11-08T00:00:00"/>
    <m/>
  </r>
  <r>
    <s v="AI_Prog_54"/>
    <s v="How the Department for Transport used AI to improve MOT testing"/>
    <s v="https://www.gov.uk/government/organisations/driver-and-vehicle-standards-agency"/>
    <m/>
    <s v="The DVSA applied a clustering model against garage test data from the last 3 months, as there was no labelled data available. The clustering model grouped MOT centres based on the behaviour they show when conducting MOT tests._x000a_The DVSA created a risk score for each garage in Great Britain. The risk score combined the output of the clustering algorithm with historical data about how frequently garages had been disciplined for not applying correct MOT standards. This allowed the DVSA to rank garages and their testers, and helped the DVSA identify regional trends._x000a_The DVSA updated their garage test data every 3 months. This allowed the DVSA to ensure the model used fresh data whilst also providing stability to garage ratings, providing examiners 3 month windows with which to visit garages."/>
    <x v="0"/>
    <x v="10"/>
    <s v="UK"/>
    <s v="Driver and Vehicle Standards Agency (DVSA) "/>
    <x v="0"/>
    <x v="3"/>
    <s v="Transport"/>
    <x v="1"/>
    <x v="2"/>
    <m/>
    <s v="Planning"/>
    <s v="Planning and Scheduling"/>
    <m/>
    <s v="Intelligent Data Processing"/>
    <x v="3"/>
    <x v="1"/>
    <m/>
    <x v="2"/>
    <x v="4"/>
    <x v="2"/>
    <x v="0"/>
    <m/>
    <m/>
    <m/>
    <x v="3"/>
    <x v="13"/>
    <x v="0"/>
    <x v="0"/>
    <x v="0"/>
    <m/>
    <x v="0"/>
    <x v="0"/>
    <x v="0"/>
    <s v="Enforcement"/>
    <m/>
    <m/>
    <m/>
    <s v="Improved Public Service"/>
    <m/>
    <m/>
    <m/>
    <s v="x"/>
    <m/>
    <b v="0"/>
    <b v="0"/>
    <m/>
    <m/>
    <m/>
    <m/>
    <m/>
    <m/>
    <m/>
    <b v="0"/>
    <m/>
    <m/>
    <m/>
    <s v="How the Department for Transport used AI to improve MOT testing"/>
    <s v="validated"/>
    <x v="0"/>
    <m/>
    <s v="POLIMI"/>
    <d v="2021-11-08T00:00:00"/>
    <m/>
  </r>
  <r>
    <s v="AI_Prog_55"/>
    <s v="How DFID used satellite images to estimate populations"/>
    <s v="https://grid3.org/"/>
    <m/>
    <s v="DFID has deployed the programme in Nigeria, Zambia, Mozambique and Democratic Republic of Congo (DRC). DFID has also conducted scoping missions to Tanzania, Ethiopia, and South Sudan. The model - called GRID3 - is being used to:_x000a_develop a hybrid census model which combines population estimates for small areas of uniform, detailed grids with modelled population estimates_x000a_support developing countries as they plan their full censuses_x000a_plan vaccination campaigns and other services_x000a_support developing countries such as DRC safely gather population estimates for areas in conflict_x000a_DFID is now exploring whether they can also use mobile phone data to provide more accurate local level population estimates."/>
    <x v="1"/>
    <x v="10"/>
    <s v="UK"/>
    <s v="Department for International Development (DFID)"/>
    <x v="1"/>
    <x v="1"/>
    <s v="General services."/>
    <x v="1"/>
    <x v="2"/>
    <m/>
    <s v="Perception"/>
    <s v="Computer vision"/>
    <s v="Machine learning"/>
    <s v="Computer Vision"/>
    <x v="0"/>
    <x v="1"/>
    <m/>
    <x v="0"/>
    <x v="0"/>
    <x v="1"/>
    <x v="0"/>
    <m/>
    <m/>
    <m/>
    <x v="3"/>
    <x v="8"/>
    <x v="0"/>
    <x v="0"/>
    <x v="0"/>
    <m/>
    <x v="1"/>
    <x v="1"/>
    <x v="2"/>
    <s v="Business intelligence"/>
    <m/>
    <m/>
    <m/>
    <b v="0"/>
    <m/>
    <m/>
    <m/>
    <m/>
    <m/>
    <s v="Improved Administration Efficency"/>
    <s v="Improved Administrative Efficiency"/>
    <m/>
    <s v="x"/>
    <m/>
    <s v="x"/>
    <m/>
    <m/>
    <m/>
    <b v="0"/>
    <m/>
    <m/>
    <m/>
    <s v="How DFID used satellite images to estimate populations"/>
    <s v="validated"/>
    <x v="0"/>
    <m/>
    <s v="POLIMI"/>
    <d v="2021-11-08T00:00:00"/>
    <m/>
  </r>
  <r>
    <s v="AI_Prog_56"/>
    <s v="Whatsapp InfoCenter City of Milan (020202)"/>
    <s v="https://www.comune.milano.it/-/innovazione.-nuovi-servizi-per-l-assistente-virtuale-020202-su-whatsapp"/>
    <m/>
    <s v="the municipal administration information center: just save the number in your contacts on your mobile phone and write the word &quot;Hello&quot; in a message. The virtual assistant will be activated by indicating a series of options to choose from to obtain an immediate response: Citizenship support services; Resumption of economic activities; Public services and places of worship; Permitted transfers; Viability and parking; People with disabilities; Help the city of Milan; Health information; Decrees, ordinances and circulars. "/>
    <x v="3"/>
    <x v="12"/>
    <s v="IT"/>
    <s v="Milano Municipality"/>
    <x v="4"/>
    <x v="3"/>
    <s v="Communication"/>
    <x v="0"/>
    <x v="5"/>
    <n v="2018"/>
    <s v="Communication"/>
    <s v="Natural language processing"/>
    <m/>
    <s v="chatbot"/>
    <x v="2"/>
    <x v="1"/>
    <m/>
    <x v="0"/>
    <x v="0"/>
    <x v="1"/>
    <x v="0"/>
    <m/>
    <m/>
    <m/>
    <x v="0"/>
    <x v="1"/>
    <x v="0"/>
    <x v="0"/>
    <x v="0"/>
    <m/>
    <x v="0"/>
    <x v="1"/>
    <x v="1"/>
    <s v="Public Services and engagement"/>
    <m/>
    <m/>
    <m/>
    <s v="Improved Public Service"/>
    <m/>
    <s v="x"/>
    <m/>
    <s v="x"/>
    <m/>
    <b v="0"/>
    <b v="0"/>
    <m/>
    <m/>
    <m/>
    <m/>
    <m/>
    <m/>
    <m/>
    <b v="0"/>
    <m/>
    <m/>
    <m/>
    <s v="Milano battezza il chatbot-center via Whatsapp: è il primo Comune d’Europa"/>
    <s v="validated"/>
    <x v="0"/>
    <m/>
    <s v="POLIMI"/>
    <d v="2021-11-08T00:00:00"/>
    <m/>
  </r>
  <r>
    <s v="AI_Prog_73"/>
    <s v="COVID-19 robot patrol rolled out in Belgian hospitals"/>
    <s v=" "/>
    <m/>
    <s v="People arriving at the University Hospital Antwerp from Tuesday will answer questions online or at an interactive kiosk. The robot will scan a QR code, review their answers, check their temperature and determine if they are wearing a mask correctly. Fabrice Goffin, chief executive of Belgium-based Zorabots, said his robots had been in hospitals, care homes and hotels since 2013, but had now found a new role. His robots will not test for COVID-19, but could provide useful signs."/>
    <x v="4"/>
    <x v="2"/>
    <s v="BE"/>
    <s v="University Hospital Antwerp"/>
    <x v="1"/>
    <x v="4"/>
    <s v="Hospital services."/>
    <x v="5"/>
    <x v="0"/>
    <m/>
    <s v="Integration and Interaction"/>
    <s v="Robotics and Automation"/>
    <m/>
    <m/>
    <x v="1"/>
    <x v="1"/>
    <m/>
    <x v="1"/>
    <x v="0"/>
    <x v="0"/>
    <x v="0"/>
    <m/>
    <m/>
    <m/>
    <x v="0"/>
    <x v="14"/>
    <x v="0"/>
    <x v="0"/>
    <x v="0"/>
    <m/>
    <x v="0"/>
    <x v="1"/>
    <x v="1"/>
    <s v="Public Services and engagement"/>
    <m/>
    <m/>
    <m/>
    <b v="0"/>
    <m/>
    <m/>
    <m/>
    <m/>
    <m/>
    <b v="0"/>
    <b v="0"/>
    <m/>
    <m/>
    <m/>
    <m/>
    <m/>
    <m/>
    <m/>
    <b v="0"/>
    <m/>
    <m/>
    <m/>
    <s v="COVID-19 robot patrol rolled out in Belgian hospitals"/>
    <s v="validated"/>
    <x v="1"/>
    <s v="[marco] cannot find any evidence of the service in reality"/>
    <s v="POLIMI"/>
    <d v="2021-11-08T00:00:00"/>
    <m/>
  </r>
  <r>
    <s v="AI_Prog_84"/>
    <s v="A unique artificial intelligence system now directs Ülemiste City drivers to available parking spots"/>
    <s v="https://pixevia.com/smart-parking-occupancy"/>
    <m/>
    <s v="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_x000a_"/>
    <x v="3"/>
    <x v="3"/>
    <s v="EE"/>
    <s v="Ülemiste City "/>
    <x v="4"/>
    <x v="3"/>
    <s v="Transport"/>
    <x v="1"/>
    <x v="1"/>
    <m/>
    <s v="Perception"/>
    <s v="Computer vision"/>
    <s v="Machine learning"/>
    <s v="Autonomous Robot"/>
    <x v="0"/>
    <x v="1"/>
    <m/>
    <x v="4"/>
    <x v="1"/>
    <x v="2"/>
    <x v="0"/>
    <m/>
    <m/>
    <m/>
    <x v="0"/>
    <x v="6"/>
    <x v="0"/>
    <x v="0"/>
    <x v="0"/>
    <m/>
    <x v="0"/>
    <x v="1"/>
    <x v="1"/>
    <s v="Smart city"/>
    <m/>
    <m/>
    <m/>
    <s v="Improved Public Service"/>
    <m/>
    <m/>
    <s v="x"/>
    <m/>
    <m/>
    <b v="0"/>
    <b v="0"/>
    <m/>
    <m/>
    <m/>
    <m/>
    <m/>
    <m/>
    <m/>
    <b v="0"/>
    <m/>
    <m/>
    <m/>
    <s v="A unique artificial intelligence system now directs Ülemiste City drivers to available parking spots"/>
    <s v="validated"/>
    <x v="0"/>
    <m/>
    <s v="POLIMI"/>
    <d v="2021-11-08T00:00:00"/>
    <m/>
  </r>
  <r>
    <s v="AI_Prog_88"/>
    <s v="Detection of mowing events on grasslands from Sentinel-data"/>
    <m/>
    <m/>
    <s v="Detection of mowing events on grasslands from Sentinel-data_x000a_The first nation-wide system for automated monitoring of agricultural practices in EU _x000a_Nation-wide fully automated mowing detection system operational in Estonia from 2018_x000a_Sentinel-1 and Sentinel-2 time-series for operational near real-time monitoring_x000a_85% of detection accuracy of the mowing events on grasslands_x000a_Automated “early warning” reminders to applicants"/>
    <x v="0"/>
    <x v="3"/>
    <s v="EE"/>
    <s v="Estonian Agricultural Registers and Information Board (ARIB)"/>
    <x v="0"/>
    <x v="2"/>
    <s v="Environmental protection n.e.c."/>
    <x v="1"/>
    <x v="1"/>
    <m/>
    <s v="Perception"/>
    <s v="Computer vision"/>
    <s v="Machine learning"/>
    <s v="Computer Vision"/>
    <x v="0"/>
    <x v="1"/>
    <m/>
    <x v="0"/>
    <x v="0"/>
    <x v="1"/>
    <x v="0"/>
    <m/>
    <m/>
    <m/>
    <x v="3"/>
    <x v="8"/>
    <x v="0"/>
    <x v="0"/>
    <x v="0"/>
    <m/>
    <x v="1"/>
    <x v="1"/>
    <x v="1"/>
    <s v="Smart city"/>
    <m/>
    <m/>
    <m/>
    <b v="0"/>
    <m/>
    <m/>
    <m/>
    <m/>
    <m/>
    <s v="Improved Administration Efficency"/>
    <s v="Improved Administrative Efficiency"/>
    <m/>
    <s v="x"/>
    <m/>
    <s v="x"/>
    <m/>
    <m/>
    <m/>
    <b v="0"/>
    <m/>
    <m/>
    <m/>
    <s v="Detection of mowing events on grasslands from Sentinel-data"/>
    <s v="validated"/>
    <x v="0"/>
    <m/>
    <s v="POLIMI"/>
    <d v="2021-11-08T00:00:00"/>
    <m/>
  </r>
  <r>
    <s v="AI_Prog_92"/>
    <s v="“Connected” robots in Turin hospitals"/>
    <s v="https://www.corrierecomunicazioni.it/telco/robot-connessi-negli-ospedali-torinesi-cosi-tim-abbatte-il-distanziamento-covid-19/"/>
    <m/>
    <s v="Double Robotics' remote controlled robots (Double3) and connected to the 5G network, for advanced video communication between patients and families, unable to meet due to the provisions on social distancing for Covid-19, but also between medical and nursing staff and educators."/>
    <x v="3"/>
    <x v="12"/>
    <s v="IT"/>
    <s v="Turin-Italy Hospitals:Regina Margherita, Sant’Anna"/>
    <x v="4"/>
    <x v="4"/>
    <s v="Hospital services."/>
    <x v="4"/>
    <x v="0"/>
    <m/>
    <s v="Learning"/>
    <s v="Machine learning"/>
    <s v="Machine learning"/>
    <s v="Computer Vision"/>
    <x v="0"/>
    <x v="1"/>
    <m/>
    <x v="4"/>
    <x v="2"/>
    <x v="2"/>
    <x v="3"/>
    <m/>
    <m/>
    <m/>
    <x v="0"/>
    <x v="6"/>
    <x v="0"/>
    <x v="0"/>
    <x v="0"/>
    <m/>
    <x v="0"/>
    <x v="1"/>
    <x v="2"/>
    <s v="Enforcement"/>
    <m/>
    <m/>
    <m/>
    <s v="Improved Public Service"/>
    <m/>
    <s v="x"/>
    <m/>
    <s v="x"/>
    <m/>
    <b v="0"/>
    <b v="0"/>
    <m/>
    <m/>
    <m/>
    <m/>
    <m/>
    <m/>
    <m/>
    <b v="0"/>
    <m/>
    <m/>
    <m/>
    <s v="Robot “connessi” negli ospedali torinesi. Così Tim abbatte il distanziamento Covid-19"/>
    <s v="validated"/>
    <x v="0"/>
    <m/>
    <s v="POLIMI"/>
    <d v="2021-11-08T00:00:00"/>
    <m/>
  </r>
  <r>
    <s v="AI_Prog_119"/>
    <s v="eTranslation: Machine translation for public administrations"/>
    <s v="https://ec.europa.eu/info/resources-partners/machine-translation-public-administrations-etranslation_en"/>
    <s v="twitter:@Connecting_EU"/>
    <s v="eTranslation allows public administrations to get quick, raw machine translations from and into any official EU language. _x000a_eTranslation is an online machine translation service provided by the European Commission (EC)._x000a_eTranslation is intended for European public administrations, Small and Medium-sized enterprises and University language faculties, or for Connecting Europe Facility projects.If you work in one of the above in an EU country, Iceland or Norway, you can use our product free of charge until further notice. Apart from individual users, the machine translation service is also available to EC information systems and online services through an API. Example of use is European Data Portal to translate all the dataset metadata in 24 languages"/>
    <x v="1"/>
    <x v="2"/>
    <s v="BE"/>
    <s v="European Parliament"/>
    <x v="1"/>
    <x v="1"/>
    <s v="General services."/>
    <x v="1"/>
    <x v="5"/>
    <m/>
    <s v="Communication"/>
    <s v="Natural language processing"/>
    <s v="Machine learning"/>
    <s v="automatic translation"/>
    <x v="0"/>
    <x v="1"/>
    <m/>
    <x v="0"/>
    <x v="0"/>
    <x v="1"/>
    <x v="0"/>
    <m/>
    <m/>
    <m/>
    <x v="1"/>
    <x v="2"/>
    <x v="0"/>
    <x v="0"/>
    <x v="0"/>
    <m/>
    <x v="1"/>
    <x v="1"/>
    <x v="1"/>
    <s v="Process automation"/>
    <m/>
    <s v="3 - AI4IOP"/>
    <m/>
    <b v="0"/>
    <m/>
    <m/>
    <m/>
    <m/>
    <m/>
    <s v="Improved Administration Efficency"/>
    <s v="Improved Administrative Efficiency"/>
    <m/>
    <m/>
    <s v="x"/>
    <m/>
    <m/>
    <m/>
    <m/>
    <b v="0"/>
    <m/>
    <m/>
    <m/>
    <s v="AI per le traduzioni in tempo reale, l’Europarlamento sceglie il Made in Italy"/>
    <s v="validated"/>
    <x v="0"/>
    <m/>
    <s v="POLIMI"/>
    <d v="2021-11-08T00:00:00"/>
    <m/>
  </r>
  <r>
    <s v="AI_Prog_123"/>
    <s v="Frag-den-Michel! Innovativer Online-Bürgerservice in Betrieb"/>
    <s v="www.hamburg.de/fragdenmichel"/>
    <m/>
    <s v="Citizens can ask questions to the Hamburg authorities regardless of normal business hours. The new citizen service Frag-den-Michel can be reached under www.hamburg.de/fragdenmichel. Frag-den-Michel is a text-based dialogue system – a so-called chatbot – which is available for general information as part of a test operation. Frag-den-Michel will supplement the telephone information under the central authority number 040/115."/>
    <x v="3"/>
    <x v="1"/>
    <s v="DE"/>
    <s v="Free and Hanseatic City of Hamburg"/>
    <x v="4"/>
    <x v="1"/>
    <s v="General services."/>
    <x v="1"/>
    <x v="2"/>
    <m/>
    <s v="Communication"/>
    <s v="Natural language processing"/>
    <m/>
    <s v="chatbot"/>
    <x v="2"/>
    <x v="1"/>
    <m/>
    <x v="0"/>
    <x v="3"/>
    <x v="2"/>
    <x v="0"/>
    <m/>
    <m/>
    <m/>
    <x v="0"/>
    <x v="1"/>
    <x v="0"/>
    <x v="0"/>
    <x v="0"/>
    <m/>
    <x v="0"/>
    <x v="1"/>
    <x v="1"/>
    <s v="Public Services and engagement"/>
    <m/>
    <m/>
    <m/>
    <s v="Improved Public Service"/>
    <m/>
    <s v="x"/>
    <m/>
    <s v="x"/>
    <m/>
    <b v="0"/>
    <b v="0"/>
    <m/>
    <m/>
    <m/>
    <m/>
    <m/>
    <m/>
    <m/>
    <b v="0"/>
    <m/>
    <m/>
    <m/>
    <s v="Frag-den-Michel! Innovativer Online-Bürgerservice in Betrieb"/>
    <s v="validated"/>
    <x v="0"/>
    <m/>
    <s v="POLIMI"/>
    <d v="2021-11-08T00:00:00"/>
    <m/>
  </r>
  <r>
    <s v="AI_Prog_124"/>
    <s v="Municipality Welcome Manager (L2B2 Service Robot) in Ludwigsburg"/>
    <m/>
    <m/>
    <s v="First Information and guide for citizens visiting the Service Department: The digital helper named &quot;L2B2&quot; welcomes in the entrance area of the Bürgerbüros, drives independently through the corridors and accompanies the visitors to the respective departments."/>
    <x v="3"/>
    <x v="1"/>
    <s v="DE"/>
    <s v="City of Ludwigsburg"/>
    <x v="4"/>
    <x v="1"/>
    <s v="R&amp;D general public services."/>
    <x v="1"/>
    <x v="1"/>
    <m/>
    <s v="Integration and Interaction"/>
    <s v="Robotics and Automation"/>
    <m/>
    <s v="Language Processing"/>
    <x v="2"/>
    <x v="1"/>
    <m/>
    <x v="0"/>
    <x v="0"/>
    <x v="1"/>
    <x v="0"/>
    <m/>
    <m/>
    <m/>
    <x v="0"/>
    <x v="0"/>
    <x v="0"/>
    <x v="0"/>
    <x v="0"/>
    <m/>
    <x v="0"/>
    <x v="1"/>
    <x v="2"/>
    <s v="Public Services and engagement"/>
    <m/>
    <m/>
    <m/>
    <s v="Improved Public Service"/>
    <m/>
    <s v="x"/>
    <m/>
    <s v="x"/>
    <m/>
    <b v="0"/>
    <b v="0"/>
    <m/>
    <m/>
    <m/>
    <m/>
    <m/>
    <m/>
    <m/>
    <b v="0"/>
    <m/>
    <m/>
    <m/>
    <s v="Municipality Welcome Manager (L2B2 Service Robot) in Ludwigsburg"/>
    <s v="validated"/>
    <x v="0"/>
    <m/>
    <s v="POLIMI"/>
    <d v="2021-11-08T00:00:00"/>
    <m/>
  </r>
  <r>
    <s v="AI_Prog_125"/>
    <s v="Crisis Prevention: PREVIEW"/>
    <s v="Crisis Prevention: PREVIEW"/>
    <m/>
    <s v="Alongside the deployment of &quot;skilled civilian assistants&quot; the foreign ministry admits that it is also using modern instruments for &quot;crisis prevention&quot; analysis. To &quot;be able to observe and evaluate disconcerting developments in countries and regions,&quot; the ministry uses &quot;situation profiles&quot; compiled &quot;round-the-clock&quot; by the more than 200 German diplomatic missions. On the other hand, with access to the &quot;data tool&quot; PREVIEW (&quot;Prediction, Visualization, Early Warning&quot;), software is now available which, using &quot;information graphics&quot; and the corresponding maps, can not only make &quot;conflict situations&quot; visible, but even provide possible &quot;trend analyses&quot; on the potential course of political and social developments. "/>
    <x v="1"/>
    <x v="1"/>
    <s v="DE"/>
    <s v="German Federal Foreign Office"/>
    <x v="1"/>
    <x v="1"/>
    <s v="Public Services"/>
    <x v="1"/>
    <x v="2"/>
    <m/>
    <s v="Planning"/>
    <s v="Planning and Scheduling"/>
    <m/>
    <s v="Virtual assistant/chatbot"/>
    <x v="3"/>
    <x v="1"/>
    <m/>
    <x v="0"/>
    <x v="0"/>
    <x v="1"/>
    <x v="2"/>
    <m/>
    <m/>
    <m/>
    <x v="2"/>
    <x v="12"/>
    <x v="0"/>
    <x v="0"/>
    <x v="0"/>
    <m/>
    <x v="1"/>
    <x v="1"/>
    <x v="1"/>
    <s v="Predictive systems"/>
    <m/>
    <m/>
    <m/>
    <b v="0"/>
    <m/>
    <m/>
    <m/>
    <m/>
    <m/>
    <s v="Improved Administration Efficency"/>
    <s v="Improved Administrative Efficiency"/>
    <m/>
    <m/>
    <s v="x"/>
    <m/>
    <m/>
    <m/>
    <m/>
    <b v="0"/>
    <m/>
    <m/>
    <m/>
    <s v="Crisis Prevention: PREVIEW"/>
    <s v="validated"/>
    <x v="0"/>
    <m/>
    <s v="POLIMI"/>
    <d v="2021-11-08T00:00:00"/>
    <m/>
  </r>
  <r>
    <s v="AI_Prog_127"/>
    <s v="VeriPol: An Algorithm That Can Spot When People Lie to the Police"/>
    <s v="https://www.sciencedirect.com/science/article/pii/S095070511830128X"/>
    <m/>
    <s v="an algorithm-based system that picks out false reports by scrutinizing the wording of statements."/>
    <x v="0"/>
    <x v="22"/>
    <s v="ES"/>
    <s v="Ministry of Interior"/>
    <x v="0"/>
    <x v="5"/>
    <s v="Public order and safety n.e.c."/>
    <x v="1"/>
    <x v="2"/>
    <m/>
    <s v="Communication"/>
    <s v="Natural language processing"/>
    <s v="Machine learning"/>
    <s v="text analysis"/>
    <x v="0"/>
    <x v="5"/>
    <s v="6d-LawEnforcement-reliabilityevidence"/>
    <x v="0"/>
    <x v="0"/>
    <x v="0"/>
    <x v="0"/>
    <m/>
    <m/>
    <m/>
    <x v="2"/>
    <x v="4"/>
    <x v="0"/>
    <x v="0"/>
    <x v="0"/>
    <m/>
    <x v="1"/>
    <x v="1"/>
    <x v="1"/>
    <s v="Enforcement"/>
    <m/>
    <m/>
    <m/>
    <b v="0"/>
    <m/>
    <m/>
    <m/>
    <m/>
    <m/>
    <s v="Improved Administration Efficency"/>
    <s v="Improved Administrative Efficiency"/>
    <m/>
    <m/>
    <s v="x"/>
    <m/>
    <m/>
    <m/>
    <m/>
    <b v="0"/>
    <m/>
    <m/>
    <m/>
    <s v="An Algorithm That Can Spot When People Lie to the Police "/>
    <s v="validated"/>
    <x v="0"/>
    <m/>
    <s v="POLIMI"/>
    <d v="2021-11-08T00:00:00"/>
    <m/>
  </r>
  <r>
    <s v="AI_Prog_128"/>
    <s v="Swedish municipality deploys robots for safer recruitment"/>
    <m/>
    <m/>
    <s v="The Upplands-Bro municipality outside of Stockholm is using artificial intelligence recruitment robots to reduce the risk of contamination at the interview stage during the Covid-19 pandemic."/>
    <x v="3"/>
    <x v="18"/>
    <s v="SE"/>
    <s v="Upplands-Bro municipality"/>
    <x v="4"/>
    <x v="0"/>
    <s v="Unemployment."/>
    <x v="1"/>
    <x v="0"/>
    <m/>
    <s v="Integration and Interaction"/>
    <s v="Robotics and Automation"/>
    <m/>
    <s v="Intelligent Data Processing"/>
    <x v="2"/>
    <x v="0"/>
    <s v="4a-Employement-recruit"/>
    <x v="0"/>
    <x v="4"/>
    <x v="0"/>
    <x v="0"/>
    <m/>
    <m/>
    <m/>
    <x v="0"/>
    <x v="0"/>
    <x v="0"/>
    <x v="0"/>
    <x v="0"/>
    <m/>
    <x v="2"/>
    <x v="1"/>
    <x v="2"/>
    <s v="Public Services and engagement"/>
    <m/>
    <m/>
    <m/>
    <s v="Improved Public Service"/>
    <m/>
    <m/>
    <m/>
    <s v="x"/>
    <m/>
    <b v="0"/>
    <b v="0"/>
    <m/>
    <m/>
    <m/>
    <m/>
    <m/>
    <m/>
    <m/>
    <b v="0"/>
    <m/>
    <m/>
    <m/>
    <s v="Swedish municipality deploys robots for safer recruitment"/>
    <s v="validated"/>
    <x v="0"/>
    <m/>
    <s v="POLIMI"/>
    <d v="2021-11-08T00:00:00"/>
    <m/>
  </r>
  <r>
    <s v="AI_Prog_129"/>
    <s v="Say hello to the Registry of Enterprises' new virtual assistant - Una"/>
    <m/>
    <s v="Labsoflatvia.com Editor in Chief_x000a_ieva@labsoflatvia.com_x000a_+ 371 29408885"/>
    <s v="Virtual Assistant at is at the Registry of Enterprises"/>
    <x v="0"/>
    <x v="19"/>
    <s v="LV"/>
    <s v="Registry of Enterprises"/>
    <x v="0"/>
    <x v="3"/>
    <s v="Communication"/>
    <x v="1"/>
    <x v="1"/>
    <m/>
    <s v="Communication"/>
    <s v="Natural language processing"/>
    <m/>
    <s v="chatbot"/>
    <x v="2"/>
    <x v="1"/>
    <m/>
    <x v="0"/>
    <x v="0"/>
    <x v="1"/>
    <x v="2"/>
    <m/>
    <m/>
    <m/>
    <x v="0"/>
    <x v="1"/>
    <x v="0"/>
    <x v="0"/>
    <x v="0"/>
    <m/>
    <x v="0"/>
    <x v="1"/>
    <x v="1"/>
    <s v="Public Services and engagement"/>
    <m/>
    <m/>
    <m/>
    <s v="Improved Public Service"/>
    <m/>
    <m/>
    <m/>
    <s v="x"/>
    <m/>
    <b v="0"/>
    <b v="0"/>
    <m/>
    <m/>
    <m/>
    <m/>
    <m/>
    <m/>
    <m/>
    <b v="0"/>
    <m/>
    <m/>
    <m/>
    <s v="Say hello to the Registry of Enterprises’ new virtual assistant – Una"/>
    <s v="validated"/>
    <x v="0"/>
    <m/>
    <s v="POLIMI"/>
    <d v="2021-11-08T00:00:00"/>
    <m/>
  </r>
  <r>
    <s v="AI_Prog_131"/>
    <s v="London Police Facial Recognition System"/>
    <m/>
    <m/>
    <s v="The technology London will deploy goes beyond many of the facial recognition systems used elsewhere, which match a photo against a database to identify a person. The new tools use software that can immediately identify people on a police watch list as soon as they are filmed on a video camera."/>
    <x v="3"/>
    <x v="10"/>
    <s v="UK"/>
    <s v="City of London Police"/>
    <x v="4"/>
    <x v="5"/>
    <s v="Public order and safety n.e.c."/>
    <x v="6"/>
    <x v="7"/>
    <m/>
    <s v="Perception"/>
    <s v="Computer vision"/>
    <s v="Machine learning"/>
    <s v="Autonomous Robot"/>
    <x v="0"/>
    <x v="8"/>
    <s v="1-Biometrics"/>
    <x v="0"/>
    <x v="0"/>
    <x v="0"/>
    <x v="0"/>
    <m/>
    <m/>
    <s v="Computer Vision and Identity Recognition"/>
    <x v="3"/>
    <x v="8"/>
    <x v="0"/>
    <x v="0"/>
    <x v="0"/>
    <m/>
    <x v="0"/>
    <x v="1"/>
    <x v="2"/>
    <s v="Detection systems"/>
    <m/>
    <m/>
    <m/>
    <b v="0"/>
    <m/>
    <m/>
    <m/>
    <m/>
    <m/>
    <s v="Improved Administration Efficency"/>
    <s v="Improved Administrative Efficiency"/>
    <m/>
    <s v="x"/>
    <m/>
    <m/>
    <m/>
    <m/>
    <m/>
    <b v="0"/>
    <m/>
    <m/>
    <m/>
    <s v="London Police Are Taking Surveillance to a Whole New Level"/>
    <s v="validated"/>
    <x v="0"/>
    <m/>
    <s v="POLIMI"/>
    <d v="2021-11-08T00:00:00"/>
    <m/>
  </r>
  <r>
    <s v="AI_Prog_136"/>
    <s v="The Municipality of Oslo explores chatbots to respond to citizen requests"/>
    <m/>
    <m/>
    <s v="Working collaboratively, Oslo and Capgemini created an interdisciplinary team to develop proof of concept solutions. Beginning with the internal automated chatbot interface, the team tested the solution by having the municipality employees ask the robot to confirm their employment via chat. If successful, the request triggered the generation of a confirmation document through an existing automated process and then delivered final confirmation in the chat window as soon as resources were available."/>
    <x v="3"/>
    <x v="23"/>
    <s v="NO"/>
    <s v="Municipality of Oslo"/>
    <x v="4"/>
    <x v="3"/>
    <s v="Communication"/>
    <x v="1"/>
    <x v="2"/>
    <m/>
    <s v="Communication"/>
    <s v="Natural language processing"/>
    <m/>
    <s v="chatbot"/>
    <x v="2"/>
    <x v="1"/>
    <m/>
    <x v="0"/>
    <x v="0"/>
    <x v="1"/>
    <x v="0"/>
    <m/>
    <m/>
    <m/>
    <x v="0"/>
    <x v="1"/>
    <x v="0"/>
    <x v="0"/>
    <x v="0"/>
    <m/>
    <x v="0"/>
    <x v="1"/>
    <x v="1"/>
    <s v="Public Services and engagement"/>
    <m/>
    <m/>
    <m/>
    <s v="Improved Public Service"/>
    <m/>
    <s v="x"/>
    <m/>
    <s v="x"/>
    <m/>
    <b v="0"/>
    <b v="0"/>
    <m/>
    <m/>
    <m/>
    <m/>
    <m/>
    <m/>
    <m/>
    <b v="0"/>
    <m/>
    <m/>
    <m/>
    <s v="The Municipality of Oslo explores chatbots to respond to citizen requests"/>
    <s v="validated"/>
    <x v="0"/>
    <m/>
    <s v="POLIMI"/>
    <d v="2021-11-08T00:00:00"/>
    <m/>
  </r>
  <r>
    <s v="AI_Prog_143"/>
    <s v="CITY OF VIENNA Chatbot"/>
    <s v="https://www.wien.gv.at/bot/"/>
    <s v="UIV Urban Innovation Vienna GmbH_x000a_Smart City Agency _x000a_Address: Operngasse 17-21, 1040 Vienna_x000a_E-Mail: smartcitywien@urbaninnovation.at_x000a_Website: www.urbaninnovation.at_x000a_Phone: +43 1 4000 84265"/>
    <s v="The City of Vienna website provides comprehensive, detailed content, while the WienBot is all about information for immediate use. People looking for specific information while out and about need a different kind of content to those accessing the web from home. The WienBot is aimed at an audience that wants a smart way of consuming information quickly and on the go, but without foregoing the personal component. The chatbot can also reply in proper Viennese dialect. This special function puts the emphasis on authenticity and gives chatting with the virtual civil servant an extra helping of Viennese charm"/>
    <x v="3"/>
    <x v="0"/>
    <s v="AT"/>
    <s v="City of Vienna"/>
    <x v="4"/>
    <x v="3"/>
    <s v="Communication"/>
    <x v="1"/>
    <x v="1"/>
    <m/>
    <s v="Communication"/>
    <s v="Natural language processing"/>
    <m/>
    <s v="chatbot"/>
    <x v="2"/>
    <x v="1"/>
    <m/>
    <x v="0"/>
    <x v="0"/>
    <x v="1"/>
    <x v="0"/>
    <m/>
    <m/>
    <m/>
    <x v="0"/>
    <x v="1"/>
    <x v="0"/>
    <x v="0"/>
    <x v="0"/>
    <m/>
    <x v="0"/>
    <x v="1"/>
    <x v="1"/>
    <s v="Public Services and engagement"/>
    <m/>
    <m/>
    <m/>
    <s v="Improved Public Service"/>
    <m/>
    <s v="x"/>
    <m/>
    <s v="x"/>
    <m/>
    <b v="0"/>
    <b v="0"/>
    <m/>
    <m/>
    <m/>
    <m/>
    <m/>
    <m/>
    <m/>
    <b v="0"/>
    <m/>
    <m/>
    <m/>
    <s v="THE CHATBOT OF THE CITY OF VIENNA"/>
    <s v="validated"/>
    <x v="0"/>
    <m/>
    <s v="POLIMI"/>
    <d v="2021-11-08T00:00:00"/>
    <m/>
  </r>
  <r>
    <s v="AI_Prog_146"/>
    <s v="London TravelBot"/>
    <s v="https://tfl.gov.uk/travel-information/social-media-and-email-updates/facebook-travelbot"/>
    <s v="phone: 0343 222 1234_x000a_https://twitter.com/messages/7559072-47319664?recipient_id=47319664&amp;text="/>
    <s v="We have created an automated service on Facebook Messenger to help you check the status of your Tube, rail or bus route. The service is free and uses our latest data. The status checker is available for all Tube lines, DLR, London Overground, TfL Rail, trams and all bus routes. Try out our Facebook Travelbot on Messenger or read about what it can do here."/>
    <x v="3"/>
    <x v="10"/>
    <s v="UK"/>
    <s v="City Hall"/>
    <x v="4"/>
    <x v="3"/>
    <s v="Communication"/>
    <x v="1"/>
    <x v="1"/>
    <m/>
    <s v="Communication"/>
    <s v="Natural language processing"/>
    <m/>
    <s v="chatbot"/>
    <x v="2"/>
    <x v="1"/>
    <m/>
    <x v="0"/>
    <x v="0"/>
    <x v="1"/>
    <x v="0"/>
    <m/>
    <m/>
    <m/>
    <x v="0"/>
    <x v="0"/>
    <x v="0"/>
    <x v="0"/>
    <x v="0"/>
    <m/>
    <x v="0"/>
    <x v="1"/>
    <x v="1"/>
    <s v="Public Services and engagement"/>
    <m/>
    <m/>
    <m/>
    <s v="Improved Public Service"/>
    <m/>
    <s v="x"/>
    <m/>
    <s v="x"/>
    <m/>
    <b v="0"/>
    <b v="0"/>
    <m/>
    <m/>
    <m/>
    <m/>
    <m/>
    <m/>
    <m/>
    <b v="0"/>
    <m/>
    <m/>
    <m/>
    <s v="Making our first chat bot"/>
    <s v="validated"/>
    <x v="0"/>
    <m/>
    <s v="POLIMI"/>
    <d v="2021-11-08T00:00:00"/>
    <m/>
  </r>
  <r>
    <s v="AI_Prog_153"/>
    <s v="Virtual assistant equipped with artificial intelligence for Parkinson's patients and their families"/>
    <s v="https://www.policlinicocampusbiomedico.it/unita-operativa/neurologia"/>
    <s v="Tel. +39 06 22541 1220"/>
    <s v="Campus Bio-Medico University Hospital and IBM join forces to create &quot;Parkinson bot&quot;, a virtual assistant, based on artificial intelligence, capable of answering questions related to Parkinson's 24 hours a day every day"/>
    <x v="2"/>
    <x v="12"/>
    <s v="IT"/>
    <s v="Policnico Universitario Campus Bio-Medico Roma"/>
    <x v="2"/>
    <x v="4"/>
    <s v="Hospital services."/>
    <x v="6"/>
    <x v="7"/>
    <m/>
    <s v="Reasoning"/>
    <s v="Knowledge representation"/>
    <m/>
    <s v="Virtual assistant/chatbot"/>
    <x v="1"/>
    <x v="1"/>
    <m/>
    <x v="1"/>
    <x v="0"/>
    <x v="0"/>
    <x v="0"/>
    <s v="A11-Medical devices, Reg. (EU) 2017/745"/>
    <m/>
    <m/>
    <x v="1"/>
    <x v="2"/>
    <x v="0"/>
    <x v="0"/>
    <x v="0"/>
    <m/>
    <x v="1"/>
    <x v="1"/>
    <x v="1"/>
    <s v="Predictive systems"/>
    <m/>
    <m/>
    <m/>
    <b v="0"/>
    <m/>
    <m/>
    <m/>
    <m/>
    <m/>
    <s v="Improved Administration Efficency"/>
    <s v="Improved Administrative Efficiency"/>
    <m/>
    <m/>
    <m/>
    <m/>
    <s v="x"/>
    <m/>
    <m/>
    <b v="0"/>
    <m/>
    <m/>
    <m/>
    <s v="IBM e Policlinico Universitario Campus Bio-Medico: assistente virtuale dotato di intelligenza artificiale per i pazienti affetti da Parkinson e le loro famiglie"/>
    <s v="validated"/>
    <x v="0"/>
    <m/>
    <s v="POLIMI"/>
    <d v="2021-11-08T00:00:00"/>
    <m/>
  </r>
  <r>
    <s v="AI_Prog_155"/>
    <s v="Sohjoa - Baltic Sea Region transitioning into eco-friendly autonomous last mile public transport"/>
    <s v="https://projects.interreg-baltic.eu/projects/sohjoa-baltic-111.html#partners"/>
    <s v="Representative: Azat Ismailogullari_x000a_Phone: 358 406 377 357_x000a_E-mail: Azat.Ismailogullari@metropolia.fi_x000a_Azat.Ismailogullari@metropolia.fi_x000a_Web: www.metropolia.fi/en"/>
    <s v="Sohjoa Baltic brings autonomous small buses to drive demo routes in six Baltic Sea region cities. While driving, an autonomous bus scans its surroundings in order to slow down or stop completely if there is an obstacle on its way. However, during the pilots there is always an operator onboard, just like there used to be one inside a lift when they were introduced."/>
    <x v="1"/>
    <x v="7"/>
    <s v="FI"/>
    <s v="Metropolia"/>
    <x v="8"/>
    <x v="3"/>
    <s v="Transport"/>
    <x v="4"/>
    <x v="0"/>
    <m/>
    <s v="Integration and Interaction"/>
    <s v="Connected and Automated vehicles"/>
    <s v="Machine learning"/>
    <s v="Virtual assistant/chatbot"/>
    <x v="0"/>
    <x v="1"/>
    <m/>
    <x v="0"/>
    <x v="0"/>
    <x v="1"/>
    <x v="0"/>
    <m/>
    <m/>
    <m/>
    <x v="0"/>
    <x v="6"/>
    <x v="0"/>
    <x v="0"/>
    <x v="0"/>
    <m/>
    <x v="2"/>
    <x v="1"/>
    <x v="1"/>
    <s v="Smart city"/>
    <m/>
    <m/>
    <m/>
    <s v="Improved Public Service"/>
    <m/>
    <m/>
    <m/>
    <s v="x"/>
    <m/>
    <b v="0"/>
    <b v="0"/>
    <m/>
    <m/>
    <m/>
    <m/>
    <m/>
    <m/>
    <m/>
    <b v="0"/>
    <m/>
    <m/>
    <m/>
    <s v="Sohjoa - Baltic Sea Region transitioning into eco-friendly autonomous last mile public transportation"/>
    <s v="validated"/>
    <x v="0"/>
    <m/>
    <s v="POLIMI"/>
    <d v="2021-11-08T00:00:00"/>
    <m/>
  </r>
  <r>
    <s v="AI_Prog_157"/>
    <s v="HELSINKI Robot Buses"/>
    <s v="https://www.youtube.com/watch?v=l8cv8DoUjbM"/>
    <s v="Jari Honkonen_x000a_Project Manager"/>
    <s v="The pilot route 90R has attracted the curious passengers with over 2000 visitors taking a ride in less than three months. Entirely driverless robot bus is not here yet. The current trials use still human labor inside the shuttle, ensuring everything runs smoothly and safely. If the steward would to be taken out of the shuttle, the robot buses should be remotely operated, similar to the air traffic control. One out of three of the Aurinkolahti survey respondants estimated they could use a robot bus without human personnel inside the shuttle."/>
    <x v="3"/>
    <x v="7"/>
    <s v="FI"/>
    <s v="Helsinki"/>
    <x v="4"/>
    <x v="3"/>
    <s v="Transport"/>
    <x v="4"/>
    <x v="2"/>
    <m/>
    <s v="Integration and Interaction"/>
    <s v="Connected and Automated vehicles"/>
    <s v="Machine learning"/>
    <s v="Virtual assistant/chatbot"/>
    <x v="0"/>
    <x v="1"/>
    <m/>
    <x v="2"/>
    <x v="4"/>
    <x v="2"/>
    <x v="0"/>
    <m/>
    <m/>
    <m/>
    <x v="0"/>
    <x v="0"/>
    <x v="0"/>
    <x v="0"/>
    <x v="0"/>
    <m/>
    <x v="0"/>
    <x v="1"/>
    <x v="1"/>
    <s v="Smart city"/>
    <m/>
    <m/>
    <m/>
    <s v="Improved Public Service"/>
    <m/>
    <m/>
    <m/>
    <s v="x"/>
    <m/>
    <b v="0"/>
    <b v="0"/>
    <m/>
    <m/>
    <m/>
    <m/>
    <m/>
    <m/>
    <m/>
    <b v="0"/>
    <m/>
    <m/>
    <m/>
    <s v="HELSINKI RESIDENTS FEEL POSITIVE ABOUT ROBOT BUSES"/>
    <s v="validated"/>
    <x v="0"/>
    <m/>
    <s v="POLIMI"/>
    <d v="2021-11-08T00:00:00"/>
    <m/>
  </r>
  <r>
    <s v="AI_Prog_185"/>
    <s v="Finland Migration Service Chatbot"/>
    <s v="https://migri.fi/etusivu"/>
    <m/>
    <s v="The Finnish Immigration Service has now introduced its new chatbot, Kamu. During the pilot stage, Kamu will answer frequently asked questions about processing times for applications and about the contact details of the Finnish Immigration Service. Kamu is available on all pages on the migri.fi website. You can ask questions in either English or Finnish."/>
    <x v="0"/>
    <x v="7"/>
    <s v="FI"/>
    <s v="Finnish Immigration Service"/>
    <x v="0"/>
    <x v="0"/>
    <s v="Social protection n.e.c."/>
    <x v="1"/>
    <x v="1"/>
    <m/>
    <s v="Communication"/>
    <s v="Natural language processing"/>
    <s v="Machine learning"/>
    <s v="chatbot"/>
    <x v="0"/>
    <x v="1"/>
    <m/>
    <x v="0"/>
    <x v="0"/>
    <x v="1"/>
    <x v="0"/>
    <m/>
    <m/>
    <m/>
    <x v="0"/>
    <x v="6"/>
    <x v="0"/>
    <x v="0"/>
    <x v="0"/>
    <m/>
    <x v="0"/>
    <x v="1"/>
    <x v="1"/>
    <s v="Public Services and engagement"/>
    <m/>
    <m/>
    <m/>
    <s v="Improved Public Service"/>
    <m/>
    <s v="x"/>
    <m/>
    <s v="x"/>
    <m/>
    <b v="0"/>
    <b v="0"/>
    <m/>
    <m/>
    <m/>
    <m/>
    <m/>
    <m/>
    <m/>
    <b v="0"/>
    <m/>
    <m/>
    <m/>
    <s v="New chatbot answers questions about processing times and contact details"/>
    <s v="validated"/>
    <x v="0"/>
    <m/>
    <s v="POLIMI"/>
    <d v="2021-11-08T00:00:00"/>
    <m/>
  </r>
  <r>
    <s v="AI_Prog_186"/>
    <s v="Virtual Digital Assistant with the Revenue Commissioners of Ireland"/>
    <s v=" "/>
    <s v="Joanne Veto - Accenture_x000a_+1 703 963 4212 (mobile)_x000a_joanne.m.veto@accenture.com"/>
    <s v="The virtual assistant uses voice-processing technology to recognize and respond to phone queries about tax clearance certificates and, in some cases, to process applications for those certificates. The pilot is testing the applicability of voice-driven virtual assistants in successfully answering general information questions and simple requests that are made to Revenue over the phone."/>
    <x v="0"/>
    <x v="17"/>
    <s v="IE"/>
    <s v="Office of the Revenue Commissioners"/>
    <x v="0"/>
    <x v="1"/>
    <s v="General services."/>
    <x v="1"/>
    <x v="1"/>
    <m/>
    <s v="Communication"/>
    <s v="Natural language processing"/>
    <s v="Machine learning"/>
    <s v="chatbot"/>
    <x v="0"/>
    <x v="1"/>
    <m/>
    <x v="0"/>
    <x v="0"/>
    <x v="1"/>
    <x v="0"/>
    <m/>
    <m/>
    <m/>
    <x v="0"/>
    <x v="6"/>
    <x v="0"/>
    <x v="0"/>
    <x v="0"/>
    <m/>
    <x v="0"/>
    <x v="1"/>
    <x v="1"/>
    <s v="Public Services and engagement"/>
    <m/>
    <m/>
    <m/>
    <s v="Improved Public Service"/>
    <m/>
    <s v="x"/>
    <m/>
    <s v="x"/>
    <m/>
    <b v="0"/>
    <b v="0"/>
    <m/>
    <m/>
    <m/>
    <m/>
    <m/>
    <m/>
    <m/>
    <b v="0"/>
    <m/>
    <m/>
    <m/>
    <s v="Accenture Pilots Virtual Digital Assistant with the Revenue Commissioners of Ireland"/>
    <s v="validated"/>
    <x v="0"/>
    <m/>
    <s v="POLIMI"/>
    <d v="2021-11-08T00:00:00"/>
    <m/>
  </r>
  <r>
    <s v="AI_Prog_195"/>
    <s v="University La Sapienza launches the first voice &quot;assistant&quot;:  Infostud-Watson"/>
    <s v="https://www.uniroma1.it/it/notizia/nuove-app-gli-studenti"/>
    <s v=" Sapienza Università di Roma (+39) 06 49911"/>
    <s v="The trial of Infostud-Watson, the app developed by IBM that already allows the booking of exams and the printing of certifications for the course of study, is underway. The system “learns” and updates the functionalities based on the requests. Infostud-Watson, this is the name of the new app, will allow students to interact with the application through their voice, exploiting the capabilities of artificial intelligence applied to natural language recognition"/>
    <x v="3"/>
    <x v="12"/>
    <s v="IT"/>
    <s v="University La Sapienza"/>
    <x v="2"/>
    <x v="1"/>
    <s v="General public services n.e.c."/>
    <x v="6"/>
    <x v="7"/>
    <m/>
    <s v="Communication"/>
    <s v="Natural language processing"/>
    <s v="Machine learning"/>
    <s v="chatbot"/>
    <x v="0"/>
    <x v="1"/>
    <m/>
    <x v="0"/>
    <x v="0"/>
    <x v="1"/>
    <x v="0"/>
    <m/>
    <m/>
    <m/>
    <x v="0"/>
    <x v="6"/>
    <x v="0"/>
    <x v="0"/>
    <x v="0"/>
    <m/>
    <x v="0"/>
    <x v="1"/>
    <x v="1"/>
    <s v="Public Services and engagement"/>
    <m/>
    <m/>
    <m/>
    <s v="Improved Public Service"/>
    <s v="x"/>
    <m/>
    <m/>
    <s v="x"/>
    <m/>
    <b v="0"/>
    <b v="0"/>
    <m/>
    <m/>
    <m/>
    <m/>
    <m/>
    <m/>
    <m/>
    <b v="0"/>
    <m/>
    <m/>
    <m/>
    <s v="L’intelligenza artificiale a servizio degli studenti: Sapienza lancia il primo “assistente” vocale"/>
    <s v="validated"/>
    <x v="0"/>
    <m/>
    <s v="POLIMI"/>
    <d v="2021-11-08T00:00:00"/>
    <m/>
  </r>
  <r>
    <s v="AI_Prog_201"/>
    <s v="Project “Sibyl A.I. Virtual&quot; with Regione Puglia"/>
    <s v="https://www.progettiesoluzioni.it/progetti-speciali/sibyl-ai-virtual-assistant"/>
    <s v="Uffici Progetti e Soluzioni SpA - Direzione Generale_x000a_20063 Cernusco s/N (MI)_x000a_Centralino tel. 02 45074323"/>
    <s v="the project “Sibyl A.I. Virtual &quot;, funded through a PIA call dedicated to small businesses by the Puglia region, under the POR FESR fund, aims to create a digital platform with virtual assistance to support the interaction between the institution and citizens."/>
    <x v="2"/>
    <x v="12"/>
    <s v="IT"/>
    <s v="Regione Puglia"/>
    <x v="4"/>
    <x v="1"/>
    <s v="R&amp;D general public services."/>
    <x v="6"/>
    <x v="7"/>
    <m/>
    <s v="Communication"/>
    <s v="Natural language processing"/>
    <s v="Machine learning"/>
    <s v="chatbot"/>
    <x v="0"/>
    <x v="1"/>
    <m/>
    <x v="0"/>
    <x v="0"/>
    <x v="1"/>
    <x v="0"/>
    <m/>
    <m/>
    <m/>
    <x v="0"/>
    <x v="1"/>
    <x v="0"/>
    <x v="0"/>
    <x v="0"/>
    <m/>
    <x v="0"/>
    <x v="1"/>
    <x v="1"/>
    <s v="Public Services and engagement"/>
    <m/>
    <m/>
    <m/>
    <s v="Improved Public Service"/>
    <s v="x"/>
    <m/>
    <m/>
    <s v="x"/>
    <m/>
    <b v="0"/>
    <b v="0"/>
    <m/>
    <m/>
    <m/>
    <m/>
    <m/>
    <m/>
    <m/>
    <b v="0"/>
    <m/>
    <m/>
    <m/>
    <s v="Gli assistenti virtuali al servizio della pubblica amministrazione locale"/>
    <s v="validated"/>
    <x v="0"/>
    <m/>
    <s v="POLIMI"/>
    <d v="2021-11-08T00:00:00"/>
    <m/>
  </r>
  <r>
    <s v="AI_Prog_202"/>
    <s v="Artificial intelligence: high technology and innovation to make life easier for citizens"/>
    <s v="https://www.comune.trieste.it/it/il-comune-di-trieste-avvia-il-chatbot-un-innovativo-servizio-di-assistenza-vocale-di-utilita-e-facile-fruizione-per-gli-utenti-del-sito-istituzionale-12801"/>
    <s v="urp@comune.trieste.it"/>
    <s v="The new chatbot service - developed by Insiel SpA and co-financed by the Friuli Venezia Giulia Region - will debut on the website of the Municipality of Trieste at the beginning of 2020. In the first phase it will concern demographic services and will allow citizens to request information from the Municipality and receive answers in real time."/>
    <x v="3"/>
    <x v="12"/>
    <s v="IT"/>
    <s v="Trieste Municipality"/>
    <x v="4"/>
    <x v="1"/>
    <s v="General services."/>
    <x v="6"/>
    <x v="2"/>
    <m/>
    <s v="Communication"/>
    <s v="Natural language processing"/>
    <m/>
    <s v="chatbot"/>
    <x v="2"/>
    <x v="1"/>
    <m/>
    <x v="0"/>
    <x v="0"/>
    <x v="1"/>
    <x v="0"/>
    <m/>
    <m/>
    <m/>
    <x v="0"/>
    <x v="1"/>
    <x v="0"/>
    <x v="0"/>
    <x v="0"/>
    <m/>
    <x v="0"/>
    <x v="1"/>
    <x v="1"/>
    <s v="Public Services and engagement"/>
    <m/>
    <m/>
    <m/>
    <s v="Improved Public Service"/>
    <m/>
    <s v="x"/>
    <m/>
    <s v="x"/>
    <m/>
    <b v="0"/>
    <b v="0"/>
    <m/>
    <m/>
    <m/>
    <m/>
    <m/>
    <m/>
    <m/>
    <b v="0"/>
    <m/>
    <m/>
    <m/>
    <s v="Intelligenza artificiale: alta tecnologia e innovazione per semplificare la vita dei cittadini"/>
    <s v="validated"/>
    <x v="0"/>
    <m/>
    <s v="POLIMI"/>
    <d v="2021-11-08T00:00:00"/>
    <m/>
  </r>
  <r>
    <s v="AI_Prog_204"/>
    <s v="Robots to be used in UK care homes to help reduce loneliness"/>
    <m/>
    <m/>
    <s v="The wheeled robots, called “Pepper”, move independently and gesture with robotic arms and hands and are designed to be “culturally competent”, which means that after some initial programming they learn about the interests and backgrounds of care home residents. This allows them to initiate rudimentary conversations, play residents’ favourite music, teach them languages, and offer practical help including medicine reminders."/>
    <x v="0"/>
    <x v="10"/>
    <s v="UK"/>
    <s v="University of Bedfordshire"/>
    <x v="2"/>
    <x v="0"/>
    <s v="Old age."/>
    <x v="4"/>
    <x v="0"/>
    <m/>
    <s v="Integration and Interaction"/>
    <s v="Robotics and Automation"/>
    <m/>
    <s v="Virtual assistant/chatbot"/>
    <x v="2"/>
    <x v="1"/>
    <m/>
    <x v="3"/>
    <x v="0"/>
    <x v="2"/>
    <x v="0"/>
    <m/>
    <m/>
    <m/>
    <x v="0"/>
    <x v="0"/>
    <x v="0"/>
    <x v="0"/>
    <x v="0"/>
    <m/>
    <x v="0"/>
    <x v="1"/>
    <x v="1"/>
    <s v="Public Services and engagement"/>
    <m/>
    <m/>
    <m/>
    <s v="Improved Public Service"/>
    <s v="x"/>
    <m/>
    <m/>
    <s v="x"/>
    <m/>
    <b v="0"/>
    <b v="0"/>
    <m/>
    <m/>
    <m/>
    <m/>
    <m/>
    <m/>
    <m/>
    <b v="0"/>
    <m/>
    <m/>
    <m/>
    <s v="Robots to be used in UK care homes to help reduce loneliness"/>
    <s v="validated"/>
    <x v="0"/>
    <m/>
    <s v="POLIMI"/>
    <d v="2021-11-08T00:00:00"/>
    <m/>
  </r>
  <r>
    <s v="AI_Prog_226"/>
    <s v="Caterina, the first (virtual) municipal employee for identity cards and changes of residence"/>
    <s v="https://www.comune.siena.it/La-Citta/Comunita/Caterina"/>
    <s v="COMUNE DI SIENA_x000a_Tel. 0577 292111"/>
    <s v="Caterina is the first virtual employee and her task will be to make the life of the Sienese easier thanks to the use of artificial intelligence. Young and old, therefore, will be able to contact you to obtain an identity card, change residence, renew the electoral card and complete other administrative procedures. Citizens residing in Siena, therefore, will be able to avoid long queues and stay comfortably at home to deal with those that sometimes are nothing more than boring paperwork."/>
    <x v="3"/>
    <x v="12"/>
    <s v="IT"/>
    <s v="Siena Municipality"/>
    <x v="4"/>
    <x v="1"/>
    <s v="General public services n.e.c."/>
    <x v="1"/>
    <x v="2"/>
    <m/>
    <s v="Communication"/>
    <s v="Natural language processing"/>
    <s v="Machine learning"/>
    <s v="chatbot"/>
    <x v="0"/>
    <x v="1"/>
    <m/>
    <x v="0"/>
    <x v="2"/>
    <x v="2"/>
    <x v="0"/>
    <m/>
    <m/>
    <m/>
    <x v="0"/>
    <x v="1"/>
    <x v="0"/>
    <x v="0"/>
    <x v="0"/>
    <m/>
    <x v="0"/>
    <x v="1"/>
    <x v="1"/>
    <s v="Public Services and engagement"/>
    <m/>
    <m/>
    <m/>
    <s v="Improved Public Service"/>
    <m/>
    <s v="x"/>
    <m/>
    <s v="x"/>
    <m/>
    <b v="0"/>
    <b v="0"/>
    <m/>
    <m/>
    <m/>
    <m/>
    <m/>
    <m/>
    <m/>
    <b v="0"/>
    <m/>
    <m/>
    <m/>
    <s v="Caterina, la prima dipendente comunale (virtuale) per Carte d’Identità e Cambi di residenza"/>
    <s v="validated"/>
    <x v="0"/>
    <m/>
    <s v="POLIMI"/>
    <d v="2021-11-08T00:00:00"/>
    <m/>
  </r>
  <r>
    <s v="AI_Prog_227"/>
    <s v="Anna, a bot for processing Expense Claim"/>
    <m/>
    <m/>
    <s v="The Norwegian University of Science and Technology (NTNU) and Visma has agreed to test letting a bot automatically process expense claims. The university is the first organisation to implement this functionality, financed by the NTNU digitalisation program"/>
    <x v="2"/>
    <x v="23"/>
    <s v="NO"/>
    <s v="Norwegian University of Science and Technology (NTNU)"/>
    <x v="2"/>
    <x v="1"/>
    <s v="General services."/>
    <x v="1"/>
    <x v="1"/>
    <m/>
    <s v="Communication"/>
    <s v="Natural language processing"/>
    <m/>
    <s v="chatbot"/>
    <x v="2"/>
    <x v="1"/>
    <m/>
    <x v="0"/>
    <x v="0"/>
    <x v="1"/>
    <x v="0"/>
    <m/>
    <m/>
    <m/>
    <x v="0"/>
    <x v="6"/>
    <x v="0"/>
    <x v="0"/>
    <x v="0"/>
    <m/>
    <x v="0"/>
    <x v="1"/>
    <x v="1"/>
    <s v="Public Services and engagement"/>
    <m/>
    <m/>
    <m/>
    <s v="Improved Public Service"/>
    <m/>
    <s v="x"/>
    <m/>
    <s v="x"/>
    <m/>
    <b v="0"/>
    <b v="0"/>
    <m/>
    <m/>
    <m/>
    <m/>
    <m/>
    <m/>
    <m/>
    <b v="0"/>
    <m/>
    <m/>
    <m/>
    <s v="Anna the bot has found a job at the largest university in Norway"/>
    <s v="validated"/>
    <x v="0"/>
    <m/>
    <s v="POLIMI"/>
    <d v="2021-11-08T00:00:00"/>
    <m/>
  </r>
  <r>
    <s v="AI_Prog_250"/>
    <s v="Bees help to bring cleaner air to Madrid metro"/>
    <m/>
    <m/>
    <s v="Accenture has helped the Spanish metro develop and implement a self-learning, artificial intelligence ventilation system that ensures high air quality in its stations"/>
    <x v="3"/>
    <x v="22"/>
    <s v="ES"/>
    <s v="Madrid Metro (Department of Public Works, City Planning, and Transportation)"/>
    <x v="3"/>
    <x v="2"/>
    <s v="Environmental protection n.e.c."/>
    <x v="4"/>
    <x v="2"/>
    <m/>
    <s v="Learning"/>
    <s v="Machine learning"/>
    <s v="Machine learning"/>
    <s v="Virtual assistant/chatbot"/>
    <x v="0"/>
    <x v="1"/>
    <m/>
    <x v="0"/>
    <x v="0"/>
    <x v="1"/>
    <x v="3"/>
    <m/>
    <m/>
    <m/>
    <x v="3"/>
    <x v="11"/>
    <x v="0"/>
    <x v="0"/>
    <x v="0"/>
    <m/>
    <x v="1"/>
    <x v="0"/>
    <x v="0"/>
    <s v="Enforcement"/>
    <m/>
    <m/>
    <m/>
    <b v="0"/>
    <m/>
    <m/>
    <m/>
    <m/>
    <m/>
    <s v="Improved Administration Efficency"/>
    <s v="Improved Administrative Efficiency"/>
    <m/>
    <m/>
    <s v="x"/>
    <m/>
    <m/>
    <m/>
    <m/>
    <b v="0"/>
    <m/>
    <m/>
    <m/>
    <s v="Bees help to bring cleaner air to Madrid metro"/>
    <s v="validated"/>
    <x v="0"/>
    <m/>
    <s v="POLIMI"/>
    <d v="2021-11-08T00:00:00"/>
    <m/>
  </r>
  <r>
    <s v="AI_Prog_251"/>
    <s v="Vienna Airport launches Bespoke's AI chatbot service Bebot"/>
    <s v="https://www.viennaairport.com/"/>
    <m/>
    <s v="The AI solution, developed by Japanese firm Bespoke, is designed as a communication tool for passengers. According to Bespoke, the AI chatbot service is already available at several airports, including Tokyo in Japan and Tampa in the US._x000a_Vienna AirportCity visitors can use Bebot for queries related to Covid-19 and transportation, as well as to procure facility information and for directions in the area._x000a_The solution is available on mobile or desktop to all users of Vienna AirportCity’s on-site Wi-Fi or the widget installed on the website."/>
    <x v="2"/>
    <x v="0"/>
    <s v="AT"/>
    <s v="Vienna AirportCity"/>
    <x v="3"/>
    <x v="3"/>
    <s v="Communication"/>
    <x v="1"/>
    <x v="0"/>
    <m/>
    <s v="Communication"/>
    <s v="Natural language processing"/>
    <m/>
    <s v="chatbot"/>
    <x v="2"/>
    <x v="1"/>
    <m/>
    <x v="0"/>
    <x v="0"/>
    <x v="1"/>
    <x v="0"/>
    <m/>
    <m/>
    <m/>
    <x v="0"/>
    <x v="0"/>
    <x v="0"/>
    <x v="0"/>
    <x v="0"/>
    <m/>
    <x v="0"/>
    <x v="1"/>
    <x v="1"/>
    <s v="Public Services and engagement"/>
    <m/>
    <m/>
    <m/>
    <s v="Improved Public Service"/>
    <m/>
    <s v="x"/>
    <m/>
    <s v="x"/>
    <m/>
    <b v="0"/>
    <b v="0"/>
    <m/>
    <m/>
    <m/>
    <m/>
    <m/>
    <m/>
    <m/>
    <b v="0"/>
    <m/>
    <m/>
    <m/>
    <s v="Vienna Airport launches Bespoke’s AI chatbot service Bebot"/>
    <s v="validated"/>
    <x v="0"/>
    <m/>
    <s v="POLIMI"/>
    <d v="2021-11-08T00:00:00"/>
    <m/>
  </r>
  <r>
    <s v="AI_Prog_252"/>
    <s v="AI technology speeds up historical image handling at Hungary's National Archive."/>
    <s v="https://videos.microsoft.com/customer-stories/watch/uwk2D7xW2KEsAkQShhxjZh?"/>
    <m/>
    <s v="NAVA—part of MTVA, the National Audiovisual Archive of Hungary—acts to preserve the country’s rich database of twentieth-century imagery and audio heritage. Microsoft Azure Cognitive Services has proven the only tool to help do what the team needs: accurately classify millions of images that will serve as the country’s long-term collective memory bank."/>
    <x v="0"/>
    <x v="16"/>
    <s v="HU"/>
    <s v="NAVA"/>
    <x v="0"/>
    <x v="7"/>
    <s v="Cultural services."/>
    <x v="4"/>
    <x v="2"/>
    <m/>
    <s v="Perception"/>
    <s v="Computer vision"/>
    <s v="Machine learning"/>
    <s v="Virtual assistant/chatbot"/>
    <x v="0"/>
    <x v="1"/>
    <m/>
    <x v="5"/>
    <x v="0"/>
    <x v="2"/>
    <x v="2"/>
    <m/>
    <m/>
    <m/>
    <x v="1"/>
    <x v="5"/>
    <x v="0"/>
    <x v="0"/>
    <x v="0"/>
    <m/>
    <x v="1"/>
    <x v="0"/>
    <x v="0"/>
    <s v="Process digitalisation"/>
    <m/>
    <s v="3 - AI4IOP"/>
    <m/>
    <b v="0"/>
    <m/>
    <m/>
    <m/>
    <m/>
    <m/>
    <s v="Improved Administration Efficency"/>
    <s v="Improved Administrative Efficiency"/>
    <m/>
    <s v="x"/>
    <m/>
    <s v="x"/>
    <m/>
    <m/>
    <m/>
    <b v="0"/>
    <m/>
    <m/>
    <m/>
    <s v="AI technology speeds up historical image handling at Hungary’s National Archive."/>
    <s v="validated"/>
    <x v="0"/>
    <m/>
    <s v="POLIMI"/>
    <d v="2021-11-08T00:00:00"/>
    <m/>
  </r>
  <r>
    <s v="AI_Prog_258"/>
    <s v="Unlocking the potential of crowdsourcing for public decision-making with artificial intelligence"/>
    <s v="https://www.citizenlab.co/platform-online-engagement-toolbox"/>
    <m/>
    <s v="CitizenLab has developed machine-learning algorithms in order to help civil servants easily process thousands of citizen contributions and efficiently use these insights in decision-making. The dashboards on our platform classify ideas, show what topics are emerging, summarise trends and cluster similar contributions by theme, demographic trait or location. CitizenLab has developed its own NLP (Natural Language Processing) techniques, with the capacity to automatically classify and analyse thousands of contributions collected on citizen participation platforms. The algorithms identify the main topics and group similar ideas together into clusters"/>
    <x v="0"/>
    <x v="2"/>
    <s v="BE"/>
    <s v="CitizenLab"/>
    <x v="3"/>
    <x v="3"/>
    <s v="Communication"/>
    <x v="1"/>
    <x v="1"/>
    <m/>
    <s v="Planning"/>
    <s v="Planning and Scheduling"/>
    <s v="Machine learning"/>
    <s v="Computer Vision"/>
    <x v="0"/>
    <x v="1"/>
    <m/>
    <x v="0"/>
    <x v="0"/>
    <x v="1"/>
    <x v="0"/>
    <m/>
    <m/>
    <m/>
    <x v="0"/>
    <x v="1"/>
    <x v="0"/>
    <x v="0"/>
    <x v="0"/>
    <m/>
    <x v="0"/>
    <x v="1"/>
    <x v="1"/>
    <s v="Public Services and engagement"/>
    <m/>
    <m/>
    <m/>
    <s v="Improved Public Service"/>
    <m/>
    <s v="x"/>
    <m/>
    <s v="x"/>
    <m/>
    <s v="Open Government Capabilities"/>
    <b v="0"/>
    <m/>
    <m/>
    <m/>
    <m/>
    <m/>
    <m/>
    <m/>
    <s v="Open government capabilities"/>
    <s v="x"/>
    <s v="x"/>
    <m/>
    <s v="Unlocking the potential of crowdsourcing for public decision-making with artificial intelligence"/>
    <s v="validated"/>
    <x v="0"/>
    <m/>
    <s v="POLIMI"/>
    <d v="2021-11-08T00:00:00"/>
    <m/>
  </r>
  <r>
    <s v="AI_Prog_263"/>
    <s v="Artificial intelligence dives into thousands of WWII photographs"/>
    <s v="https://ieeexplore.ieee.org/document/9159591"/>
    <m/>
    <s v="In a new international cross disciplinary study, researchers have used artificial intelligence to analyse large amounts of historical photos from WW2. Among other things, the study shows that artificial intelligence can recognise the identity of photographers based on the content of photos taken by them. Artificial Intelligence (AI) is now able to identify photographers based on the content of images they've taken."/>
    <x v="0"/>
    <x v="9"/>
    <s v="DK"/>
    <s v="Aarhus University"/>
    <x v="2"/>
    <x v="7"/>
    <s v="Cultural services."/>
    <x v="4"/>
    <x v="0"/>
    <m/>
    <s v="Perception"/>
    <s v="Computer vision"/>
    <s v="Machine learning"/>
    <s v="Intelligent Data Processing"/>
    <x v="0"/>
    <x v="1"/>
    <m/>
    <x v="0"/>
    <x v="0"/>
    <x v="1"/>
    <x v="0"/>
    <m/>
    <m/>
    <m/>
    <x v="1"/>
    <x v="5"/>
    <x v="0"/>
    <x v="0"/>
    <x v="0"/>
    <m/>
    <x v="1"/>
    <x v="0"/>
    <x v="2"/>
    <s v="Process digitalisation"/>
    <m/>
    <m/>
    <m/>
    <b v="0"/>
    <m/>
    <m/>
    <m/>
    <m/>
    <m/>
    <s v="Improved Administration Efficency"/>
    <s v="Improved Administrative Efficiency"/>
    <m/>
    <s v="x"/>
    <m/>
    <s v="x"/>
    <m/>
    <m/>
    <m/>
    <b v="0"/>
    <m/>
    <m/>
    <m/>
    <s v="Artificial intelligence dives into thousands of WWII photographs"/>
    <s v="validated"/>
    <x v="0"/>
    <m/>
    <s v="POLIMI"/>
    <d v="2021-11-08T00:00:00"/>
    <m/>
  </r>
  <r>
    <s v="AI_Prog_268"/>
    <s v="U.K. to use AI to spot dangerous side effects in the COVID-19 vaccinations"/>
    <m/>
    <m/>
    <s v="To automate the process, the MHRA has given a $1.96 million contract to the U.K. arm of Genpact, the U.S.- listed business process outsourcing firm, to design a machine learning system that can ingest reports of side effects and pick up on potential safety concerns.The regulator told the Financial Times that, based on its previous experience with vaccination campaigns, it would expect that, over a six- to 12-month period, there might be 50,000 to 100,000 reports of suspicious side effects for every 100 million doses injected"/>
    <x v="0"/>
    <x v="10"/>
    <s v="UK"/>
    <s v="U.K. Medicines and Healthcare Products Regulatory Agency (MHRA)"/>
    <x v="0"/>
    <x v="4"/>
    <s v="R&amp;D health."/>
    <x v="6"/>
    <x v="7"/>
    <m/>
    <s v="Planning"/>
    <s v="Planning and Scheduling"/>
    <m/>
    <m/>
    <x v="3"/>
    <x v="1"/>
    <m/>
    <x v="0"/>
    <x v="0"/>
    <x v="1"/>
    <x v="0"/>
    <m/>
    <m/>
    <m/>
    <x v="2"/>
    <x v="4"/>
    <x v="0"/>
    <x v="0"/>
    <x v="0"/>
    <m/>
    <x v="1"/>
    <x v="0"/>
    <x v="0"/>
    <s v="Auditing and logging"/>
    <m/>
    <m/>
    <s v="Incremental / Technical Change"/>
    <b v="0"/>
    <m/>
    <m/>
    <m/>
    <m/>
    <m/>
    <s v="Improved Administration Efficency"/>
    <s v="Improved Administrative Efficiency"/>
    <m/>
    <m/>
    <s v="x"/>
    <m/>
    <m/>
    <m/>
    <m/>
    <b v="0"/>
    <m/>
    <m/>
    <m/>
    <s v="U.K. to use A.I. to spot dangerous side effects in the millions of COVID-19 vaccinations it will deliver"/>
    <s v="validated"/>
    <x v="0"/>
    <m/>
    <s v="POLIMI"/>
    <d v="2021-11-08T00:00:00"/>
    <m/>
  </r>
  <r>
    <s v="AI_Prog_275"/>
    <s v="Aurora, the new virtual assistant of the South East Tuscany AUSL is online"/>
    <s v="https://www.quest-it.com/comunicati-stampa/online-aurora-il-nuovo-assistente-virtuale-della-ausl-toscana-sud-est/"/>
    <s v="ASL Toscana Sud : 0577 767690"/>
    <s v="It is the virtual assistant that has been available for a few days on the home of the company portal. The South East Tuscany USL Company inaugurates one of the first projects in Europe of artificial intelligence applied to the world of information communication. Through the dedicated banner, it is possible for any citizen of the provinces of Siena, Arezzo and Grosseto to receive information services simply by querying the Aurora 3D avatar directly from a smartphone or PC."/>
    <x v="2"/>
    <x v="12"/>
    <s v="IT"/>
    <s v="Azienda USL Toscana Sud Est (Regional Health structure)"/>
    <x v="4"/>
    <x v="4"/>
    <s v="Public health services."/>
    <x v="3"/>
    <x v="0"/>
    <m/>
    <s v="Communication"/>
    <s v="Natural language processing"/>
    <m/>
    <s v="chatbot"/>
    <x v="2"/>
    <x v="1"/>
    <m/>
    <x v="0"/>
    <x v="0"/>
    <x v="1"/>
    <x v="0"/>
    <m/>
    <m/>
    <m/>
    <x v="0"/>
    <x v="0"/>
    <x v="0"/>
    <x v="0"/>
    <x v="0"/>
    <m/>
    <x v="0"/>
    <x v="1"/>
    <x v="1"/>
    <s v="Public Services and engagement"/>
    <m/>
    <m/>
    <s v="Incremental / Technical Change"/>
    <s v="Improved Public Service"/>
    <m/>
    <s v="x"/>
    <m/>
    <m/>
    <m/>
    <b v="0"/>
    <b v="0"/>
    <m/>
    <m/>
    <m/>
    <m/>
    <m/>
    <m/>
    <m/>
    <b v="0"/>
    <m/>
    <m/>
    <m/>
    <s v="È online Aurora, il nuovo assistente virtuale della AUSL Toscana sud est"/>
    <s v="validated"/>
    <x v="0"/>
    <s v="[marco] the agent is not available online as described"/>
    <s v="POLIMI"/>
    <d v="2021-11-08T00:00:00"/>
    <m/>
  </r>
  <r>
    <s v="AI_Prog_277"/>
    <s v="Self-driving buses roll into Gothenburg"/>
    <s v="https://www.themayor.eu/en/a/view/self-driving-buses-roll-into-gothenburg-7044"/>
    <s v="City of Gothenburg"/>
    <s v="The Swedish city of Gothenburg is already looking towards the next chapter of mobility innovation when it comes to the public transport service provision.  Transport operator Keolis has brought its autonomous electric self-driving shuttles to inaugurate a new 1.8-km line that will serve various points within the Lindholmen Industrial and Science Park. The two vehicles started operating on 18 January but for the time being this is a trial run of the service which will last 4.5 months. These will first only run a short route under the conditions of a test trial"/>
    <x v="2"/>
    <x v="18"/>
    <s v="SE"/>
    <s v="City of Gothenburg"/>
    <x v="4"/>
    <x v="3"/>
    <s v="Transport"/>
    <x v="6"/>
    <x v="7"/>
    <m/>
    <s v="Integration and Interaction"/>
    <s v="Robotics and Automation"/>
    <s v="Machine learning"/>
    <s v="Autonomous Vehicle"/>
    <x v="0"/>
    <x v="1"/>
    <m/>
    <x v="2"/>
    <x v="4"/>
    <x v="2"/>
    <x v="0"/>
    <m/>
    <m/>
    <m/>
    <x v="0"/>
    <x v="6"/>
    <x v="0"/>
    <x v="0"/>
    <x v="0"/>
    <m/>
    <x v="0"/>
    <x v="1"/>
    <x v="2"/>
    <s v="Smart city"/>
    <m/>
    <m/>
    <s v="Organizational / Sustained Change"/>
    <s v="Improved Public Service"/>
    <m/>
    <s v="x"/>
    <m/>
    <s v="x"/>
    <m/>
    <b v="0"/>
    <b v="0"/>
    <m/>
    <m/>
    <m/>
    <m/>
    <m/>
    <m/>
    <m/>
    <b v="0"/>
    <m/>
    <m/>
    <m/>
    <s v="Self-driving buses roll into Gothenburg"/>
    <s v="validated"/>
    <x v="0"/>
    <m/>
    <s v="POLIMI"/>
    <d v="2022-01-10T00:00:00"/>
    <m/>
  </r>
  <r>
    <s v="AI_Prog_280"/>
    <s v="AI to track down those who do not pay taxes: the Revenue Agency project"/>
    <s v="https://www.agendadigitale.eu/cultura-digitale/lai-per-stanare-chi-non-paga-le-tasse-il-progetto-dellagenzia-delle-entrate/"/>
    <s v="Agenzia delle Entrate_x000a_Giuseppe Buono_x000a_Direttore centrale tecnologie e innovazione"/>
    <s v="The European Union will finance the &quot;A data driven approach to tax evasion risk analysis in Italy&quot; project, which involves the use of innovation to preventively identify those at risk of tax evasion. With the collaboration of SOGEI (in-house of the Ministry of Finance), it is to deeply innovate, through the best innovations of digital technologies, the non-compliance risk assessment processes: in essence, it will introduce, experiment and use innovative techniques of network analysis, machine learning and data visualization, in order to create a new system to support the processes of identifying subjects at high risk of evasion"/>
    <x v="0"/>
    <x v="12"/>
    <s v="IT"/>
    <s v="Agenzia delle Entrate"/>
    <x v="0"/>
    <x v="1"/>
    <s v="General services."/>
    <x v="6"/>
    <x v="7"/>
    <m/>
    <s v="Reasoning"/>
    <s v="Automated reasoning"/>
    <s v="Machine learning"/>
    <s v="Intelligent Data Processing"/>
    <x v="0"/>
    <x v="1"/>
    <m/>
    <x v="0"/>
    <x v="3"/>
    <x v="2"/>
    <x v="0"/>
    <m/>
    <m/>
    <m/>
    <x v="3"/>
    <x v="13"/>
    <x v="0"/>
    <x v="0"/>
    <x v="0"/>
    <m/>
    <x v="1"/>
    <x v="0"/>
    <x v="0"/>
    <s v="Business intelligence"/>
    <m/>
    <m/>
    <s v="Organizational / Sustained Change"/>
    <b v="0"/>
    <m/>
    <m/>
    <m/>
    <m/>
    <m/>
    <s v="Improved Administration Efficency"/>
    <s v="Improved Administrative Efficiency"/>
    <m/>
    <m/>
    <s v="x"/>
    <m/>
    <m/>
    <m/>
    <m/>
    <b v="0"/>
    <m/>
    <m/>
    <m/>
    <s v="L’AI per stanare chi non paga le tasse: il progetto dell’Agenzia delle Entrate"/>
    <s v="validated"/>
    <x v="0"/>
    <m/>
    <s v="POLIMI"/>
    <d v="2022-01-10T00:00:00"/>
    <m/>
  </r>
  <r>
    <s v="AI_Prog_282"/>
    <s v="Consortium completes key stage of autonomous tram depot project"/>
    <s v="https://www.smartcitiesworld.net/news/news/consortium-completes-key-stage-of-autonomous-tram-depot-project-6831"/>
    <s v="Verkehrsbetrieb Potsdam_x000a_+49 331 66140"/>
    <s v="The research project aims to develop a digital depot based on self-driving trams and demonstrate autonomous service functions, such as moving a tram through a washing facility to a siding. Siemens Mobility and ViP Verkehrsbetrieb Potsdam has completed a demonstration test of the Autonomous Tram in Depot research project (AStriD). The three-year research and development project is being implemented at the depot operated by Verkehrsbetrieb Potsdam and is supported by the Federal Ministry of Transport and Digital Infrastructure (BMVI) as part of its Modernity Fund (mFund)."/>
    <x v="2"/>
    <x v="1"/>
    <s v="DE"/>
    <s v="City of Potsdam "/>
    <x v="4"/>
    <x v="3"/>
    <s v="Transport"/>
    <x v="6"/>
    <x v="7"/>
    <m/>
    <s v="Integration and Interaction"/>
    <s v="Robotics and Automation"/>
    <s v="Machine learning"/>
    <s v="Autonomous Vehicle"/>
    <x v="0"/>
    <x v="1"/>
    <m/>
    <x v="0"/>
    <x v="4"/>
    <x v="2"/>
    <x v="0"/>
    <m/>
    <m/>
    <m/>
    <x v="0"/>
    <x v="6"/>
    <x v="0"/>
    <x v="0"/>
    <x v="0"/>
    <m/>
    <x v="0"/>
    <x v="1"/>
    <x v="2"/>
    <s v="Smart city"/>
    <m/>
    <m/>
    <s v="Organizational / Sustained Change"/>
    <s v="Improved Public Service"/>
    <m/>
    <s v="x"/>
    <m/>
    <m/>
    <m/>
    <b v="0"/>
    <b v="0"/>
    <m/>
    <m/>
    <m/>
    <m/>
    <m/>
    <m/>
    <m/>
    <b v="0"/>
    <m/>
    <m/>
    <m/>
    <s v="Consortium completes key stage of autonomous tram depot project"/>
    <s v="validated"/>
    <x v="0"/>
    <m/>
    <s v="POLIMI"/>
    <d v="2022-01-10T00:00:00"/>
    <m/>
  </r>
  <r>
    <s v="AI_Prog_284"/>
    <s v="Manchester uses artificial intelligence to gain more insight into active travel"/>
    <s v="https://www.smartcitiesworld.net/news/news/manchester-uses-artificial-intelligence-to-gain-more-insight-into-active-travel-6763"/>
    <s v="Greater Manchester_x000a_Greater Manchester (TfGM)_x000a_https://twitter.com/OfficialTfGM"/>
    <s v="Around 100 sensors from Vivacity Labs will be installed to capture anonymous traffic counts in real-time to find out how segregated cycling and walking routes and priority areas are being used. Transport for Greater Manchester (TfGM) is partnering with Vivacity Labs to install artificial intelligence-powered sensors across the region to capture anonymous data in real-time on cycling and walking, helping to assess trends on key roads and junctions."/>
    <x v="2"/>
    <x v="10"/>
    <s v="UK"/>
    <s v="Transport for Greater Manchester"/>
    <x v="4"/>
    <x v="3"/>
    <s v="Transport"/>
    <x v="6"/>
    <x v="7"/>
    <m/>
    <s v="Learning"/>
    <s v="Machine learning"/>
    <s v="Machine learning"/>
    <s v="Intelligent Object"/>
    <x v="0"/>
    <x v="1"/>
    <m/>
    <x v="0"/>
    <x v="1"/>
    <x v="2"/>
    <x v="0"/>
    <m/>
    <m/>
    <m/>
    <x v="2"/>
    <x v="4"/>
    <x v="0"/>
    <x v="0"/>
    <x v="0"/>
    <m/>
    <x v="1"/>
    <x v="1"/>
    <x v="2"/>
    <s v="Smart city"/>
    <m/>
    <m/>
    <s v="Organizational / Sustained Change"/>
    <b v="0"/>
    <m/>
    <m/>
    <m/>
    <m/>
    <m/>
    <s v="Improved Administration Efficency"/>
    <s v="Improved Administrative Efficiency"/>
    <m/>
    <m/>
    <s v="x"/>
    <m/>
    <m/>
    <m/>
    <m/>
    <b v="0"/>
    <m/>
    <m/>
    <m/>
    <s v="Manchester uses artificial intelligence to gain more insight into active travel"/>
    <s v="validated"/>
    <x v="0"/>
    <m/>
    <s v="POLIMI"/>
    <d v="2022-01-10T00:00:00"/>
    <m/>
  </r>
  <r>
    <s v="AD_Prog_290"/>
    <s v="Creating an AI-driven mobile virtual assistant and common public services platform"/>
    <s v="https://ingov-project.eu/about/pilots-croatia/"/>
    <s v="Ivana Jurković Piščević_x000a_direktor@tpbj.hr_x000a_https://www.bjelovar.hr/"/>
    <s v="Virtual assistants will provide universal access to all local services, i.e. 32,000 adult inhabitants: _x000a_government as a platform_x000a_government as a service_x000a_inclusive, better (and ethical) public service_x000a_mobile communication with apps_x000a_guidance for co-creation_x000a_digital-by-default principle_x000a_user centricity_x000a_sustainability business plan_x000a_trustworthy AI_x000a_process management_x000a_web accessibility directive"/>
    <x v="3"/>
    <x v="5"/>
    <s v="HR021"/>
    <s v="City of Bjelovar"/>
    <x v="4"/>
    <x v="1"/>
    <s v="General services."/>
    <x v="6"/>
    <x v="7"/>
    <m/>
    <s v="Communication"/>
    <s v="Natural language processing"/>
    <s v="Machine learning"/>
    <s v="chatbot"/>
    <x v="0"/>
    <x v="1"/>
    <m/>
    <x v="0"/>
    <x v="0"/>
    <x v="1"/>
    <x v="0"/>
    <m/>
    <m/>
    <m/>
    <x v="0"/>
    <x v="0"/>
    <x v="0"/>
    <x v="0"/>
    <x v="0"/>
    <m/>
    <x v="0"/>
    <x v="1"/>
    <x v="1"/>
    <s v="Process digitalisation"/>
    <m/>
    <m/>
    <s v="Organizational / Sustained Change"/>
    <s v="Improved Public Service"/>
    <m/>
    <s v="x"/>
    <m/>
    <s v="x"/>
    <m/>
    <b v="0"/>
    <b v="0"/>
    <m/>
    <m/>
    <m/>
    <m/>
    <m/>
    <m/>
    <m/>
    <b v="0"/>
    <m/>
    <m/>
    <m/>
    <s v="Creating an AI-driven mobile virtual assistant and a common public services platform for the citizens of the City of Bjelovar"/>
    <s v="validated"/>
    <x v="0"/>
    <m/>
    <s v="POLIMI"/>
    <d v="2022-01-10T00:00:0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3">
  <r>
    <s v="AIWT6-1"/>
    <s v="AMS - public empolyment service"/>
    <s v="https://www.frontiersin.org/articles/10.3389/fdata.2020.00005/full"/>
    <s v=" "/>
    <s v="As of 2020, the Public Employment Service Austria (AMS) makes use of algorithmic profiling of job seekers to increase the efficiency of its counseling process and the effectiveness of active labor market programs. Based on a statistical model of job seekers' prospects on the labor market, the system—that has become known as the AMS algorithm—is designed to classify clients of the AMS into three categories: those with high chances to find a job within half a year, those with mediocre prospects on the job market, and those clients with a bad outlook of employment in the next 2 years. Depending on the category a particular job seeker is classified under, they will be offered differing support in (re)entering the labor market  A coalition of civil society organizations started a campaign to rescind an algorithm used by Austria’s employment agency. The system has been declared illegal by the Austrian data protection agency."/>
    <s v="National"/>
    <x v="0"/>
    <s v="AT"/>
    <s v="Public Employment Service Austria"/>
    <s v="Central-Government"/>
    <x v="0"/>
    <s v="Unemployment."/>
    <x v="0"/>
    <x v="0"/>
    <m/>
    <s v="Learning"/>
    <s v="Machine learning"/>
    <s v="Machine learning"/>
    <m/>
    <s v="A-MLA"/>
    <s v="4-Employement"/>
    <s v="4a-Employement-recruit"/>
    <m/>
    <m/>
    <s v="High-risk"/>
    <s v=" 0 Confident"/>
    <m/>
    <s v="yes"/>
    <s v="Expert and Rule based Systems, Algorithmic Decision Making"/>
    <s v="Public services and engagement"/>
    <s v="Service personalisation (various)"/>
    <x v="0"/>
    <m/>
    <m/>
    <m/>
    <s v="G2C"/>
    <s v="Historical Data"/>
    <s v="Historical Data"/>
    <s v="Public Services and engagement"/>
    <m/>
    <m/>
    <s v="Incremental / Technical Change"/>
    <s v="Improved Public Service"/>
    <m/>
    <m/>
    <s v="x"/>
    <s v="x"/>
    <m/>
    <s v="Open Government Capabilities"/>
    <b v="0"/>
    <m/>
    <m/>
    <m/>
    <m/>
    <m/>
    <m/>
    <m/>
    <s v="Open government capabilities"/>
    <m/>
    <m/>
    <s v="x"/>
    <s v="(https://www.derstandard.at/story/2000119486931/datenschutzbehoerde-kippt-umstrittenen-ams-algorithmus) https://www.frontiersin.org/articles/10.3389/fdata.2020.00005/full, https://amsalgorithmus.at/ and https://www.derstandard.at/story/2000119486931/datenschutzbehoerde-kippt-umstrittenen-ams-algorithmus"/>
    <s v="validated"/>
    <x v="0"/>
    <m/>
    <s v="Colin van Noordt"/>
    <d v="2020-01-01T00:00:00"/>
    <d v="2021-06-14T00:00:00"/>
  </r>
  <r>
    <s v="AIWT6-2"/>
    <s v="Mona - Public chatbot for companies on the subject of the corona crisis and the economy"/>
    <s v="https://www.usp.gv.at/Portal.Node/usp/public"/>
    <s v=" "/>
    <s v="The new chatbot &quot;Mona&quot; is intended to cover all relevant questions for companies on the subject of the corona crisis and the economy. The service of the Federal Ministry for Digitization and Business Location (BMDW) is available online on the &quot;Unternehmens Service Portal&quot; (USP, Company service portal ) website and can also be used on mobile devices. The service can be found on the home page of the USP and is intended to provide companies with important information on essential points such as subsidies, labor law matters such as short-time work and teleworking in a simple way during these difficult times . On the one hand, users can ask freely formulated questions, on the other hand there is a classic information channel in which more detailed information is provided step by step on the three central topics of work, financial aspects and research at the click of a mouse."/>
    <s v="National"/>
    <x v="0"/>
    <s v="AT"/>
    <s v="Unternehmensservice Portal, Austria"/>
    <s v="Central-Government"/>
    <x v="1"/>
    <s v="Executive and legislative organs, financial and fiscal affairs, external affairs."/>
    <x v="1"/>
    <x v="0"/>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s v="x"/>
    <s v="x"/>
    <m/>
    <b v="0"/>
    <b v="0"/>
    <m/>
    <m/>
    <m/>
    <m/>
    <m/>
    <m/>
    <m/>
    <b v="0"/>
    <m/>
    <m/>
    <m/>
    <s v="https://oecd-opsi.org/covid-response/infopoint-mona-unternehmensser-viceportal-usp-chatbot/and https://www.usp.gv.at/Portal.Node/usp/public "/>
    <s v="published"/>
    <x v="0"/>
    <m/>
    <s v="Colin van Noordt"/>
    <d v="2020-01-01T00:00:00"/>
    <d v="2021-06-14T00:00:00"/>
  </r>
  <r>
    <s v="AIWT6-3"/>
    <s v="Electronic Act - Intelligent searching"/>
    <s v="https://www.bmdw.gv.at/Themen/Digitalisierung/Digitales-Oesterreich.html"/>
    <s v="Alex Banfield 'alexander.banfield-mumb@bmdw.gv.at"/>
    <s v="The Electronic Act  is the central e-government system of the Austrian public administration for file records. The updated version of the system applies AI methods to support administrative staff, enabling intelligent searching and automatic logging of certain information. Also check: https://www.bmdw.gv.at/Themen/Digitalisierung/Digitales-Oesterreich.html"/>
    <s v="National"/>
    <x v="0"/>
    <s v="AT"/>
    <s v="Austrian Government"/>
    <s v="Governmental"/>
    <x v="1"/>
    <s v="General services."/>
    <x v="2"/>
    <x v="1"/>
    <m/>
    <s v="Planning"/>
    <s v="Searching"/>
    <m/>
    <m/>
    <m/>
    <m/>
    <m/>
    <m/>
    <m/>
    <s v="Minimal-risk"/>
    <s v=" 0 Confident"/>
    <m/>
    <m/>
    <s v="AI-empowered Knowledge Management"/>
    <s v="Internal management"/>
    <s v="Internal primary processes"/>
    <x v="0"/>
    <m/>
    <m/>
    <m/>
    <s v="G2G"/>
    <s v="Historical Data"/>
    <s v="Historical Data"/>
    <s v="Internal Management"/>
    <m/>
    <m/>
    <s v="Incremental / Technical Change"/>
    <b v="0"/>
    <m/>
    <m/>
    <m/>
    <m/>
    <m/>
    <s v="Improved Administration Efficency"/>
    <s v="Improved Administrative Efficiency"/>
    <m/>
    <m/>
    <s v="x"/>
    <s v="x"/>
    <m/>
    <m/>
    <m/>
    <b v="0"/>
    <m/>
    <m/>
    <m/>
    <s v="1st Peer Learning Workshop AI Watch"/>
    <s v="validated"/>
    <x v="1"/>
    <s v="URL missing"/>
    <s v="Colin van Noordt"/>
    <d v="2020-01-01T00:00:00"/>
    <d v="2021-06-14T00:00:00"/>
  </r>
  <r>
    <s v="AIWT6-4"/>
    <s v="RPA in source PIN Register Authority"/>
    <m/>
    <s v="Alex Banfield 'alexander.banfield-mumb@bmdw.gv.at"/>
    <s v="Pin Register Authority is using Robotic Process Automation to improve services. Was mentioned to have up to 36-65% time saving due to RPA elements"/>
    <s v="National"/>
    <x v="0"/>
    <s v="AT"/>
    <s v="Source Pin Register Authority"/>
    <s v="Governmental"/>
    <x v="1"/>
    <s v="Executive and legislative organs, financial and fiscal affairs, external affairs."/>
    <x v="2"/>
    <x v="1"/>
    <m/>
    <s v="Integration and Interaction"/>
    <s v="Robotics and Automation"/>
    <m/>
    <m/>
    <m/>
    <m/>
    <m/>
    <m/>
    <m/>
    <s v="Minimal-risk"/>
    <s v=" 0 Confident"/>
    <m/>
    <m/>
    <s v="Cognitive Robotics and Process Automation, Connected and Automated Vehicles"/>
    <s v="Public services and engagement"/>
    <m/>
    <x v="0"/>
    <m/>
    <m/>
    <m/>
    <s v="G2B"/>
    <s v="Dynamic Data"/>
    <s v="Dynamic Data"/>
    <s v="Public Services and engagement"/>
    <m/>
    <m/>
    <s v="Incremental / Technical Change"/>
    <s v="Improved Public Service"/>
    <m/>
    <m/>
    <s v="x"/>
    <s v="x"/>
    <m/>
    <b v="0"/>
    <b v="0"/>
    <m/>
    <m/>
    <m/>
    <m/>
    <m/>
    <m/>
    <m/>
    <b v="0"/>
    <m/>
    <m/>
    <m/>
    <s v="1st Peer Learning Workshop AI Watch"/>
    <s v="validated"/>
    <x v="1"/>
    <s v="URL missing"/>
    <s v="Colin van Noordt"/>
    <d v="2020-01-01T00:00:00"/>
    <d v="2020-01-01T00:00:00"/>
  </r>
  <r>
    <s v="AIWT6-5"/>
    <s v="Synchronicity"/>
    <m/>
    <s v="Martin Brynskov "/>
    <s v="The SynchroniCity IoT Large-Scale Pilot for smart cities is built on the belief that creating a simplified, open and agile digital market across borders will help cities and its citizens get better services. It will also help businesses of all sizes transparently compete and easily scale their products and solutions. All this together will enable the identification and development of agile city standards that will allow to establish an effective marketplace for all.​"/>
    <s v="Multinational"/>
    <x v="1"/>
    <s v="DE"/>
    <s v="Aarhus Universitet"/>
    <s v="Academic-Research"/>
    <x v="1"/>
    <s v="Executive and legislative organs, financial and fiscal affairs, external affairs."/>
    <x v="2"/>
    <x v="1"/>
    <m/>
    <s v="Reasoning"/>
    <s v="Common sense reasoning"/>
    <m/>
    <m/>
    <m/>
    <m/>
    <m/>
    <m/>
    <s v="Use critical realtime data"/>
    <s v="Limited-risk"/>
    <s v=" 0 Confident"/>
    <m/>
    <m/>
    <m/>
    <s v="Public services and engagement"/>
    <m/>
    <x v="0"/>
    <m/>
    <m/>
    <m/>
    <s v="G2C"/>
    <s v="Dynamic Data"/>
    <s v="Dynamic Data"/>
    <m/>
    <m/>
    <m/>
    <s v="Transformative / Disruptive"/>
    <s v="Improved Public Service"/>
    <m/>
    <m/>
    <s v="x"/>
    <s v="x"/>
    <m/>
    <b v="0"/>
    <b v="0"/>
    <m/>
    <m/>
    <m/>
    <m/>
    <m/>
    <m/>
    <m/>
    <b v="0"/>
    <m/>
    <m/>
    <m/>
    <s v="https://cordis.europa.eu/project/rcn/206511/en"/>
    <s v="retired"/>
    <x v="1"/>
    <s v="IoT, where is AI?"/>
    <s v="Colin van Noordt"/>
    <d v="2020-01-01T00:00:00"/>
    <m/>
  </r>
  <r>
    <s v="AIWT6-6"/>
    <s v="CitizenLab - Youth for Climate"/>
    <s v="https://youth4climate.be/en/"/>
    <s v="CitizenLab _x000a_+32 2 808 50 22_x000a_hello@citizenlab.co"/>
    <s v="Collecting input was just the easy part: in order to turn these ideas into meaningful actions and recommendations, Youth forClimate needed to process thousands of ideas in a short period of time. This was a perfect use case for the automated data analysis feature of the CitizenLab platform._x000a_As we accompanied Youth forClimate through the process of collecting and analysing the input, we were able to test our NLP technology on a wide scale, and run it on thousands of contributions written in multiple languages. Here are a few of the learnings we made along the way.  "/>
    <s v="National"/>
    <x v="2"/>
    <s v="BE"/>
    <s v="CitizenLab, Belgium"/>
    <s v="Private sector"/>
    <x v="2"/>
    <s v="Environmental protection n.e.c."/>
    <x v="1"/>
    <x v="2"/>
    <m/>
    <s v="Learning"/>
    <s v="Machine learning"/>
    <s v="Machine learning"/>
    <s v="sentiment analysis"/>
    <s v="A-MLA"/>
    <m/>
    <m/>
    <m/>
    <s v="Focus directly natural persons"/>
    <s v="Limited-risk"/>
    <s v=" 0 Confident"/>
    <m/>
    <m/>
    <s v="Natural Language Processing, Text Mining and Speech Analytics"/>
    <s v="Public services and engagement"/>
    <s v="Engagement management"/>
    <x v="0"/>
    <m/>
    <m/>
    <m/>
    <s v="G2C"/>
    <s v="Historical Data"/>
    <s v="Location Data"/>
    <s v="Public Services and engagement"/>
    <m/>
    <m/>
    <s v="Incremental / Technical Change"/>
    <s v="Improved Public Service"/>
    <m/>
    <s v="x"/>
    <m/>
    <s v="x"/>
    <m/>
    <s v="Open Government Capabilities"/>
    <b v="0"/>
    <m/>
    <m/>
    <m/>
    <m/>
    <m/>
    <m/>
    <m/>
    <s v="Open government capabilities"/>
    <s v="x"/>
    <s v="x"/>
    <s v="x"/>
    <s v="https://www.citizenlab.co/blog/product-update/natural-language-processing-at-citizenlab-how-machine-learning-can-transform-citizen-engagement-projects/"/>
    <s v="validated"/>
    <x v="0"/>
    <m/>
    <s v="Colin van Noordt"/>
    <d v="2020-01-01T00:00:00"/>
    <d v="2021-06-14T00:00:00"/>
  </r>
  <r>
    <s v="AIWT6-7"/>
    <s v="Walloon - Agricultural subsidy monitoring with the use of GeoAI"/>
    <s v="https://inspire.ec.europa.eu/sites/default/files/1._location_intelligence_-_gartner_v1.2.pdf"/>
    <s v="  "/>
    <s v="Walloon uses geo AI with satellite imagery to check whether subsidy requirements are met "/>
    <s v="Regional"/>
    <x v="2"/>
    <s v="BE2"/>
    <s v="Département de l'Agriculture"/>
    <s v="Local Government"/>
    <x v="3"/>
    <s v="Agriculture, forestry, fishing and hunting"/>
    <x v="1"/>
    <x v="0"/>
    <m/>
    <s v="Learning"/>
    <s v="Machine learning"/>
    <s v="Machine learning"/>
    <m/>
    <s v="A-MLA"/>
    <s v="5-Services&amp;Benefits"/>
    <s v="5a-Services&amp;Benefits-eligibility_np"/>
    <m/>
    <m/>
    <s v="High-risk"/>
    <s v="-2 High/Limited"/>
    <m/>
    <m/>
    <s v="Computer Vision and Identity Recognition"/>
    <s v="Analysis, monitoring and regulatory research"/>
    <s v="Monitoring policy implementation"/>
    <x v="0"/>
    <m/>
    <m/>
    <m/>
    <s v="G2B"/>
    <s v="Dynamic Data"/>
    <s v="Location Data"/>
    <s v="Enforcement"/>
    <m/>
    <m/>
    <s v="Incremental / Technical Change"/>
    <s v="Improved Public Service"/>
    <m/>
    <m/>
    <s v="x"/>
    <s v="x"/>
    <m/>
    <b v="0"/>
    <b v="0"/>
    <m/>
    <m/>
    <m/>
    <m/>
    <m/>
    <m/>
    <m/>
    <b v="0"/>
    <m/>
    <m/>
    <m/>
    <s v="ELISE INSPIRE webinar 3-6-2020 https://inspire.ec.europa.eu/sites/default/files/1._location_intelligence_-_gartner_v1.2.pdf"/>
    <s v="published"/>
    <x v="0"/>
    <m/>
    <s v="Colin van Noordt"/>
    <d v="2020-01-01T00:00:00"/>
    <d v="2021-06-15T00:00:00"/>
  </r>
  <r>
    <s v="AIWT6-8"/>
    <s v="AcPaas - Technical procurement documents comparison"/>
    <s v=" https://acpaas.digipolis.be/nl/home"/>
    <s v="Stijn Geuens  and Christophe Marrecau"/>
    <s v="The city of Antwerp has a platform called Antwerp City Platform as a Service (Acpaas) that uses NLP to compare a technical document of a procurement (or an offer/call?) and find the already existent IT components they have in house (API, applications, etc) that could possibly satisfy some of the requirements. To do this, they compare the text of the files of the offer to the ones of the metadata of the components. In the case of the API they do some preprocessing and extract the descriptive information from the metadata files. They also have launched an experimental service that compares technical diagrams with the metadata of the IT components. "/>
    <s v="Local"/>
    <x v="2"/>
    <s v="BE21"/>
    <s v="Digipolis &amp; city of Antwerp"/>
    <s v="Private sector"/>
    <x v="1"/>
    <s v="General public services n.e.c."/>
    <x v="1"/>
    <x v="0"/>
    <m/>
    <s v="Reasoning"/>
    <s v="Automated reasoning"/>
    <s v="Machine learning"/>
    <s v="documents comparison"/>
    <s v="A-MLA"/>
    <m/>
    <m/>
    <m/>
    <m/>
    <s v="Minimal-risk"/>
    <s v=" 0 Confident"/>
    <m/>
    <m/>
    <s v="AI-empowered Knowledge Management"/>
    <s v="Internal management"/>
    <s v="Internal support processes"/>
    <x v="0"/>
    <m/>
    <m/>
    <m/>
    <s v="G2C"/>
    <s v="Dynamic Data"/>
    <s v="Dynamic Data"/>
    <s v="Internal Management"/>
    <m/>
    <s v="3 - AI4IOP"/>
    <s v="Incremental / Technical Change"/>
    <s v="Improved Public Service"/>
    <m/>
    <m/>
    <s v="x"/>
    <s v="x"/>
    <m/>
    <b v="0"/>
    <b v="0"/>
    <m/>
    <m/>
    <m/>
    <m/>
    <m/>
    <m/>
    <m/>
    <b v="0"/>
    <m/>
    <m/>
    <m/>
    <s v="https://acpaas.digipolis.be/nl/product/NLP-engine/about"/>
    <s v="published"/>
    <x v="0"/>
    <m/>
    <s v="Colin van Noordt"/>
    <d v="2020-01-01T00:00:00"/>
    <d v="2021-06-14T00:00:00"/>
  </r>
  <r>
    <s v="AIWT6-9"/>
    <s v="Flemish Infoline - Automatic classification of incoming phone calls"/>
    <s v="https://www.innovatieveoverheidsopdrachten.be/en/projects/1700-supported-artificial-intelligence"/>
    <s v="Inge Lynen, T +32 475 49 97 13, inge.lynen@kb.vlaanderen.be"/>
    <s v="NLP is used to automatically classify incoming telephone questions at the 1700 (Flemish Infoline), to integrally transcribe and document the conversations, and to suggest answers. Informatie Vlaanderen use it to detect and categorise the incoming questions faster and more 'finely-meshed', and also integrate this 'finely-meshed' into the editorial management. In this way, the answers can be suggested more quickly, more adequately and also more 'automatically' to the answer provider, regardless of the chosen communication channel (oral or written). In essence, the project aims at two objectives: (1) the quicker and more efficient capturing and categorising of the question, and (2) the quicker and more efficient forwarding of the 'correctly captioned' question to the 'correct' answer provider with the 'correct' skills, whereby a valid and standardised answer (suggestion) is immediately sent along with it (so that the answer provider does not have to look up the intended answer script)."/>
    <s v="Regional"/>
    <x v="2"/>
    <s v="BE2"/>
    <s v="Information Flanders, Belgium"/>
    <s v="Local Government"/>
    <x v="1"/>
    <s v="Executive and legislative organs, financial and fiscal affairs, external affairs."/>
    <x v="1"/>
    <x v="0"/>
    <m/>
    <s v="Communication"/>
    <s v="Natural language processing"/>
    <s v="Machine learning"/>
    <s v="speech recognition"/>
    <s v="A-MLA"/>
    <m/>
    <m/>
    <m/>
    <m/>
    <s v="Minimal-risk"/>
    <s v=" 0 Confident"/>
    <m/>
    <m/>
    <s v="Audio Processing"/>
    <s v="Public services and engagement"/>
    <s v="Engagement management"/>
    <x v="0"/>
    <m/>
    <m/>
    <m/>
    <s v="G2C"/>
    <s v="Dynamic Data"/>
    <s v="Dynamic Data"/>
    <s v="Public Services and engagement"/>
    <m/>
    <m/>
    <s v="Incremental / Technical Change"/>
    <s v="Improved Public Service"/>
    <m/>
    <m/>
    <s v="x"/>
    <s v="x"/>
    <m/>
    <b v="0"/>
    <b v="0"/>
    <m/>
    <m/>
    <m/>
    <m/>
    <m/>
    <m/>
    <m/>
    <b v="0"/>
    <m/>
    <m/>
    <m/>
    <s v="https://www.innovatieveoverheidsopdrachten.be/en/projects/1700-supported-artificial-intelligence"/>
    <s v="published"/>
    <x v="0"/>
    <m/>
    <s v="Colin van Noordt"/>
    <d v="2020-01-01T00:00:00"/>
    <d v="2021-06-14T00:00:00"/>
  </r>
  <r>
    <s v="AIWT6-10"/>
    <s v="ILVO - List of multiple AI projects in the agricultural domain"/>
    <s v="https://ilvo.vlaanderen.be/en/search-results?q=Artificial+intelligence&amp;id=home&amp;l=en"/>
    <m/>
    <s v="The Institute for Agricultural, Fisheries and Food Research (ILVO) evaluated the possibilities of Artificial Intelligence for agricultural applications. Most applications are still in an initial phase and often in collaboration with other knowledge centers. Some concrete projects are: o Processing of hyperspectral images for early detection of potato diseases o Automatic health monitoring in cattle (e.g. lameness detection) o Automatic health monitoring in fattening pigs o Image analysis for multiple specific applications (e.g. quality food products, sorting fish species, etc.) o Behavior of plants under the influence of external stimuli o Identification of problem insects (eg zip needles) via camera images o Site-specific detection of problem weeds"/>
    <s v="National"/>
    <x v="2"/>
    <s v="BE100"/>
    <s v="Instituut voor Landbouw-, Visserij- en Voedingsonderzoek"/>
    <s v="Central-Government"/>
    <x v="3"/>
    <s v="General economic, commercial and labour affair"/>
    <x v="3"/>
    <x v="2"/>
    <m/>
    <s v="Perception"/>
    <s v="Computer vision"/>
    <s v="Machine learning"/>
    <m/>
    <s v="A-MLA"/>
    <m/>
    <m/>
    <m/>
    <m/>
    <s v="Minimal-risk"/>
    <s v="-1 Minimal/Limited"/>
    <m/>
    <m/>
    <s v="Computer Vision and Identity Recognition"/>
    <s v="Public services and engagement"/>
    <s v="Service integration (various)"/>
    <x v="0"/>
    <m/>
    <m/>
    <m/>
    <s v="G2B"/>
    <s v="Historical Data"/>
    <s v="Location Data"/>
    <s v="Regulatory research, analysis and monitoring"/>
    <m/>
    <s v="3 - AI4IOP"/>
    <s v="Organizational / Sustained Change"/>
    <s v="Improved Public Service"/>
    <m/>
    <m/>
    <m/>
    <s v="x"/>
    <m/>
    <b v="0"/>
    <b v="0"/>
    <m/>
    <m/>
    <m/>
    <m/>
    <m/>
    <m/>
    <m/>
    <b v="0"/>
    <m/>
    <m/>
    <m/>
    <s v="Flemish Parlement Letter: Applications involving Artficial Intelligence. , Pub. L. No. nr. 138 (2017-2018), 2017–2018 2 (2017). and https://www.ilvo.vlaanderen.be/language/en-US/EN/Press-and-Media/All-media/ArticleType/ArticleView/ArticleID/4920.aspx"/>
    <s v="published"/>
    <x v="0"/>
    <m/>
    <s v="Colin van Noordt"/>
    <d v="2020-01-01T00:00:00"/>
    <d v="2021-06-15T00:00:00"/>
  </r>
  <r>
    <s v="AIWT6-11"/>
    <s v="Belgium - Detection batch numbers vaccins"/>
    <s v="https://www.kindengezin.be/nl"/>
    <m/>
    <s v="Child and Family has a proof of concept regarding recognition and reading of lot numbers on vaccine packages via the camera of a smartphone. Lot numbers on vaccine packages are not standardized. The goal is to make it easier to store the lot number at the vaccination registration, so that it can always be found afterwards with what specific fate a child was vaccinated."/>
    <s v="National"/>
    <x v="2"/>
    <s v="BE"/>
    <s v="Kind en Gezin, Belgium"/>
    <s v="Central-Government"/>
    <x v="4"/>
    <s v="Medical products, appliances and equipment."/>
    <x v="3"/>
    <x v="1"/>
    <m/>
    <s v="Perception"/>
    <s v="Computer vision"/>
    <s v="Machine learning"/>
    <m/>
    <s v="A-MLA"/>
    <m/>
    <m/>
    <m/>
    <s v="Focus directly natural persons"/>
    <s v="Limited-risk"/>
    <s v="-1 Minimal/Limited"/>
    <m/>
    <m/>
    <s v="Computer Vision and Identity Recognition"/>
    <s v="Internal management"/>
    <s v="Internal primary processes"/>
    <x v="0"/>
    <m/>
    <m/>
    <m/>
    <s v="G2G"/>
    <s v="Dynamic Data"/>
    <s v="Dynamic Data"/>
    <s v="Public Services and engagement"/>
    <m/>
    <s v="3 - AI4IOP"/>
    <s v="Incremental / Technical Change"/>
    <b v="0"/>
    <m/>
    <m/>
    <m/>
    <m/>
    <m/>
    <s v="Improved Administration Efficency"/>
    <s v="Improved Administrative Efficiency"/>
    <s v="x"/>
    <m/>
    <m/>
    <s v="x"/>
    <m/>
    <m/>
    <m/>
    <b v="0"/>
    <m/>
    <m/>
    <m/>
    <s v="Flemish Parlement Letter: Applications involving Artficial Intelligence. , Pub. L. No. nr. 138 (2017-2018), 2017–2018 2 (2017)."/>
    <s v="validated"/>
    <x v="0"/>
    <m/>
    <s v="Colin van Noordt"/>
    <d v="2020-01-01T00:00:00"/>
    <d v="2021-06-15T00:00:00"/>
  </r>
  <r>
    <s v="AIWT6-12"/>
    <s v="Verontrustingen - Enabling accurate predictions to detect day-care services inspection"/>
    <m/>
    <s v="Koen De Bruyn, Project leader ICT Datawarehouse/Analytics,  Kind &amp; Gezin, koen.debruyn@kindengezin.be"/>
    <s v="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In facts, there is limited capacity available to conduct all the inspections. The use of data had been considered as way to enhance existing inspection practices and optimize the scarce amount of inspectors. The predictive system developed uses a supervised machine learning method (logistic regression and XGBoost) to analyse various internal and external data from the Health Care Inspection Unit. Combining the recommendations of the predictive system with existing staff experience and expertise enables more targeted and data-driven interventions. "/>
    <s v="National"/>
    <x v="2"/>
    <s v="BE"/>
    <s v="Kind en Gezin, Belgium"/>
    <s v="Central-Government"/>
    <x v="0"/>
    <s v="Family and children."/>
    <x v="1"/>
    <x v="3"/>
    <m/>
    <s v="Learning"/>
    <s v="Machine learning"/>
    <s v="Machine learning"/>
    <m/>
    <s v="A-MLA"/>
    <m/>
    <m/>
    <m/>
    <s v="Focus directly natural persons"/>
    <s v="Limited-risk"/>
    <s v=" 0 Confident"/>
    <m/>
    <m/>
    <s v="Machine Learning, Deep Learning"/>
    <s v="Enforcement"/>
    <s v="Predictive enforcement processes"/>
    <x v="0"/>
    <m/>
    <m/>
    <m/>
    <s v="G2C"/>
    <s v="Historical Data"/>
    <s v="Historical Data"/>
    <s v="Enforcement"/>
    <m/>
    <m/>
    <s v="Transformative / Disruptive"/>
    <s v="Improved Public Service"/>
    <m/>
    <m/>
    <s v="x"/>
    <m/>
    <m/>
    <s v="Open Government Capabilities"/>
    <b v="0"/>
    <m/>
    <m/>
    <m/>
    <m/>
    <m/>
    <m/>
    <m/>
    <s v="Open government capabilities"/>
    <s v="x"/>
    <m/>
    <m/>
    <s v="https://www.dialogic.nl/wp-content/uploads/2018/06/VTOM-Small-Kids-Big-Data-Frank-Bongers-mei-2018.pdf"/>
    <s v="published"/>
    <x v="0"/>
    <m/>
    <s v="Colin van Noordt"/>
    <d v="2020-01-01T00:00:00"/>
    <m/>
  </r>
  <r>
    <s v="AIWT6-13"/>
    <s v="Camera System - Mobile phone usage on vehicles"/>
    <s v=" https://baseline.vias.be/storage/minisites/methodological-guidelines-kpi-distraction.pdf"/>
    <s v="Stef Willems +32 473/85.59.44_x000a__x000a_stef.willems@vias.be"/>
    <s v="Traffic institute Vias is currently testing a new camera system that registers whether a motorist behind the wheel is on the phone with the phone in hand. Using Artificial Intelligence, the system filters the photos showing that the driver is using a smartphone. Other photos are deleted and faces are made unrecognizable. If the police establishes a violation based on that selection, they can issue a fine."/>
    <s v="Local"/>
    <x v="2"/>
    <s v="BE"/>
    <s v="Traffic Institute Vias"/>
    <s v="Local Government"/>
    <x v="5"/>
    <s v="Police Services"/>
    <x v="4"/>
    <x v="0"/>
    <m/>
    <s v="Perception"/>
    <s v="Computer vision"/>
    <s v="Machine learning"/>
    <m/>
    <s v="A-MLA"/>
    <m/>
    <m/>
    <m/>
    <s v="Focus directly natural persons"/>
    <s v="Limited-risk"/>
    <s v=" 0 Confident"/>
    <m/>
    <m/>
    <s v="Computer Vision and Identity Recognition"/>
    <s v="Enforcement"/>
    <s v="Smart Recognition processes"/>
    <x v="0"/>
    <m/>
    <m/>
    <m/>
    <s v="G2G"/>
    <s v="Dynamic Data"/>
    <s v="Dynamic Data"/>
    <s v="Enforcement"/>
    <m/>
    <m/>
    <s v="Transformative / Disruptive"/>
    <b v="0"/>
    <m/>
    <m/>
    <m/>
    <m/>
    <m/>
    <s v="Improved Administration Efficency"/>
    <s v="Improved Administrative Efficiency"/>
    <m/>
    <s v="x"/>
    <m/>
    <s v="x"/>
    <m/>
    <m/>
    <m/>
    <b v="0"/>
    <m/>
    <m/>
    <m/>
    <s v="https://www.vias.be/nl/newsroom/succesvolle-test-met-camerasysteem-om-gsm-gebruik-achter-het-stuur-te-detecteren-/"/>
    <s v="published"/>
    <x v="0"/>
    <m/>
    <s v="Colin van Noordt"/>
    <d v="2020-01-01T00:00:00"/>
    <d v="2021-06-14T00:00:00"/>
  </r>
  <r>
    <s v="AIWT6-14"/>
    <s v="PaveAI 2.0 - Interprets the figures in Google Analytics via machine learning and custom reports"/>
    <s v="https://flemishmasters.com.ent.be/pfile?id=1356741_x000a_https://www.producthunt.com/posts/paveai-2-0"/>
    <s v="https://www.producthunt.com/@eric_ho"/>
    <s v="VISITFLANDERS has  there an experiment with PaveAI. This includes one tool that interprets the figures in Google Analytics via machine learning and custom reports. This will be applied to the website"/>
    <s v="Regional"/>
    <x v="2"/>
    <s v="BE"/>
    <s v="Visit Flanders"/>
    <s v="Local Government"/>
    <x v="3"/>
    <s v="General economic, commercial and labour affair"/>
    <x v="4"/>
    <x v="1"/>
    <m/>
    <s v="Learning"/>
    <s v="Machine learning"/>
    <s v="Machine learning"/>
    <m/>
    <s v="A-MLA"/>
    <m/>
    <m/>
    <m/>
    <m/>
    <s v="Minimal-risk"/>
    <s v=" 0 Confident"/>
    <m/>
    <m/>
    <s v="Machine Learning, Deep Learning"/>
    <s v="Analysis, monitoring and regulatory research"/>
    <s v="Information analysis processes"/>
    <x v="0"/>
    <m/>
    <m/>
    <m/>
    <s v="G2G"/>
    <s v="Dynamic Data"/>
    <s v="Streaming Data"/>
    <s v="Regulatory research, analysis and monitoring"/>
    <m/>
    <s v="5 - Unknown"/>
    <s v="Incremental / Technical Change"/>
    <b v="0"/>
    <m/>
    <m/>
    <m/>
    <m/>
    <m/>
    <s v="Improved Administration Efficency"/>
    <s v="Improved Administrative Efficiency"/>
    <m/>
    <m/>
    <m/>
    <s v="x"/>
    <s v="x"/>
    <m/>
    <m/>
    <s v="Open government capabilities"/>
    <s v="x"/>
    <m/>
    <m/>
    <s v="Flemish Parlement Letter: Applications involving Artficial Intelligence. , Pub. L. No. nr. 138 (2017-2018), 2017–2018 2 (2017)."/>
    <s v="validated"/>
    <x v="0"/>
    <m/>
    <s v="Colin van Noordt"/>
    <d v="2020-01-01T00:00:00"/>
    <d v="2021-06-15T00:00:00"/>
  </r>
  <r>
    <s v="AIWT6-15"/>
    <s v="Jobnet - Reskilling, upskilling and retraining of people"/>
    <m/>
    <s v="Guido Van Humbeeck"/>
    <s v="The Flemish Employment and Vocational Training Service (VDAB) is using AI since 2018 which assists in the reskilling, upskilling and retraining of people. The software is called Jobnet and is the combination of a variety of different AI-models into one big AI-model. With the AI, citizens can see which jobs are fitting to their skills, which relevant skills they still lack, starting from their own experience combined with job market data."/>
    <s v="Regional"/>
    <x v="2"/>
    <s v="BE"/>
    <s v="Vlaamse Dienst voor Arbeidsbemiddeling en Beroepsopleiding"/>
    <s v="Local Government"/>
    <x v="0"/>
    <s v="Unemployment."/>
    <x v="1"/>
    <x v="1"/>
    <m/>
    <s v="Learning"/>
    <s v="Machine learning"/>
    <s v="Machine learning"/>
    <m/>
    <s v="A-MLA"/>
    <m/>
    <m/>
    <m/>
    <m/>
    <s v="Minimal-risk"/>
    <s v=" 0 Confident"/>
    <m/>
    <m/>
    <s v="Predictive Analytics, Simulation and Data Visualisation"/>
    <s v="Public services and engagement"/>
    <s v="Service personalisation (various)"/>
    <x v="0"/>
    <m/>
    <m/>
    <m/>
    <s v="G2C"/>
    <s v="Dynamic Data"/>
    <s v="Streaming Data"/>
    <s v="Public Services and engagement"/>
    <m/>
    <m/>
    <s v="Incremental / Technical Change"/>
    <s v="Improved Public Service"/>
    <m/>
    <m/>
    <s v="x"/>
    <s v="x"/>
    <m/>
    <b v="0"/>
    <b v="0"/>
    <m/>
    <m/>
    <m/>
    <m/>
    <m/>
    <m/>
    <m/>
    <b v="0"/>
    <m/>
    <m/>
    <m/>
    <s v="https://www.agoria.be/nl/VDAB-gebruikt-AI-om-jobmatching-te-verrijken"/>
    <s v="published"/>
    <x v="0"/>
    <m/>
    <s v="Colin van Noordt"/>
    <d v="2020-01-01T00:00:00"/>
    <d v="2021-06-15T00:00:00"/>
  </r>
  <r>
    <s v="AIWT6-16"/>
    <s v="VDAB Chatbot for job seekers - Chatbots to better match jobseekers with the right vacancie"/>
    <s v="https://tracebrussel.be/nieuws/vdab-experimenteert-met-chatbots-en-tinderdienst"/>
    <s v="Guido Van Humbeeck"/>
    <s v="VDAB experiments with chatbots to better match jobseekers with the right vacancies. A chatbot is an automated conversation partner that participates in typed conversations. VDAB is also investigating how chatbots can guide job seekers in their search by automatically answering questions and addressing job seekers._x000a_http://chatbotvanvdab.be/"/>
    <s v="Local"/>
    <x v="2"/>
    <s v="BE"/>
    <s v="Vlaamse Dienst voor Arbeidsbemiddeling en Beroepsopleiding"/>
    <s v="Local Government"/>
    <x v="1"/>
    <s v="Executive and legislative organs, financial and fiscal affairs, external affairs."/>
    <x v="1"/>
    <x v="0"/>
    <m/>
    <s v="Communication"/>
    <s v="Natural language processing"/>
    <s v="Searching"/>
    <s v="chatbot"/>
    <s v="B-LGA"/>
    <m/>
    <m/>
    <m/>
    <m/>
    <s v="Minimal-risk"/>
    <s v=" 0 Confident"/>
    <m/>
    <m/>
    <s v="Chatbots, Intelligent Digital Assistants, Virtual Agents and Recommendation Systems"/>
    <s v="Public services and engagement"/>
    <s v="Service personalisation (various)"/>
    <x v="0"/>
    <m/>
    <m/>
    <m/>
    <s v="G2C"/>
    <s v="Dynamic Data"/>
    <s v="Location Data"/>
    <s v="Public Services and engagement"/>
    <m/>
    <m/>
    <s v="Incremental / Technical Change"/>
    <s v="Improved Public Service"/>
    <s v="x"/>
    <m/>
    <s v="x"/>
    <s v="x"/>
    <m/>
    <b v="0"/>
    <b v="0"/>
    <m/>
    <m/>
    <m/>
    <m/>
    <m/>
    <m/>
    <m/>
    <b v="0"/>
    <m/>
    <m/>
    <m/>
    <s v="https://github.com/vercruyssetim/chatbot-vdab https://www.philippemuyters.be/nieuws/chatbots-en-artificiele-intelligentie-bij-de-vdab"/>
    <s v="published"/>
    <x v="0"/>
    <m/>
    <s v="Colin van Noordt"/>
    <d v="2020-01-01T00:00:00"/>
    <d v="2021-06-15T00:00:00"/>
  </r>
  <r>
    <s v="AIWT6-17"/>
    <s v="Robotic Process Automation"/>
    <m/>
    <m/>
    <s v="The WSE Department is currently also experimenting with non-cognitive Robotic Process Automation (RPA)"/>
    <s v="Regional"/>
    <x v="2"/>
    <s v="BE"/>
    <m/>
    <s v="Governmental"/>
    <x v="1"/>
    <s v="Executive and legislative organs, financial and fiscal affairs, external affairs."/>
    <x v="2"/>
    <x v="4"/>
    <m/>
    <s v="Perception"/>
    <s v="Computer vision"/>
    <m/>
    <m/>
    <m/>
    <m/>
    <m/>
    <m/>
    <m/>
    <m/>
    <s v=" 0 Confident"/>
    <m/>
    <m/>
    <m/>
    <m/>
    <m/>
    <x v="0"/>
    <m/>
    <m/>
    <m/>
    <s v="G2G"/>
    <s v="Dynamic Data"/>
    <s v="Service Data"/>
    <m/>
    <m/>
    <m/>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18"/>
    <s v="Hydrographic Surveys of waterzones"/>
    <m/>
    <m/>
    <s v="The Mobility and Public Works policy area is currently exploring the possibilities of Artificial Intelligence, namely: o when conducting hydrographic soundings of sea and river beds, in especially in shallow water zones;"/>
    <s v="Regional"/>
    <x v="2"/>
    <s v="BE"/>
    <m/>
    <s v="Governmental"/>
    <x v="2"/>
    <s v="Waste management."/>
    <x v="2"/>
    <x v="4"/>
    <m/>
    <s v="Perception"/>
    <s v="Computer vision"/>
    <m/>
    <m/>
    <m/>
    <m/>
    <m/>
    <m/>
    <m/>
    <m/>
    <s v=" 0 Confident"/>
    <m/>
    <m/>
    <m/>
    <m/>
    <m/>
    <x v="0"/>
    <m/>
    <m/>
    <m/>
    <s v="G2G"/>
    <s v="Dynamic Data"/>
    <s v="Location Data"/>
    <m/>
    <m/>
    <m/>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19"/>
    <s v="Removal of old explosives and munitions"/>
    <m/>
    <m/>
    <s v="The Mobility and Public Works policy area is currently exploring the possibilities of Artificial Intelligence: the disposal of munitions from the world wars on beaches and ammunition dumps at sea"/>
    <s v="Regional"/>
    <x v="2"/>
    <s v="BE"/>
    <m/>
    <s v="Governmental"/>
    <x v="2"/>
    <s v="Waste management."/>
    <x v="2"/>
    <x v="4"/>
    <m/>
    <s v="Learning"/>
    <s v="Machine learning"/>
    <m/>
    <m/>
    <m/>
    <m/>
    <m/>
    <m/>
    <m/>
    <m/>
    <s v=" 0 Confident"/>
    <m/>
    <m/>
    <m/>
    <m/>
    <m/>
    <x v="0"/>
    <m/>
    <m/>
    <m/>
    <s v="G2G"/>
    <s v="Historical Data"/>
    <s v="Location Data"/>
    <m/>
    <m/>
    <m/>
    <s v="Organizational / Sustained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20"/>
    <s v="Detection of cyberattacks"/>
    <m/>
    <m/>
    <s v="De Watergroep has recently started using Artificial Intelligence in the securing the computer network. Become machine learning techniques applied to quickly detect and prevent security attacks."/>
    <s v="National"/>
    <x v="2"/>
    <s v="BE"/>
    <s v="de Watergroep"/>
    <s v="Governmental"/>
    <x v="6"/>
    <s v="Military defence."/>
    <x v="2"/>
    <x v="4"/>
    <m/>
    <s v="Learning"/>
    <s v="Machine learning"/>
    <m/>
    <m/>
    <m/>
    <m/>
    <m/>
    <m/>
    <m/>
    <m/>
    <s v=" 0 Confident"/>
    <m/>
    <m/>
    <s v="Security Analytics and Threat Intelligence"/>
    <m/>
    <m/>
    <x v="0"/>
    <m/>
    <m/>
    <m/>
    <s v="G2G"/>
    <s v="Dynamic Data"/>
    <s v="Service Data"/>
    <s v="Internal Management"/>
    <m/>
    <m/>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s v="URL missing"/>
    <s v="Colin van Noordt"/>
    <d v="2020-01-01T00:00:00"/>
    <d v="2020-01-01T00:00:00"/>
  </r>
  <r>
    <s v="AIWT6-21"/>
    <s v="Quickscan Organisaties"/>
    <s v=" https://www.quickscanintegriteit.be/"/>
    <s v="Yanick Bos_x000a_T +32 2 553 42 42_x000a__x000a_An Schrijvers _x000a_T +32 2 553 39 72 "/>
    <s v="The Department of Culture, Youth and Media wants to use the project &quot;innovative government procurement &quot;, a tool&quot; Quickscan Organizations &quot;and associated develop underlying algorithm that makes it possible for the business automate the assessment and admissibility of grant applications, and the reduce time investment for the applicant and assessors"/>
    <s v="Regional"/>
    <x v="2"/>
    <s v="BE"/>
    <s v="Departement Cultuur, Jeugd en Media (CJM)"/>
    <s v="Central-Government"/>
    <x v="1"/>
    <s v="Executive and legislative organs, financial and fiscal affairs, external affairs."/>
    <x v="4"/>
    <x v="0"/>
    <m/>
    <s v="Reasoning"/>
    <s v="Automated reasoning"/>
    <s v="Searching"/>
    <s v="business assessment"/>
    <s v="B-LGA"/>
    <s v="5-Services&amp;Benefits"/>
    <s v="5a-Services&amp;Benefits-eligibility_np"/>
    <m/>
    <s v="Focus directly natural persons"/>
    <s v="High-risk"/>
    <s v="-2 High/Limited"/>
    <m/>
    <m/>
    <s v="Expert and Rule based Systems, Algorithmic Decision Making"/>
    <s v="Adjudication"/>
    <s v="Taking decisions on benefits  "/>
    <x v="0"/>
    <m/>
    <m/>
    <m/>
    <s v="G2G"/>
    <s v="Dynamic Data"/>
    <s v="Streaming Data"/>
    <s v="Adjudication"/>
    <m/>
    <m/>
    <s v="Incremental / Technical Change"/>
    <b v="0"/>
    <m/>
    <m/>
    <m/>
    <m/>
    <m/>
    <s v="Improved Administration Efficency"/>
    <s v="Improved Administrative Efficiency"/>
    <m/>
    <s v="x"/>
    <m/>
    <s v="x"/>
    <m/>
    <s v="x"/>
    <s v="x"/>
    <s v="Open government capabilities"/>
    <s v="x"/>
    <m/>
    <m/>
    <s v="https://innovatieveoverheidsopdrachten.be/projecten/quickscan-organisaties"/>
    <s v="validated"/>
    <x v="0"/>
    <m/>
    <s v="Colin van Noordt"/>
    <d v="2020-01-01T00:00:00"/>
    <m/>
  </r>
  <r>
    <s v="AIWT6-22"/>
    <s v="Project kabinetsmap"/>
    <m/>
    <m/>
    <s v="Within the &quot;Project cabinet folder&quot; it is the intention to observe certain trends can detect in press articles and news releases to be more proactive and enable better communication from the policy domain. It department uses sentiment analysis and a specific form of data maining, namely &quot;text mining&quot;."/>
    <s v="Regional"/>
    <x v="3"/>
    <s v="EE"/>
    <m/>
    <s v="Governmental"/>
    <x v="1"/>
    <s v="Executive and legislative organs, financial and fiscal affairs, external affairs."/>
    <x v="2"/>
    <x v="4"/>
    <m/>
    <s v="Communication"/>
    <s v="Natural language processing"/>
    <m/>
    <m/>
    <m/>
    <m/>
    <m/>
    <m/>
    <m/>
    <m/>
    <s v=" 0 Confident"/>
    <m/>
    <m/>
    <s v="Natural Language Processing, Text Mining and Speech Analytics"/>
    <m/>
    <m/>
    <x v="0"/>
    <m/>
    <m/>
    <m/>
    <s v="G2G"/>
    <s v="Historical Data"/>
    <s v="Historical Data"/>
    <s v="Public Services and engagement"/>
    <m/>
    <m/>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s v="URL missing"/>
    <s v="Colin van Noordt"/>
    <d v="2020-01-01T00:00:00"/>
    <d v="2020-01-01T00:00:00"/>
  </r>
  <r>
    <s v="AIWT6-23"/>
    <s v="Controle of manure reports"/>
    <m/>
    <m/>
    <s v="To determine the correctness of the mandatory declaration for the fertilizer bank on a set way to cover the area, the Department of Agriculture and Fisheries use Artificial Intelligence, taking satellite photos automatically are interpreted. The department will continue this system in the future elaborate to control additional aspects and thus reduce the control pressure limit"/>
    <s v="Regional"/>
    <x v="3"/>
    <s v="EE"/>
    <m/>
    <s v="Governmental"/>
    <x v="2"/>
    <s v="Waste management."/>
    <x v="2"/>
    <x v="4"/>
    <m/>
    <s v="Perception"/>
    <s v="Computer vision"/>
    <m/>
    <m/>
    <m/>
    <m/>
    <m/>
    <m/>
    <m/>
    <m/>
    <s v=" 0 Confident"/>
    <m/>
    <m/>
    <s v="Computer Vision and Identity Recognition"/>
    <m/>
    <m/>
    <x v="0"/>
    <m/>
    <m/>
    <m/>
    <s v="G2B"/>
    <s v="Dynamic Data"/>
    <s v="Service Data"/>
    <s v="Enforcement"/>
    <m/>
    <m/>
    <s v="Incremental / Technical Change"/>
    <s v="Improved Public Service"/>
    <m/>
    <m/>
    <s v="x"/>
    <s v="x"/>
    <m/>
    <b v="0"/>
    <b v="0"/>
    <m/>
    <m/>
    <m/>
    <m/>
    <m/>
    <m/>
    <m/>
    <b v="0"/>
    <m/>
    <m/>
    <m/>
    <s v="Flemish Parlement Letter: Applications involving Artficial Intelligence. , Pub. L. No. nr. 138 (2017-2018), 2017–2018 2 (2017)."/>
    <s v="validated"/>
    <x v="1"/>
    <s v="URL missing"/>
    <s v="Colin van Noordt"/>
    <d v="2020-01-01T00:00:00"/>
    <d v="2020-01-01T00:00:00"/>
  </r>
  <r>
    <s v="AIWT6-24"/>
    <s v="Satellite detection of cooling towers"/>
    <m/>
    <m/>
    <s v="A tool was commissioned by the Agency for Care and Health developed those high resolution aerial photographs of Flanders (available at the Flanders Information Agency) scans for the presence of cooling towers. It is a self-learning program to detect cooling towers, useful for both prevention and inspection purposes"/>
    <s v="Regional"/>
    <x v="3"/>
    <s v="EE"/>
    <m/>
    <s v="Governmental"/>
    <x v="2"/>
    <s v="Waste management."/>
    <x v="2"/>
    <x v="4"/>
    <m/>
    <s v="Perception"/>
    <s v="Computer vision"/>
    <m/>
    <m/>
    <m/>
    <m/>
    <m/>
    <m/>
    <m/>
    <m/>
    <s v=" 0 Confident"/>
    <m/>
    <m/>
    <s v="Computer Vision and Identity Recognition"/>
    <m/>
    <m/>
    <x v="0"/>
    <m/>
    <m/>
    <m/>
    <s v="G2B"/>
    <s v="Dynamic Data"/>
    <s v="Location Data"/>
    <s v="Regulatory research, analysis and monitoring"/>
    <m/>
    <m/>
    <s v="Incremental / Technical Change"/>
    <s v="Improved Public Service"/>
    <m/>
    <m/>
    <s v="x"/>
    <s v="x"/>
    <m/>
    <b v="0"/>
    <b v="0"/>
    <m/>
    <m/>
    <m/>
    <m/>
    <m/>
    <m/>
    <m/>
    <b v="0"/>
    <m/>
    <m/>
    <m/>
    <s v="Flemish Parlement Letter: Applications involving Artficial Intelligence. , Pub. L. No. nr. 138 (2017-2018), 2017–2018 2 (2017)."/>
    <s v="validated"/>
    <x v="1"/>
    <s v="URL missing"/>
    <s v="Colin van Noordt"/>
    <d v="2020-01-01T00:00:00"/>
    <d v="2020-01-01T00:00:00"/>
  </r>
  <r>
    <s v="AIWT6-25"/>
    <s v="Plovdic - City Concierge Chatbot"/>
    <m/>
    <m/>
    <s v="City Concierge is an AI-powered city chatbot like a virtual Tourist Office in the mobile. It is there for the visitors 24/7 in Messenger and provides information about the city Point of Interests pf the city. It is possible for tourists and visitors to search information by category and location, or by keyword, or simply ask question about restaurants, entertainment, sightseeing, shopping, transportation and other"/>
    <s v="Local"/>
    <x v="4"/>
    <s v="BG"/>
    <s v="UMNI"/>
    <s v="Local Government"/>
    <x v="1"/>
    <s v="Executive and legislative organs, financial and fiscal affairs, external affairs."/>
    <x v="1"/>
    <x v="0"/>
    <m/>
    <s v="Communication"/>
    <s v="Natural language processing"/>
    <s v="Knowledge representation"/>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s v="x"/>
    <m/>
    <s v="Open Government Capabilities"/>
    <b v="0"/>
    <m/>
    <m/>
    <m/>
    <m/>
    <m/>
    <m/>
    <m/>
    <s v="Open government capabilities"/>
    <s v="x"/>
    <m/>
    <m/>
    <s v="https://umni.bg/en/plovdiv-city-concierge-chatbot/"/>
    <s v="published"/>
    <x v="0"/>
    <m/>
    <s v="Colin van Noordt"/>
    <d v="2020-01-01T00:00:00"/>
    <m/>
  </r>
  <r>
    <s v="AIWT6-26"/>
    <s v="Collection of archive documents Sofia"/>
    <m/>
    <m/>
    <s v="Digitisation and Access to Archival Collections of the Sofia Municipal Government .The practical experiments have been performed on a collection of archival documents from the period of the organization of the Sofia Municipal Government (1878 – 1879). International encoding standards as well as Semantic web methods and technologies have been used. The main difference with other similar projects is in the exploration of the idea that the usage of proper general-purpose_x000a_and domain-specific ontologies can minimize the resources necessary for the development of tools for adequate, semantics oriented access to heterogeneous (including distributed) multilingual archival collections. "/>
    <s v="Local"/>
    <x v="4"/>
    <s v="BG"/>
    <s v="Sofia_x000a_Municipal Government "/>
    <s v="Governmental"/>
    <x v="7"/>
    <s v="Cultural services."/>
    <x v="2"/>
    <x v="4"/>
    <m/>
    <s v="Reasoning"/>
    <s v="Knowledge representation"/>
    <m/>
    <m/>
    <m/>
    <m/>
    <m/>
    <m/>
    <m/>
    <m/>
    <s v=" 0 Confident"/>
    <m/>
    <m/>
    <s v="AI-empowered Knowledge Management"/>
    <m/>
    <m/>
    <x v="0"/>
    <m/>
    <m/>
    <m/>
    <s v="G2C"/>
    <s v="Historical Data"/>
    <s v="Historical Data"/>
    <s v="Regulatory research, analysis and monitoring"/>
    <m/>
    <m/>
    <s v="Incremental / Technical Change"/>
    <s v="Improved Public Service"/>
    <m/>
    <m/>
    <s v="x"/>
    <s v="x"/>
    <m/>
    <b v="0"/>
    <b v="0"/>
    <m/>
    <m/>
    <m/>
    <m/>
    <m/>
    <m/>
    <m/>
    <b v="0"/>
    <m/>
    <m/>
    <m/>
    <s v="https://www.researchgate.net/publication/37676872_Digitisation_and_Access_to_Archival_Collections_A_Case_Study_of_the_Sofia_Municipal_Government_1878-1879"/>
    <s v="validated"/>
    <x v="1"/>
    <s v="Not AI, it's ontology/semantic matching."/>
    <s v="Colin van Noordt"/>
    <d v="2020-01-01T00:00:00"/>
    <d v="2021-06-15T00:00:00"/>
  </r>
  <r>
    <s v="AIWT6-27"/>
    <s v="BG-KR IT"/>
    <m/>
    <m/>
    <s v="Sofia University is the oldest university in Bulgaria and hosts the recently established BG-KR IT Cooperation Center (ITCC). Part of ITCC’s research focus includes semantic technology applications to Cultural Heritage, in particular semantic publishing of Bulgarian cultural heritage to Europeana. Ontotext established Bulgariana.eu as a Bulgarian aggregator for Europeana, a networking group for cultural heritage in Bulgaria, and organized two conferences.https://www.ontotext.com/company/customers/"/>
    <s v="Local"/>
    <x v="3"/>
    <s v="EE004"/>
    <m/>
    <s v="Governmental"/>
    <x v="7"/>
    <s v="Cultural services."/>
    <x v="2"/>
    <x v="4"/>
    <m/>
    <s v="Services"/>
    <s v="AI Services"/>
    <m/>
    <m/>
    <m/>
    <m/>
    <m/>
    <m/>
    <m/>
    <m/>
    <s v=" 0 Confident"/>
    <m/>
    <m/>
    <s v="AI-empowered Knowledge Management"/>
    <m/>
    <m/>
    <x v="0"/>
    <m/>
    <m/>
    <m/>
    <m/>
    <m/>
    <m/>
    <s v="Internal Management"/>
    <m/>
    <m/>
    <s v="Incremental / Technical Change"/>
    <s v="Improved Public Service"/>
    <m/>
    <m/>
    <s v="x"/>
    <s v="x"/>
    <m/>
    <b v="0"/>
    <b v="0"/>
    <m/>
    <m/>
    <m/>
    <m/>
    <m/>
    <m/>
    <m/>
    <b v="0"/>
    <m/>
    <m/>
    <m/>
    <m/>
    <s v="validated"/>
    <x v="1"/>
    <m/>
    <s v="Colin van Noordt"/>
    <d v="2020-01-01T00:00:00"/>
    <d v="2020-01-01T00:00:00"/>
  </r>
  <r>
    <s v="AIWT6-28"/>
    <s v="Andrija - Virtual assistant supporting advising suspected COVID-19 infections"/>
    <m/>
    <m/>
    <s v="Andrija is a virtual assistant powered by Artificial Intelligence and has been developed by Croatian IT companies in cooperation with epidemiologists to advise people on how to diagnose and manage suspected COVID-19 infections. The digital assistant is available at https://andrija.ai/ and can be activated on WhatsApp under the name Andrija. "/>
    <s v="National"/>
    <x v="5"/>
    <s v="HR"/>
    <s v="Ministry of Health"/>
    <s v="Central-Government"/>
    <x v="4"/>
    <s v="Public health services."/>
    <x v="1"/>
    <x v="0"/>
    <m/>
    <s v="Communication"/>
    <s v="Natural language processing"/>
    <s v="Machine learning"/>
    <s v="chatbot"/>
    <s v="A-MLA"/>
    <m/>
    <m/>
    <m/>
    <m/>
    <s v="Minimal-risk"/>
    <s v=" 0 Confident"/>
    <m/>
    <m/>
    <s v="Chatbots, Intelligent Digital Assistants, Virtual Agents and Recommendation Systems"/>
    <s v="Enforcement"/>
    <s v="Management of auditing and logging"/>
    <x v="0"/>
    <m/>
    <m/>
    <m/>
    <s v="G2C"/>
    <s v="Dynamic Data"/>
    <s v="Location Data"/>
    <s v="Public Services and engagement"/>
    <m/>
    <m/>
    <s v="Incremental / Technical Change"/>
    <s v="Improved Public Service"/>
    <m/>
    <s v="x"/>
    <m/>
    <s v="x"/>
    <m/>
    <b v="0"/>
    <b v="0"/>
    <m/>
    <m/>
    <m/>
    <m/>
    <m/>
    <m/>
    <m/>
    <b v="0"/>
    <m/>
    <m/>
    <m/>
    <s v="https://andrija.ai/"/>
    <s v="published"/>
    <x v="0"/>
    <m/>
    <s v="Colin van Noordt"/>
    <d v="2020-01-01T00:00:00"/>
    <m/>
  </r>
  <r>
    <s v="AIWT6-29"/>
    <s v="Hope - Chatbot informing work of the Civil Protection Staff"/>
    <m/>
    <m/>
    <s v="The Chatbot Hope is used in the City of Vinkovci to inform citizens about the work of the Civil Protection Staff. The chatbot was created pro bono by the Slavonian company Hero Factory, which recently created a similar program for the Croatian Institute of Public Health. The Chatbot can answer questions related to coronavirus, the Civil Protection Staff, e-passes and check for symptons of the virus."/>
    <s v="Local"/>
    <x v="5"/>
    <s v="HR"/>
    <s v="Vinkovci munipality"/>
    <s v="Local Government"/>
    <x v="4"/>
    <s v="Public health services."/>
    <x v="1"/>
    <x v="0"/>
    <m/>
    <s v="Communication"/>
    <s v="Natural language processing"/>
    <s v="Searching"/>
    <s v="chatbot"/>
    <s v="B-LGA"/>
    <m/>
    <m/>
    <m/>
    <m/>
    <s v="Minimal-risk"/>
    <s v=" 0 Confident"/>
    <m/>
    <m/>
    <s v="Chatbots, Intelligent Digital Assistants, Virtual Agents and Recommendation Systems"/>
    <s v="Enforcement"/>
    <s v="Management of auditing and logging"/>
    <x v="0"/>
    <m/>
    <m/>
    <m/>
    <s v="G2C"/>
    <s v="Dynamic Data"/>
    <s v="Location Data"/>
    <s v="Public Services and engagement"/>
    <m/>
    <m/>
    <s v="Organizational / Sustained Change"/>
    <s v="Improved Public Service"/>
    <m/>
    <s v="x"/>
    <m/>
    <s v="x"/>
    <s v="x"/>
    <b v="0"/>
    <b v="0"/>
    <m/>
    <m/>
    <m/>
    <m/>
    <m/>
    <m/>
    <m/>
    <b v="0"/>
    <m/>
    <m/>
    <m/>
    <s v="https://www.themayor.eu/en/a/view/coronavirus-chatbot-educates-the-citizens-of-vinkovci-4796"/>
    <s v="published"/>
    <x v="0"/>
    <m/>
    <s v="Colin van Noordt"/>
    <d v="2020-01-01T00:00:00"/>
    <m/>
  </r>
  <r>
    <s v="AIWT6-30"/>
    <s v="Assessment effectiveness social protection policy Cyprus"/>
    <m/>
    <s v="Nicos Ioannou nioannou@mcit.gov.cy"/>
    <s v="This AI service is the result of the development of an integrated framework of methodology and infrastructure for a systematic assessment of the effectiveness of social protection projects in Cyprus, using  micro-simulation tools and other quantitative tools."/>
    <s v="National"/>
    <x v="6"/>
    <s v="CY"/>
    <s v="Ministry of Labor, Welfare and Social Security"/>
    <s v="Governmental"/>
    <x v="0"/>
    <s v="Social protection n.e.c."/>
    <x v="2"/>
    <x v="4"/>
    <m/>
    <s v="Learning"/>
    <s v="Machine learning"/>
    <m/>
    <m/>
    <m/>
    <m/>
    <m/>
    <m/>
    <m/>
    <m/>
    <s v=" 0 Confident"/>
    <m/>
    <m/>
    <s v="Machine Learning, Deep Learning"/>
    <m/>
    <m/>
    <x v="0"/>
    <m/>
    <m/>
    <m/>
    <m/>
    <m/>
    <m/>
    <s v="Regulatory research, analysis and monitoring"/>
    <m/>
    <m/>
    <s v="Incremental / Technical Change"/>
    <s v="Improved Public Service"/>
    <m/>
    <m/>
    <s v="x"/>
    <s v="x"/>
    <m/>
    <b v="0"/>
    <b v="0"/>
    <m/>
    <m/>
    <m/>
    <m/>
    <m/>
    <m/>
    <m/>
    <b v="0"/>
    <m/>
    <m/>
    <m/>
    <s v="Mail to AI Watch (25-5-2020), Updated with mail to AI Watch 3-2-2021"/>
    <s v="validated"/>
    <x v="1"/>
    <s v="URL missing"/>
    <s v="Colin van Noordt"/>
    <d v="2020-01-01T00:00:00"/>
    <d v="2021-06-14T00:00:00"/>
  </r>
  <r>
    <s v="AIWT6-31"/>
    <s v="WaterAnalytics - Water quality monitoring"/>
    <s v="https://www.wateranalytics.eu/"/>
    <s v="Nicos Ioannou nioannou@mcit.gov.cy"/>
    <s v="The Water Development Department in Cyprus is using AI algorithms for the analysis of water monitoring data (such as hydraulics and water quality)."/>
    <s v="National"/>
    <x v="6"/>
    <s v="CY"/>
    <s v="The Water Development Department, The Water Development Department, Cyprus"/>
    <s v="Governmental"/>
    <x v="8"/>
    <s v="Water supply."/>
    <x v="4"/>
    <x v="1"/>
    <n v="2020"/>
    <s v="Learning"/>
    <s v="Machine learning"/>
    <s v="Machine learning"/>
    <m/>
    <s v="A-MLA"/>
    <s v="2-CritInfrastruct"/>
    <s v="2-CritInfrastruct"/>
    <m/>
    <m/>
    <s v="High-risk"/>
    <s v="-2 High/Limited"/>
    <m/>
    <m/>
    <s v="Machine Learning, Deep Learning"/>
    <s v="Analysis, monitoring and regulatory research"/>
    <s v="Monitoring policy implementation"/>
    <x v="0"/>
    <m/>
    <m/>
    <m/>
    <s v="G2G"/>
    <s v="Historical Data"/>
    <s v="Location Data"/>
    <s v="Enforcement"/>
    <m/>
    <m/>
    <s v="Incremental / Technical Change"/>
    <b v="0"/>
    <m/>
    <m/>
    <m/>
    <m/>
    <m/>
    <s v="Improved Administration Efficency"/>
    <s v="Improved Administrative Efficiency"/>
    <s v="x"/>
    <m/>
    <m/>
    <s v="x"/>
    <m/>
    <m/>
    <m/>
    <b v="0"/>
    <m/>
    <m/>
    <m/>
    <s v="Mail to AI Watch (25-5-2020), Updated with mail to AI Watch 3-2-2021"/>
    <s v="published"/>
    <x v="0"/>
    <m/>
    <s v="Colin van Noordt"/>
    <d v="2020-01-01T00:00:00"/>
    <d v="2021-06-14T00:00:00"/>
  </r>
  <r>
    <s v="AIWT6-32"/>
    <s v="Foreign AI products testing, verification and validation"/>
    <m/>
    <s v="Pavel Poledna "/>
    <s v="This AI system is in the first phase and will deal with the testing of foreign AI products, mostly with image processing. This will enable the testing of AI for use in the hospitals"/>
    <s v="National"/>
    <x v="7"/>
    <s v="FI"/>
    <s v="Ministry of Health"/>
    <s v="Governmental"/>
    <x v="1"/>
    <s v="Executive and legislative organs, financial and fiscal affairs, external affairs."/>
    <x v="2"/>
    <x v="4"/>
    <m/>
    <s v="Perception"/>
    <s v="Computer vision"/>
    <m/>
    <m/>
    <s v="A-MLA"/>
    <m/>
    <m/>
    <s v="12-ClinicalUse"/>
    <m/>
    <s v="High-risk"/>
    <s v="-3 Not Confident"/>
    <m/>
    <m/>
    <s v="Computer Vision and Identity Recognition"/>
    <m/>
    <m/>
    <x v="0"/>
    <m/>
    <m/>
    <m/>
    <m/>
    <m/>
    <m/>
    <s v="Internal Management"/>
    <m/>
    <m/>
    <s v="Incremental / Technical Change"/>
    <s v="Improved Public Service"/>
    <m/>
    <m/>
    <s v="x"/>
    <s v="x"/>
    <m/>
    <b v="0"/>
    <b v="0"/>
    <m/>
    <m/>
    <m/>
    <m/>
    <m/>
    <m/>
    <m/>
    <b v="0"/>
    <m/>
    <m/>
    <m/>
    <s v="Survey 1st Peer Learning Workshop"/>
    <s v="validated"/>
    <x v="1"/>
    <s v="URL missing"/>
    <s v="Colin van Noordt"/>
    <d v="2020-01-01T00:00:00"/>
    <d v="2020-01-01T00:00:00"/>
  </r>
  <r>
    <s v="AIWT6-33"/>
    <s v="AI in social service to improve long term stay"/>
    <s v="https://www.mpo.cz/assets/en/guidepost/for-the-media/press-releases/2019/5/NAIS_eng_web.pdf"/>
    <m/>
    <s v="AI in social services in order to facilitate citizens to stay in their natural environment for as long as possible"/>
    <s v="National"/>
    <x v="8"/>
    <s v="CZ"/>
    <m/>
    <s v="Governmental"/>
    <x v="0"/>
    <s v="Old age."/>
    <x v="4"/>
    <x v="2"/>
    <m/>
    <s v="Learning"/>
    <s v="Machine learning"/>
    <s v="Machine learning"/>
    <m/>
    <s v="A-MLA"/>
    <m/>
    <m/>
    <m/>
    <s v="Focus directly natural persons"/>
    <s v="Limited-risk"/>
    <s v=" 0 Confident"/>
    <m/>
    <m/>
    <s v="Predictive Analytics, Simulation and Data Visualisation"/>
    <s v="Analysis, monitoring and regulatory research"/>
    <s v="Information analysis processes"/>
    <x v="0"/>
    <m/>
    <m/>
    <m/>
    <s v="G2C"/>
    <s v="Dynamic Data"/>
    <s v="Streaming Data"/>
    <s v="Regulatory research, analysis and monitoring"/>
    <m/>
    <s v="5 - Unknown"/>
    <s v="Incremental / Technical Change"/>
    <s v="Improved Public Service"/>
    <m/>
    <s v="x"/>
    <m/>
    <s v="x"/>
    <m/>
    <b v="0"/>
    <b v="0"/>
    <m/>
    <m/>
    <m/>
    <m/>
    <m/>
    <m/>
    <m/>
    <b v="0"/>
    <m/>
    <m/>
    <m/>
    <s v="Czech AI Strategy https://www.mpo.cz/assets/en/guidepost/for-the-media/press-releases/2019/5/NAIS_eng_web.pdf"/>
    <s v="validated"/>
    <x v="0"/>
    <m/>
    <s v="Colin van Noordt"/>
    <d v="2020-01-01T00:00:00"/>
    <m/>
  </r>
  <r>
    <s v="AIWT6-34"/>
    <s v="AI in healthcare services"/>
    <s v="https://www.mpo.cz/assets/en/guidepost/for-the-media/press-releases/2019/5/NAIS_eng_web.pdf"/>
    <m/>
    <s v="There are plans to use AI in a variety of healthcare services such as healthcare, administration of medical products and devices, reimbursement processes, reporting of interventions, predications of costs, the processing of data and more as part of the National eHealth Strategy."/>
    <s v="National"/>
    <x v="8"/>
    <s v="CZ"/>
    <m/>
    <m/>
    <x v="4"/>
    <s v="Public health services."/>
    <x v="2"/>
    <x v="4"/>
    <m/>
    <s v="Learning"/>
    <s v="Machine learning"/>
    <m/>
    <m/>
    <m/>
    <m/>
    <m/>
    <m/>
    <m/>
    <m/>
    <s v=" 0 Confident"/>
    <m/>
    <m/>
    <s v="Predictive Analytics, Simulation and Data Visualisation"/>
    <m/>
    <m/>
    <x v="0"/>
    <m/>
    <m/>
    <m/>
    <m/>
    <m/>
    <m/>
    <s v="Internal Management"/>
    <m/>
    <m/>
    <s v="Incremental / Technical Change"/>
    <s v="Improved Public Service"/>
    <m/>
    <m/>
    <s v="x"/>
    <s v="x"/>
    <m/>
    <b v="0"/>
    <b v="0"/>
    <m/>
    <m/>
    <m/>
    <m/>
    <m/>
    <m/>
    <m/>
    <b v="0"/>
    <m/>
    <m/>
    <m/>
    <s v="Czech AI Strategy https://www.mpo.cz/assets/en/guidepost/for-the-media/press-releases/2019/5/NAIS_eng_web.pdf"/>
    <s v="created"/>
    <x v="1"/>
    <m/>
    <s v="Colin van Noordt"/>
    <d v="2020-01-01T00:00:00"/>
    <m/>
  </r>
  <r>
    <s v="AIWT6-35"/>
    <s v="Corti's AI - Emergency medical services real-time speech analysis for cardiac predictions"/>
    <m/>
    <m/>
    <s v="Corti’s system is an Artificial Intelligence-based speech analysis of real-time, live emergency medical services calls that makes instant predictions to detect out-of-hospital cardiac arrests with up to 95% accuracy. Used in conjunction with human call-takers and dispatchers, it can significantly reduce error rates and make critical diagnoses faster._x000a_The system is already up and running in Copenhagen with impressive results – which is why The European Emergency Number Association (EENA) is getting involved to extend the project. This project is a year-long joint initiative between Corti and EENA to pilot AI support to improve emergency medical service operations."/>
    <s v="National"/>
    <x v="9"/>
    <s v="DK"/>
    <s v="Corti"/>
    <s v="Private sector"/>
    <x v="4"/>
    <s v="Public health services."/>
    <x v="1"/>
    <x v="2"/>
    <m/>
    <s v="Perception"/>
    <s v="Audio processing"/>
    <s v="Machine learning"/>
    <m/>
    <s v="A-MLA"/>
    <m/>
    <m/>
    <s v="12-ClinicalUse"/>
    <m/>
    <s v="High-risk"/>
    <s v=" 0 Confident"/>
    <s v="A11-Medical devices, Reg. (EU) 2017/745"/>
    <m/>
    <s v="Audio Processing"/>
    <s v="Analysis, monitoring and regulatory research"/>
    <s v="Prediction and planning "/>
    <x v="0"/>
    <m/>
    <m/>
    <m/>
    <s v="G2G"/>
    <s v="Dynamic Data"/>
    <s v="Dynamic Data"/>
    <s v="Enforcement"/>
    <m/>
    <m/>
    <s v="Organizational / Sustained Change"/>
    <b v="0"/>
    <m/>
    <m/>
    <m/>
    <m/>
    <m/>
    <s v="Improved Administration Efficency"/>
    <s v="Improved Administrative Efficiency"/>
    <s v="x"/>
    <m/>
    <s v="x"/>
    <m/>
    <m/>
    <m/>
    <m/>
    <b v="0"/>
    <m/>
    <m/>
    <m/>
    <s v="https://www.weforum.org/agenda/2018/06/this-ai-detects-cardiac-arrests-during-emergency-calls/"/>
    <s v="published"/>
    <x v="0"/>
    <m/>
    <s v="Colin van Noordt"/>
    <d v="2020-01-01T00:00:00"/>
    <d v="2021-06-14T00:00:00"/>
  </r>
  <r>
    <s v="AIWT6-36"/>
    <s v="Erhvervsstyrelsen - Detection of errors in business statements"/>
    <s v="https://datacvr.virk.dk/data/offentliggorelse?dl_ref=ZG9rdW1lbnRsYWdlcjovLzAzLzdkLzJlL2U3LzM4LzFkZWUtNGVlYy04YThmLTUzODk3OTlmNjAwMw"/>
    <m/>
    <s v="A project by the Danish Business Authority (Erhvervsstyrelsen) to use ML to identify fraud and highlight material errors in financial statements."/>
    <s v="National"/>
    <x v="9"/>
    <s v="DK"/>
    <s v="Danish Business Authority"/>
    <s v="Central-Government"/>
    <x v="3"/>
    <s v="General economic, commercial and labour affair"/>
    <x v="1"/>
    <x v="5"/>
    <m/>
    <s v="Learning"/>
    <s v="Machine learning"/>
    <s v="Machine learning"/>
    <m/>
    <s v="A-MLA"/>
    <m/>
    <m/>
    <m/>
    <s v="Focus directly natural persons"/>
    <s v="Limited-risk"/>
    <s v=" 0 Confident"/>
    <m/>
    <m/>
    <s v="Security Analytics and Threat Intelligence"/>
    <s v="Enforcement"/>
    <s v="Supporting inspection processes"/>
    <x v="0"/>
    <m/>
    <m/>
    <m/>
    <s v="G2B"/>
    <s v="Dynamic Data"/>
    <s v="Streaming Data"/>
    <s v="Enforcement"/>
    <m/>
    <m/>
    <s v="Incremental / Technical Change"/>
    <s v="Improved Public Service"/>
    <m/>
    <s v="x"/>
    <m/>
    <s v="x"/>
    <m/>
    <b v="0"/>
    <b v="0"/>
    <m/>
    <m/>
    <m/>
    <m/>
    <m/>
    <m/>
    <m/>
    <b v="0"/>
    <m/>
    <m/>
    <m/>
    <s v="https://joinup.ec.europa.eu/sites/default/files/custom-page/attachment/2020-07/Study%20on%20public%20sector%20data%20strategies%2C%20policies%20and%20governance%20%E2%80%93%20ANNEX%20Case%20studies.pdf"/>
    <s v="published"/>
    <x v="0"/>
    <m/>
    <s v="Colin van Noordt"/>
    <d v="2020-01-01T00:00:00"/>
    <m/>
  </r>
  <r>
    <s v="AIWT6-37"/>
    <s v="Denmark - Chatbot, Ministry of Education (planned)"/>
    <m/>
    <m/>
    <s v="The Danish Ministry of Education is an example of a public authority that receives many inquiries from both institutions and citizens. Therefore, a pilot project will be launched as part of the National Strategy for Artificial Intelligence on use of chatbots by the Ministry of Education. A chatbot could be used in direct contact with citizens, but it could also serve as a support tool for employees who engage in dialogue with citizens."/>
    <s v="National"/>
    <x v="9"/>
    <s v="DK"/>
    <s v="Danish Ministry of Education"/>
    <s v="Governmental"/>
    <x v="1"/>
    <s v="General services."/>
    <x v="2"/>
    <x v="4"/>
    <m/>
    <s v="Communication"/>
    <s v="Natural language processing"/>
    <m/>
    <m/>
    <s v="A-MLA"/>
    <s v="3-Education"/>
    <m/>
    <m/>
    <m/>
    <s v="High-risk"/>
    <s v=" 0 Confident"/>
    <m/>
    <m/>
    <s v="Chatbots, Intelligent Digital Assistants, Virtual Agents and Recommendation Systems"/>
    <m/>
    <m/>
    <x v="0"/>
    <m/>
    <m/>
    <m/>
    <m/>
    <m/>
    <m/>
    <s v="Public Services and engagement"/>
    <m/>
    <m/>
    <s v="Incremental / Technical Change"/>
    <s v="Improved Public Service"/>
    <m/>
    <m/>
    <s v="x"/>
    <s v="x"/>
    <m/>
    <b v="0"/>
    <b v="0"/>
    <m/>
    <m/>
    <m/>
    <m/>
    <m/>
    <m/>
    <m/>
    <b v="0"/>
    <m/>
    <m/>
    <m/>
    <s v="https://eng.em.dk/media/13081/305755-gb-version_4k.pdf"/>
    <s v="validated"/>
    <x v="1"/>
    <s v="It's planned, nothing exists on the web"/>
    <s v="Colin van Noordt"/>
    <d v="2020-01-01T00:00:00"/>
    <d v="2021-06-14T00:00:00"/>
  </r>
  <r>
    <s v="AIWT6-38"/>
    <s v="Kiri - chatbot for citizens' enquiries"/>
    <m/>
    <m/>
    <s v="The municipality of Frederiksberg launched an AI-based chatbot (&quot;Kiri&quot;) to answer citizen queries about local services. The Frederiksberg Municipality's website is able to give help from the chatbot Kiri. It is a digital assistant to whom citizens can ask general questions and answer immediately._x000a_The offer is a trial conducted by Gentofte, Gladsaxe, Lyngby-Taarbæk, Rudersdal, Roskilde and Frederiksberg municipalities, and which is inspired by similar trials with good results in Norway. _x000a_Kiri is a pilot, and initially it will only be able to answer questions in the field of citizen services, such as passports and driver's licenses. Kiri is unable to answer specific cases, but will be able to answer the most typical and general questions."/>
    <s v="Local"/>
    <x v="9"/>
    <s v="DK"/>
    <s v="Frederiksberg Municipality"/>
    <s v="Local Government"/>
    <x v="1"/>
    <s v="General public services n.e.c."/>
    <x v="0"/>
    <x v="1"/>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m/>
    <s v="x"/>
    <s v="x"/>
    <s v="x"/>
    <b v="0"/>
    <b v="0"/>
    <m/>
    <m/>
    <m/>
    <m/>
    <m/>
    <m/>
    <m/>
    <b v="0"/>
    <m/>
    <m/>
    <m/>
    <s v="https://www.frederiksberg.dk/nyheder/frederiksberg-kommune-deltager-i-forsog-med-chatbot"/>
    <s v="published"/>
    <x v="0"/>
    <m/>
    <s v="Colin van Noordt"/>
    <d v="2020-01-01T00:00:00"/>
    <d v="2021-06-14T00:00:00"/>
  </r>
  <r>
    <s v="AIWT6-39"/>
    <s v="Preventive risk assessment - child at risk"/>
    <s v="https://norden.diva-portal.org/smash/get/diva2:1375500/FULLTEXT01.pdf"/>
    <m/>
    <s v="Within the municipality of Gladsaxe, an AI system has been developed in 2018 in order to tackling ‘parallel societies’ within some of Denmark less developed and vulnerable areas. This system was created to be part of a preventive risk assessment programme to support the automatic detection of children with special needs before they end up in a disadvantaged condition. The system used over 200 different risk indicators from various data sources such as health, social, employment and education data to score families on their risk on social vulnerability. Families would be given or deducted points depending on various activities or data found in the system. Identified children at risk of abuse could then be targeted for an early intervention, possibly resulting in forced removals. _x000a_This system builds on top of the existing systems and practices already in place in the Danish public administration system. The central agency (Udbetaling Danmark) in charge of the social benefits and entitlements has been managing vast amounts of personal data already. Control units operated by municipalities have been used to working with reports of the agency to identify and tackle possible welfare fraud. The AI used by Gladsaxe had been regarded as an example by the Danish government to be used for the whole country in order to improve living standards in Denmark. _x000a_However, the system has been under significant public criticism by academic, public and politicians. In particular, the system was seen as a mass surveillance tool and that the system has been gathering way more data than needed for the purpose of the system in violation of the GDPR. Academics argued that using algorithms such as the Gladsaxe system could lead towards creating an Algocracy, not in line with liberal democratic values. Citizens which are being scrutinized by the machine are not asked to give any  consent about their data being processed, are not made aware when or how they are analysed and no methods for challenging the system were provided. As a consequence to the critics, the implementation of the AI system has been halted, although some politicians are vouching for the system to be reinstated – although in adjusted form – in the future. "/>
    <s v="Local"/>
    <x v="9"/>
    <s v="DK"/>
    <s v="Gladsaxe Municipality"/>
    <s v="Governmental"/>
    <x v="0"/>
    <s v="Family and children."/>
    <x v="0"/>
    <x v="4"/>
    <m/>
    <s v="Learning"/>
    <s v="Machine learning"/>
    <m/>
    <m/>
    <s v="A-MLA"/>
    <s v="3-Education"/>
    <m/>
    <m/>
    <m/>
    <s v="High-risk"/>
    <s v=" 0 Confident"/>
    <m/>
    <m/>
    <s v="Machine Learning, Deep Learning"/>
    <m/>
    <m/>
    <x v="0"/>
    <m/>
    <m/>
    <m/>
    <m/>
    <m/>
    <m/>
    <s v="Enforcement"/>
    <m/>
    <m/>
    <s v="Transformative / Disruptive"/>
    <s v="Improved Public Service"/>
    <m/>
    <s v="x"/>
    <m/>
    <s v="x"/>
    <m/>
    <b v="0"/>
    <b v="0"/>
    <m/>
    <m/>
    <m/>
    <m/>
    <m/>
    <m/>
    <m/>
    <b v="0"/>
    <m/>
    <m/>
    <m/>
    <s v="https://algorithmwatch.org/en/automating-society-denmark/ and https://norden.diva-portal.org/smash/get/diva2:1375500/FULLTEXT01.pdf"/>
    <s v="validated"/>
    <x v="1"/>
    <m/>
    <s v="Colin van Noordt"/>
    <d v="2020-01-01T00:00:00"/>
    <d v="2021-06-14T00:00:00"/>
  </r>
  <r>
    <s v="AIWT6-40"/>
    <s v="Desert - Decision making system used to optimise detection of acute patient"/>
    <m/>
    <s v="Lucia Velasco"/>
    <s v="An AI decision making system used to optimise detection of acute patients. Within an hour the AI is combining analysing blood and urine test data with the patient history. This should reduce mortality, readmissions and hospitalized bedtime. It is a decision support tool used in combination with the doctor's expertise. "/>
    <s v="National"/>
    <x v="10"/>
    <s v="UK"/>
    <m/>
    <s v="Governmental"/>
    <x v="4"/>
    <s v="Public health services."/>
    <x v="2"/>
    <x v="4"/>
    <m/>
    <s v="Reasoning"/>
    <s v="Automated reasoning"/>
    <m/>
    <m/>
    <m/>
    <m/>
    <m/>
    <m/>
    <m/>
    <m/>
    <s v=" 0 Confident"/>
    <m/>
    <m/>
    <s v="Expert and Rule based Systems, Algorithmic Decision Making"/>
    <m/>
    <m/>
    <x v="0"/>
    <m/>
    <m/>
    <m/>
    <m/>
    <m/>
    <m/>
    <s v="Public Services and engagement"/>
    <m/>
    <m/>
    <s v="Organizational / Sustained Change"/>
    <s v="Improved Public Service"/>
    <m/>
    <m/>
    <s v="x"/>
    <s v="x"/>
    <m/>
    <b v="0"/>
    <b v="0"/>
    <m/>
    <m/>
    <m/>
    <m/>
    <m/>
    <m/>
    <m/>
    <b v="0"/>
    <m/>
    <m/>
    <m/>
    <s v="1st Peer Learning Workshop AI Watch"/>
    <s v="validated"/>
    <x v="1"/>
    <s v="No information available, no further description, not clear if and how the case has been implemented or not."/>
    <s v="Colin van Noordt"/>
    <d v="2020-01-01T00:00:00"/>
    <d v="2020-01-01T00:00:00"/>
  </r>
  <r>
    <s v="AIWT6-41"/>
    <s v="Electricity consumption - demand prediction"/>
    <m/>
    <m/>
    <s v="Danish electricity consumption fluctuates depending on time of year and time of day. By analysing consumption patterns, utility companies can adjust production according to demand, thereby saving resources. In the UK, the UK National Grid and DeepMind have developed a solution which can reduce energy consumption by up to 10%"/>
    <s v="Regional"/>
    <x v="9"/>
    <s v="DK"/>
    <m/>
    <s v="Governmental"/>
    <x v="8"/>
    <s v="Housing and community amenities n.e.c."/>
    <x v="2"/>
    <x v="4"/>
    <m/>
    <s v="Learning"/>
    <s v="Machine learning"/>
    <m/>
    <m/>
    <m/>
    <m/>
    <m/>
    <m/>
    <m/>
    <m/>
    <s v=" 0 Confident"/>
    <m/>
    <m/>
    <s v="Predictive Analytics, Simulation and Data Visualisation"/>
    <m/>
    <m/>
    <x v="0"/>
    <m/>
    <m/>
    <m/>
    <m/>
    <m/>
    <m/>
    <s v="Internal Management"/>
    <m/>
    <m/>
    <s v="Incremental / Technical Change"/>
    <s v="Improved Public Service"/>
    <m/>
    <m/>
    <s v="x"/>
    <s v="x"/>
    <m/>
    <b v="0"/>
    <b v="0"/>
    <m/>
    <m/>
    <m/>
    <m/>
    <m/>
    <m/>
    <m/>
    <b v="0"/>
    <m/>
    <m/>
    <m/>
    <s v="https://eng.em.dk/media/13081/305755-gb-version_4k.pdf"/>
    <s v="validated"/>
    <x v="1"/>
    <s v="Not enough information"/>
    <s v="Colin van Noordt"/>
    <d v="2020-01-01T00:00:00"/>
    <d v="2021-06-14T00:00:00"/>
  </r>
  <r>
    <s v="AIWT6-42"/>
    <s v="CHAIN - Smart Water optimising energy consumption "/>
    <m/>
    <m/>
    <s v="Sensors analyse the water consumption in order to optimise energy consumption in Aarhus municipality. AI will be used to analyze the big amounts of data from sensors about water consumption and to monitor its quality. "/>
    <s v="Local"/>
    <x v="9"/>
    <s v="DK"/>
    <s v="Aarhus Municipality"/>
    <s v="Local Government"/>
    <x v="8"/>
    <s v="Water supply."/>
    <x v="4"/>
    <x v="6"/>
    <m/>
    <s v="Learning"/>
    <s v="Machine learning"/>
    <s v="Machine learning"/>
    <m/>
    <s v="A-MLA"/>
    <m/>
    <m/>
    <m/>
    <m/>
    <s v="Minimal-risk"/>
    <s v=" 0 Confident"/>
    <m/>
    <m/>
    <s v="Predictive Analytics, Simulation and Data Visualisation"/>
    <s v="Enforcement"/>
    <s v="Supporting inspection processes"/>
    <x v="0"/>
    <m/>
    <m/>
    <m/>
    <s v="G2C"/>
    <s v="Dynamic Data"/>
    <s v="Location Data"/>
    <s v="Internal Management"/>
    <m/>
    <m/>
    <s v="Incremental / Technical Change"/>
    <s v="Improved Public Service"/>
    <m/>
    <m/>
    <s v="x"/>
    <s v="x"/>
    <m/>
    <b v="0"/>
    <b v="0"/>
    <m/>
    <m/>
    <m/>
    <m/>
    <m/>
    <m/>
    <m/>
    <b v="0"/>
    <m/>
    <m/>
    <m/>
    <s v="https://www.aquatechtrade.com/news/article/video-story-digital-denmark/"/>
    <s v="published"/>
    <x v="0"/>
    <m/>
    <s v="Colin van Noordt"/>
    <d v="2020-01-01T00:00:00"/>
    <m/>
  </r>
  <r>
    <s v="AIWT6-43"/>
    <s v="AI to assist general practitioners in decision support or diagnostics."/>
    <m/>
    <m/>
    <s v="The project uses AI in general practices as a tool to develop and further the use of data driven development in the sector. The algorithms will assist in automatic processing of test results and alleviate the GP in information processing. Development of a decision-making tool for early diagnosis of difficult or rare diagnoses"/>
    <s v="Local"/>
    <x v="11"/>
    <s v="FR"/>
    <m/>
    <s v="Governmental"/>
    <x v="4"/>
    <s v="Hospital services."/>
    <x v="2"/>
    <x v="4"/>
    <m/>
    <s v="Learning"/>
    <s v="Machine learning"/>
    <m/>
    <m/>
    <m/>
    <m/>
    <m/>
    <m/>
    <m/>
    <m/>
    <s v=" 0 Confident"/>
    <m/>
    <m/>
    <s v="Machine Learning, Deep Learning"/>
    <m/>
    <m/>
    <x v="0"/>
    <m/>
    <m/>
    <m/>
    <m/>
    <m/>
    <m/>
    <m/>
    <m/>
    <m/>
    <s v="Incremental / Technical Change"/>
    <s v="Improved Public Service"/>
    <m/>
    <m/>
    <s v="x"/>
    <s v="x"/>
    <m/>
    <b v="0"/>
    <b v="0"/>
    <m/>
    <m/>
    <m/>
    <m/>
    <m/>
    <m/>
    <m/>
    <b v="0"/>
    <m/>
    <m/>
    <m/>
    <s v="1st Peer Learning Workshop AI Watch"/>
    <s v="retired"/>
    <x v="1"/>
    <s v="URL missing"/>
    <s v="Colin van Noordt"/>
    <d v="2020-01-01T00:00:00"/>
    <d v="2020-01-01T00:00:00"/>
  </r>
  <r>
    <s v="AIWT6-44"/>
    <s v="Fuel efficient routes"/>
    <s v="https://eng.em.dk/media/13081/305755-gb-version_4k.pdf"/>
    <m/>
    <s v="Independent Research Fund Denmark is supporting a research project on the use of Artificial Intelligence that can guide transport operators to choose the quickest and most fuel-efficient route using big data on how traffic is moving at different times during the day. In collaboration with researchers from the US and Australia, researchers from Aalborg University will develop algorithms that can manage systems associated with great uncertainty. Independent Research Fund Denmark has granted DKK 5.8 million (EUR 800,000) to the project."/>
    <s v="Regional"/>
    <x v="9"/>
    <s v="DK"/>
    <m/>
    <s v="Governmental"/>
    <x v="3"/>
    <s v="Transport"/>
    <x v="2"/>
    <x v="4"/>
    <m/>
    <s v="Planning"/>
    <s v="Automated reasoning"/>
    <m/>
    <m/>
    <m/>
    <m/>
    <m/>
    <m/>
    <m/>
    <m/>
    <s v=" 0 Confident"/>
    <m/>
    <m/>
    <m/>
    <m/>
    <m/>
    <x v="0"/>
    <m/>
    <m/>
    <m/>
    <m/>
    <s v="Historical Data"/>
    <s v="Location Data"/>
    <m/>
    <m/>
    <m/>
    <s v="Incremental / Technical Change"/>
    <s v="Improved Public Service"/>
    <m/>
    <m/>
    <s v="x"/>
    <s v="x"/>
    <m/>
    <b v="0"/>
    <b v="0"/>
    <m/>
    <m/>
    <m/>
    <m/>
    <m/>
    <m/>
    <m/>
    <b v="0"/>
    <m/>
    <m/>
    <m/>
    <s v="Danish AI strategy https://eng.em.dk/media/13081/305755-gb-version_4k.pdf"/>
    <s v="retired"/>
    <x v="1"/>
    <m/>
    <s v="Colin van Noordt"/>
    <d v="2020-01-01T00:00:00"/>
    <m/>
  </r>
  <r>
    <s v="AIWT6-45"/>
    <s v="AI for Welfare Payments"/>
    <m/>
    <s v="Annika M. Jacobsen"/>
    <s v="Denmark is planning to use machine learning and Artificial Intelligence to decide which citizens and businesses get support or assistance from the government. There are a variety of anti fraud projects being implemented in the Danish Den Fælles Dataenhed (Data unit). "/>
    <s v="National"/>
    <x v="9"/>
    <s v="DK"/>
    <s v="Danish Den Fælles Dataenhed"/>
    <s v="Governmental"/>
    <x v="1"/>
    <s v="Executive and legislative organs, financial and fiscal affairs, external affairs."/>
    <x v="2"/>
    <x v="4"/>
    <m/>
    <s v="Planning"/>
    <s v="Searching"/>
    <m/>
    <m/>
    <m/>
    <m/>
    <m/>
    <m/>
    <m/>
    <m/>
    <s v=" 0 Confident"/>
    <m/>
    <m/>
    <s v="Expert and Rule based Systems, Algorithmic Decision Making"/>
    <m/>
    <m/>
    <x v="0"/>
    <m/>
    <m/>
    <m/>
    <m/>
    <m/>
    <m/>
    <s v="Adjudication"/>
    <m/>
    <m/>
    <s v="Transformative / Disruptive"/>
    <s v="Improved Public Service"/>
    <m/>
    <m/>
    <s v="x"/>
    <s v="x"/>
    <m/>
    <b v="0"/>
    <b v="0"/>
    <m/>
    <m/>
    <m/>
    <m/>
    <m/>
    <m/>
    <m/>
    <b v="0"/>
    <m/>
    <m/>
    <m/>
    <s v="https://lisboncouncil.net/wp-content/uploads/2020/10/Annika-Jacobsen.pdf "/>
    <s v="created"/>
    <x v="1"/>
    <m/>
    <s v="Colin van Noordt"/>
    <d v="2020-01-01T00:00:00"/>
    <m/>
  </r>
  <r>
    <s v="AIWT6-46"/>
    <s v="X-Ray Inspections to detect food quality by Innovation Fund Denmark"/>
    <m/>
    <s v="Professor Brian Vinter, University of Copenhagen, Phone: 28 75 14 21 Email: vinter@nbi.ku.dk"/>
    <s v=" Innovation Fund Denmark and a total budget of 17 million kroner, researchers from the Niels Bohr Institute at the University of Copenhagen, together with three companies, will develop equipment and software in a four-year project o find defects and deficiencies in a variety of products. The project has a special focus on food and could reduce the need for recalling products."/>
    <s v="National"/>
    <x v="9"/>
    <s v="DK"/>
    <s v="Niels Bohr Institute"/>
    <s v="Governmental"/>
    <x v="3"/>
    <s v="Agriculture, forestry, fishing and hunting"/>
    <x v="2"/>
    <x v="4"/>
    <m/>
    <s v="Perception"/>
    <s v="Computer vision"/>
    <m/>
    <m/>
    <m/>
    <m/>
    <m/>
    <m/>
    <m/>
    <m/>
    <s v=" 0 Confident"/>
    <m/>
    <m/>
    <s v="Computer Vision and Identity Recognition"/>
    <m/>
    <m/>
    <x v="0"/>
    <m/>
    <m/>
    <m/>
    <m/>
    <m/>
    <m/>
    <s v="Enforcement"/>
    <m/>
    <m/>
    <s v="Incremental / Technical Change"/>
    <s v="Improved Public Service"/>
    <m/>
    <m/>
    <s v="x"/>
    <s v="x"/>
    <m/>
    <b v="0"/>
    <b v="0"/>
    <m/>
    <m/>
    <m/>
    <m/>
    <m/>
    <m/>
    <m/>
    <b v="0"/>
    <m/>
    <m/>
    <m/>
    <s v="https://www.nbi.ku.dk/english/news/news18/research-project-to-develop-better-x-ray-scanners-to-ensure-the-quality-of-everything-from-cold-cuts-to-avocadoes/"/>
    <s v="created"/>
    <x v="1"/>
    <m/>
    <s v="Colin van Noordt"/>
    <d v="2020-01-01T00:00:00"/>
    <m/>
  </r>
  <r>
    <s v="AIWT6-47"/>
    <s v="AI to improve quality of citizen service centres, automate inquiries and prepare inquiries for processing such as the application for a building project."/>
    <s v="https://eng.em.dk/media/13081/305755-gb-version_4k.pdf"/>
    <m/>
    <s v="Artificial Intelligence for better and quicker case processing in building projects Artificial Intelligence is likely to be used to reduce processing times when citizens or businesses need to get a building project processed. For example, in connection with screening applications, comparison with similar projects, categorisation of projects and decision support in case processing."/>
    <s v="Local"/>
    <x v="9"/>
    <s v="DK"/>
    <m/>
    <s v="Governmental"/>
    <x v="1"/>
    <s v="General services."/>
    <x v="2"/>
    <x v="4"/>
    <m/>
    <s v="Reasoning"/>
    <s v="Automated reasoning"/>
    <m/>
    <m/>
    <m/>
    <m/>
    <m/>
    <m/>
    <m/>
    <m/>
    <s v=" 0 Confident"/>
    <m/>
    <m/>
    <s v="Expert and Rule based Systems, Algorithmic Decision Making"/>
    <m/>
    <m/>
    <x v="0"/>
    <m/>
    <m/>
    <m/>
    <m/>
    <m/>
    <m/>
    <s v="Adjudication"/>
    <m/>
    <m/>
    <s v="Incremental / Technical Change"/>
    <s v="Improved Public Service"/>
    <m/>
    <m/>
    <s v="x"/>
    <s v="x"/>
    <m/>
    <b v="0"/>
    <b v="0"/>
    <m/>
    <m/>
    <m/>
    <m/>
    <m/>
    <m/>
    <m/>
    <b v="0"/>
    <m/>
    <m/>
    <m/>
    <s v="Danish AI strategy https://eng.em.dk/media/13081/305755-gb-version_4k.pdf"/>
    <s v="created"/>
    <x v="1"/>
    <m/>
    <s v="Colin van Noordt"/>
    <d v="2020-01-01T00:00:00"/>
    <m/>
  </r>
  <r>
    <s v="AIWT6-48"/>
    <s v="Agrointelli"/>
    <s v="https://eng.em.dk/media/13081/305755-gb-version_4k.pdf"/>
    <m/>
    <s v="This year, the Danish company Agrointelli launched their self-driving Robotti robot. The robot can be used for seedbed preparation, sowing, mechanical cleaning or to add nutrients. It navigates via GPS and optimises its own route in the field using Artificial Intelligence"/>
    <s v="Local"/>
    <x v="9"/>
    <s v="DK"/>
    <m/>
    <s v="Governmental"/>
    <x v="3"/>
    <s v="Agriculture, forestry, fishing and hunting"/>
    <x v="2"/>
    <x v="4"/>
    <m/>
    <s v="Integration and Interaction"/>
    <s v="Robotics and Automation"/>
    <m/>
    <m/>
    <m/>
    <m/>
    <m/>
    <m/>
    <m/>
    <m/>
    <s v=" 0 Confident"/>
    <m/>
    <m/>
    <s v="Cognitive Robotics and Process Automation, Connected and Automated Vehicles"/>
    <m/>
    <m/>
    <x v="0"/>
    <m/>
    <m/>
    <m/>
    <m/>
    <s v="Historical Data"/>
    <s v="Location Data"/>
    <s v="Public Services and engagement"/>
    <m/>
    <m/>
    <s v="Organizational / Sustained Change"/>
    <s v="Improved Public Service"/>
    <m/>
    <s v="x"/>
    <m/>
    <s v="x"/>
    <m/>
    <b v="0"/>
    <b v="0"/>
    <m/>
    <m/>
    <m/>
    <m/>
    <m/>
    <m/>
    <m/>
    <b v="0"/>
    <m/>
    <m/>
    <m/>
    <s v="Danish AI strategy https://eng.em.dk/media/13081/305755-gb-version_4k.pdf"/>
    <s v="created"/>
    <x v="1"/>
    <m/>
    <s v="Colin van Noordt"/>
    <d v="2020-01-01T00:00:00"/>
    <m/>
  </r>
  <r>
    <s v="AIWT6-49"/>
    <s v="the Swiss Ecorobotix"/>
    <s v="https://eng.em.dk/media/13081/305755-gb-version_4k.pdf"/>
    <m/>
    <s v="Ecorobotix makes autonomous weeding solutions by combining robots and Artificial Intelligence. The solution can reduce pesticides use by up to 90%."/>
    <s v="Local"/>
    <x v="9"/>
    <s v="DK"/>
    <m/>
    <s v="Governmental"/>
    <x v="3"/>
    <s v="Agriculture, forestry, fishing and hunting"/>
    <x v="2"/>
    <x v="4"/>
    <m/>
    <s v="Integration and Interaction"/>
    <s v="Robotics and Automation"/>
    <m/>
    <m/>
    <m/>
    <m/>
    <m/>
    <m/>
    <m/>
    <m/>
    <s v=" 0 Confident"/>
    <m/>
    <m/>
    <s v="Cognitive Robotics and Process Automation, Connected and Automated Vehicles"/>
    <m/>
    <m/>
    <x v="0"/>
    <m/>
    <m/>
    <m/>
    <m/>
    <s v="Dynamic Data"/>
    <s v="Location Data"/>
    <s v="Public Services and engagement"/>
    <m/>
    <m/>
    <s v="Organizational / Sustained Change"/>
    <s v="Improved Public Service"/>
    <m/>
    <m/>
    <s v="x"/>
    <s v="x"/>
    <m/>
    <b v="0"/>
    <b v="0"/>
    <m/>
    <m/>
    <m/>
    <m/>
    <m/>
    <m/>
    <m/>
    <b v="0"/>
    <m/>
    <m/>
    <m/>
    <s v="Danish AI strategy https://eng.em.dk/media/13081/305755-gb-version_4k.pdf"/>
    <s v="created"/>
    <x v="1"/>
    <m/>
    <s v="Colin van Noordt"/>
    <d v="2020-01-01T00:00:00"/>
    <m/>
  </r>
  <r>
    <s v="AIWT6-50"/>
    <s v="Herd Navigator"/>
    <s v="https://eng.em.dk/media/13081/305755-gb-version_4k.pdf"/>
    <m/>
    <s v="Herd Navigator is a fully automatic solution developed in Denmark to monitor the reproduction and health of cows. The solution conducts online analysis of data from sensors and cows and this provides farmers with information about animal health, reproduction and nutrition, etc."/>
    <s v="Local"/>
    <x v="9"/>
    <s v="DK"/>
    <m/>
    <s v="Governmental"/>
    <x v="3"/>
    <s v="Agriculture, forestry, fishing and hunting"/>
    <x v="2"/>
    <x v="4"/>
    <m/>
    <s v="Reasoning"/>
    <s v="Automated reasoning"/>
    <m/>
    <m/>
    <m/>
    <m/>
    <m/>
    <m/>
    <m/>
    <m/>
    <s v=" 0 Confident"/>
    <m/>
    <m/>
    <s v="Cognitive Robotics and Process Automation, Connected and Automated Vehicles"/>
    <m/>
    <m/>
    <x v="0"/>
    <m/>
    <m/>
    <m/>
    <m/>
    <m/>
    <m/>
    <s v="Regulatory research, analysis and monitoring"/>
    <m/>
    <m/>
    <s v="Organizational / Sustained Change"/>
    <s v="Improved Public Service"/>
    <m/>
    <m/>
    <s v="x"/>
    <s v="x"/>
    <m/>
    <b v="0"/>
    <b v="0"/>
    <m/>
    <m/>
    <m/>
    <m/>
    <m/>
    <m/>
    <m/>
    <b v="0"/>
    <m/>
    <m/>
    <m/>
    <s v="Danish AI strategy https://eng.em.dk/media/13081/305755-gb-version_4k.pdf"/>
    <s v="created"/>
    <x v="1"/>
    <m/>
    <s v="Colin van Noordt"/>
    <d v="2020-01-01T00:00:00"/>
    <m/>
  </r>
  <r>
    <s v="AIWT6-51"/>
    <s v="AI for quality development in healthcare"/>
    <m/>
    <m/>
    <s v="In primary healthcare, the technology can be used to support the work of general practitioners. With help from the technology, physicians will be able to notify the normal test results and identify abnormal test results more quickly. Artificial Intelligence can also serve as decision support and, for example by assisting physicians in common tasks and diagnosing rare diseases."/>
    <s v="Local"/>
    <x v="12"/>
    <s v="IT"/>
    <m/>
    <s v="Governmental"/>
    <x v="4"/>
    <s v="Hospital services."/>
    <x v="2"/>
    <x v="4"/>
    <m/>
    <s v="Reasoning"/>
    <s v="Automated reasoning"/>
    <m/>
    <m/>
    <m/>
    <m/>
    <m/>
    <m/>
    <m/>
    <m/>
    <s v=" 0 Confident"/>
    <m/>
    <m/>
    <s v="Computer Vision and Identity Recognition"/>
    <m/>
    <m/>
    <x v="0"/>
    <m/>
    <m/>
    <m/>
    <m/>
    <m/>
    <m/>
    <s v="Public Services and engagement"/>
    <m/>
    <m/>
    <s v="Incremental / Technical Change"/>
    <s v="Improved Public Service"/>
    <m/>
    <m/>
    <s v="x"/>
    <s v="x"/>
    <m/>
    <b v="0"/>
    <b v="0"/>
    <m/>
    <m/>
    <m/>
    <m/>
    <m/>
    <m/>
    <m/>
    <b v="0"/>
    <m/>
    <m/>
    <m/>
    <s v="Danish AI strategy https://eng.em.dk/media/13081/305755-gb-version_4k.pdf"/>
    <s v="created"/>
    <x v="1"/>
    <m/>
    <s v="Colin van Noordt"/>
    <d v="2020-01-01T00:00:00"/>
    <m/>
  </r>
  <r>
    <s v="AIWT6-52"/>
    <s v="AI for better maintenance of electricity stations"/>
    <m/>
    <m/>
    <s v="Energinet has installed a number of sensors at selected electricity stations throughout Denmark. Artificial Intelligence can be used to develop solutions that can recognise patterns, for example in sounds, vibrations or temperatures at the installation. The data collected can then predict when something at the station deviates from the norm and should be maintained or replaced. This releases resources and provides better and more effective monitoring for electricity stations"/>
    <s v="Regional"/>
    <x v="12"/>
    <s v="ITF31"/>
    <m/>
    <s v="Governmental"/>
    <x v="8"/>
    <s v="Housing and community amenities n.e.c."/>
    <x v="2"/>
    <x v="4"/>
    <m/>
    <s v="Planning"/>
    <s v="Searching"/>
    <m/>
    <m/>
    <m/>
    <m/>
    <m/>
    <m/>
    <m/>
    <m/>
    <s v=" 0 Confident"/>
    <m/>
    <m/>
    <s v="Predictive Analytics, Simulation and Data Visualisation"/>
    <m/>
    <m/>
    <x v="0"/>
    <m/>
    <m/>
    <m/>
    <m/>
    <s v="Dynamic Data"/>
    <s v="Location Data"/>
    <s v="Regulatory research, analysis and monitoring"/>
    <m/>
    <m/>
    <s v="Incremental / Technical Change"/>
    <s v="Improved Public Service"/>
    <m/>
    <m/>
    <s v="x"/>
    <s v="x"/>
    <m/>
    <b v="0"/>
    <b v="0"/>
    <m/>
    <m/>
    <m/>
    <m/>
    <m/>
    <m/>
    <m/>
    <b v="0"/>
    <m/>
    <m/>
    <m/>
    <s v="Danish AI strategy https://eng.em.dk/media/13081/305755-gb-version_4k.pdf"/>
    <s v="created"/>
    <x v="1"/>
    <m/>
    <s v="Colin van Noordt"/>
    <d v="2020-01-01T00:00:00"/>
    <m/>
  </r>
  <r>
    <s v="AIWT6-53"/>
    <s v="AI to shorten unemployment periods by making it easier for case officers to target employment efforts to individual citizens"/>
    <m/>
    <m/>
    <s v="Artificial Intelligence can be used in the employment area to better match citizens and businesses on the basis of job ads and applications. Artificial Intelligence can potentially customise an optimal course for the individual citizen to get a job quickly, and better target programmes for citizens. Moreover, Artificial Intelligence can screen for possible long-term unemployed individuals in order to offer preventive measures."/>
    <s v="National"/>
    <x v="12"/>
    <s v="IT"/>
    <m/>
    <s v="Governmental"/>
    <x v="0"/>
    <s v="Unemployment."/>
    <x v="2"/>
    <x v="4"/>
    <m/>
    <s v="Reasoning"/>
    <s v="Automated reasoning"/>
    <m/>
    <m/>
    <s v="B-LGA"/>
    <s v="4-Employement"/>
    <m/>
    <m/>
    <s v="Focus directly natural persons"/>
    <s v="Limited-risk"/>
    <s v=" 0 Confident"/>
    <m/>
    <m/>
    <s v="Expert and Rule based Systems, Algorithmic Decision Making"/>
    <m/>
    <m/>
    <x v="0"/>
    <m/>
    <m/>
    <m/>
    <m/>
    <m/>
    <m/>
    <s v="Adjudication"/>
    <m/>
    <m/>
    <s v="Organizational / Sustained Change"/>
    <s v="Improved Public Service"/>
    <m/>
    <m/>
    <s v="x"/>
    <s v="x"/>
    <m/>
    <b v="0"/>
    <b v="0"/>
    <m/>
    <m/>
    <m/>
    <m/>
    <m/>
    <m/>
    <m/>
    <b v="0"/>
    <m/>
    <m/>
    <m/>
    <s v="https://eng.em.dk/media/13081/305755-gb-version_4k.pdf"/>
    <s v="created"/>
    <x v="1"/>
    <m/>
    <s v="Colin van Noordt"/>
    <d v="2020-01-01T00:00:00"/>
    <m/>
  </r>
  <r>
    <s v="AIWT6-54"/>
    <s v="Early diagnosis of cancer at Odense University Hospital"/>
    <m/>
    <m/>
    <s v="To improve diagnostic accuracy and acceptability of colorectal cancer screening by developing and using a new generation of wireless capsule endoscopy featuring onboard intelligence (AI)"/>
    <s v="Local"/>
    <x v="12"/>
    <s v="ITH3"/>
    <m/>
    <s v="Governmental"/>
    <x v="4"/>
    <s v="Hospital services."/>
    <x v="2"/>
    <x v="4"/>
    <m/>
    <s v="Perception"/>
    <s v="Computer vision"/>
    <m/>
    <m/>
    <m/>
    <m/>
    <m/>
    <m/>
    <m/>
    <m/>
    <s v=" 0 Confident"/>
    <m/>
    <m/>
    <s v="Expert and Rule based Systems, Algorithmic Decision Making"/>
    <m/>
    <m/>
    <x v="0"/>
    <m/>
    <m/>
    <m/>
    <m/>
    <m/>
    <m/>
    <s v="Public Services and engagement"/>
    <m/>
    <m/>
    <s v="Incremental / Technical Change"/>
    <s v="Improved Public Service"/>
    <m/>
    <m/>
    <s v="x"/>
    <s v="x"/>
    <m/>
    <b v="0"/>
    <b v="0"/>
    <m/>
    <m/>
    <m/>
    <m/>
    <m/>
    <m/>
    <m/>
    <b v="0"/>
    <m/>
    <m/>
    <m/>
    <s v="https://www.sdu.dk/en/forskning/sdu_applied_ai_and_data_science/projects_and_collaborators/medical+ai"/>
    <s v="validated"/>
    <x v="1"/>
    <s v="URL missing"/>
    <s v="Colin van Noordt"/>
    <d v="2020-01-01T00:00:00"/>
    <d v="2020-01-01T00:00:00"/>
  </r>
  <r>
    <s v="AIWT6-55"/>
    <s v="SATIKAS -  Detecting the agricultural grasslands changes"/>
    <s v=" https://kosmos.ut.ee/en/news/information-system-satikas-helps-detect-mowing-using-satellite-data"/>
    <s v="Kaupo Voormansik"/>
    <s v="In the Estonian Agricultural Registers and Information Board (ARIB), AI is used in order to detect whether the agricultural grasslands have been mowed or not using image recognition. This system, called SATIKAS , uses deep learning methods and convolutional neural network approaches to analyse the satellite data coming from the European COPERNICUS programme to automatically detect whether mowing has taken place on the Estonian grasslands. The optical satellite images from Sentinel 1 and 2 are analysed together with reference data of farmer fields, historical inspection logs and meteorological data from the Estonian Weather Service. This AI system is now regarded as one of the first AI applications used by the government in Estonia. The SATIKAS system is still under development and will expand its features and capabilities in the near future."/>
    <s v="National"/>
    <x v="3"/>
    <s v="EE"/>
    <s v="Estonian Agricultural Registers and Information Board (ARIB)"/>
    <s v="Central-Government"/>
    <x v="3"/>
    <s v="Agriculture, forestry, fishing and hunting"/>
    <x v="1"/>
    <x v="1"/>
    <m/>
    <s v="Learning"/>
    <s v="Machine learning"/>
    <s v="Machine learning"/>
    <m/>
    <s v="A-MLA"/>
    <m/>
    <m/>
    <m/>
    <m/>
    <s v="Minimal-risk"/>
    <s v=" 0 Confident"/>
    <m/>
    <m/>
    <s v="Computer Vision and Identity Recognition"/>
    <s v="Enforcement"/>
    <s v="Smart Recognition processes"/>
    <x v="0"/>
    <m/>
    <m/>
    <m/>
    <s v="G2C"/>
    <s v="Dynamic Data"/>
    <s v="Location Data"/>
    <s v="Enforcement"/>
    <m/>
    <m/>
    <s v="Transformative / Disruptive"/>
    <s v="Improved Public Service"/>
    <m/>
    <m/>
    <s v="x"/>
    <s v="x"/>
    <m/>
    <b v="0"/>
    <b v="0"/>
    <m/>
    <m/>
    <m/>
    <m/>
    <m/>
    <m/>
    <m/>
    <b v="0"/>
    <m/>
    <m/>
    <m/>
    <s v="https://kosmos.ut.ee/en/news/information-system-satikas-helps-detect-mowing-using-satellite-data"/>
    <s v="published"/>
    <x v="0"/>
    <m/>
    <s v="Colin van Noordt"/>
    <d v="2020-01-01T00:00:00"/>
    <m/>
  </r>
  <r>
    <s v="AIWT6-56"/>
    <s v="e-Residency - Chatbot for customer assistance"/>
    <s v="https://chatbotsmagazine.com/how-e-residency-of-estonia-uses-ai-to-help-users-get-answers-instantly-and-increase-customer-e07e052beb4f"/>
    <s v="Juhan Kaarma"/>
    <s v="Artificial Intelligence (AI) customer service assistant for the Republic of Estonia’s e-Residency organisation. Together, the organisation decided to tackle the challenge of increasing customer support response time without hiring additional people. The solution is simple , i.e.  an Artificial Intelligence chatbot with a live-chat interface."/>
    <s v="National"/>
    <x v="3"/>
    <s v="EE"/>
    <s v="e-Residency organization"/>
    <s v="Central-Government"/>
    <x v="1"/>
    <s v="General services."/>
    <x v="1"/>
    <x v="1"/>
    <m/>
    <s v="Communication"/>
    <s v="Natural language processing"/>
    <s v="Automated reasoning"/>
    <s v="chatbot"/>
    <s v="B-LGA"/>
    <m/>
    <m/>
    <m/>
    <m/>
    <s v="Minimal-risk"/>
    <s v=" 0 Confident"/>
    <m/>
    <m/>
    <s v="Audio Processing"/>
    <s v="Public services and engagement"/>
    <s v="Engagement management"/>
    <x v="0"/>
    <m/>
    <m/>
    <m/>
    <s v="G2B"/>
    <s v="Dynamic Data"/>
    <s v="Streaming Data"/>
    <s v="Public Services and engagement"/>
    <m/>
    <m/>
    <s v="Incremental / Technical Change"/>
    <s v="Improved Public Service"/>
    <m/>
    <m/>
    <s v="x"/>
    <s v="x"/>
    <s v="x"/>
    <b v="0"/>
    <b v="0"/>
    <m/>
    <m/>
    <m/>
    <m/>
    <m/>
    <m/>
    <m/>
    <b v="0"/>
    <m/>
    <m/>
    <m/>
    <s v="https://medium.com/e-residency-blog/how-we-use-ai-to-help-users-get-answers-instantly-and-increase-customer-satisfaction-95d1a06caad"/>
    <s v="published"/>
    <x v="0"/>
    <m/>
    <s v="Colin van Noordt"/>
    <d v="2020-01-01T00:00:00"/>
    <d v="2021-06-16T00:00:00"/>
  </r>
  <r>
    <s v="AIWT6-57"/>
    <s v="Enhanced Care Management - Prediction model for hospitalisation/assistance"/>
    <s v="https://www.haigekassa.ee/sites/default/files/uuringud_aruanded/1.7.%20Report%20pf%20ECM%20Pilot%20Evaluation.pdf"/>
    <m/>
    <s v="In 2015, the Estonian Health Insurance Fund started cooperating with the World Bank to develop and pilot a risk-based management model that would help increase the integration of health services. With risk-based management, GPs can identify patients with multiple chronic diseases on their list for whom additional prevention, counseling and monitoring would be most beneficial to their health and quality of life. If these patients are neglected by the GP teams, this can lead to serious problems, including unnecessary deterioration in health, which not only causes health damage but also unnecessary costs to the healthcare system (avoidable hospitalizations, duplication of examinations, etc.).The created solution finds the best algorithm for predicting which patients with selected diagnoses are likely to be hospitalized. In the solution, the EHIF database of medical bills first finds certain conditions / diagnoses to be included in the algorithm. "/>
    <s v="National"/>
    <x v="3"/>
    <s v="EE"/>
    <s v="Estonian Health Insurance Fund"/>
    <s v="Central-Government"/>
    <x v="4"/>
    <s v="Public health services."/>
    <x v="1"/>
    <x v="6"/>
    <m/>
    <s v="Learning"/>
    <s v="Machine learning"/>
    <s v="Machine learning"/>
    <m/>
    <s v="A-MLA"/>
    <m/>
    <m/>
    <s v="12-ClinicalUse"/>
    <m/>
    <s v="High-risk"/>
    <s v="-2 High/Limited"/>
    <s v="A11-Medical devices, Reg. (EU) 2017/745"/>
    <m/>
    <s v="Predictive Analytics, Simulation and Data Visualisation"/>
    <s v="Analysis, monitoring and regulatory research"/>
    <s v="Prediction and planning "/>
    <x v="0"/>
    <m/>
    <m/>
    <m/>
    <s v="G2G"/>
    <s v="Historical Data"/>
    <s v="Historical Data"/>
    <s v="Regulatory research, analysis and monitoring"/>
    <m/>
    <m/>
    <s v="Organizational / Sustained Change"/>
    <b v="0"/>
    <m/>
    <m/>
    <m/>
    <m/>
    <m/>
    <s v="Improved Administration Efficency"/>
    <s v="Improved Administrative Efficiency"/>
    <s v="x"/>
    <m/>
    <s v="x"/>
    <s v="x"/>
    <m/>
    <m/>
    <m/>
    <b v="0"/>
    <m/>
    <m/>
    <m/>
    <s v="https://www.kratid.ee/haigekassa-kasutuslugu , https://e-estonia.com/proactive-services-estonia/"/>
    <s v="published"/>
    <x v="0"/>
    <m/>
    <s v="Colin van Noordt"/>
    <d v="2020-01-01T00:00:00"/>
    <d v="2021-06-14T00:00:00"/>
  </r>
  <r>
    <s v="AIWT6-58"/>
    <s v="EE Parliament- A system for preparing of verbatim reports"/>
    <s v=" https://www.riigikogu.ee/en/press-releases/others/the-riigikogu-has-a-new-system-for-making-verbatim-reports/"/>
    <s v="Ahto Saks "/>
    <s v="The speech recognition system helps transcribe the speeches given at the rostrum of the Estonian Parliament (Riigikogu). The Chancellery of the Riigikogu is currently required to publish a verbatim report within one hour from the end of the sitting. It takes a lot of human effort to do that, and the burden falls on stenographers. By deploying speech recognition, it will increase the efficiency and accuracy in transcripts of the sessions. Also, the plan is to start providing verbatim recordings as machine-readable open data, so other systems can use that data freely as well."/>
    <s v="National"/>
    <x v="3"/>
    <s v="EE"/>
    <s v="Estonian Parliament (Riigikogu)"/>
    <s v="Central-Government"/>
    <x v="1"/>
    <s v="Executive and legislative organs, financial and fiscal affairs, external affairs."/>
    <x v="1"/>
    <x v="0"/>
    <m/>
    <s v="Perception"/>
    <s v="Audio processing"/>
    <s v="Machine learning"/>
    <s v="speech recognition"/>
    <s v="A-MLA"/>
    <m/>
    <m/>
    <m/>
    <s v="Focus directly natural persons"/>
    <s v="Limited-risk"/>
    <s v="-1 Minimal/Limited"/>
    <m/>
    <m/>
    <s v="Audio Processing"/>
    <s v="Internal management"/>
    <s v="Internal primary processes"/>
    <x v="0"/>
    <m/>
    <m/>
    <m/>
    <s v="G2G"/>
    <s v="Dynamic Data"/>
    <s v="Dynamic Data"/>
    <s v="Internal Management"/>
    <s v="Yes"/>
    <s v="3 - AI4IOP"/>
    <s v="Incremental / Technical Change"/>
    <b v="0"/>
    <m/>
    <m/>
    <m/>
    <m/>
    <m/>
    <s v="Improved Administration Efficency"/>
    <s v="Improved Administrative Efficiency"/>
    <s v="x"/>
    <m/>
    <m/>
    <s v="x"/>
    <s v="x"/>
    <m/>
    <m/>
    <s v="Open government capabilities"/>
    <s v="x"/>
    <s v="x"/>
    <m/>
    <s v="https://m.riigikogu.ee/en/press-releases/others/the-riigikogu-has-a-new-system-for-making-verbatim-reports/"/>
    <s v="published"/>
    <x v="0"/>
    <m/>
    <s v="Colin van Noordt"/>
    <d v="2020-01-01T00:00:00"/>
    <d v="2021-06-16T00:00:00"/>
  </r>
  <r>
    <s v="AIWT6-59"/>
    <s v="ITI - Chatbot for Statistics Estonia"/>
    <s v="https://www.stat.ee/en/uudised/news-release-2019-042_x000a_https://www.stat.ee/en"/>
    <s v="Maarja Jamsa linkedin.com/in/maarja-jämsa-128958131"/>
    <s v="The virtual assistant called ITI, created in collaboration with the Estonian start-up AlphaBlues, knows the population of Estonia, the size of the pay gap, average wages and consumer price changes, and many other things. Iti also assists the data provider, whose typical questions are related to activities in the electronic data submission portal and filling in questionnaires. If Iti does not know the answer, it will redirect the query based on its content to either the customer support specialist of the data provider or the user of the statistics. Iti has obtained its knowledge from the questions sent through online chats over one year and gets wiser with every query.  ITI helps to find information faster thus allowing the customer support of Statistics Estonia to focus on answering more complicated and detailed queries."/>
    <s v="National"/>
    <x v="3"/>
    <s v="EE"/>
    <s v="Estonian Statistical Office"/>
    <s v="Central-Government"/>
    <x v="1"/>
    <s v="General services."/>
    <x v="1"/>
    <x v="0"/>
    <m/>
    <s v="Communication"/>
    <s v="Natural language processing"/>
    <s v="Machine learning"/>
    <s v="chatbot"/>
    <s v="A-MLA"/>
    <m/>
    <m/>
    <m/>
    <m/>
    <s v="Minimal-risk"/>
    <s v=" 0 Confident"/>
    <m/>
    <m/>
    <s v="Chatbots, Intelligent Digital Assistants, Virtual Agents and Recommendation Systems"/>
    <s v="Public services and engagement"/>
    <s v="Service integration (various)"/>
    <x v="0"/>
    <m/>
    <m/>
    <m/>
    <s v="G2C"/>
    <s v="Historical Data"/>
    <s v="Dynamic Data"/>
    <s v="Public Services and engagement"/>
    <m/>
    <m/>
    <s v="Incremental / Technical Change"/>
    <s v="Improved Public Service"/>
    <m/>
    <m/>
    <s v="x"/>
    <s v="x"/>
    <s v="x"/>
    <b v="0"/>
    <b v="0"/>
    <m/>
    <m/>
    <m/>
    <m/>
    <m/>
    <m/>
    <m/>
    <b v="0"/>
    <m/>
    <m/>
    <m/>
    <s v="https://www.kratid.ee/statistikaameti-kasutuslugu"/>
    <s v="published"/>
    <x v="0"/>
    <m/>
    <s v="Colin van Noordt"/>
    <d v="2020-01-01T00:00:00"/>
    <d v="2021-06-14T00:00:00"/>
  </r>
  <r>
    <s v="AIWT6-60"/>
    <s v="OTT - Predicting employment pathways"/>
    <s v=" https://nortal.com/blog/ott-an-ai-powered-success-story-in-the-public-sector/"/>
    <s v="mari.vali@tootukassa.ee, vitali.korniltsev@nortal.com"/>
    <s v="The Estonian Unemployment Insurance Fund uses profiling to identify the position that suits a job seeker the most. Based on machine-learning software, the solution assists people by suggesting job positions according to their qualifications. The application (OTT) provides job seekers with better and more accurate suggestions on where they could work and offers customized recommendations on re-education and reskilling. OTT is a tool used by civil servants to improve the understanding of the clients’ needs. It is an AI system that employs more than 100 000 client records to estimate the probabilities of different employment pathways, systematizes clients to provide support where it is most needed, and distributes the workload between civil servants. Now, the system finds the probability of finding a new job and is regarded as much more useful. The AI has been created in collaboration with Citis, Nortal and Resta. "/>
    <s v="National"/>
    <x v="3"/>
    <s v="EE"/>
    <s v="Estoninan Unemployment Insurance Fund"/>
    <s v="Central-Government"/>
    <x v="0"/>
    <s v="Unemployment."/>
    <x v="1"/>
    <x v="0"/>
    <m/>
    <s v="Reasoning"/>
    <s v="Automated reasoning"/>
    <s v="Machine learning"/>
    <m/>
    <s v="A-MLA"/>
    <s v="4-Employement"/>
    <m/>
    <m/>
    <s v="Focus directly natural persons"/>
    <s v="Limited-risk"/>
    <s v=" 0 Confident"/>
    <m/>
    <m/>
    <s v="Chatbots, Intelligent Digital Assistants, Virtual Agents and Recommendation Systems"/>
    <s v="Public services and engagement"/>
    <s v="Service personalisation (various)"/>
    <x v="0"/>
    <m/>
    <m/>
    <m/>
    <s v="G2C"/>
    <s v="Historical Data"/>
    <s v="Historical Data"/>
    <s v="Public Services and engagement"/>
    <m/>
    <m/>
    <s v="Organizational / Sustained Change"/>
    <s v="Improved Public Service"/>
    <m/>
    <m/>
    <s v="x"/>
    <s v="x"/>
    <m/>
    <b v="0"/>
    <b v="0"/>
    <m/>
    <m/>
    <m/>
    <m/>
    <m/>
    <m/>
    <m/>
    <b v="0"/>
    <m/>
    <m/>
    <m/>
    <s v="https://techmonitor.ai/ai/how-estonia-using-ai-tackle-unemployment"/>
    <s v="published"/>
    <x v="0"/>
    <m/>
    <s v="Colin van Noordt"/>
    <d v="2020-01-01T00:00:00"/>
    <m/>
  </r>
  <r>
    <s v="AIWT6-61"/>
    <s v="Texta Toolkit - Identifying documents published without authorisation"/>
    <s v="https://www.keeletehnoloogia.ee/en"/>
    <s v=" Silver Traat / straat@texta.ee +372 53587787"/>
    <s v="The Ministry of Education and Research performed a document management audit using the Texta Toolkit, which was aimed at identifying the documents that had been published without authorisation (e.g. internal documents, personal data, etc.). During the audit, more than 1,200,000 documents were analysed, converted into machine-readable form and had the personal data removed. In collaboration with the Centre of Registers and Information Systems, the Ministry of Justice removed, using Texta, personal data from nearly 80,000 court decisions involving information about punishments deleted from the Criminal Records Database and republished the decisions in the Court Information System. Texta Toolkit grew out of industrial research in the Software Technology and Applications Competence Center (STACC) and its development has been supported from the Estonian Language Technology programme."/>
    <s v="National"/>
    <x v="3"/>
    <s v="EE"/>
    <s v="Ministry of Education and Research"/>
    <s v="Central-Government"/>
    <x v="1"/>
    <s v="General services."/>
    <x v="1"/>
    <x v="0"/>
    <m/>
    <s v="Communication"/>
    <s v="Natural language processing"/>
    <s v="Machine learning"/>
    <s v="text analysis"/>
    <s v="A-MLA"/>
    <s v="6-LawEnforcement"/>
    <m/>
    <m/>
    <s v="Focus directly natural persons"/>
    <s v="Limited-risk"/>
    <s v=" 0 Confident"/>
    <m/>
    <m/>
    <s v="Natural Language Processing, Text Mining and Speech Analytics"/>
    <s v="Enforcement"/>
    <s v="Predictive enforcement processes"/>
    <x v="0"/>
    <m/>
    <m/>
    <m/>
    <s v="G2G"/>
    <s v="Dynamic Data"/>
    <s v="Streaming Data"/>
    <s v="Internal Management"/>
    <m/>
    <m/>
    <s v="Organizational / Sustained Change"/>
    <b v="0"/>
    <m/>
    <m/>
    <m/>
    <m/>
    <m/>
    <s v="Improved Administration Efficency"/>
    <s v="Improved Administrative Efficiency"/>
    <m/>
    <s v="x"/>
    <m/>
    <s v="x"/>
    <m/>
    <m/>
    <m/>
    <b v="0"/>
    <m/>
    <m/>
    <m/>
    <s v="https://www.texta.ee/home"/>
    <s v="published"/>
    <x v="0"/>
    <m/>
    <s v="Colin van Noordt"/>
    <d v="2020-01-01T00:00:00"/>
    <d v="2021-06-14T00:00:00"/>
  </r>
  <r>
    <s v="AIWT6-62"/>
    <s v="Datel - Speed cameras for detecting speeding violations"/>
    <s v="https://www.datel.eu/en/solutions/e-government-solutions/item/417"/>
    <m/>
    <s v="Probably one of the most “visible” types of AI applications in Estonia are the speed cameras developed by an Estonian company Datel, which identify the license plate number on the photos of speeding cars using a machine learning algorithm. Based on the license plate number identified, the system finds the data required to conduct procedural acts, assesses the causality of speeding and imposes a penalty if necessary. Then the Police and Border Guard Board official conducting the proceedings verifies the data and signs the operation."/>
    <s v="National"/>
    <x v="3"/>
    <s v="EE"/>
    <s v="Police and Border Guard"/>
    <s v="Central-Government"/>
    <x v="5"/>
    <s v="Police Services"/>
    <x v="1"/>
    <x v="2"/>
    <m/>
    <s v="Perception"/>
    <s v="Computer vision"/>
    <s v="Machine learning"/>
    <m/>
    <s v="A-MLA"/>
    <m/>
    <m/>
    <m/>
    <s v="Focus directly natural persons"/>
    <s v="Limited-risk"/>
    <s v=" 0 Confident"/>
    <m/>
    <m/>
    <s v="Computer Vision and Identity Recognition"/>
    <s v="Enforcement"/>
    <s v="Smart Recognition processes"/>
    <x v="0"/>
    <m/>
    <m/>
    <m/>
    <s v="G2G"/>
    <s v="Dynamic Data"/>
    <s v="Location Data"/>
    <s v="Enforcement"/>
    <m/>
    <m/>
    <s v="Incremental / Technical Change"/>
    <b v="0"/>
    <m/>
    <m/>
    <m/>
    <m/>
    <m/>
    <s v="Improved Administration Efficency"/>
    <s v="Improved Administrative Efficiency"/>
    <m/>
    <s v="x"/>
    <s v="x"/>
    <m/>
    <m/>
    <s v="x"/>
    <s v="x"/>
    <b v="0"/>
    <m/>
    <m/>
    <m/>
    <s v="Survey 1st Peer Learning Workshop AI Watch"/>
    <s v="published"/>
    <x v="0"/>
    <m/>
    <s v="Colin van Noordt"/>
    <d v="2020-01-01T00:00:00"/>
    <d v="2021-06-16T00:00:00"/>
  </r>
  <r>
    <s v="AIWT6-63"/>
    <s v="Traffic load - Machine vision for collecting information on traffic load"/>
    <m/>
    <m/>
    <s v="The Tallinn transport Dep. started developing a machine vision application in autumn 2018 in collaboration with Sifr OU. The main objective of this application is to identify the traffic load within Tallinn, i.e. how many cars drive in and out of the city in a day in order to make city transport planning related decisions based on such data (e.g. parking issues, road construction, etc.). Three cameras were selected on intersections in Tallinn to train the application to count the vehicles passing by the cameras. The training of the application was a crucial process in developing the solution since there was no ready-made solution available that suited the circumstances of Tallinn. The result is an application that uses machine vision to count buses, cars, lorries and motorcycles and in the future hopefully also pedestrians, cyclists and like with a 70% accuracy on the traffic load in a certain area when previously there no such information available at all. "/>
    <s v="Local"/>
    <x v="3"/>
    <s v="EE"/>
    <s v="Public Transport and Traffic Management Transport Board in Tallinn"/>
    <s v="Local Government"/>
    <x v="3"/>
    <s v="Transport"/>
    <x v="1"/>
    <x v="1"/>
    <m/>
    <s v="Perception"/>
    <s v="Computer vision"/>
    <s v="Machine learning"/>
    <m/>
    <s v="A-MLA"/>
    <m/>
    <m/>
    <s v="16-Transportation"/>
    <s v="Use critical realtime data"/>
    <s v="Limited-risk"/>
    <s v=" 0 Confident"/>
    <m/>
    <m/>
    <s v="Computer Vision and Identity Recognition"/>
    <s v="Enforcement"/>
    <s v="Smart Recognition processes"/>
    <x v="0"/>
    <m/>
    <m/>
    <m/>
    <s v="G2G"/>
    <s v="Dynamic Data"/>
    <s v="Location Data"/>
    <s v="Regulatory research, analysis and monitoring"/>
    <m/>
    <m/>
    <s v="Incremental / Technical Change"/>
    <b v="0"/>
    <m/>
    <m/>
    <m/>
    <m/>
    <m/>
    <s v="Improved Administration Efficency"/>
    <s v="Improved Administrative Efficiency"/>
    <m/>
    <s v="x"/>
    <m/>
    <s v="x"/>
    <m/>
    <m/>
    <m/>
    <b v="0"/>
    <m/>
    <m/>
    <m/>
    <s v="https://www.kratid.ee/tlt-kasutuslugu"/>
    <s v="published"/>
    <x v="0"/>
    <m/>
    <s v="Colin van Noordt"/>
    <d v="2020-01-01T00:00:00"/>
    <d v="2021-06-16T00:00:00"/>
  </r>
  <r>
    <s v="AIWT6-64"/>
    <s v="X-Road AI - Detect anomalies and incidents in Data Exchange Layer"/>
    <s v=" https://e-estonia.com/wp-content/uploads/2020-april-facts-ai-strategy.pdf"/>
    <m/>
    <s v="The Information System Authority (RIA) uses an AI application to detect anomalies and incidents in Data Exchange Layer (X-road) monitoring. Essentially, previous data exchange periods are compared with the current one and differences are sought. If the system is unable to identify whether a situation is erroneous or permitted, the system user currently has to decide. Based on the feedback, the system learns how to make better decisions and will be able to detect anomalies and incidents more accurately in the future."/>
    <s v="National"/>
    <x v="3"/>
    <s v="EE"/>
    <s v="State Information Systems Board RIA"/>
    <s v="Central-Government"/>
    <x v="1"/>
    <s v="General public services n.e.c."/>
    <x v="1"/>
    <x v="0"/>
    <m/>
    <s v="Learning"/>
    <s v="Machine learning"/>
    <s v="Machine learning"/>
    <s v="data anomalies detection"/>
    <s v="A-MLA"/>
    <m/>
    <m/>
    <m/>
    <m/>
    <s v="Minimal-risk"/>
    <s v=" 0 Confident"/>
    <m/>
    <m/>
    <s v="Security Analytics and Threat Intelligence"/>
    <s v="Analysis, monitoring and regulatory research"/>
    <s v="Information analysis processes"/>
    <x v="0"/>
    <m/>
    <m/>
    <m/>
    <s v="G2C"/>
    <s v="Dynamic Data"/>
    <s v="Location Data"/>
    <s v="Internal Management"/>
    <m/>
    <s v="3 - AI4IOP"/>
    <s v="Organizational / Sustained Change"/>
    <s v="Improved Public Service"/>
    <m/>
    <m/>
    <s v="x"/>
    <s v="x"/>
    <m/>
    <b v="0"/>
    <b v="0"/>
    <m/>
    <m/>
    <m/>
    <m/>
    <m/>
    <m/>
    <m/>
    <b v="0"/>
    <m/>
    <m/>
    <m/>
    <s v="https://www.kratid.ee/ria-kasutuslugu"/>
    <s v="published"/>
    <x v="0"/>
    <m/>
    <s v="Colin van Noordt"/>
    <d v="2020-01-01T00:00:00"/>
    <d v="2021-06-14T00:00:00"/>
  </r>
  <r>
    <s v="AIWT6-65"/>
    <s v="SUVE - Chatbot for questions about emergency situations"/>
    <s v="https://investinestonia.com/estonia-created-suve-an-automated-chatbot-to-provide-trustworthy-information-during-the-covid-19-situation/"/>
    <s v="Estonian Investment Agency (EIA), 11415 Tallinn, Estonia_x000a_+372 627 9700"/>
    <s v="The websites of several Estonian government agencies use Suve, an automated chatbot which provides answers to frequently asked questions about the emergency situation and the coronavirus. The chatbot provides answers to questions in Estonian and English and uses information from the official sources of government agencies. The development of the Chatbot is the result of a hackathon which was organized in the early weeks of the COVID-19 outbreaks in Europe. Together with the Estonian start-up community, Suve was developed in rapid fashion. By using official information from government agencies, the role of Chatbot is to provide trustworthy information regarding the coronavirus and emergency situation in Estonia and to tackle misinformation. _x000a_ https://www.valitsus.ee/en/news/chatbot-will-help-you-find-answers-your-questions-about-crisis"/>
    <s v="National"/>
    <x v="3"/>
    <s v="EE"/>
    <s v="Estonian Investment Agency (EIA)"/>
    <s v="Central-Government"/>
    <x v="4"/>
    <s v="Public health services."/>
    <x v="1"/>
    <x v="0"/>
    <m/>
    <s v="Communication"/>
    <s v="Natural language processing"/>
    <m/>
    <s v="chatbot"/>
    <s v="B-LGA"/>
    <m/>
    <m/>
    <m/>
    <m/>
    <s v="Minimal-risk"/>
    <s v=" 0 Confident"/>
    <m/>
    <m/>
    <s v="Chatbots, Intelligent Digital Assistants, Virtual Agents and Recommendation Systems"/>
    <s v="Public services and engagement"/>
    <s v="Service integration (various)"/>
    <x v="0"/>
    <m/>
    <m/>
    <m/>
    <s v="G2C"/>
    <s v="Dynamic Data"/>
    <s v="Dynamic Data"/>
    <s v="Public Services and engagement"/>
    <m/>
    <m/>
    <s v="Incremental / Technical Change"/>
    <s v="Improved Public Service"/>
    <m/>
    <s v="x"/>
    <m/>
    <s v="x"/>
    <m/>
    <b v="0"/>
    <b v="0"/>
    <m/>
    <m/>
    <m/>
    <m/>
    <m/>
    <m/>
    <m/>
    <b v="0"/>
    <m/>
    <m/>
    <m/>
    <s v="https://eebot.ee/"/>
    <s v="published"/>
    <x v="0"/>
    <m/>
    <s v="Colin van Noordt"/>
    <d v="2020-01-01T00:00:00"/>
    <d v="2021-06-14T00:00:00"/>
  </r>
  <r>
    <s v="AIWT6-66"/>
    <s v="Riigikogu - Language speech recognition for the Estonian Parliament"/>
    <s v="https://www.err.ee/1134953/eesti-viimaste-stenografistide-too-vottis-ule-robot"/>
    <m/>
    <s v="The speech synthesis environment incorporates variations, applications and interfaces of Estonian text to speech synthesis and other materials for synthesis purposes. Speech synthesis is a crucial part of assistive devices for individuals with vision, hearing and speech impairments and in the communication between humans and machines."/>
    <s v="National"/>
    <x v="3"/>
    <s v="EE"/>
    <s v="Estonian Parliament (Riigikogu)"/>
    <s v="Governmental"/>
    <x v="1"/>
    <s v="General services."/>
    <x v="5"/>
    <x v="0"/>
    <m/>
    <s v="Communication"/>
    <s v="Natural language processing"/>
    <m/>
    <m/>
    <m/>
    <m/>
    <m/>
    <m/>
    <m/>
    <m/>
    <s v=" 0 Confident"/>
    <m/>
    <m/>
    <s v="Chatbots, Intelligent Digital Assistants, Virtual Agents and Recommendation Systems"/>
    <s v="Public services and engagement"/>
    <s v="Service integration and provision"/>
    <x v="0"/>
    <m/>
    <m/>
    <m/>
    <m/>
    <m/>
    <m/>
    <s v="Public Services and engagement"/>
    <m/>
    <m/>
    <s v="Organizational / Sustained Change"/>
    <b v="0"/>
    <m/>
    <m/>
    <m/>
    <m/>
    <m/>
    <b v="0"/>
    <b v="0"/>
    <m/>
    <m/>
    <m/>
    <m/>
    <m/>
    <m/>
    <m/>
    <b v="0"/>
    <m/>
    <m/>
    <m/>
    <s v="https://vm.ee/en/newsletter/e-estonia-council-recognised-work-implemented-under-national-programme-estonian-language"/>
    <s v="published"/>
    <x v="1"/>
    <m/>
    <s v="Colin van Noordt"/>
    <d v="2020-01-01T00:00:00"/>
    <m/>
  </r>
  <r>
    <s v="AIWT6-67"/>
    <s v="Automation of the formalization of work leave"/>
    <m/>
    <m/>
    <m/>
    <s v="National"/>
    <x v="13"/>
    <s v="NL32"/>
    <m/>
    <m/>
    <x v="3"/>
    <s v="General economic, commercial and labour affair"/>
    <x v="2"/>
    <x v="4"/>
    <m/>
    <s v="Integration and Interaction"/>
    <s v="Planning and Scheduling"/>
    <m/>
    <m/>
    <m/>
    <m/>
    <m/>
    <m/>
    <m/>
    <m/>
    <s v=" 0 Confident"/>
    <m/>
    <m/>
    <m/>
    <m/>
    <m/>
    <x v="0"/>
    <m/>
    <m/>
    <m/>
    <m/>
    <m/>
    <m/>
    <m/>
    <m/>
    <m/>
    <s v="Incremental / Technical Change"/>
    <s v="Improved Public Service"/>
    <m/>
    <m/>
    <s v="x"/>
    <s v="x"/>
    <m/>
    <b v="0"/>
    <b v="0"/>
    <m/>
    <m/>
    <m/>
    <m/>
    <m/>
    <m/>
    <m/>
    <b v="0"/>
    <m/>
    <m/>
    <m/>
    <m/>
    <s v="retired"/>
    <x v="1"/>
    <m/>
    <s v="Colin van Noordt"/>
    <d v="2020-01-01T00:00:00"/>
    <d v="2020-01-01T00:00:00"/>
  </r>
  <r>
    <s v="AIWT6-68"/>
    <s v="Evaluation of insolvency of companies"/>
    <m/>
    <m/>
    <m/>
    <s v="National"/>
    <x v="13"/>
    <s v="NL329"/>
    <m/>
    <m/>
    <x v="3"/>
    <s v="General economic, commercial and labour affair"/>
    <x v="2"/>
    <x v="4"/>
    <m/>
    <s v="Learning"/>
    <s v="Machine learning"/>
    <m/>
    <m/>
    <m/>
    <m/>
    <m/>
    <m/>
    <m/>
    <m/>
    <s v=" 0 Confident"/>
    <m/>
    <m/>
    <s v="Predictive Analytics, Simulation and Data Visualisation"/>
    <m/>
    <m/>
    <x v="0"/>
    <m/>
    <m/>
    <m/>
    <m/>
    <m/>
    <m/>
    <s v="Regulatory research, analysis and monitoring"/>
    <m/>
    <m/>
    <s v="Incremental / Technical Change"/>
    <s v="Improved Public Service"/>
    <m/>
    <s v="x"/>
    <m/>
    <s v="x"/>
    <m/>
    <b v="0"/>
    <b v="0"/>
    <m/>
    <m/>
    <m/>
    <m/>
    <m/>
    <m/>
    <m/>
    <b v="0"/>
    <m/>
    <m/>
    <m/>
    <m/>
    <s v="validated"/>
    <x v="1"/>
    <m/>
    <s v="Colin van Noordt"/>
    <d v="2020-01-01T00:00:00"/>
    <d v="2020-01-01T00:00:00"/>
  </r>
  <r>
    <s v="AIWT6-69"/>
    <s v="Espoo - Identifying individuals in need of social support"/>
    <s v=" "/>
    <s v="_x0009_Lehtinen Tomas &lt;tomas.lehtinen@espoo.fi&gt;"/>
    <s v="In 2015, the municipality of Espoo started an Artificial Intelligence experiment on the social and health data from all the Espoo residents. The project had three main aims: to be able to combine different information systems in Espoo for the usage of Artificial Intelligence, to carry out a data-based segmentation to divide different citizens in groups or segments and to predict the service paths of individuals. This could lead to groundwork for a new level of public service provision towards to citizens of Espoo by analysing large volumes of social and health data from all the citizens of Espoo. This data was complemented with data on childhood education of the citizens from 2002 to 2016. _x000a_By analysing all the different large data sets by the use of Artificial Intelligence, the project aimed to find new ways to provide social services to individuals. These new social services would be based on the current service pathways of the different citizens discovered by the AI to provide better, more personalized and needed services, therefore inviting earlier predictive measures to prevent their situation from worsening. In addition, some earlier results show that the different customer paths could also be reviewed based on the service patterns by the whole family rather than just the patterns from individuals. _x000a_The project gained funding from the Six City Strategy which aims to improve public sector services. For the usage of the experiment, more than 37 million contact data points of approximately 520000 people have been used in the experiment from these databases. The data was collected by searching the different databases with queries and programming languages. To ensure data protection, the data was collected for only a defined period of time. An important element of the combination of the data is that the data would be pseudonymized so that individual citizens could not be identified by the experiment._x000a_Whilst the experiment was considered to be successful, there has not been any further implementation of the results so far as the data has been removed. Before any follow-ups could take place or new services could be developed, the City of Espoo first wants to explore the ethical considerations of using Artificial Intelligence. Which ethical issues are being considered with regards to this project is unknown, however, Espoo is working together with research centres on AI to secure the ethicality of AI. Concerns such as trust by citizens, data security, which datasets could be combined ethically, which role the public sector should take in development and usage of Artificial Intelligence are currently being discussed. _x000a_After all, the main aim of the experiment was to see if it was possible that the large scale data could be analysed with Artificial Intelligence; the next step would be to actually implement it. In addition, the results from the analysis are considered to be preliminary and could not be considered for making decisions. For the future, there are plans to include the data of private health care services and the Kela database, which holds data on social protection in Finland, to further amplify and specify the results. _x000a_"/>
    <s v="Local"/>
    <x v="7"/>
    <s v="FI"/>
    <s v="Espoo Municipality"/>
    <s v="Governmental"/>
    <x v="0"/>
    <s v="Social exclusion n.e.c."/>
    <x v="0"/>
    <x v="4"/>
    <m/>
    <s v="Reasoning"/>
    <s v="Automated reasoning"/>
    <m/>
    <m/>
    <m/>
    <m/>
    <m/>
    <m/>
    <m/>
    <m/>
    <s v=" 0 Confident"/>
    <m/>
    <m/>
    <s v="Predictive Analytics, Simulation and Data Visualisation"/>
    <m/>
    <m/>
    <x v="0"/>
    <m/>
    <m/>
    <m/>
    <m/>
    <m/>
    <m/>
    <s v="Public Services and engagement"/>
    <m/>
    <m/>
    <s v="Transformative / Disruptive"/>
    <s v="Improved Public Service"/>
    <m/>
    <m/>
    <s v="x"/>
    <s v="x"/>
    <m/>
    <b v="0"/>
    <b v="0"/>
    <m/>
    <m/>
    <m/>
    <m/>
    <m/>
    <m/>
    <m/>
    <b v="0"/>
    <m/>
    <m/>
    <m/>
    <s v="https://www.tietoevry.com/en/success-stories/2018/the-city-of-espoo-a-unique-experiment/"/>
    <s v="validated"/>
    <x v="1"/>
    <s v="not publishable because it doesn't exist anymore."/>
    <s v="Colin van Noordt"/>
    <d v="2020-01-01T00:00:00"/>
    <m/>
  </r>
  <r>
    <s v="AIWT6-70"/>
    <s v="Value from public health with cognitive computing"/>
    <s v=" "/>
    <s v="Dean Pekka Neittaanmäki, Faculty of Information Technology, University of Jyväskylä, pekka.neittaanmaki@jyu.fi"/>
    <s v="Artificial Intelligence-based systems help achieve better services and cost savings The project clarified what added value Artificial Intelligence-based systems for analytics, prediction and operations management could offer for the Finnish social and health care.  The project was completed in January–October 2017 and included the following ten sections: 1) National health data and its use 2) The overall IT architecture and IT system of the social and health service 3) Controlling the cost development of the service entity 4) Possibilities to improve the quality of different social and health services with Artificial Intelligence and the cost savings of new operating models 5) The benefits of Artificial Intelligence technology for health care on the basis of solutions implemented around the world 6) Artificial Intelligence technologies in health data analysis and prediction 7) Implementing a well-being plan supported by Artificial Intelligence 8) Digital hospital supported by Artificial Intelligence 9) Artificial Intelligence-enhanced services in different phases of life 10) Information security and personal data security in digital health systems in the social and health sector"/>
    <s v="Local"/>
    <x v="7"/>
    <s v="FI"/>
    <s v="Faculty of Information Technology at the University of Jyväskylä"/>
    <s v="Governmental"/>
    <x v="4"/>
    <s v="Medical products, appliances and equipment."/>
    <x v="2"/>
    <x v="4"/>
    <m/>
    <s v="Reasoning"/>
    <s v="Automated reasoning"/>
    <m/>
    <m/>
    <m/>
    <m/>
    <m/>
    <m/>
    <m/>
    <m/>
    <s v=" 0 Confident"/>
    <m/>
    <m/>
    <m/>
    <m/>
    <m/>
    <x v="0"/>
    <m/>
    <m/>
    <m/>
    <m/>
    <m/>
    <m/>
    <m/>
    <m/>
    <m/>
    <s v="Incremental / Technical Change"/>
    <s v="Improved Public Service"/>
    <m/>
    <m/>
    <s v="x"/>
    <s v="x"/>
    <m/>
    <b v="0"/>
    <b v="0"/>
    <m/>
    <m/>
    <m/>
    <m/>
    <m/>
    <m/>
    <m/>
    <b v="0"/>
    <m/>
    <m/>
    <m/>
    <s v="https://www.sitra.fi/en/news/artificial-intelligence-based-systems-help-achieve-better-services-cost-savings-social-health-sector/"/>
    <s v="retired"/>
    <x v="1"/>
    <m/>
    <s v="Colin van Noordt"/>
    <d v="2020-01-01T00:00:00"/>
    <m/>
  </r>
  <r>
    <s v="AIWT6-71"/>
    <s v="Kamu - Chatbot about immigration processes "/>
    <s v=" https://migri.fi/en/chat1"/>
    <s v="Monica Niedbalksa (Boost.AI)"/>
    <s v="Kamu is a chatbot used by the Finnish Immigration Service that gives general advice to citizens about immigration processes or about the process of the application. "/>
    <s v="National"/>
    <x v="7"/>
    <s v="FI"/>
    <s v="Finnish Immigration Service"/>
    <s v="Central-Government"/>
    <x v="1"/>
    <s v="General public services n.e.c."/>
    <x v="1"/>
    <x v="0"/>
    <m/>
    <s v="Communication"/>
    <s v="Natural language processing"/>
    <m/>
    <s v="chatbot"/>
    <s v="B-LGA"/>
    <s v="7-Migration"/>
    <s v="7b-Migration-assess_risk"/>
    <m/>
    <s v="Focus directly natural persons"/>
    <s v="Limited-risk"/>
    <s v="-1 Minimal/Limited"/>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s v="x"/>
    <b v="0"/>
    <b v="0"/>
    <m/>
    <m/>
    <m/>
    <m/>
    <m/>
    <m/>
    <m/>
    <b v="0"/>
    <m/>
    <m/>
    <m/>
    <s v="https://migri.fi/en/chat1"/>
    <s v="published"/>
    <x v="0"/>
    <m/>
    <s v="Colin van Noordt"/>
    <d v="2020-01-01T00:00:00"/>
    <m/>
  </r>
  <r>
    <s v="AIWT6-72"/>
    <s v="PatRek - Chatbot for business"/>
    <s v="http://www.startingupsmoothly.fi/"/>
    <s v="Monica Niedbalksa (Boost.AI)"/>
    <s v="Chatbot to answer questions with regard to setting up a company in Finland based on the Finnish Chatbot Platform"/>
    <s v="National"/>
    <x v="7"/>
    <s v="FI"/>
    <s v="Finnish Patent and Registration Office"/>
    <s v="Central-Government"/>
    <x v="3"/>
    <s v="General economic, commercial and labour affair"/>
    <x v="1"/>
    <x v="0"/>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m/>
    <m/>
    <s v="Open Government Capabilities"/>
    <b v="0"/>
    <m/>
    <m/>
    <m/>
    <m/>
    <m/>
    <m/>
    <m/>
    <s v="Open government capabilities"/>
    <s v="x"/>
    <m/>
    <m/>
    <s v="http://www.startingupsmoothly.fi/ and https://medium.com/inland/valtionhallinnon-chatbot-verkosto-neuvoo-ulkomaalaisia-yrityksen-perustamisessa-44eb1e0c4443"/>
    <s v="published"/>
    <x v="0"/>
    <m/>
    <s v="Colin van Noordt"/>
    <d v="2020-01-01T00:00:00"/>
    <d v="2021-06-17T00:00:00"/>
  </r>
  <r>
    <s v="AIWT6-73"/>
    <s v="Helsinki HUH - Intensive care for premature baby"/>
    <s v="https://www.helsinki.fi/en/news/healthier-world/artificial-intelligence-evaluate-brain-maturity-preterm-infants"/>
    <s v="Visa Honkanen Visa.Honkamen@hus.fi "/>
    <s v="AI system to follow the intensive care of premature baby and equipment. The AI is more accurate to notice some signals better than the doctors, based on IBM Watson.  The system works 24/7 without any breaks. This should ensure a better care system for the premature baby, living rate, suport for personal and improved trust in healthcare."/>
    <s v="Local"/>
    <x v="7"/>
    <s v="FI"/>
    <s v="Helsinki University Hospital"/>
    <s v="Local Government"/>
    <x v="4"/>
    <s v="Hospital services."/>
    <x v="1"/>
    <x v="5"/>
    <m/>
    <s v="Learning"/>
    <s v="Machine learning"/>
    <s v="Machine learning"/>
    <m/>
    <s v="A-MLA"/>
    <m/>
    <m/>
    <s v="12-ClinicalUse"/>
    <m/>
    <s v="High-risk"/>
    <s v=" 0 Confident"/>
    <s v="A11-Medical devices, Reg. (EU) 2017/745"/>
    <m/>
    <s v="Machine Learning, Deep Learning"/>
    <s v="Analysis, monitoring and regulatory research"/>
    <s v="Prediction and planning "/>
    <x v="0"/>
    <m/>
    <m/>
    <m/>
    <s v="G2G"/>
    <s v="Dynamic Data"/>
    <s v="Dynamic Data"/>
    <s v="Enforcement"/>
    <m/>
    <m/>
    <s v="Organizational / Sustained Change"/>
    <b v="0"/>
    <m/>
    <m/>
    <m/>
    <m/>
    <m/>
    <s v="Improved Administration Efficency"/>
    <s v="Improved Administrative Efficiency"/>
    <s v="x"/>
    <m/>
    <s v="x"/>
    <s v="x"/>
    <m/>
    <m/>
    <m/>
    <b v="0"/>
    <m/>
    <m/>
    <m/>
    <s v="1st Peer Learning Workshop AI Watch"/>
    <s v="published"/>
    <x v="0"/>
    <m/>
    <s v="Colin van Noordt"/>
    <d v="2020-01-01T00:00:00"/>
    <d v="2020-01-01T00:00:00"/>
  </r>
  <r>
    <s v="AIWT6-74"/>
    <s v="OuluBot - Virtual assistant for business"/>
    <s v=" https://www.ouka.fi/oulu/oulubot/english"/>
    <s v="Veli-Matti Keloneva tel. +358 44 703 1261 email: veli-matti.keloneva@ouka.fi_x000a_email: Oulubot@ouka.fi_x000a_ _x000a_"/>
    <s v="The City of Oulu has started a project co-financed by Business Finland, which aims to build a chatbot service, OuluBot. The goal for OuluBot is to become a virtual assistant in all everyday issues, whether they concern tourism, companies or city services. The answer or guidance to an electronic service should be provided regardless of time, place, medium and language. Technically, chatbot retrieves information e.g. relevant City of Oulu websites, chat history, guidance information, databases, and other information sources. OuluBot is available 24/7 service. independent of working hours. If the user is looking for information that OuluBot would not be able to answer, then during office hours the discussion could be directed to the City of Oulu chat service (Oulu10 general counseling customer service)."/>
    <s v="Local"/>
    <x v="7"/>
    <s v="FI"/>
    <s v="Municipality of Oulu"/>
    <s v="Local Government"/>
    <x v="1"/>
    <s v="Executive and legislative organs, financial and fiscal affairs, external affairs."/>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Organizational / Sustained Change"/>
    <s v="Improved Public Service"/>
    <m/>
    <m/>
    <s v="x"/>
    <s v="x"/>
    <s v="x"/>
    <b v="0"/>
    <b v="0"/>
    <m/>
    <m/>
    <m/>
    <m/>
    <m/>
    <m/>
    <m/>
    <b v="0"/>
    <m/>
    <m/>
    <m/>
    <s v="https://www.ouka.fi/oulu/oulubot/"/>
    <s v="published"/>
    <x v="0"/>
    <m/>
    <s v="Colin van Noordt"/>
    <d v="2020-01-01T00:00:00"/>
    <m/>
  </r>
  <r>
    <s v="AIWT6-75"/>
    <s v="AuroraAI  - Programme with many AI examples."/>
    <s v="https://vm.fi/documents/10623/13292513/AuroraAI+development+and+implementation+plan+2019%E2%80%932023.pdf/7c96ee87-2b0e-dadd-07cd-0235352fc6f9/AuroraAI+development+and+implementation+plan+2019%E2%80%932023.pdf"/>
    <s v="Pirkka-Matti Alanne _x000a_Project Manager, Knowledge Management _x000a_pirkka-matti.alanne@digifinland.fi _x000a_+358 50 409 1132 _x000a__x000a_"/>
    <s v="One of the experimental applications that has been run during the AuroraAI programme focused on the “moving to a place of study” life-event. Two cities involved (Tampere and Turku) carried out well-being surveys among its student populations, and - based on its results - clustered the students into the groups in need of different support. The study has discovered that factors such as reliability of the public transportation, and quality of the natural environment plays an important role in students’ well-being. Data retrieved from the study helped create a new cross-cutting public offering - a bot that would supply information about the topics that students found important. The uptake of the new service has been lackluster, leading the authorities to believe that only proactive marketing could change customers’ behaviour. Also it has been concluded that in order to pursue such projects further, municipalities need to develop user experience awareness and data analytics skills. "/>
    <s v="National"/>
    <x v="7"/>
    <s v="FI"/>
    <s v="Munipality of Tampere and Turku"/>
    <s v="Local Government"/>
    <x v="4"/>
    <s v="Health n.e.c."/>
    <x v="1"/>
    <x v="7"/>
    <m/>
    <s v="Learning"/>
    <s v="Machine learning"/>
    <s v="Machine learning"/>
    <m/>
    <s v="A-MLA"/>
    <m/>
    <m/>
    <s v="14-SocialAssistance"/>
    <s v="Include automatic decision systems"/>
    <s v="High-risk"/>
    <s v="-2 High/Limited"/>
    <m/>
    <m/>
    <s v="Chatbots, Intelligent Digital Assistants, Virtual Agents and Recommendation Systems"/>
    <s v="Public services and engagement"/>
    <s v="Service personalisation (various)"/>
    <x v="0"/>
    <m/>
    <m/>
    <m/>
    <s v="G2C"/>
    <s v="Dynamic Data"/>
    <s v="Location Data"/>
    <s v="Public Services and engagement"/>
    <s v="Yes"/>
    <m/>
    <s v="Transformative / Disruptive"/>
    <s v="Improved Public Service"/>
    <s v="x"/>
    <s v="x"/>
    <m/>
    <s v="x"/>
    <m/>
    <b v="0"/>
    <b v="0"/>
    <m/>
    <m/>
    <m/>
    <m/>
    <m/>
    <m/>
    <m/>
    <b v="0"/>
    <m/>
    <m/>
    <m/>
    <s v="https://www.sciencedirect.com/science/article/pii/S0308596120300689"/>
    <s v="published"/>
    <x v="0"/>
    <m/>
    <s v="Colin van Noordt"/>
    <d v="2020-01-01T00:00:00"/>
    <m/>
  </r>
  <r>
    <s v="AIWT6-76"/>
    <s v="VeroBot - Chatbot for citizens about tax management "/>
    <s v="https://www.vero.fi/en/e-file/mytax/"/>
    <s v="Monica Niedbalksa (Boost.AI)"/>
    <s v="The Finnish Tax Administration has published a joint chatbot service together with the Immigration Service and the Patent and Registration Office. The service includes three different chatbots. They utilise Artificial Intelligence to answer customers' questions. The bots know about work related taxation, immigration and business registration in Finland. At the moment the target group is entrepreneurs from outside Finland._x000a_The chatbot service is currently in the trial stage and available only in English. The service is open until the end of June 2019. You can test the chatbot yourself on the tax.fi page. More information at:  https://www.vero.fi/en/About-us/contact-us/chat_with_the_tax_authoritie/"/>
    <s v="National"/>
    <x v="7"/>
    <s v="FI"/>
    <s v="Finnish Tax Administration"/>
    <s v="Central-Government"/>
    <x v="3"/>
    <s v="General economic, commercial and labour affair"/>
    <x v="0"/>
    <x v="2"/>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s v="x"/>
    <b v="0"/>
    <b v="0"/>
    <m/>
    <m/>
    <m/>
    <m/>
    <m/>
    <m/>
    <m/>
    <b v="0"/>
    <m/>
    <m/>
    <m/>
    <s v="https://www.vero.fi/en/About-us/contact-us/chat_with_the_tax_authoritie/"/>
    <s v="published"/>
    <x v="0"/>
    <m/>
    <s v="Colin van Noordt"/>
    <d v="2020-01-01T00:00:00"/>
    <d v="2021-06-17T00:00:00"/>
  </r>
  <r>
    <s v="AIWT6-77"/>
    <s v="French Fraud - Fraud detection value declarations"/>
    <s v="https://www.aiforhumanity.fr/pdfs/MissionVillani_Report_ENG-VF.pdf"/>
    <m/>
    <s v="A supervised deep mining algorithm is used by French customs in order to detect fraud with value declarations and to analyze cases of identiy fraud or import trafficiking."/>
    <s v="National"/>
    <x v="11"/>
    <s v="FR"/>
    <s v="French Customs"/>
    <s v="Central-Government"/>
    <x v="5"/>
    <s v="Police Services"/>
    <x v="1"/>
    <x v="1"/>
    <m/>
    <s v="Learning"/>
    <s v="Machine learning"/>
    <s v="Machine learning"/>
    <m/>
    <s v="A-MLA"/>
    <m/>
    <m/>
    <m/>
    <s v="Focus directly natural persons"/>
    <s v="Limited-risk"/>
    <s v=" 0 Confident"/>
    <m/>
    <m/>
    <s v="Security Analytics and Threat Intelligence"/>
    <s v="Enforcement"/>
    <s v="Supporting inspection processes"/>
    <x v="0"/>
    <m/>
    <m/>
    <m/>
    <s v="G2G"/>
    <s v="Historical Data"/>
    <s v="Historical Data"/>
    <s v="Enforcement"/>
    <m/>
    <m/>
    <s v="Organizational / Sustained Change"/>
    <b v="0"/>
    <m/>
    <m/>
    <m/>
    <m/>
    <m/>
    <s v="Improved Administration Efficency"/>
    <s v="Improved Administrative Efficiency"/>
    <m/>
    <s v="x"/>
    <m/>
    <s v="x"/>
    <m/>
    <m/>
    <s v="x"/>
    <b v="0"/>
    <m/>
    <m/>
    <m/>
    <s v="French AI Strategy - https://www.aiforhumanity.fr/pdfs/MissionVillani_Report_ENG-VF.pdf"/>
    <s v="published"/>
    <x v="0"/>
    <m/>
    <s v="Colin van Noordt"/>
    <d v="2020-01-01T00:00:00"/>
    <m/>
  </r>
  <r>
    <s v="AIWT6-78"/>
    <s v="RenoiRH - Chatbot in HR management rules to facilitate access"/>
    <s v="https://www.youtube.com/watch?v=J0cFEJh8f70"/>
    <s v="Gaétan Kervern"/>
    <s v="Interministerial Center for IT Services Relating to Human Resources (CISIRH) has developed a chatbot specialized in HR management rules to facilitate access to information. The public service includes a large number of standards, nomenclatures and written rules such as those relating to the mobility of agents and their career development."/>
    <s v="National"/>
    <x v="11"/>
    <s v="FR"/>
    <s v="Interministerial Center for IT Services Relating to Human Resources"/>
    <s v="Central-Government"/>
    <x v="1"/>
    <s v="Executive and legislative organs, financial and fiscal affairs, external affairs."/>
    <x v="4"/>
    <x v="1"/>
    <m/>
    <s v="Communication"/>
    <s v="Natural language processing"/>
    <s v="Knowledge representation"/>
    <s v="chatbot"/>
    <s v="B-LGA"/>
    <s v="4-Employement"/>
    <m/>
    <m/>
    <m/>
    <s v="Limited-risk"/>
    <s v=" 0 Confident"/>
    <m/>
    <m/>
    <s v="Chatbots, Intelligent Digital Assistants, Virtual Agents and Recommendation Systems"/>
    <s v="Internal management"/>
    <s v="Internal support processes"/>
    <x v="0"/>
    <m/>
    <m/>
    <m/>
    <s v="G2C"/>
    <s v="Dynamic Data"/>
    <s v="Dynamic Data"/>
    <s v="Internal Management"/>
    <m/>
    <s v="3 - AI4IOP"/>
    <s v="Organizational / Sustained Change"/>
    <s v="Improved Public Service"/>
    <m/>
    <m/>
    <s v="x"/>
    <s v="x"/>
    <s v="x"/>
    <b v="0"/>
    <b v="0"/>
    <m/>
    <m/>
    <m/>
    <m/>
    <m/>
    <m/>
    <m/>
    <b v="0"/>
    <m/>
    <m/>
    <m/>
    <s v="https://www.soprahr.com/docs/librariesprovider45/Documents/customer-testimonials---temoignage-clients/t%C3%A9moignage_le-cisirh-innove-avec-son-chatbot-rh-docx.pdf?sfvrsn=7eb4345b_2"/>
    <s v="published"/>
    <x v="0"/>
    <m/>
    <s v="Colin van Noordt"/>
    <d v="2020-01-01T00:00:00"/>
    <m/>
  </r>
  <r>
    <s v="AIWT6-79"/>
    <s v="SignauxFaibles - Predictive analysis of business difficulties"/>
    <m/>
    <s v="contact@signaux-faibles.beta.gouv.fr"/>
    <s v="The detection of weak signals, which indicate a deterioration in the company's situation, makes it possible to identify more early the companies on which support actions can be offered to the company manager. The innovations relate to: (1) The development of a detection algorithm that uses relevant data and variables and effectively detects companies in difficulty (URSSAF, DIRECCTE, Banque de France data, etc.); (2) The development of a data loading computer system capable of regularly and automatically refreshing data from operational databases. The objective is to dynamically detect 2 to 5 new SMEs per month on the scale of Bourgogne Franche-Comté._x000a_Expected impacts in terms of digital transformation: an even more effective decentralized State action to support weakened companies. Ultimately, it is a real “secure social network” centered on the company which will become the daily tool of public actors mobilized around companies in difficulty."/>
    <s v="National"/>
    <x v="11"/>
    <s v="FR"/>
    <s v="Ministry of the Economy, Finance and Recovery - General Directorate of Enterprises (DGE) / Ministry of Labor (DGEFP)"/>
    <s v="Central-Government"/>
    <x v="3"/>
    <s v="General economic, commercial and labour affair"/>
    <x v="1"/>
    <x v="3"/>
    <n v="2019"/>
    <s v="Learning"/>
    <s v="Machine learning"/>
    <s v="Machine learning"/>
    <m/>
    <s v="A-MLA"/>
    <m/>
    <m/>
    <m/>
    <m/>
    <s v="Minimal-risk"/>
    <s v=" 0 Confident"/>
    <m/>
    <m/>
    <s v="Predictive Analytics, Simulation and Data Visualisation"/>
    <s v="Analysis, monitoring and regulatory research"/>
    <s v="Prediction and planning "/>
    <x v="0"/>
    <m/>
    <m/>
    <m/>
    <s v="G2B"/>
    <s v="Historical Data"/>
    <s v="Historical Data"/>
    <s v="Regulatory research, analysis and monitoring"/>
    <m/>
    <m/>
    <s v="Incremental / Technical Change"/>
    <s v="Improved Public Service"/>
    <m/>
    <m/>
    <s v="x"/>
    <s v="x"/>
    <m/>
    <b v="0"/>
    <b v="0"/>
    <m/>
    <m/>
    <m/>
    <m/>
    <m/>
    <m/>
    <m/>
    <b v="0"/>
    <m/>
    <m/>
    <m/>
    <s v="https://beta.gouv.fr/startups/signaux-faibles.html"/>
    <s v="published"/>
    <x v="0"/>
    <m/>
    <s v="Colin van Noordt"/>
    <d v="2020-01-01T00:00:00"/>
    <d v="2021-06-14T00:00:00"/>
  </r>
  <r>
    <s v="AIWT6-80"/>
    <s v="Aria - Chatbot answering retired people"/>
    <s v="https://www.lassuranceretraite.fr/portail-info/sites/pub/hors-menu/actualites-nationales/retraite/2018/page-9.html "/>
    <m/>
    <s v="National Old Age Insurance Fund (Cnav) is working  with &quot;Aria&quot;, a chatbot for aswering requests made by retirees, . This chatbot can tell you the amount of income you have declared to the tax authorities, the calendar of next payments, what the direct debit will consist of, etc. , &quot;Aria will be able to speak, will respond to non-retirees and will be able to tackle a larger number of subjects&quot;."/>
    <s v="National"/>
    <x v="11"/>
    <s v="FR"/>
    <s v="National Old Age Insurance Fund (Cnav)"/>
    <s v="Central-Government"/>
    <x v="1"/>
    <s v="Executive and legislative organs, financial and fiscal affairs, external affairs."/>
    <x v="1"/>
    <x v="1"/>
    <m/>
    <s v="Communication"/>
    <s v="Natural language processing"/>
    <m/>
    <s v="chatbot"/>
    <s v="B-LGA"/>
    <m/>
    <m/>
    <m/>
    <m/>
    <s v="Minimal-risk"/>
    <s v=" 0 Confident"/>
    <m/>
    <m/>
    <s v="Chatbots, Intelligent Digital Assistants, Virtual Agents and Recommendation Systems"/>
    <s v="Public services and engagement"/>
    <s v="Service integration (various)"/>
    <x v="0"/>
    <m/>
    <m/>
    <m/>
    <s v="G2C"/>
    <s v="Dynamic Data"/>
    <s v="Dynamic Data"/>
    <s v="Public Services and engagement"/>
    <m/>
    <m/>
    <s v="Incremental / Technical Change"/>
    <s v="Improved Public Service"/>
    <m/>
    <s v="x"/>
    <m/>
    <m/>
    <m/>
    <s v="Open Government Capabilities"/>
    <b v="0"/>
    <m/>
    <m/>
    <m/>
    <m/>
    <m/>
    <m/>
    <m/>
    <s v="Open government capabilities"/>
    <s v="x"/>
    <m/>
    <m/>
    <s v="https://www.lasecurecrute.fr/actualites/innovation-l-assurance-retraite-presente-son-chatbot"/>
    <s v="published"/>
    <x v="0"/>
    <m/>
    <s v="Colin van Noordt"/>
    <d v="2020-01-01T00:00:00"/>
    <d v="2021-06-17T00:00:00"/>
  </r>
  <r>
    <s v="AIWT6-81"/>
    <s v="Datakalab - Covid-19 Mask wearing  detection In some French cities"/>
    <s v="https://www.bfmtv.com/tech/trop-intrusives-les-cameras-de-detection-de-masques-desactivees-a-paris-et-a-cannes_AN-202006220163.html "/>
    <m/>
    <s v="France has authorised the use of surveillance cameras to monitor whether passengers on public transport are abiding by the requirement to wear masks. However, France’s data protection watchdog CNIL called out the practice, saying it was not governed by any legal framework and was therefore illegal. The authority began a three-month test of its software from French tech company Datakalab this week at the Chatelet-Les-Halles station in the heart of Paris, normally used by about 33 million passengers per year. Monitors will have access to a dashboard with the proportion of riders believed to be wearing masks. The plan was mask wearing mandatory in public transport from May 2019. The AI was regarded to be able to supplement enforcement agents in stations. Still, CNIL, the government body in charge of privacy, raised concerns that this type of technology carries a risk that the identity of the people being analyzed could be reconstructed."/>
    <s v="National"/>
    <x v="11"/>
    <s v="FR"/>
    <s v="Public transport"/>
    <s v="Central-Government"/>
    <x v="4"/>
    <s v="Health n.e.c."/>
    <x v="0"/>
    <x v="0"/>
    <m/>
    <s v="Perception"/>
    <s v="Computer vision"/>
    <s v="Machine learning"/>
    <m/>
    <s v="A-MLA"/>
    <m/>
    <m/>
    <s v="15-VideoSurveillance"/>
    <m/>
    <s v="High-risk"/>
    <s v="-2 High/Limited"/>
    <m/>
    <s v="yes"/>
    <s v="Computer Vision and Identity Recognition"/>
    <s v="Enforcement"/>
    <s v="Supporting inspection processes"/>
    <x v="0"/>
    <m/>
    <m/>
    <m/>
    <s v="G2C"/>
    <s v="Dynamic Data"/>
    <s v="Dynamic Data"/>
    <s v="Enforcement"/>
    <m/>
    <m/>
    <s v="Transformative / Disruptive"/>
    <s v="Improved Public Service"/>
    <m/>
    <m/>
    <s v="x"/>
    <s v="x"/>
    <m/>
    <b v="0"/>
    <b v="0"/>
    <m/>
    <m/>
    <m/>
    <m/>
    <m/>
    <m/>
    <m/>
    <b v="0"/>
    <m/>
    <m/>
    <m/>
    <s v="https://www.bbc.com/news/world-europe-52529981"/>
    <s v="published"/>
    <x v="0"/>
    <m/>
    <s v="Colin van Noordt"/>
    <d v="2020-01-01T00:00:00"/>
    <d v="2021-06-17T00:00:00"/>
  </r>
  <r>
    <s v="AIWT6-82"/>
    <s v="LaBonneBoîte - Identification of companies with a high probability of hiring"/>
    <s v="https://ec.europa.eu/social/BlobServlet?docId=20605&amp;langId=en"/>
    <s v="Eric Barthélémy eric.barthelemy@pole-emploi.fr "/>
    <s v="La Bonne Boite is an online tool that identifies companies with a high probability of hiring within the next six months in the sector and area selected by the seeker. The objective of La Bonne Boite is to help jobseekers find job opportunities that are not published by employers (i.e. &quot;hidden vacancies&quot;) and to predict which companies are most likely to hire in the near  future. La Bonne Boite is one of the most used job searching services in France and it is about to be further developed in order to target more specific types of jobseekers, like students, that are looking for part-time jobs. This search engine improves a jobseeker's chance of securing a job interview on the basis of spontaneous job applications. La Bonne Boite's computer code can be copied and used by others. There is also an Application Programming Interface (API) which enables the duplication of La Bonne Boite on other websites. "/>
    <s v="National"/>
    <x v="11"/>
    <s v="FR"/>
    <s v="Pôle emploi"/>
    <s v="Central-Government"/>
    <x v="0"/>
    <s v="Unemployment."/>
    <x v="3"/>
    <x v="6"/>
    <m/>
    <s v="Planning"/>
    <s v="Automated reasoning"/>
    <m/>
    <m/>
    <s v="B-LGA"/>
    <m/>
    <m/>
    <m/>
    <m/>
    <s v="Minimal-risk"/>
    <s v="-1 Minimal/Limited"/>
    <m/>
    <m/>
    <s v="Predictive Analytics, Simulation and Data Visualisation"/>
    <s v="Public services and engagement"/>
    <s v="Service integration (various)"/>
    <x v="0"/>
    <m/>
    <m/>
    <m/>
    <s v="G2G"/>
    <s v="Historical Data"/>
    <s v="Location Data"/>
    <s v="Public Services and engagement"/>
    <m/>
    <m/>
    <s v="Incremental / Technical Change"/>
    <b v="0"/>
    <m/>
    <m/>
    <m/>
    <m/>
    <m/>
    <s v="Improved Administration Efficency"/>
    <s v="Improved Administrative Efficiency"/>
    <m/>
    <s v="x"/>
    <m/>
    <s v="x"/>
    <m/>
    <m/>
    <s v="x"/>
    <b v="0"/>
    <m/>
    <m/>
    <m/>
    <s v="https://ec.europa.eu/social/BlobServlet?docId=20605&amp;langId=en"/>
    <s v="published"/>
    <x v="0"/>
    <m/>
    <s v="Colin van Noordt"/>
    <d v="2020-01-01T00:00:00"/>
    <m/>
  </r>
  <r>
    <s v="AIWT6-83"/>
    <s v="ClaudIA - Chatbot for the invoicing portal for purchases by public authorities"/>
    <s v=" "/>
    <m/>
    <s v="Chatbot Claudia has been setup by the AIFE (State Financial IT Agency) for users of the information system Chorus of SME's and microbusinesses. This chatbot, is based on IBM's Watson Artificial Intelligence technology. The AIFE indicates that the number of support contacts &quot;has not stopped increasing, going from 20,000 per month to more than 40,000 (with a peak at 55,000 in January) all channels combined (phone calls, files, live chat , emails, avatar, chatbot). The requests handled manually by level 1 support operators now represent a volume of more than 15,000 per month (18,000 in January!). The AIFE anticipates a doubling of support requests each year. Before Claudia, only half of the requests were processed automatically. Today, the rate has risen to 65%. “In two months, ClaudIA handled more than 10,000 conversations, with an average of 3.5 interactions per conversation,” says AIFE. Claudia takes the user context into account and knows how to detect inappropriate interactions."/>
    <s v="National"/>
    <x v="11"/>
    <s v="FR"/>
    <s v="State Financial IT Agency"/>
    <s v="Central-Government"/>
    <x v="1"/>
    <s v="Executive and legislative organs, financial and fiscal affairs, external affairs."/>
    <x v="1"/>
    <x v="1"/>
    <m/>
    <s v="Communication"/>
    <s v="Natural language processing"/>
    <s v="Searching"/>
    <s v="chatbot"/>
    <s v="B-LGA"/>
    <m/>
    <m/>
    <m/>
    <m/>
    <s v="Minimal-risk"/>
    <s v=" 0 Confident"/>
    <m/>
    <m/>
    <s v="Chatbots, Intelligent Digital Assistants, Virtual Agents and Recommendation Systems"/>
    <s v="Internal management"/>
    <s v="Internal support processes"/>
    <x v="0"/>
    <m/>
    <m/>
    <m/>
    <s v="G2C"/>
    <s v="Dynamic Data"/>
    <s v="Dynamic Data"/>
    <s v="Public Services and engagement"/>
    <m/>
    <s v="5 - Unknown"/>
    <s v="Organizational / Sustained Change"/>
    <s v="Improved Public Service"/>
    <m/>
    <s v="x"/>
    <m/>
    <m/>
    <m/>
    <s v="Open Government Capabilities"/>
    <b v="0"/>
    <m/>
    <m/>
    <m/>
    <m/>
    <m/>
    <m/>
    <m/>
    <s v="Open government capabilities"/>
    <s v="x"/>
    <m/>
    <m/>
    <s v="https://www.cio-online.com/actualites/lire-chorus-pro-aussi-aide-ses-utilisateurs-avec-un-chatbot-10199.html"/>
    <s v="published"/>
    <x v="0"/>
    <m/>
    <s v="Colin van Noordt"/>
    <d v="2020-01-01T00:00:00"/>
    <d v="2021-06-14T00:00:00"/>
  </r>
  <r>
    <s v="AIWT6-84"/>
    <s v="IAlim - Targeting restaurant health inspections"/>
    <s v="https://agriculture.gouv.fr/telecharger/116478?token=34e41e9143e50e1be2324f7d9bf7f7fceffe7183e5e97acb34d333c90a70b5a6"/>
    <m/>
    <s v="Since November 2019, Ministry of Agriculture inspectors have been able to use “Food AI” (IAlim) to assist them in targeting their restaurant health inspections more effectively. Refine the targeting of establishments to be inspected in the direct-to-consumer delivery sector (restaurants, food service businesses, distributors) through consumer feedback on online notification sites. "/>
    <s v="National"/>
    <x v="11"/>
    <s v="FR"/>
    <s v="The General Food Directorate (DGAL) of the Ministry of Agriculture and Food "/>
    <s v="Central-Government"/>
    <x v="4"/>
    <s v="Public health services."/>
    <x v="1"/>
    <x v="5"/>
    <n v="2019"/>
    <s v="Planning"/>
    <s v="Searching"/>
    <s v="Machine learning"/>
    <m/>
    <s v="A-MLA"/>
    <m/>
    <m/>
    <m/>
    <s v="Include automatic decision systems"/>
    <s v="Limited-risk"/>
    <s v=" 0 Confident"/>
    <m/>
    <m/>
    <s v="Natural Language Processing, Text Mining and Speech Analytics"/>
    <s v="Enforcement"/>
    <s v="Supporting inspection processes"/>
    <x v="0"/>
    <m/>
    <m/>
    <m/>
    <s v="G2G"/>
    <s v="Historical Data"/>
    <s v="Historical Data"/>
    <s v="Enforcement"/>
    <m/>
    <m/>
    <s v="Organizational / Sustained Change"/>
    <b v="0"/>
    <m/>
    <m/>
    <m/>
    <m/>
    <m/>
    <s v="Improved Administration Efficency"/>
    <s v="Improved Administrative Efficiency"/>
    <s v="x"/>
    <s v="x"/>
    <m/>
    <s v="x"/>
    <m/>
    <m/>
    <m/>
    <b v="0"/>
    <m/>
    <m/>
    <m/>
    <s v="https://www.etalab.gouv.fr/intelligence-artificielle-decouvrez-les-6-projets-laureats-de-lappel-a-manifestation-dinteret-ia"/>
    <s v="published"/>
    <x v="0"/>
    <m/>
    <s v="Colin van Noordt"/>
    <d v="2020-01-01T00:00:00"/>
    <d v="2021-06-17T00:00:00"/>
  </r>
  <r>
    <s v="AIWT6-85"/>
    <s v="Garbage declarations - Search for irregular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s v="Local"/>
    <x v="11"/>
    <s v="FR"/>
    <s v="City of Swidnik"/>
    <s v="Governmental"/>
    <x v="2"/>
    <s v="Waste management."/>
    <x v="2"/>
    <x v="4"/>
    <m/>
    <s v="Planning"/>
    <s v="Searching"/>
    <m/>
    <m/>
    <m/>
    <m/>
    <m/>
    <m/>
    <m/>
    <m/>
    <s v=" 0 Confident"/>
    <m/>
    <m/>
    <s v="Predictive Analytics, Simulation and Data Visualisation"/>
    <m/>
    <m/>
    <x v="0"/>
    <m/>
    <m/>
    <m/>
    <m/>
    <m/>
    <m/>
    <s v="Public Services and engagement"/>
    <m/>
    <m/>
    <m/>
    <s v="Improved Public Service"/>
    <m/>
    <m/>
    <s v="x"/>
    <s v="x"/>
    <m/>
    <b v="0"/>
    <b v="0"/>
    <m/>
    <m/>
    <m/>
    <m/>
    <m/>
    <m/>
    <m/>
    <b v="0"/>
    <m/>
    <m/>
    <m/>
    <s v="alGOVrithms 2.0 report  https://opendatakosovo.org/wp-content/uploads/2021/03/ODK_alGOVrithms-2-0_report-2021_1.pdf?x54372"/>
    <s v="validated"/>
    <x v="1"/>
    <s v="URL missing"/>
    <s v="Colin van Noordt"/>
    <d v="2021-03-20T00:00:00"/>
    <d v="2021-06-14T00:00:00"/>
  </r>
  <r>
    <s v="AIWT6-86"/>
    <s v="OpenJustice - Open case law, pseudonymization and enrichment of court decisions"/>
    <s v=" "/>
    <m/>
    <s v="The Court of Cassation , in conjunction with the Ministry of Justice, wishes to develop automatic learning techniques in order to identify the data to be pseudonymized in court decisions before making them accessible and reusable. The results of this work will profoundly transform the dissemination of case law, strengthen the consistency of decisions rendered and citizens' confidence in the judiciary; they can be widely applied to other types of data.This machine learning model to automatically pseudonymize case law data and foster open data of case law. . Aims to foster open data and the development of legal tech start ups"/>
    <s v="National"/>
    <x v="11"/>
    <s v="FR"/>
    <m/>
    <s v="Central-Government"/>
    <x v="5"/>
    <s v="Law courts"/>
    <x v="3"/>
    <x v="2"/>
    <m/>
    <s v="Learning"/>
    <s v="Machine learning"/>
    <s v="Machine learning"/>
    <m/>
    <s v="A-MLA"/>
    <s v="8-Justice"/>
    <s v="8-Justice"/>
    <m/>
    <s v="Focus directly natural persons"/>
    <s v="High-risk"/>
    <s v=" 0 Confident"/>
    <m/>
    <m/>
    <s v="Natural Language Processing, Text Mining and Speech Analytics"/>
    <s v="Public services and engagement"/>
    <s v="Data Sharing Management"/>
    <x v="0"/>
    <m/>
    <m/>
    <m/>
    <s v="G2B"/>
    <s v="Dynamic Data"/>
    <s v="Streaming Data"/>
    <s v="Internal Management"/>
    <m/>
    <s v="3 - AI4IOP"/>
    <s v="Transformative / Disruptive"/>
    <s v="Improved Public Service"/>
    <m/>
    <m/>
    <s v="x"/>
    <s v="x"/>
    <m/>
    <s v="Open Government Capabilities"/>
    <b v="0"/>
    <m/>
    <m/>
    <m/>
    <m/>
    <m/>
    <m/>
    <m/>
    <s v="Open government capabilities"/>
    <s v="x"/>
    <m/>
    <m/>
    <s v="https://entrepreneur-interet-general.etalab.gouv.fr/defis/2019/openjustice.html"/>
    <s v="published"/>
    <x v="0"/>
    <m/>
    <s v="Colin van Noordt"/>
    <d v="2020-01-01T00:00:00"/>
    <m/>
  </r>
  <r>
    <s v="AIWT6-87"/>
    <s v="3rdhandrobot.eu"/>
    <s v=" "/>
    <m/>
    <s v="This project aims at developing a semi-autonomous robot assistant that acts as a third hand for a human worker"/>
    <s v="Multinational"/>
    <x v="11"/>
    <s v="FR"/>
    <m/>
    <s v="Governmental"/>
    <x v="3"/>
    <s v="Medical products, appliances and equipment."/>
    <x v="2"/>
    <x v="8"/>
    <m/>
    <s v="Integration and Interaction"/>
    <s v="Robotics and Automation"/>
    <m/>
    <m/>
    <m/>
    <m/>
    <m/>
    <m/>
    <m/>
    <m/>
    <s v=" 0 Confident"/>
    <m/>
    <m/>
    <s v="Cognitive Robotics and Process Automation, Connected and Automated Vehicles"/>
    <m/>
    <m/>
    <x v="0"/>
    <m/>
    <m/>
    <m/>
    <m/>
    <m/>
    <s v="Location Data"/>
    <s v="Public Services and engagement"/>
    <m/>
    <m/>
    <s v="Transformative / Disruptive"/>
    <s v="Improved Public Service"/>
    <m/>
    <m/>
    <s v="x"/>
    <s v="x"/>
    <m/>
    <b v="0"/>
    <b v="0"/>
    <m/>
    <m/>
    <m/>
    <m/>
    <m/>
    <m/>
    <m/>
    <b v="0"/>
    <m/>
    <m/>
    <m/>
    <s v="https://cordis.europa.eu/project/id/610878"/>
    <s v="retired"/>
    <x v="1"/>
    <m/>
    <s v="Colin van Noordt"/>
    <d v="2020-01-01T00:00:00"/>
    <m/>
  </r>
  <r>
    <s v="AIWT6-88"/>
    <s v="Rubbish collection in Świdnik and other c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s v="Local"/>
    <x v="14"/>
    <s v="PL"/>
    <s v="City of Swidnik"/>
    <s v="Governmental"/>
    <x v="2"/>
    <s v="Waste management."/>
    <x v="2"/>
    <x v="4"/>
    <m/>
    <s v="Planning"/>
    <s v="Searching"/>
    <m/>
    <m/>
    <m/>
    <m/>
    <m/>
    <m/>
    <m/>
    <m/>
    <s v=" 0 Confident"/>
    <m/>
    <m/>
    <s v="Predictive Analytics, Simulation and Data Visualisation"/>
    <m/>
    <m/>
    <x v="0"/>
    <m/>
    <m/>
    <m/>
    <m/>
    <m/>
    <m/>
    <s v="Public Services and engagement"/>
    <m/>
    <m/>
    <m/>
    <s v="Improved Public Service"/>
    <m/>
    <m/>
    <s v="x"/>
    <s v="x"/>
    <m/>
    <b v="0"/>
    <b v="0"/>
    <m/>
    <m/>
    <m/>
    <m/>
    <m/>
    <m/>
    <m/>
    <b v="0"/>
    <m/>
    <m/>
    <m/>
    <s v="alGOVrithms 2.0 report  https://opendatakosovo.org/wp-content/uploads/2021/03/ODK_alGOVrithms-2-0_report-2021_1.pdf?x54372"/>
    <s v="validated"/>
    <x v="1"/>
    <s v="Not enough information available regarding technology. Most likely there's no AI used at all."/>
    <s v="Colin van Noordt"/>
    <d v="2021-03-20T00:00:00"/>
    <d v="2021-06-15T00:00:00"/>
  </r>
  <r>
    <s v="AIWT6-89"/>
    <s v="Admission Post-Bac"/>
    <s v=" "/>
    <m/>
    <s v="This software allocates higher education places to high school graduates. The key interest in using an algorithm in this instance is the gain in productivity brought about by delegating to a machine a task that would take_x000a_up a great deal of time and resources to a human.  Another interest is to guarantee the uniform and impartial application of rules defined beforehand for the allocation of available university places. Indeed, the implementation of these rules by a complex administrative chain of command is much more likely to give rise to forms of arbitrary decision-making or even simply different interpretations depending on the staff applying them. However, the lack of transparency in the algorithm has created an atmosphere of distrust towards higher education in France"/>
    <s v="National"/>
    <x v="11"/>
    <s v="FR"/>
    <s v="Ministry of Education"/>
    <s v="Governmental"/>
    <x v="9"/>
    <s v="Pre-primary and primary education."/>
    <x v="2"/>
    <x v="4"/>
    <m/>
    <s v="Planning"/>
    <s v="Automated reasoning"/>
    <m/>
    <m/>
    <m/>
    <m/>
    <m/>
    <m/>
    <m/>
    <m/>
    <s v=" 0 Confident"/>
    <m/>
    <m/>
    <s v="Expert and Rule based Systems, Algorithmic Decision Making"/>
    <m/>
    <m/>
    <x v="0"/>
    <m/>
    <m/>
    <m/>
    <m/>
    <m/>
    <m/>
    <s v="Adjudication"/>
    <m/>
    <m/>
    <s v="Incremental / Technical Change"/>
    <s v="Improved Public Service"/>
    <m/>
    <m/>
    <s v="x"/>
    <s v="x"/>
    <m/>
    <b v="0"/>
    <b v="0"/>
    <m/>
    <m/>
    <m/>
    <m/>
    <m/>
    <m/>
    <m/>
    <b v="0"/>
    <m/>
    <m/>
    <m/>
    <s v="https://www.legifrance.gouv.fr/cnil/id/CNILTEXT000035647959/"/>
    <s v="created"/>
    <x v="1"/>
    <m/>
    <s v="Colin van Noordt"/>
    <d v="2020-01-01T00:00:00"/>
    <m/>
  </r>
  <r>
    <s v="AIWT6-90"/>
    <s v="Poland - Fraud Detection COVID-19 support"/>
    <s v="https://www.experian.com.pl/en/business/identity-and-fraud/fraud-prevention-responses"/>
    <m/>
    <s v="AI system supporting fraud prevention. It consists in automatic verification of statements submitted in applications, mainly financial data from National Tax Administration and The Social Insurance Institution databases. Additionally, some irregularities are analyzed, e.g. too high amounts in relation to the number of employees. Among other things the system analyzes the criterion of a decline in turnover. It must be directly related to the pandemic and not, for example, to a failed business plan or a failed investment. The system will also examine what the subsidy money was spent on. - The rule is that financial subsidy money can only be used to pay for business expenses. The above mentioned information are the only available sources describing the system and were shared with the press by the Polish Development Fund which is responsible for granting subsidies."/>
    <s v="National"/>
    <x v="14"/>
    <s v="PL"/>
    <m/>
    <s v="Central-Government"/>
    <x v="1"/>
    <s v="Executive and legislative organs, financial and fiscal affairs, external affairs."/>
    <x v="1"/>
    <x v="2"/>
    <m/>
    <s v="Learning"/>
    <s v="Machine learning"/>
    <s v="Machine learning"/>
    <s v="fraud detection"/>
    <s v="A-MLA"/>
    <s v="6-LawEnforcement"/>
    <s v="6a-LawEnforcement-riskassess_np"/>
    <m/>
    <m/>
    <s v="High-risk"/>
    <s v=" 0 Confident"/>
    <m/>
    <m/>
    <s v="Machine Learning, Deep Learning"/>
    <s v="Adjudication"/>
    <s v="Taking decisions on benefits  "/>
    <x v="0"/>
    <m/>
    <m/>
    <m/>
    <s v="G2G"/>
    <s v="Historical Data"/>
    <s v="Historical Data"/>
    <s v="Internal Management"/>
    <m/>
    <m/>
    <s v="Organizational / Sustained Change"/>
    <b v="0"/>
    <m/>
    <m/>
    <m/>
    <m/>
    <m/>
    <s v="Improved Administration Efficency"/>
    <s v="Improved Administrative Efficiency"/>
    <m/>
    <s v="x"/>
    <m/>
    <s v="x"/>
    <m/>
    <m/>
    <m/>
    <b v="0"/>
    <m/>
    <m/>
    <m/>
    <s v="alGOVrithms 2.0 report  https://opendatakosovo.org/wp-content/uploads/2021/03/ODK_alGOVrithms-2-0_report-2021_1.pdf?x54370"/>
    <s v="published"/>
    <x v="0"/>
    <m/>
    <s v="Colin van Noordt"/>
    <d v="2021-03-20T00:00:00"/>
    <d v="2021-03-18T00:00:00"/>
  </r>
  <r>
    <s v="AIWT6-91"/>
    <s v="SIRANO anti money laundering"/>
    <s v="https://www.aiforhumanity.fr/pdfs/MissionVillani_Report_ENG-VF.pdf"/>
    <m/>
    <s v="Artificial Intelligence modules have been developed within the SIRANO programme to fight against financial trafficking as part of TRACFIN, the unit fighting against money laundering and financing of terrorism"/>
    <s v="National"/>
    <x v="11"/>
    <s v="FR"/>
    <m/>
    <s v="Governmental"/>
    <x v="5"/>
    <s v="Police Services"/>
    <x v="2"/>
    <x v="4"/>
    <m/>
    <s v="Learning"/>
    <s v="Machine learning"/>
    <m/>
    <m/>
    <m/>
    <m/>
    <m/>
    <m/>
    <m/>
    <m/>
    <s v=" 0 Confident"/>
    <m/>
    <m/>
    <s v="Security Analytics and Threat Intelligence"/>
    <m/>
    <m/>
    <x v="0"/>
    <m/>
    <m/>
    <m/>
    <m/>
    <m/>
    <m/>
    <s v="Regulatory research, analysis and monitoring"/>
    <m/>
    <m/>
    <s v="Incremental / Technical Change"/>
    <s v="Improved Public Service"/>
    <m/>
    <s v="x"/>
    <m/>
    <s v="x"/>
    <m/>
    <b v="0"/>
    <b v="0"/>
    <m/>
    <m/>
    <m/>
    <m/>
    <m/>
    <m/>
    <m/>
    <b v="0"/>
    <m/>
    <m/>
    <m/>
    <s v="French AI Strategy - https://www.aiforhumanity.fr/pdfs/MissionVillani_Report_ENG-VF.pdf"/>
    <s v="created"/>
    <x v="1"/>
    <m/>
    <s v="Colin van Noordt"/>
    <d v="2020-01-01T00:00:00"/>
    <m/>
  </r>
  <r>
    <s v="AIWT6-92"/>
    <s v="Germany's Federal Office for Migrants and Refugees - Refugee Language Detection"/>
    <s v="https://www.dw.com/en/automatic-speech-analysis-software-used-to-verify-refugees-dialects/a-37980819"/>
    <m/>
    <s v="Germany's Federal Office for Migrants and Refugees uses a voice recognition software that seeks to identify which country migrants without documentation are from. The Federal Office for Migrants and Refugees said the automated new system would begin within two weeks. The aim is to detect Arabic-speaking migrants claiming to be Syrian to increase their chances of asylum. The new software will run alongside techniques already in use to establish a person's identity. A variety of data will be examined, including the asylum-seeker's documentation, before a final decision is made. If necessary, officials will also seek expert opinion. Linguists argue it would, however, be challenging for an automatic machine to be completely accurate, as language and vocabulary are ever-changing, reducing the effectiveness and accuracy. "/>
    <s v="National"/>
    <x v="1"/>
    <s v="DE"/>
    <s v="Federal Office for Migration and Refugees (BAMF)"/>
    <s v="Central-Government"/>
    <x v="5"/>
    <s v="Public order and safety n.e.c."/>
    <x v="4"/>
    <x v="5"/>
    <m/>
    <s v="Perception"/>
    <s v="Audio processing"/>
    <s v="Machine learning"/>
    <m/>
    <s v="A-MLA"/>
    <s v="7-Migration"/>
    <s v="7b-Migration-assess_risk"/>
    <m/>
    <m/>
    <s v="High-risk"/>
    <s v=" 0 Confident"/>
    <m/>
    <m/>
    <s v="Audio Processing"/>
    <s v="Adjudication"/>
    <s v="Taking decisions on benefits  "/>
    <x v="0"/>
    <m/>
    <m/>
    <m/>
    <s v="G2G"/>
    <s v="Dynamic Data"/>
    <s v="Streaming Data"/>
    <s v="Adjudication"/>
    <m/>
    <m/>
    <s v="Transformative / Disruptive"/>
    <b v="0"/>
    <m/>
    <m/>
    <m/>
    <m/>
    <m/>
    <s v="Improved Administration Efficency"/>
    <s v="Improved Administrative Efficiency"/>
    <m/>
    <s v="x"/>
    <m/>
    <s v="x"/>
    <m/>
    <s v="x"/>
    <m/>
    <s v="Open government capabilities"/>
    <s v="x"/>
    <m/>
    <m/>
    <s v="https://www.dw.com/en/automatic-speech-analysis-software-used-to-verify-refugees-dialects/a-37980819"/>
    <s v="published"/>
    <x v="0"/>
    <m/>
    <s v="Colin van Noordt"/>
    <d v="2020-01-01T00:00:00"/>
    <m/>
  </r>
  <r>
    <s v="AIWT6-93"/>
    <s v="Govbot -  Administrative search engine for citizens' enquiries "/>
    <s v=" "/>
    <s v="Primary contacts from the website https://www.d-nrw.de/projekte/informationsmanagement-nrw.html :_x000a__x000a_Contact person: Gaby Vondran_x000a_E-Mail: landesredaktion (at) d-nrw.de_x000a_Telephone: 0231/222 438-2 _x000a__x000a_Contact person: Fabio De Luca_x000a_Email: landesredaktion (at) d-nrw.de_x000a_Telephone: 0231/222 438-31 _x000a__x000a_Contact person: Anna-Maria Tietze_x000a_Email: landesredaktion (at) d-nrw.de_x000a_Telephone: 0231/222 438-54_x000a__x000a_Contacts of the NRW Bot:_x000a__x000a_NRWbot:_x000a_Mr. Jürgen Platte, 0231/222 438-28, platte (at) d-nrw.de_x000a_Mr. Tobias Hindemitt, 0231/222 438-41, hindemitt (at) d-nrw.de _x000a_"/>
    <s v="GovBot which is in use with the administrative search engine of the administration of the German State North Rhine-Westphalia. The search engine for administrative matters guarantees citizens easy and clear access to information. It indexes all websites of the state of North Rhine-Westphalia, the regional associations, many chambers, all districts and municipalities of the state of North Rhine-Westphalia and thus accesses over 12 million individual websites in a search index. Using their own search interface, users can search for administrative terms and problems, are pointed out to correct administrative terms with search word recommendations and, if necessary, are given specific responsibilities for a problem. The full text search result - broken down by administrative level - completes the offer, with a map section showing the specific location of the relevant authority. https://www.verwaltungssuchmaschine.nrw/"/>
    <s v="Regional"/>
    <x v="1"/>
    <s v="DE"/>
    <s v="Ministerium für Inneres und Kommunales des Landes Nordrhein-Westfalen"/>
    <s v="Central-Government"/>
    <x v="1"/>
    <s v="Executive and legislative organs, financial and fiscal affairs, external affairs."/>
    <x v="1"/>
    <x v="5"/>
    <m/>
    <s v="Communication"/>
    <s v="Natural language processing"/>
    <s v="Searching"/>
    <s v="chatbot"/>
    <s v="B-LGA"/>
    <m/>
    <m/>
    <m/>
    <m/>
    <s v="Minimal-risk"/>
    <s v=" 0 Confident"/>
    <m/>
    <m/>
    <s v="Chatbots, Intelligent Digital Assistants, Virtual Agents and Recommendation Systems"/>
    <s v="Internal management"/>
    <s v="Internal support processes"/>
    <x v="0"/>
    <m/>
    <m/>
    <m/>
    <s v="G2C"/>
    <s v="Dynamic Data"/>
    <s v="Dynamic Data"/>
    <s v="Internal Management"/>
    <m/>
    <m/>
    <s v="Incremental / Technical Change"/>
    <s v="Improved Public Service"/>
    <m/>
    <m/>
    <s v="x"/>
    <s v="x"/>
    <s v="x"/>
    <b v="0"/>
    <b v="0"/>
    <m/>
    <m/>
    <m/>
    <m/>
    <m/>
    <m/>
    <m/>
    <b v="0"/>
    <m/>
    <m/>
    <m/>
    <s v="https://publicplan.de/projekt/verwaltungssuchmaschine-nrw"/>
    <s v="published"/>
    <x v="0"/>
    <m/>
    <s v="Colin van Noordt"/>
    <d v="2020-01-01T00:00:00"/>
    <d v="2021-06-14T00:00:00"/>
  </r>
  <r>
    <s v="AIWT6-94"/>
    <s v="Buddy Krefeld - Chatbot to which citizens can ask various questions"/>
    <s v=" "/>
    <s v="Theo Steinhardt and Michael Tjupalow "/>
    <s v="Buddy Krefield is a Chatbot to which citizens can ask various questions related to the administrative processes in municipal administrations, for example on which form to fill in for what service. It is expected to save time as it does no longer require a civil servant to answer the questions and it offers citizens immediate responses to their queries. The chatbot is the result of a hackathon organized by the open data portal of the German region North Rhine-Westphalia. "/>
    <s v="Local"/>
    <x v="1"/>
    <s v="DE"/>
    <m/>
    <s v="Governmental"/>
    <x v="1"/>
    <s v="Executive and legislative organs, financial and fiscal affairs, external affairs."/>
    <x v="0"/>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s v="https://open.nrw/de/content/kumpel-krefeld-gewinnt-nrw-hackathon"/>
    <s v="published"/>
    <x v="1"/>
    <m/>
    <s v="Colin van Noordt"/>
    <d v="2020-01-01T00:00:00"/>
    <m/>
  </r>
  <r>
    <s v="AIWT6-95"/>
    <s v="MONICA"/>
    <s v=" "/>
    <s v="Markus Eisenhauer +49 2241 14 28 59 (office)_x000a_+49 2241 14-2080 (fax)_x000a_Email: markus.eisenhauer@fit.fraunhofer.de_x000a_http://www.fit.fraunhofer.de/"/>
    <s v="The MONICA project is a large-scale demonstration of new and existing IoT applications for a smarter living. The demonstration involves six major cities in Europe: Lyon, Bonn, Leeds, Turin, Copenhagen and Hamburg. Focus is on one of the key aspects of European society: the cultural performances in open-air settings which create challenges in terms of crowd safety, security and noise pollution.The MONICA project demonstrated how cities can use IoT technologies to support the management of security and (un)wanted sound at large, open-air cultural and sporting events which attract and affect many people."/>
    <s v="Multinational"/>
    <x v="1"/>
    <s v="DE"/>
    <s v="Fraunhofer Institute for Applied Information Technology FIT"/>
    <s v="Governmental"/>
    <x v="5"/>
    <s v="Police Services"/>
    <x v="2"/>
    <x v="8"/>
    <m/>
    <s v="Integration and Interaction"/>
    <s v="Multi-agent systems"/>
    <m/>
    <m/>
    <m/>
    <m/>
    <m/>
    <m/>
    <m/>
    <m/>
    <s v=" 0 Confident"/>
    <m/>
    <m/>
    <m/>
    <m/>
    <m/>
    <x v="0"/>
    <m/>
    <m/>
    <m/>
    <m/>
    <m/>
    <m/>
    <m/>
    <m/>
    <m/>
    <s v="Incremental / Technical Change"/>
    <s v="Improved Public Service"/>
    <m/>
    <m/>
    <s v="x"/>
    <s v="x"/>
    <m/>
    <b v="0"/>
    <b v="0"/>
    <m/>
    <m/>
    <m/>
    <m/>
    <m/>
    <m/>
    <m/>
    <b v="0"/>
    <m/>
    <m/>
    <m/>
    <s v="https://www.monica-project.eu/"/>
    <s v="retired"/>
    <x v="1"/>
    <m/>
    <s v="Colin van Noordt"/>
    <d v="2020-01-01T00:00:00"/>
    <m/>
  </r>
  <r>
    <s v="AIWT6-96"/>
    <s v="Skala -Predictive policing"/>
    <s v=" "/>
    <s v="Herausgeber_x000a_Landeskriminalamt Nordrhein-Westfalen_x000a_Abteilung 3_x000a_Völklinger Straße 49_x000a_40221 Düsseldorf_x000a_SKALA@polizei.nrw.de _x000a_poststelle.lka@polizei.nrw.de_x000a_www.lka.polizei.nrw"/>
    <s v="The State Criminal Police Office (LKA) of North Rhine-Westphalia, for example, has been using the “Skala” software since 2015, a system for evaluating crime and anticipating situations. Skala uses past experiences, such as the near-repeat theory. Once a week, Skala spits out forecasts of residential burglaries for police authorities in Bonn, Duisburg, Dusseldorf, Essen, Gelsenkirchen, and Cologne – maps showing residential districts with a high probability of burglary. The police use the forecasts to decide, for example, where to send more patrol cars and whether to personally advise the population in vulnerable areas on burglary protection. At the beginning of May 2018, NRW Minister of the Interior Herbert Reul announced that it would extend its deployment to the whole of North Rhine-Westphalia, initially to all main crime departments."/>
    <s v="Regional"/>
    <x v="1"/>
    <s v="DE"/>
    <s v="State Criminal Police Office (LKA) of North Rhine-Westphalia"/>
    <s v="Local Government"/>
    <x v="5"/>
    <s v="Police Services"/>
    <x v="1"/>
    <x v="6"/>
    <m/>
    <s v="Learning"/>
    <s v="Machine learning"/>
    <s v="Machine learning"/>
    <m/>
    <s v="A-MLA"/>
    <s v="6-LawEnforcement"/>
    <s v="6e-LawEnforcement-predictcrime"/>
    <m/>
    <m/>
    <s v="High-risk"/>
    <s v=" 0 Confident"/>
    <m/>
    <m/>
    <s v="Expert and Rule based Systems, Algorithmic Decision Making"/>
    <s v="Enforcement"/>
    <s v="Predictive enforcement processes"/>
    <x v="0"/>
    <m/>
    <m/>
    <m/>
    <s v="G2G"/>
    <s v="Historical Data"/>
    <s v="Historical Data"/>
    <s v="Enforcement"/>
    <m/>
    <m/>
    <s v="Organizational / Sustained Change"/>
    <b v="0"/>
    <m/>
    <m/>
    <m/>
    <m/>
    <m/>
    <s v="Improved Administration Efficency"/>
    <s v="Improved Administrative Efficiency"/>
    <m/>
    <s v="x"/>
    <m/>
    <s v="x"/>
    <m/>
    <m/>
    <m/>
    <b v="0"/>
    <m/>
    <m/>
    <m/>
    <s v="https://lafp.polizei.nrw/sites/default/files/2018-07/180628_Abschlussbericht_SKALA.PDF"/>
    <s v="validated"/>
    <x v="0"/>
    <m/>
    <s v="Colin van Noordt"/>
    <d v="2020-01-01T00:00:00"/>
    <m/>
  </r>
  <r>
    <s v="AIWT6-97"/>
    <s v="PEAT – Plantix Machine Vision for Diagnosing Pests / Soil Defects"/>
    <s v=" "/>
    <m/>
    <s v="PEAT – Machine Vision for Diagnosing Pests / Soil Defects_x000a_Deforestation and degradation of soil quality remain significant threats to food security and have a negative impact on the economy. _x000a_Domestically, the USDA has estimated that the annual cost of soil erosion is approximately $44 billion dollars._x000a_Berlin-based agricultural tech startup PEAT, has developed a deep learning application called Plantix that reportedly identifies potential defects and nutrient deficiencies in soil. Analysis is conducted by software algorithms which correlate particular foliage patterns with certain soil defects, plant pests and diseases."/>
    <s v="National"/>
    <x v="15"/>
    <s v="RO321"/>
    <m/>
    <s v="Governmental"/>
    <x v="3"/>
    <s v="Protection of biodiversity and landscape."/>
    <x v="2"/>
    <x v="4"/>
    <m/>
    <s v="Perception"/>
    <s v="Computer vision"/>
    <m/>
    <m/>
    <m/>
    <m/>
    <m/>
    <m/>
    <m/>
    <m/>
    <s v=" 0 Confident"/>
    <m/>
    <m/>
    <s v="Computer Vision and Identity Recognition"/>
    <m/>
    <m/>
    <x v="0"/>
    <m/>
    <m/>
    <m/>
    <m/>
    <m/>
    <m/>
    <s v="Regulatory research, analysis and monitoring"/>
    <m/>
    <m/>
    <s v="Incremental / Technical Change"/>
    <s v="Improved Public Service"/>
    <m/>
    <m/>
    <s v="x"/>
    <s v="x"/>
    <m/>
    <b v="0"/>
    <b v="0"/>
    <m/>
    <m/>
    <m/>
    <m/>
    <m/>
    <m/>
    <m/>
    <b v="0"/>
    <m/>
    <m/>
    <m/>
    <s v="https://peat.technology/"/>
    <s v="created"/>
    <x v="1"/>
    <m/>
    <s v="Colin van Noordt"/>
    <d v="2020-01-01T00:00:00"/>
    <m/>
  </r>
  <r>
    <s v="AIWT6-98"/>
    <s v="TRAMAN21"/>
    <s v=" "/>
    <s v="Prof. Markos Papageorgiou Tel: +302821037240_x000a_Fax: +302821037584_x000a_E-mail: markos _at_ dssl.tuc.gr"/>
    <s v="It is the main objective of TRAMAN21 to develop the foundations and first steps that will pave the way towards a new era of future motorway traffic management research and practice, which is indispensable in order to accompany, complement and exploit the evolving VACS deployment. TRAMAN21 assesses the relevance of VACS for improved traffic flow and develops specific options for a sensible upgrade of the traffic conditions, particularly at the network’s weak points, i.e. at bottlenecks and incident locations. The proposed work comprises the development of new traffic flow modelling and control approaches, on the basis of appropriate methods from many-particle Physics, Automatic Control and Optimisation, to consider and exploit the novel vehicle capabilities at a network-wide level. A field trial is included, aiming at a preliminary testing and demonstration of the developed concepts."/>
    <s v="Local"/>
    <x v="15"/>
    <s v="RO113"/>
    <m/>
    <s v="Governmental"/>
    <x v="3"/>
    <s v="General economic, commercial and labour affair"/>
    <x v="2"/>
    <x v="4"/>
    <m/>
    <s v="Planning"/>
    <s v="Planning and Scheduling"/>
    <m/>
    <m/>
    <m/>
    <m/>
    <m/>
    <m/>
    <m/>
    <m/>
    <s v=" 0 Confident"/>
    <m/>
    <m/>
    <s v="Predictive Analytics, Simulation and Data Visualisation"/>
    <m/>
    <m/>
    <x v="0"/>
    <m/>
    <m/>
    <m/>
    <m/>
    <m/>
    <m/>
    <s v="Regulatory research, analysis and monitoring"/>
    <m/>
    <m/>
    <s v="Organizational / Sustained Change"/>
    <s v="Improved Public Service"/>
    <m/>
    <s v="x"/>
    <m/>
    <s v="x"/>
    <m/>
    <b v="0"/>
    <b v="0"/>
    <m/>
    <m/>
    <m/>
    <m/>
    <m/>
    <m/>
    <m/>
    <b v="0"/>
    <m/>
    <m/>
    <m/>
    <s v="https://cordis.europa.eu/project/id/321132"/>
    <s v="created"/>
    <x v="1"/>
    <m/>
    <s v="Colin van Noordt"/>
    <d v="2020-01-01T00:00:00"/>
    <m/>
  </r>
  <r>
    <s v="AIWT6-99"/>
    <s v="Chatbot for administration helpdesk - Directing citizens to the correct information"/>
    <s v=" "/>
    <m/>
    <s v="A chatbot is available in Hungary to help citizens with their cases in public administrations. The chatbot can direct citizens to the correct information, and guide them through the administrative process. "/>
    <s v="National"/>
    <x v="16"/>
    <s v="HU"/>
    <m/>
    <s v="Governmental"/>
    <x v="1"/>
    <s v="Executive and legislative organs, financial and fiscal affairs, external affairs."/>
    <x v="2"/>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m/>
    <s v="validated"/>
    <x v="1"/>
    <s v="No information available"/>
    <s v="Colin van Noordt"/>
    <d v="2020-01-01T00:00:00"/>
    <d v="2020-01-01T00:00:00"/>
  </r>
  <r>
    <s v="AIWT6-100"/>
    <s v="VDA - Voicebot on calls from Irish taxpayer on tax clearance"/>
    <s v=" https://www.youtube.com/watch?v=k9KUCq3Fdi8"/>
    <m/>
    <s v="In 2018, Irish Revenue Commissioners began investigating the potential of Artificial Intelligence to provide a more efficient, effective experience for customers using their telephony services. This resulted in the implementation of a Virtual Digital Agent (VDA) designed to focus on a subset of calls from the Irish taxpayer relating to tax clearance. 1) taxpayers contact Irish Revenue tax clearance customer support asking how to apply for tax clearance; 2) enquiring what their current tax clearance status is; 3) requesting more information on expired, refused &amp; rescinded tax clearance applications as well as just looking for information on tax clearance itself.  Result is up to 50% of calls were handled from start to finish by the voicebot,  70% of first-time applicants engaged by voicebot submitting their application, 75% of tax clearance holders were able to retrieve their tax clearance access number (TCAN). Only in 10% of the calls, the calls were transferred to a human operator."/>
    <s v="National"/>
    <x v="17"/>
    <s v="IE"/>
    <s v="Irish Revenue Commissioners"/>
    <s v="Central-Government"/>
    <x v="1"/>
    <s v="Executive and legislative organs, financial and fiscal affairs, external affairs."/>
    <x v="1"/>
    <x v="1"/>
    <m/>
    <s v="Communication"/>
    <s v="Natural language processing"/>
    <s v="Machine learning"/>
    <s v="voice assistan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Organizational / Sustained Change"/>
    <s v="Improved Public Service"/>
    <m/>
    <s v="x"/>
    <m/>
    <s v="x"/>
    <m/>
    <b v="0"/>
    <b v="0"/>
    <m/>
    <m/>
    <m/>
    <m/>
    <m/>
    <m/>
    <m/>
    <b v="0"/>
    <m/>
    <m/>
    <m/>
    <s v="https://www.ops2020.gov.ie/actions/innovating-for-our-future/innovation/emerging-technology/artificial-intelligence/revenue-chatbot/"/>
    <s v="published"/>
    <x v="0"/>
    <m/>
    <s v="Colin van Noordt"/>
    <d v="2020-01-01T00:00:00"/>
    <m/>
  </r>
  <r>
    <s v="AIWT6-101"/>
    <s v="The Dublin Beat - Citizen opinion analysis"/>
    <s v=" "/>
    <m/>
    <s v="The Dublin Beat analyses citizen opinions in the Dublin Region for an overview of their most pressing concerns. Each month public tweets are collated by the AItext analytics platform Citibeats, whose Artificial Intelligence algorithms have been trained for understanding opinions in the local context of Dublin, assisting local authorities to better understand how local people feel about civic issues. The resulting analysis based on the gathered online data is presented via visual dashboards and through monthly reports provided online. The different reports give an overview of key issues such as how people feel about environmental issues, cultural events or city region developments expressed on the online media. The Dublin Beat can help local authorities to better understand how citizens feel about key issues and ensure that civic efforts and policy reflect the needs of communities. Local authorities employ other methods to ensure truly inclusive citizen engagement."/>
    <s v="Local"/>
    <x v="17"/>
    <s v="IE"/>
    <s v="Municipality of Dublin"/>
    <s v="Local Government"/>
    <x v="1"/>
    <s v="R&amp;D general public services."/>
    <x v="1"/>
    <x v="0"/>
    <m/>
    <s v="Learning"/>
    <s v="Machine learning"/>
    <s v="Machine learning"/>
    <s v="sentiment analysis"/>
    <s v="A-MLA"/>
    <m/>
    <m/>
    <m/>
    <s v="Focus directly natural persons"/>
    <s v="Limited-risk"/>
    <s v="-1 Minimal/Limited"/>
    <m/>
    <m/>
    <s v="Natural Language Processing, Text Mining and Speech Analytics"/>
    <s v="Public services and engagement"/>
    <s v="Service personalisation (various)"/>
    <x v="0"/>
    <m/>
    <m/>
    <m/>
    <s v="G2C"/>
    <s v="Dynamic Data"/>
    <s v="Dynamic Data"/>
    <s v="Regulatory research, analysis and monitoring"/>
    <m/>
    <m/>
    <s v="Transformative / Disruptive"/>
    <s v="Improved Public Service"/>
    <m/>
    <s v="x"/>
    <m/>
    <s v="x"/>
    <s v="x"/>
    <s v="Open Government Capabilities"/>
    <b v="0"/>
    <m/>
    <m/>
    <m/>
    <m/>
    <m/>
    <m/>
    <m/>
    <s v="Open government capabilities"/>
    <s v="x"/>
    <s v="x"/>
    <m/>
    <s v="https://smartdublin.ie/smart-dublin-explores-how-ai-social-media-can-help-improve-the-city-region/"/>
    <s v="published"/>
    <x v="0"/>
    <m/>
    <s v="Colin van Noordt"/>
    <d v="2020-01-01T00:00:00"/>
    <m/>
  </r>
  <r>
    <s v="AIWT6-102"/>
    <s v="Vee - Chatbot providing runners helpful and timely hints, tips, hacks, tricks and training advice for running"/>
    <s v=" "/>
    <s v="Maeve O’Gorman"/>
    <s v="The chatbot, named “Vee” will run on Facebook Messenger and provide runners with helpful and timely hints, tips, hacks, tricks and training advice for running.  Vee can provide top tips to new runners on getting started, along with training reminders and motivational messages to regular runners. Vee is also on hand to answer questions about nutrition or running-related information, such as stretching, pacing, warming up and cooling down. Vee has been specifically designed to support Vhi partner events such as; the Vhi Women’s Mini Marathon and parkrun presented by Vhi. The chatbot can advise on nearby parkruns, and users can programme Vee to send regular reminders via Facebook Messenger to support their training for the Vhi Women’s Mini Marathon. https://m.me/VeebyVhi."/>
    <s v="National"/>
    <x v="17"/>
    <s v="IE"/>
    <s v="Vhi Healthcare limited"/>
    <s v="Private sector"/>
    <x v="4"/>
    <s v="Public health services."/>
    <x v="2"/>
    <x v="4"/>
    <m/>
    <s v="Communication"/>
    <s v="Natural language processing"/>
    <m/>
    <m/>
    <m/>
    <m/>
    <m/>
    <m/>
    <m/>
    <m/>
    <s v=" 0 Confident"/>
    <m/>
    <m/>
    <s v="Chatbots, Intelligent Digital Assistants, Virtual Agents and Recommendation Systems"/>
    <m/>
    <m/>
    <x v="0"/>
    <m/>
    <m/>
    <m/>
    <m/>
    <m/>
    <m/>
    <s v="Public Services and engagement"/>
    <m/>
    <m/>
    <s v="Incremental / Technical Change"/>
    <b v="0"/>
    <m/>
    <m/>
    <m/>
    <m/>
    <m/>
    <b v="0"/>
    <b v="0"/>
    <m/>
    <m/>
    <m/>
    <m/>
    <m/>
    <m/>
    <m/>
    <b v="0"/>
    <m/>
    <m/>
    <m/>
    <s v="https://irishtechnews.ie/meet-vee-vhis-new-chatbot-on-facebook-messenger/"/>
    <s v="validated"/>
    <x v="1"/>
    <s v="Private sector organisation"/>
    <s v="Colin van Noordt"/>
    <d v="2020-01-01T00:00:00"/>
    <d v="2021-06-17T00:00:00"/>
  </r>
  <r>
    <s v="AIWT6-103"/>
    <s v="PROJECT PIERINO"/>
    <s v="https://dh.fbk.eu/news/collaboration-miur"/>
    <s v="Sara Tonelli (FBK), satonelli@fbk.eu"/>
    <s v="The Pierino project (PIattaforma for the Extraction and Retrieval of Online Information) was curated by the Digital Humanities research group of the Bruno Kessler and Tommaso Caselli Foundation of the Vrije Universiteit Amsterdam and led to the creation of a platform for the automatic analysis of linguistic data, which works through AI techniques of semantic analysis and modules for the automatic processing of natural language. The platform was used for the first time by the Ministry of Education to analyze the data of the public consultation &quot;La buona scuola&quot; and made it possible to process and synthesize 270 thousand comments in less than a week, making it possible to significantly reduce analysis times questionnaires. The platform has been designed in such a way as to be as flexible as possible to quickly process data from future consultations."/>
    <s v="National"/>
    <x v="12"/>
    <s v="IT"/>
    <s v="Ministry of Education"/>
    <s v="Central-Government"/>
    <x v="9"/>
    <s v="R&amp;D education."/>
    <x v="4"/>
    <x v="3"/>
    <m/>
    <s v="Communication"/>
    <s v="Natural language processing"/>
    <s v="Knowledge representation"/>
    <s v="text analysis"/>
    <s v="B-LGA"/>
    <s v="3-Education"/>
    <m/>
    <m/>
    <m/>
    <s v="Minimal-risk"/>
    <s v=" 0 Confident"/>
    <m/>
    <m/>
    <s v="Natural Language Processing, Text Mining and Speech Analytics"/>
    <s v="Analysis, monitoring and regulatory research"/>
    <s v="Information analysis processes"/>
    <x v="0"/>
    <m/>
    <m/>
    <m/>
    <s v="G2C"/>
    <s v="Dynamic Data"/>
    <s v="Dynamic Data"/>
    <s v="Regulatory research, analysis and monitoring"/>
    <m/>
    <s v="3 - AI4IOP"/>
    <s v="Organizational / Sustained Change"/>
    <s v="Improved Public Service"/>
    <m/>
    <m/>
    <s v="x"/>
    <s v="x"/>
    <m/>
    <b v="0"/>
    <b v="0"/>
    <m/>
    <m/>
    <m/>
    <m/>
    <m/>
    <m/>
    <m/>
    <b v="0"/>
    <m/>
    <m/>
    <m/>
    <s v="https://www.corrierecomunicazioni.it/digital-economy/intelligenza-artificiale-e-pa-italia-in-rampa-di-lancio/ and https://www.istruzione.it/allegati/2014/focus151214_all1.pdf"/>
    <s v="published"/>
    <x v="0"/>
    <m/>
    <s v="Colin van Noordt"/>
    <d v="2020-01-01T00:00:00"/>
    <d v="2021-06-17T00:00:00"/>
  </r>
  <r>
    <s v="AIWT6-104"/>
    <s v="Borbot - Virtual assistant for museums"/>
    <s v=" https://borbot.it/"/>
    <m/>
    <s v="Borbot  (acronym for Bourbons and Robotics) is a virtual assistant, adopted by the National Museum of the Royal Palace of Caserta, which through machine learning techniques is able to answer user questions, providing detailed tourist information and news about the monument. The mobile system supports the Museum's front office service and allows customer service staff to concentrate on the services with greater added value."/>
    <s v="Local"/>
    <x v="12"/>
    <s v="IT"/>
    <s v="Reggia di Caserta"/>
    <s v="Local Government"/>
    <x v="7"/>
    <s v="Cultural services."/>
    <x v="1"/>
    <x v="5"/>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m/>
    <b v="0"/>
    <b v="0"/>
    <m/>
    <m/>
    <m/>
    <m/>
    <m/>
    <m/>
    <m/>
    <b v="0"/>
    <m/>
    <m/>
    <m/>
    <s v="https://borbot.it/"/>
    <s v="published"/>
    <x v="0"/>
    <m/>
    <s v="Colin van Noordt"/>
    <d v="2020-01-01T00:00:00"/>
    <m/>
  </r>
  <r>
    <s v="AIWT6-105"/>
    <s v="TALIA SF - Extract and organize knowledge coming from the analysis of textual documents"/>
    <s v="https://social-and-creative.interreg-med.eu/no-cache/press-room/news/detail/actualites/the-sc-community-tools-the-semantic-framework/"/>
    <s v="Marianna Cavone m.cavone@innova.puglia.it"/>
    <s v="The TALIA SF is able to extract and organize knowledge coming from the analysis of a huge quantity of textual documents produced by the projects funded by the Interreg MED Programme. This knowledge proves to be invaluable to the management of innovation policies and for the capitalization of the most successful projects results. TALIA semantic framework is handled by Innovapuglia the in-house company of the Regional Government of Apulia."/>
    <s v="National"/>
    <x v="12"/>
    <s v="IT"/>
    <s v="Regional Government of Apulia"/>
    <s v="Central-Government"/>
    <x v="1"/>
    <s v="R&amp;D general public services."/>
    <x v="4"/>
    <x v="2"/>
    <m/>
    <s v="Reasoning"/>
    <s v="Knowledge representation"/>
    <s v="Automated reasoning"/>
    <s v="knowledge graph"/>
    <s v="B-LGA"/>
    <m/>
    <m/>
    <m/>
    <m/>
    <s v="Minimal-risk"/>
    <s v=" 0 Confident"/>
    <m/>
    <m/>
    <s v="AI-empowered Knowledge Management"/>
    <s v="Internal management"/>
    <s v="Internal support processes"/>
    <x v="0"/>
    <m/>
    <m/>
    <m/>
    <s v="G2G"/>
    <s v="Dynamic Data"/>
    <s v="Streaming Data"/>
    <s v="Internal Management"/>
    <m/>
    <s v="3 - AI4IOP"/>
    <s v="Incremental / Technical Change"/>
    <b v="0"/>
    <m/>
    <m/>
    <m/>
    <m/>
    <m/>
    <s v="Improved Administration Efficency"/>
    <s v="Improved Administrative Efficiency"/>
    <m/>
    <s v="x"/>
    <s v="x"/>
    <s v="x"/>
    <m/>
    <m/>
    <m/>
    <b v="0"/>
    <m/>
    <m/>
    <m/>
    <s v="https://www.innova.puglia.it/home/-/asset_publisher/s92Rnms1OaMO/content/dal-progetto-talia-alla-machine-learning;jsessionid=6871C46830E04B04AAB6688EE5976951"/>
    <s v="published"/>
    <x v="0"/>
    <m/>
    <s v="Colin van Noordt"/>
    <d v="2020-01-01T00:00:00"/>
    <d v="2021-06-17T00:00:00"/>
  </r>
  <r>
    <s v="AIWT6-106"/>
    <s v="Noovle - Management of health documentation"/>
    <s v="https://www.noovle.ch/project/arsenal-it-centro-veneto-ricerca-e-innovazione-per-la-sanita-digitale/"/>
    <s v="Lorenzo Gubian"/>
    <s v="Machine Learning techniques are used for the automatic identification of the salient parts of the discharge letters in order to automatically identify the diagnoses present therein according to the international coding ICD-9-CM. This allows to develop better services connected to the electronic health record, capable of offering added value both to the clinical environment (by developing applications to support clinical decisions) and to that of regional governance (population medicine, prevention, etc.). the solution is adopted by the Veneto Region owning the electronic health record initiative and being globally in charge of the regional healthcare system. Also documented by Google: https://cloud.google.com/customers/veneto-region"/>
    <s v="Regional"/>
    <x v="12"/>
    <s v="IT"/>
    <s v="Veneto Region "/>
    <s v="Local Government"/>
    <x v="4"/>
    <s v="R&amp;D health."/>
    <x v="6"/>
    <x v="5"/>
    <m/>
    <s v="Learning"/>
    <s v="Machine learning"/>
    <s v="Machine learning"/>
    <m/>
    <s v="A-MLA"/>
    <m/>
    <m/>
    <s v="12-ClinicalUse"/>
    <m/>
    <s v="High-risk"/>
    <s v="-2 High/Limited"/>
    <m/>
    <m/>
    <s v="Machine Learning, Deep Learning"/>
    <s v="Internal management"/>
    <s v="Internal primary processes"/>
    <x v="0"/>
    <m/>
    <m/>
    <m/>
    <s v="G2G"/>
    <s v="Dynamic Data"/>
    <s v="Streaming Data"/>
    <s v="Public Services and engagement"/>
    <m/>
    <s v="3 - AI4IOP"/>
    <s v="Incremental / Technical Change"/>
    <b v="0"/>
    <m/>
    <m/>
    <m/>
    <m/>
    <m/>
    <s v="Improved Administration Efficency"/>
    <s v="Improved Administrative Efficiency"/>
    <m/>
    <s v="x"/>
    <s v="x"/>
    <s v="x"/>
    <m/>
    <m/>
    <m/>
    <b v="0"/>
    <m/>
    <m/>
    <m/>
    <s v="https://cloud.google.com/customers/veneto-region"/>
    <s v="published"/>
    <x v="0"/>
    <m/>
    <s v="Colin van Noordt"/>
    <d v="2020-01-01T00:00:00"/>
    <d v="2021-06-17T00:00:00"/>
  </r>
  <r>
    <s v="AIWT6-107"/>
    <s v="Toscana Open Research - Allows users to access information through &quot;queries&quot;"/>
    <s v="http://www.toscanaopenresearch.it/explore-the-data/#/"/>
    <m/>
    <s v="The portal of the Tuscany Region designed to communicate and enhance the Tuscan system of research, innovation and higher education and to promote increasingly transparent and inclusive governance. The integration of data through a domain ontology allows users to query without having to use the technical terminology related to the physical organisation of databases and their complex internal structure."/>
    <s v="Regional"/>
    <x v="12"/>
    <s v="IT"/>
    <s v="Regional Conference for Research and Innovation"/>
    <s v="Local Government"/>
    <x v="1"/>
    <s v="R&amp;D general public services."/>
    <x v="1"/>
    <x v="7"/>
    <m/>
    <s v="Reasoning"/>
    <s v="Knowledge representation"/>
    <m/>
    <s v="data anomalies detection"/>
    <s v="B-LGA"/>
    <m/>
    <m/>
    <m/>
    <m/>
    <s v="Minimal-risk"/>
    <s v=" 0 Confident"/>
    <m/>
    <m/>
    <s v="AI-empowered Knowledge Management"/>
    <s v="Public services and engagement"/>
    <s v="Data Sharing Management"/>
    <x v="0"/>
    <m/>
    <m/>
    <m/>
    <s v="G2C"/>
    <s v="Historical Data"/>
    <s v="Historical Data"/>
    <s v="Public Services and engagement"/>
    <m/>
    <s v="2 - IOP4AI​"/>
    <s v="Incremental / Technical Change"/>
    <s v="Improved Public Service"/>
    <m/>
    <s v="x"/>
    <s v="x"/>
    <s v="x"/>
    <s v="x"/>
    <s v="Open Government Capabilities"/>
    <b v="0"/>
    <m/>
    <m/>
    <m/>
    <m/>
    <m/>
    <m/>
    <m/>
    <s v="Open government capabilities"/>
    <s v="x"/>
    <m/>
    <m/>
    <s v="http://www.toscanaopenresearch.it/en/"/>
    <s v="published"/>
    <x v="0"/>
    <m/>
    <s v="Colin van Noordt"/>
    <d v="2020-01-01T00:00:00"/>
    <d v="2021-06-17T00:00:00"/>
  </r>
  <r>
    <s v="AIWT6-108"/>
    <s v="Smart Planner - Navigation planning assistant"/>
    <s v="https://mobilita.regione.emilia-romagna.it/piani-programmi-progetti/progetti-europei/progetti-europei-conclusi-1/small"/>
    <m/>
    <s v="A planning navigation app (&quot;Viaggia + &lt;name of the city&gt;&quot;) which is based on AI techniques and is able to suggest users who connect through an app from their smartphone the fastest and most ecological solutions to reach a specific destination in the city. Through the analysis of data intercepted from multiple sources, the app gives personalized indications on which public, private or shared means of transport should be used to reduce polluting emissions and travel times. The Smart Planner solution is reported to have been in use in the cities of Trento and Rovereto as well as the Emilia Romagna region."/>
    <s v="Local"/>
    <x v="12"/>
    <s v="IT"/>
    <s v="Bologna, Trento, Rovereto Municipalities"/>
    <s v="Local Government"/>
    <x v="3"/>
    <s v="Transport"/>
    <x v="1"/>
    <x v="6"/>
    <m/>
    <s v="Planning"/>
    <s v="Planning and Scheduling"/>
    <m/>
    <m/>
    <s v="B-LGA"/>
    <m/>
    <m/>
    <m/>
    <m/>
    <s v="Minimal-risk"/>
    <s v=" 0 Confident"/>
    <m/>
    <m/>
    <s v="Machine Learning, Deep Learning"/>
    <s v="Public services and engagement"/>
    <s v="Service personalisation (various)"/>
    <x v="0"/>
    <m/>
    <m/>
    <m/>
    <s v="G2C"/>
    <s v="Dynamic Data"/>
    <s v="Location Data"/>
    <s v="Public Services and engagement"/>
    <m/>
    <m/>
    <s v="Incremental / Technical Change"/>
    <s v="Improved Public Service"/>
    <m/>
    <s v="x"/>
    <m/>
    <m/>
    <m/>
    <s v="Open Government Capabilities"/>
    <b v="0"/>
    <m/>
    <m/>
    <m/>
    <m/>
    <m/>
    <m/>
    <m/>
    <s v="Open government capabilities"/>
    <s v="x"/>
    <m/>
    <m/>
    <s v="https://www.smartcommunitylab.it/app/"/>
    <s v="published"/>
    <x v="0"/>
    <m/>
    <s v="Colin van Noordt"/>
    <d v="2020-01-01T00:00:00"/>
    <m/>
  </r>
  <r>
    <s v="AIWT6-109"/>
    <s v="ERMES"/>
    <s v=" "/>
    <s v="Mirco Boschetti, phD_x000a_CNR -IREA , via Bassini, 15 20126 Milano (Italy)_x000a_boschetti.m@irea.cnr.it_x000a_+39 02 23699297"/>
    <s v="ERMES aims to create added-value information for the agro-sector by integrating in crop models operational Copernicus core products, maps derived from SAR and optical data processing and in situ observations."/>
    <s v="Multinational"/>
    <x v="12"/>
    <s v="IT"/>
    <s v="CNR -IREA"/>
    <s v="Governmental"/>
    <x v="3"/>
    <s v="General economic, commercial and labour affair"/>
    <x v="2"/>
    <x v="8"/>
    <m/>
    <s v="Perception"/>
    <s v="Computer vision"/>
    <m/>
    <m/>
    <m/>
    <m/>
    <m/>
    <m/>
    <m/>
    <m/>
    <s v=" 0 Confident"/>
    <m/>
    <m/>
    <m/>
    <m/>
    <m/>
    <x v="0"/>
    <m/>
    <m/>
    <m/>
    <m/>
    <m/>
    <m/>
    <m/>
    <m/>
    <m/>
    <s v="Incremental / Technical Change"/>
    <s v="Improved Public Service"/>
    <m/>
    <m/>
    <s v="x"/>
    <s v="x"/>
    <m/>
    <b v="0"/>
    <b v="0"/>
    <m/>
    <m/>
    <m/>
    <m/>
    <m/>
    <m/>
    <m/>
    <b v="0"/>
    <m/>
    <m/>
    <m/>
    <s v="http://www.ermes-fp7space.eu/en/about-ermes/project-summary/"/>
    <s v="retired"/>
    <x v="1"/>
    <m/>
    <s v="Colin van Noordt"/>
    <d v="2020-01-01T00:00:00"/>
    <m/>
  </r>
  <r>
    <s v="AIWT6-110"/>
    <s v="FANDANGO"/>
    <s v=" "/>
    <s v="@fandango_eu"/>
    <s v="FAke News discovery and propagation from big Data ANalysis and Artificial Intelligence Operations"/>
    <s v="Multinational"/>
    <x v="12"/>
    <s v="IT"/>
    <s v="Engineering Spa"/>
    <s v="Governmental"/>
    <x v="3"/>
    <s v="General economic, commercial and labour affair"/>
    <x v="2"/>
    <x v="8"/>
    <m/>
    <s v="Communication"/>
    <s v="Natural language processing"/>
    <m/>
    <m/>
    <m/>
    <m/>
    <m/>
    <m/>
    <m/>
    <m/>
    <s v=" 0 Confident"/>
    <m/>
    <m/>
    <m/>
    <m/>
    <m/>
    <x v="0"/>
    <m/>
    <m/>
    <m/>
    <m/>
    <m/>
    <m/>
    <m/>
    <m/>
    <m/>
    <s v="Incremental / Technical Change"/>
    <s v="Improved Public Service"/>
    <m/>
    <m/>
    <s v="x"/>
    <s v="x"/>
    <m/>
    <b v="0"/>
    <b v="0"/>
    <m/>
    <m/>
    <m/>
    <m/>
    <m/>
    <m/>
    <m/>
    <b v="0"/>
    <m/>
    <m/>
    <m/>
    <s v="https://fandango-project.eu/"/>
    <s v="retired"/>
    <x v="1"/>
    <m/>
    <s v="Colin van Noordt"/>
    <d v="2020-01-01T00:00:00"/>
    <m/>
  </r>
  <r>
    <s v="AIWT6-111"/>
    <s v="SARAS -Smart Autonomous Robotic Assistant Surgeon"/>
    <s v=" "/>
    <s v="Dr. Riccardo Muradore_x000a_Tel: (+39) 045 802 78 35_x000a_Email:  riccardo.muradore@univr.it"/>
    <s v="SARAS aims at developing the next-generation of surgical robotic systems that will allow a single surgeon to execute Robotic Minimally Invasive Surgery (R-MIS) without the need of an expert assistant surgeon."/>
    <s v="Multinational"/>
    <x v="12"/>
    <s v="IT"/>
    <s v="University of Verona"/>
    <s v="Governmental"/>
    <x v="4"/>
    <s v="R&amp;D health."/>
    <x v="2"/>
    <x v="8"/>
    <m/>
    <s v="Integration and Interaction"/>
    <s v="Robotics and Automation"/>
    <m/>
    <m/>
    <m/>
    <m/>
    <m/>
    <m/>
    <m/>
    <m/>
    <s v=" 0 Confident"/>
    <m/>
    <m/>
    <m/>
    <m/>
    <m/>
    <x v="0"/>
    <m/>
    <m/>
    <m/>
    <m/>
    <m/>
    <m/>
    <m/>
    <m/>
    <m/>
    <s v="Organizational / Sustained Change"/>
    <s v="Improved Public Service"/>
    <m/>
    <m/>
    <s v="x"/>
    <s v="x"/>
    <m/>
    <b v="0"/>
    <b v="0"/>
    <m/>
    <m/>
    <m/>
    <m/>
    <m/>
    <m/>
    <m/>
    <b v="0"/>
    <m/>
    <m/>
    <m/>
    <s v="https://saras-project.eu/?page_id=13"/>
    <s v="retired"/>
    <x v="1"/>
    <m/>
    <s v="Colin van Noordt"/>
    <d v="2020-01-01T00:00:00"/>
    <m/>
  </r>
  <r>
    <s v="AIWT6-112"/>
    <s v="Covid19 Infodemics Observatory"/>
    <s v=" "/>
    <m/>
    <s v="The 2019-nCoV outbreak and response has been accompanied by a massive ‘infodemic’ - an over-abundance of information – some accurate and some not – that makes it hard for people to find trustworthy sources and reliable guidance when they need it._x000a_The Complex Multilayer Networks (CoMuNe) Lab, FBK’s Research Unit for the analysis of Complex Systems in response to “shocks”, in collaboration with the Harvard’s Berkman Center for Internet &amp; Society and IULM University of Milan has collected and analysed About 100M public messages to understand the digital response in online social media to COVID-19 outbreak. Specifically, we used machine learning techniques to quantify:_x000a_    COLLECTIVE SENTIMENT &amp; PSYCHOLOGY: lexicon-based and rule-based emotional and psychological state_x000a_    SOCIAL BOT POLLUTION: The fraction of activities due to social bots and the exposure of the Twitterverse to unreliable news_x000a_    NEWS RELIABILITY: the fraction of URLs pointing to reliable news and scientific sources"/>
    <s v="Local"/>
    <x v="18"/>
    <s v="SE"/>
    <s v="Autonomous Province of Trento"/>
    <s v="Governmental"/>
    <x v="4"/>
    <s v="Hospital services."/>
    <x v="2"/>
    <x v="4"/>
    <m/>
    <s v="Services"/>
    <s v="AI Services"/>
    <m/>
    <m/>
    <m/>
    <m/>
    <m/>
    <m/>
    <m/>
    <m/>
    <s v=" 0 Confident"/>
    <m/>
    <m/>
    <s v="AI-empowered Knowledge Management"/>
    <m/>
    <m/>
    <x v="0"/>
    <m/>
    <m/>
    <m/>
    <m/>
    <m/>
    <m/>
    <s v="Regulatory research, analysis and monitoring"/>
    <m/>
    <m/>
    <s v="Incremental / Technical Change"/>
    <b v="0"/>
    <m/>
    <m/>
    <m/>
    <m/>
    <m/>
    <b v="0"/>
    <b v="0"/>
    <m/>
    <m/>
    <m/>
    <m/>
    <m/>
    <m/>
    <m/>
    <b v="0"/>
    <m/>
    <m/>
    <m/>
    <s v="https://magazine.fbk.eu/en/news/covid19-infodemics-observatory-follow-up/"/>
    <s v="created"/>
    <x v="1"/>
    <m/>
    <s v="Colin van Noordt"/>
    <d v="2020-01-01T00:00:00"/>
    <m/>
  </r>
  <r>
    <s v="AIWT6-113"/>
    <s v="Hate Speech Detection"/>
    <s v=" "/>
    <s v="Enzo Lefevre"/>
    <s v="Pilot project which aims to detect het speech, cyberbullying, hate speech on social media. Police and social media companies can be alerted following the detection"/>
    <s v="National"/>
    <x v="18"/>
    <s v="SE"/>
    <m/>
    <s v="Governmental"/>
    <x v="0"/>
    <s v="Social exclusion n.e.c."/>
    <x v="2"/>
    <x v="4"/>
    <m/>
    <s v="Communication"/>
    <s v="Natural language processing"/>
    <m/>
    <m/>
    <m/>
    <m/>
    <m/>
    <m/>
    <m/>
    <m/>
    <s v=" 0 Confident"/>
    <m/>
    <m/>
    <s v="AI-empowered Knowledge Management"/>
    <m/>
    <m/>
    <x v="0"/>
    <m/>
    <m/>
    <m/>
    <m/>
    <m/>
    <m/>
    <s v="Enforcement"/>
    <m/>
    <m/>
    <s v="Transformative / Disruptive"/>
    <s v="Improved Public Service"/>
    <m/>
    <m/>
    <s v="x"/>
    <s v="x"/>
    <m/>
    <b v="0"/>
    <b v="0"/>
    <m/>
    <m/>
    <m/>
    <m/>
    <m/>
    <m/>
    <m/>
    <b v="0"/>
    <m/>
    <m/>
    <m/>
    <s v="1st Peer Learning Workshop AI Watch"/>
    <s v="validated"/>
    <x v="1"/>
    <s v="URL missing"/>
    <s v="Colin van Noordt"/>
    <d v="2020-01-01T00:00:00"/>
    <d v="2020-01-01T00:00:00"/>
  </r>
  <r>
    <s v="AIWT6-114"/>
    <s v="Abaco Platform"/>
    <s v=" "/>
    <m/>
    <s v="In Milan, Mantua, Rome and a few other cities analysis of satellite imags and cadastrial data are used for decision-making processes. It is a platform provided by ABACO"/>
    <s v="Local"/>
    <x v="12"/>
    <s v="IT"/>
    <m/>
    <s v="Governmental"/>
    <x v="1"/>
    <s v="Executive and legislative organs, financial and fiscal affairs, external affairs."/>
    <x v="2"/>
    <x v="4"/>
    <m/>
    <s v="Reasoning"/>
    <s v="Automated reasoning"/>
    <m/>
    <m/>
    <m/>
    <m/>
    <m/>
    <m/>
    <m/>
    <m/>
    <s v=" 0 Confident"/>
    <m/>
    <m/>
    <s v="Predictive Analytics, Simulation and Data Visualisation"/>
    <m/>
    <m/>
    <x v="0"/>
    <m/>
    <m/>
    <m/>
    <m/>
    <m/>
    <m/>
    <s v="Regulatory research, analysis and monitoring"/>
    <m/>
    <m/>
    <s v="Incremental / Technical Change"/>
    <s v="Improved Public Service"/>
    <m/>
    <s v="x"/>
    <m/>
    <s v="x"/>
    <m/>
    <b v="0"/>
    <b v="0"/>
    <m/>
    <m/>
    <m/>
    <m/>
    <m/>
    <m/>
    <m/>
    <b v="0"/>
    <m/>
    <m/>
    <m/>
    <m/>
    <s v="validated"/>
    <x v="1"/>
    <s v="URL missing"/>
    <s v="Colin van Noordt"/>
    <d v="2020-01-01T00:00:00"/>
    <d v="2020-01-01T00:00:00"/>
  </r>
  <r>
    <s v="AIWT6-115"/>
    <s v="Automation HRM and Court of Justice Information System - Automation of process of billing transfer"/>
    <s v=" "/>
    <s v="Jānis Ratkevičs &lt;Janis.Ratkevics@varam.gov.lv&gt;"/>
    <s v="In 2017, a direct administration under the authority of the Minister for Justice, the Court administration carried out a pilot project process for automation, which underlines the process of billing transfer between the Horizon resource management system and the Court of Justice Information System, replacing human work with a programmatic robot. The costs of developing and implementing the system totalled EUR 9000."/>
    <s v="National"/>
    <x v="19"/>
    <s v="LT"/>
    <s v="Court administration Latvia"/>
    <s v="Governmental"/>
    <x v="5"/>
    <s v="Law courts"/>
    <x v="2"/>
    <x v="4"/>
    <m/>
    <s v="Integration and Interaction"/>
    <s v="Robotics and Automation"/>
    <m/>
    <m/>
    <m/>
    <m/>
    <m/>
    <m/>
    <m/>
    <m/>
    <s v=" 0 Confident"/>
    <m/>
    <m/>
    <s v="Cognitive Robotics and Process Automation, Connected and Automated Vehicles"/>
    <m/>
    <m/>
    <x v="0"/>
    <m/>
    <m/>
    <m/>
    <m/>
    <m/>
    <m/>
    <s v="Internal Management"/>
    <m/>
    <m/>
    <s v="Organizational / Sustained Change"/>
    <s v="Improved Public Service"/>
    <m/>
    <m/>
    <s v="x"/>
    <s v="x"/>
    <m/>
    <b v="0"/>
    <b v="0"/>
    <m/>
    <m/>
    <m/>
    <m/>
    <m/>
    <m/>
    <m/>
    <b v="0"/>
    <m/>
    <m/>
    <m/>
    <s v="Mail from Latvian Government to AI Watch team (8-11-2019)"/>
    <s v="validated"/>
    <x v="1"/>
    <s v="URL missing"/>
    <s v="Colin van Noordt"/>
    <d v="2020-01-01T00:00:00"/>
    <d v="2021-06-14T00:00:00"/>
  </r>
  <r>
    <s v="AIWT6-116"/>
    <s v="Forecasting legal deadlines"/>
    <s v=" "/>
    <s v="Jānis Ratkevičs &lt;Janis.Ratkevics@varam.gov.lv&gt;"/>
    <s v="In 2018, the judicial administration actively participated in the development of forecasting models for legal deadlines, which, through machine learning and neuron chains, forecasted the deadlines and produced ten different models, applied in practice. The development of the deadline forecast tool took place in the framework of a challenge organised by the University of Latvia (hereinafter - LU) Innovation Centre, where several teams successfully developed a number of machine-trained models, using the data provided by the Court administration on cases and the deadlines for examining them, which forecast the deadlines for proceedings."/>
    <s v="National"/>
    <x v="19"/>
    <s v="LT"/>
    <s v="Court administration Latvia"/>
    <s v="Governmental"/>
    <x v="5"/>
    <s v="Law courts"/>
    <x v="2"/>
    <x v="4"/>
    <m/>
    <s v="Learning"/>
    <s v="Machine learning"/>
    <m/>
    <m/>
    <m/>
    <m/>
    <m/>
    <m/>
    <m/>
    <m/>
    <s v=" 0 Confident"/>
    <m/>
    <m/>
    <s v="Machine Learning, Deep Learning"/>
    <m/>
    <m/>
    <x v="0"/>
    <m/>
    <m/>
    <m/>
    <m/>
    <m/>
    <m/>
    <s v="Internal Management"/>
    <m/>
    <m/>
    <s v="Incremental / Technical Change"/>
    <s v="Improved Public Service"/>
    <m/>
    <m/>
    <s v="x"/>
    <s v="x"/>
    <m/>
    <b v="0"/>
    <b v="0"/>
    <m/>
    <m/>
    <m/>
    <m/>
    <m/>
    <m/>
    <m/>
    <b v="0"/>
    <m/>
    <m/>
    <m/>
    <s v="Mail from Latvian Government to AI Watch team (8-11-2019)"/>
    <s v="validated"/>
    <x v="1"/>
    <s v="No information available"/>
    <s v="Colin van Noordt"/>
    <d v="2020-01-01T00:00:00"/>
    <d v="2021-06-17T00:00:00"/>
  </r>
  <r>
    <s v="AIWT6-117"/>
    <s v="Hugo - Virtual Assistant for governments"/>
    <s v="https://tilde.com/products-and-services/ai-powered-chatbots/case-studies/hugo"/>
    <s v="Jānis Ziediņš, janis.ziedins@kis.gov.lv_x000a_Artūrs Vasiļevskis arturs.vasilevskis@tilde.com"/>
    <s v="The institution of direct administration under the authority of the Minister for Culture, the Culture Information Systems Centre (hereinafter - KISC), has commenced a single development of a virtual assistant platform of State administration. KISC has created and further developed the language technology platform for public administration, Hugo.lv. The Hugo.lv website provides machine translation, speech recognition and synthesis. National regulatory authorities will have to face challenges when they start using a virtual assistant, as they will have to learn to adapt it to their needs. It should be noted that regulatory frameworks often change and institutions will have to maintain an up-to-date virtual assistant knowledge base. This is a NLP Chatbot for Government which provides Software as a Service (SaaP) possibility on a shared platform."/>
    <s v="National"/>
    <x v="19"/>
    <s v="LT"/>
    <s v="Culture Information Systems Centre Latvia"/>
    <s v="Central-Government"/>
    <x v="1"/>
    <s v="General services."/>
    <x v="4"/>
    <x v="2"/>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m/>
    <b v="0"/>
    <b v="0"/>
    <m/>
    <m/>
    <m/>
    <m/>
    <m/>
    <m/>
    <m/>
    <b v="0"/>
    <m/>
    <m/>
    <m/>
    <s v="https://ec.europa.eu/cefdigital/wiki/download/attachments/61932141/2_04_Janis%20Ziedins_Artus%20Vasiljevskis_Hugo.lv-AI_powered_service.pdf?version=1&amp;modificationDate=1544438787726&amp;api=v2"/>
    <s v="published"/>
    <x v="0"/>
    <m/>
    <s v="Colin van Noordt"/>
    <d v="2020-01-01T00:00:00"/>
    <d v="2021-06-15T00:00:00"/>
  </r>
  <r>
    <s v="AIWT6-118"/>
    <s v="LIDAR"/>
    <s v=" "/>
    <s v="Jānis Ratkevičs &lt;Janis.Ratkevics@varam.gov.lv&gt;"/>
    <s v="In 2016, a direct administration body under the supervision of the Minister for Justice, the State Land Service (hereinafter - VZD), in cooperation with the Rezekne Technology Academy (hereinafter - ROAS), carried out a pilot project using LIDAR (Light Detection And Ranging) for capacity recognition. Aero-scanning is a remote-imaging technology that measures the distance from the aircraft-mounted scanner to the target with laser pulse and analyzes the reflected light) data within which the ROAS processed LIDAR data in two areas. Following the closure of the pilot project, the work has not continued, but the solution has an outlook."/>
    <s v="National"/>
    <x v="19"/>
    <s v="LT"/>
    <s v="KISC"/>
    <s v="Governmental"/>
    <x v="6"/>
    <s v="Military defence."/>
    <x v="0"/>
    <x v="4"/>
    <m/>
    <s v="Perception"/>
    <s v="Computer vision"/>
    <m/>
    <m/>
    <m/>
    <m/>
    <m/>
    <m/>
    <m/>
    <m/>
    <s v=" 0 Confident"/>
    <m/>
    <m/>
    <s v="Computer Vision and Identity Recognition"/>
    <m/>
    <m/>
    <x v="0"/>
    <m/>
    <m/>
    <m/>
    <m/>
    <m/>
    <m/>
    <s v="Regulatory research, analysis and monitoring"/>
    <m/>
    <m/>
    <s v="Incremental / Technical Change"/>
    <b v="0"/>
    <m/>
    <m/>
    <m/>
    <m/>
    <m/>
    <b v="0"/>
    <b v="0"/>
    <m/>
    <m/>
    <m/>
    <m/>
    <m/>
    <m/>
    <m/>
    <b v="0"/>
    <m/>
    <m/>
    <m/>
    <s v="Mail from Latvian Government to AI Watch team (8-11-2019)"/>
    <s v="validated"/>
    <x v="1"/>
    <s v="Work discontinued"/>
    <s v="Colin van Noordt"/>
    <d v="2020-01-01T00:00:00"/>
    <d v="2020-01-01T00:00:00"/>
  </r>
  <r>
    <s v="AIWT6-119"/>
    <s v="UNA - Chatbot for process enterprise registration"/>
    <s v="https://www.ur.gov.lv/en/about-us/una/"/>
    <s v="Jānis Ratkevičs &lt;Janis.Ratkevics@varam.gov.lv&gt;"/>
    <s v="In 2018, the Register of Enterprises of Latvia introduced the Chatbot UNA (Future assistant for entrepreneurs - FAE) to answer frequently asked questions regarding the process of enterprise registration. Chatbot is available 24/7 and thus able to make communication between citizens and the state accessible and friendly. UNA is available on both the website of the Register of Enterprises as well as on the Facebook page as part of the Facebook messenger application. UNA is able to answer frequently asked questions about the registration of their businesses as well as the liquidation, merchants, companies and organizations. If citizens already have an application in progress, they are also able to ask about the progress of their documents.  UNA only works in the Latvian language.  According to the first performance indicators, 44% of the questions asked on UNA are considered to be general of nature and easily taken care of by the Chatbot. "/>
    <s v="National"/>
    <x v="19"/>
    <s v="LT"/>
    <s v="Register of Enterprises of the Republic of Latvia"/>
    <s v="Central-Government"/>
    <x v="3"/>
    <s v="General economic, commercial and labour affair"/>
    <x v="1"/>
    <x v="1"/>
    <m/>
    <s v="Communication"/>
    <s v="Natural language processing"/>
    <m/>
    <s v="chatbot"/>
    <s v="B-LGA"/>
    <m/>
    <m/>
    <m/>
    <m/>
    <s v="Minimal-risk"/>
    <s v=" 0 Confident"/>
    <m/>
    <m/>
    <s v="Chatbots, Intelligent Digital Assistants, Virtual Agents and Recommendation Systems"/>
    <s v="Public services and engagement"/>
    <s v="Engagement management"/>
    <x v="0"/>
    <m/>
    <m/>
    <m/>
    <s v="G2B"/>
    <s v="Dynamic Data"/>
    <s v="Historical Data"/>
    <s v="Public Services and engagement"/>
    <m/>
    <m/>
    <s v="Incremental / Technical Change"/>
    <s v="Improved Public Service"/>
    <m/>
    <s v="x"/>
    <m/>
    <m/>
    <m/>
    <s v="Open Government Capabilities"/>
    <b v="0"/>
    <m/>
    <m/>
    <m/>
    <m/>
    <m/>
    <m/>
    <m/>
    <s v="Open government capabilities"/>
    <s v="x"/>
    <m/>
    <m/>
    <s v="https://oecd-opsi.org/innovations/una-the-first-virtual-assistant-of-public-administration-in-latvia/"/>
    <s v="published"/>
    <x v="0"/>
    <m/>
    <s v="Colin van Noordt"/>
    <d v="2020-01-01T00:00:00"/>
    <m/>
  </r>
  <r>
    <s v="AIWT6-120"/>
    <s v="VARIS - Reviews all the applicants to Rural Support Service"/>
    <s v="https://www.lad.gov.lv/en/news/the-robot-varis-has-started-work-at-the-rural-support-service-of-latvia-892"/>
    <s v="Jānis Ratkevičs &lt;Janis.Ratkevics@varam.gov.lv&gt;"/>
    <s v="The Rural Support Service (“LAD”) uses the virtual assistant “VARIS”. The “VARIS” shall review all aid applicants in the LAD database, then obtain information about the responsible persons of the company in the Lursoft database. The register of penalties “VARIS” shall check that the beneficiary has not been penalised. The resulting information “VARIS” shall be inserted into the LAD database."/>
    <s v="National"/>
    <x v="19"/>
    <s v="LT"/>
    <s v="Rural Support Service (“LAD”)"/>
    <s v="Central-Government"/>
    <x v="3"/>
    <s v="Transport"/>
    <x v="1"/>
    <x v="1"/>
    <m/>
    <s v="Planning"/>
    <s v="Searching"/>
    <s v="Knowledge representation"/>
    <m/>
    <s v="B-LGA"/>
    <s v="5-Services&amp;Benefits"/>
    <s v="5a-Services&amp;Benefits-eligibility_np"/>
    <m/>
    <m/>
    <s v="High-risk"/>
    <s v=" 0 Confident"/>
    <m/>
    <m/>
    <s v="AI-empowered Knowledge Management"/>
    <s v="Internal management"/>
    <s v="Internal primary processes"/>
    <x v="0"/>
    <m/>
    <m/>
    <m/>
    <s v="G2C"/>
    <s v="Dynamic Data"/>
    <s v="Dynamic Data"/>
    <s v="Public Services and engagement"/>
    <m/>
    <m/>
    <s v="Incremental / Technical Change"/>
    <s v="Improved Public Service"/>
    <m/>
    <s v="x"/>
    <m/>
    <s v="x"/>
    <m/>
    <b v="0"/>
    <b v="0"/>
    <m/>
    <m/>
    <m/>
    <m/>
    <m/>
    <m/>
    <m/>
    <b v="0"/>
    <m/>
    <m/>
    <m/>
    <s v="Mail to AI Watch (15-5-2020)"/>
    <s v="published"/>
    <x v="0"/>
    <m/>
    <s v="Colin van Noordt"/>
    <d v="2020-01-01T00:00:00"/>
    <d v="2020-01-01T00:00:00"/>
  </r>
  <r>
    <s v="AIWT6-121"/>
    <s v="FITS ITEMS - Road safety "/>
    <s v="https://investinlatvia.org/en/news/lgs-and-lmt-to-develop-solutions-for-drone-traffic"/>
    <s v="Jānis Ratkevičs &lt;Janis.Ratkevics@varam.gov.lv&gt;"/>
    <s v="The State Public Traffic Safety Directorate uses the FITS (&quot;Future Intelligent Transport Systems&quot;) ITEMS, which significantly improves road safety and saves people's lives. This AI system is capable of recognizing car numbers for driving speed, ensurance and roadworthiness test control on roads. At the end of 2018, the number of road accidents decreased by 43% compared to the number prior to the installation of photo cameras (1 084, after 613) at the roadside stages where photo cameras were installed and operated. "/>
    <s v="National"/>
    <x v="19"/>
    <s v="LT"/>
    <s v="State Public Traffic Safety Directorate"/>
    <s v="Central-Government"/>
    <x v="3"/>
    <s v="Transport"/>
    <x v="1"/>
    <x v="1"/>
    <m/>
    <s v="Perception"/>
    <s v="Computer vision"/>
    <s v="Machine learning"/>
    <m/>
    <s v="A-MLA"/>
    <m/>
    <m/>
    <s v="16-Transportation"/>
    <s v="Output that could produce physical damages to natural persons"/>
    <s v="Limited-risk"/>
    <s v=" 0 Confident"/>
    <m/>
    <m/>
    <s v="Computer Vision and Identity Recognition"/>
    <s v="Enforcement"/>
    <s v="Smart Recognition processes"/>
    <x v="0"/>
    <m/>
    <m/>
    <m/>
    <s v="G2G"/>
    <s v="Dynamic Data"/>
    <s v="Location Data"/>
    <s v="Enforcement"/>
    <m/>
    <m/>
    <s v="Transformative / Disruptive"/>
    <b v="0"/>
    <m/>
    <m/>
    <m/>
    <m/>
    <m/>
    <s v="Improved Administration Efficency"/>
    <s v="Improved Administrative Efficiency"/>
    <m/>
    <s v="x"/>
    <m/>
    <s v="x"/>
    <m/>
    <m/>
    <m/>
    <b v="0"/>
    <m/>
    <m/>
    <m/>
    <s v="Mail to AI Watch (15-5-2020), https://investinlatvia.org/en/key-sectors/sectors/smart-city"/>
    <s v="published"/>
    <x v="0"/>
    <m/>
    <s v="Colin van Noordt"/>
    <d v="2020-01-01T00:00:00"/>
    <m/>
  </r>
  <r>
    <s v="AIWT6-122"/>
    <s v="Crowd Recognition System in Gdynia"/>
    <s v=" "/>
    <m/>
    <s v="The city of Gdynia has used self-learning AI system as part of city monitoring, to detect clusters of people and check whether the residents obey the ban on assembly. The system was created by the Polish company Toolpoox which placed some of the information on a github and describes the system as an application detecting gatherings of people on images. It’s goal is to help fight against COVID-19 by pinpointing the most crowded spots. It was created while participating in https://www.hackcrisis.com/ hackathon. According to the information on the official city portal, in total, there are 138 city surveillance cameras in Gdynia, 18 of which are currently used for detectinggatherings of people. The cameras transmit images to computers equipped with image analysis software, i.e. crowd detection trigger, which is responsible for generating alarm when a group of people appears in a designated place. The alarm allows for quick intervention in case of a threat. However it seems that the system was not finally implemented in the city. In the response for a FOI request, the city of Gdynia representatives has replied that “In the monitoring system we do not use Visual Crowd Detector application. This is the domain of mounted FullHD cameras from Bosch, which have built-in video analytics.”"/>
    <s v="Local"/>
    <x v="19"/>
    <s v="LT"/>
    <s v="City of Gdynia"/>
    <s v="Governmental"/>
    <x v="4"/>
    <s v="Health n.e.c."/>
    <x v="5"/>
    <x v="1"/>
    <m/>
    <s v="Perception"/>
    <s v="Computer vision"/>
    <m/>
    <m/>
    <s v="A-MLA"/>
    <m/>
    <m/>
    <m/>
    <s v="Use critical realtime data"/>
    <s v="Limited-risk"/>
    <s v=" 0 Confident"/>
    <m/>
    <m/>
    <s v="Computer Vision and Identity Recognition"/>
    <m/>
    <m/>
    <x v="0"/>
    <m/>
    <m/>
    <m/>
    <m/>
    <m/>
    <m/>
    <s v="Enforcement"/>
    <m/>
    <m/>
    <m/>
    <s v="Improved Public Service"/>
    <m/>
    <m/>
    <s v="x"/>
    <s v="x"/>
    <m/>
    <b v="0"/>
    <b v="0"/>
    <m/>
    <m/>
    <m/>
    <m/>
    <m/>
    <m/>
    <m/>
    <b v="0"/>
    <m/>
    <m/>
    <m/>
    <s v="alGOVrithms 2.0 report  https://opendatakosovo.org/wp-content/uploads/2021/03/ODK_alGOVrithms-2-0_report-2021_1.pdf?x54371"/>
    <s v="validated"/>
    <x v="1"/>
    <s v="It looks like that at least the AI part of the system is not used at all (&quot;it seems that the system was_x000a_not finally implemented in the city&quot;)"/>
    <s v="Colin van Noordt"/>
    <d v="2021-03-20T00:00:00"/>
    <d v="2021-06-15T00:00:00"/>
  </r>
  <r>
    <s v="AIWT6-123"/>
    <s v="Automatic decision making of the Electronic Declaration System of the State Revenue Service"/>
    <s v="https://www.vid.gov.lv/en/electronic-declaration-system"/>
    <s v="Jānis Ratkevičs &lt;Janis.Ratkevics@varam.gov.lv&gt;"/>
    <s v="The Electronic Declaration System (EDS) of the State Revenue Service shall use the decision-making automating elements by automatically verifying the submitted declarations. It allows the approval of a declaration up to 2/3 which does not reveal non-compliance and thus allows experts to devote time only to checking declarations where non-compliance has been detected. In the future, there is great potential for ML solutions that will help to explore the client of public administration by promoting more efficient services for citizens, reducing the shadow economy and money laundering. At: https://www.vid.gov.lv/en/electronic-declaration-system &quot;EDS provides automated verification of correctness of document completion and information of the customer about results.&quot;"/>
    <s v="National"/>
    <x v="19"/>
    <s v="LT"/>
    <s v="State Revenue Service "/>
    <s v="Central-Government"/>
    <x v="1"/>
    <s v="Executive and legislative organs, financial and fiscal affairs, external affairs."/>
    <x v="1"/>
    <x v="1"/>
    <m/>
    <s v="Learning"/>
    <s v="Machine learning"/>
    <s v="Machine learning"/>
    <s v="data risk indicator"/>
    <s v="A-MLA"/>
    <s v="5-Services&amp;Benefits"/>
    <s v="5a-Services&amp;Benefits-eligibility_np"/>
    <m/>
    <m/>
    <s v="High-risk"/>
    <s v=" 0 Confident"/>
    <m/>
    <m/>
    <s v="Machine Learning, Deep Learning"/>
    <s v="Public services and engagement"/>
    <s v="Service personalisation (various)"/>
    <x v="0"/>
    <m/>
    <m/>
    <m/>
    <s v="G2C"/>
    <s v="Dynamic Data"/>
    <s v="Streaming Data"/>
    <s v="Adjudication"/>
    <m/>
    <m/>
    <s v="Organizational / Sustained Change"/>
    <s v="Improved Public Service"/>
    <m/>
    <m/>
    <s v="x"/>
    <s v="x"/>
    <m/>
    <b v="0"/>
    <b v="0"/>
    <m/>
    <m/>
    <m/>
    <m/>
    <m/>
    <m/>
    <m/>
    <b v="0"/>
    <m/>
    <m/>
    <m/>
    <s v="Mail to AI Watch (15-5-2020)"/>
    <s v="published"/>
    <x v="0"/>
    <m/>
    <s v="Colin van Noordt"/>
    <d v="2020-01-01T00:00:00"/>
    <d v="2021-06-18T00:00:00"/>
  </r>
  <r>
    <s v="AIWT6-124"/>
    <s v="Toms - Chatbot facilitating customer communication with the State Revenue service"/>
    <s v="https://www.vid.gov.lv/"/>
    <m/>
    <s v="A Chatbot facilitating customer communication with the State Revenue service (working time, locations, etc.), registration of economic operators, use of the Electronic Declaration System (access facilities, general issues on EDs), annual income statement and eligible expenditure (mandatory submission, types of eligible expenditure, repayment and payment deadlines), as well as the mobile application “Eligible expenditure”. Consulting is availability 24/7, freeing employees from answering typical questions."/>
    <s v="National"/>
    <x v="19"/>
    <s v="LT"/>
    <s v="State Revenue Service"/>
    <s v="Central-Government"/>
    <x v="1"/>
    <s v="Executive and legislative organs, financial and fiscal affairs, external affairs."/>
    <x v="1"/>
    <x v="1"/>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m/>
    <s v="x"/>
    <s v="x"/>
    <s v="x"/>
    <b v="0"/>
    <b v="0"/>
    <m/>
    <m/>
    <m/>
    <m/>
    <m/>
    <m/>
    <m/>
    <b v="0"/>
    <m/>
    <m/>
    <m/>
    <s v="https://www.iota-tax.org/news/latvian-tax-administration-has-virtual-assistant-tom"/>
    <s v="published"/>
    <x v="0"/>
    <m/>
    <s v="Colin van Noordt"/>
    <d v="2020-01-01T00:00:00"/>
    <d v="2021-06-15T00:00:00"/>
  </r>
  <r>
    <s v="AIWT6-125"/>
    <s v="LAA - Pilot lung cancer risk assessment"/>
    <s v="https://issuu.com/rigastehniskauniversitate/docs/innovation_2018_rudens_new_eng_link/5"/>
    <m/>
    <s v="In Latvia, a pilot project for developing lung cancer risk assessment, early diagnosis and forecasting techniques based on large data analysis. Doctors acknowledge that treatment is more effective when it is detected as soon as possible. Over the course of the project, ML is intended to be used to diagnose cancer. In this area, the Latvian Investment and Development Agency (LAA) has approved two strategic commercialisation projects under the “Aid for Development of Technology Transfer System” programme for a total amount of EUR 600 thousand. In the event of successful cooperation, a genomics centre may be developed in Latvia, with the necessary technical and research infrastructure, which, using data stored in the “data lake” (data lake), would be able to achieve European excellence in applied research and services. In turn, the genomics centre would result in new and unique data."/>
    <s v="National"/>
    <x v="19"/>
    <s v="LT"/>
    <m/>
    <s v="Central-Government"/>
    <x v="4"/>
    <s v="Hospital services."/>
    <x v="4"/>
    <x v="1"/>
    <m/>
    <s v="Reasoning"/>
    <s v="Machine learning"/>
    <s v="Optimisation"/>
    <m/>
    <s v="A-MLA"/>
    <m/>
    <m/>
    <s v="12-ClinicalUse"/>
    <m/>
    <s v="High-risk"/>
    <s v=" 0 Confident"/>
    <s v="A11-Medical devices, Reg. (EU) 2017/745"/>
    <m/>
    <s v="AI-empowered Knowledge Management"/>
    <s v="Internal management"/>
    <s v="Internal support processes"/>
    <x v="0"/>
    <m/>
    <m/>
    <m/>
    <s v="G2G"/>
    <s v="Historical Data"/>
    <m/>
    <s v="Regulatory research, analysis and monitoring"/>
    <m/>
    <m/>
    <s v="Organizational / Sustained Change"/>
    <b v="0"/>
    <m/>
    <m/>
    <m/>
    <m/>
    <m/>
    <s v="Improved Administration Efficency"/>
    <s v="Improved Administrative Efficiency"/>
    <m/>
    <s v="x"/>
    <s v="x"/>
    <s v="x"/>
    <m/>
    <m/>
    <m/>
    <b v="0"/>
    <m/>
    <m/>
    <m/>
    <s v="Mail to AI Watch (15-5-2020)"/>
    <s v="published"/>
    <x v="0"/>
    <m/>
    <s v="Colin van Noordt"/>
    <d v="2020-01-01T00:00:00"/>
    <d v="2020-01-01T00:00:00"/>
  </r>
  <r>
    <s v="AIWT6-126"/>
    <s v="Black ice - Preventive protection of black ice"/>
    <s v=" "/>
    <m/>
    <s v="There are AI tools used in order to predict and prevent black ice. The AI detects and predicts within 2-3 hours where there be black ice in these areas, so preventice actions can be taken "/>
    <s v="National"/>
    <x v="19"/>
    <s v="LT"/>
    <m/>
    <s v="Governmental"/>
    <x v="3"/>
    <s v="Transport"/>
    <x v="2"/>
    <x v="4"/>
    <m/>
    <s v="Reasoning"/>
    <s v="Automated reasoning"/>
    <m/>
    <m/>
    <m/>
    <m/>
    <m/>
    <m/>
    <m/>
    <m/>
    <s v=" 0 Confident"/>
    <m/>
    <m/>
    <s v="Expert and Rule based Systems, Algorithmic Decision Making"/>
    <m/>
    <m/>
    <x v="0"/>
    <m/>
    <m/>
    <m/>
    <m/>
    <m/>
    <m/>
    <s v="Enforcement"/>
    <m/>
    <m/>
    <s v="Incremental / Technical Change"/>
    <s v="Improved Public Service"/>
    <m/>
    <m/>
    <s v="x"/>
    <s v="x"/>
    <m/>
    <b v="0"/>
    <b v="0"/>
    <m/>
    <m/>
    <m/>
    <m/>
    <m/>
    <m/>
    <m/>
    <b v="0"/>
    <m/>
    <m/>
    <m/>
    <s v="Tallinn Digital Summit 2019 Smart city session"/>
    <s v="validated"/>
    <x v="1"/>
    <s v="No information available"/>
    <s v="Colin van Noordt"/>
    <d v="2020-01-01T00:00:00"/>
    <d v="2020-01-01T00:00:00"/>
  </r>
  <r>
    <s v="AIWT6-127"/>
    <s v="viLTe' - Chatbot answering relevant questions regarding the COVID-19"/>
    <s v="https://viltebot.com/"/>
    <s v="Marcos Daniel Martinez marcos@wizeai.com "/>
    <s v="viLTe' was created during a recent hackathon &quot;Hack the Crisis&quot; and is capable of answering relevant questions regarding the COVID-19 pandemic, such as the symptons, restrictions and more."/>
    <s v="National"/>
    <x v="19"/>
    <s v="LT"/>
    <s v="Government of the Republic of Lithuania"/>
    <s v="Central-Government"/>
    <x v="4"/>
    <s v="Public health services."/>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s v="x"/>
    <m/>
    <s v="x"/>
    <s v="x"/>
    <b v="0"/>
    <b v="0"/>
    <m/>
    <m/>
    <m/>
    <m/>
    <m/>
    <m/>
    <m/>
    <b v="0"/>
    <m/>
    <m/>
    <m/>
    <s v="https://koronastop.lrv.lt/"/>
    <s v="published"/>
    <x v="0"/>
    <m/>
    <s v="Colin van Noordt"/>
    <d v="2020-01-01T00:00:00"/>
    <m/>
  </r>
  <r>
    <s v="AIWT6-128"/>
    <s v="FCIS - Machine learning to identify suspicious patterns (trade, financial flows)"/>
    <s v=" "/>
    <m/>
    <s v="Lithuanian Customs 's Financial Crime Investigations Service are using machine learning to identify suspicious patterns (trade, financial flows). This is part of a H2020 project, which, among other things, will explore using AI for better processing and analysis of data. The project will aim to apply Artificial Intelligence, data analysis and data visualization methods over two years, allowing law enforcement professionals to link, prioritize and analyze information gathered from different sources to facilitate decision-making. Several organizational units will be directly involved in the development of a targeted data processing and analysis system."/>
    <s v="National"/>
    <x v="19"/>
    <s v="LT"/>
    <s v="Lithuanian customs"/>
    <s v="Central-Government"/>
    <x v="5"/>
    <s v="Public order and safety n.e.c."/>
    <x v="4"/>
    <x v="7"/>
    <m/>
    <s v="Learning"/>
    <s v="Machine learning"/>
    <s v="Machine learning"/>
    <m/>
    <s v="A-MLA"/>
    <s v="6-LawEnforcement"/>
    <s v="6d-LawEnforcement-reliabilityevidence"/>
    <m/>
    <m/>
    <s v="High-risk"/>
    <s v=" 0 Confident"/>
    <m/>
    <m/>
    <s v="Machine Learning, Deep Learning"/>
    <s v="Enforcement"/>
    <s v="Supporting inspection processes"/>
    <x v="0"/>
    <m/>
    <m/>
    <m/>
    <s v="G2G"/>
    <s v="Dynamic Data"/>
    <s v="Streaming Data"/>
    <s v="Enforcement"/>
    <m/>
    <m/>
    <s v="Organizational / Sustained Change"/>
    <b v="0"/>
    <m/>
    <m/>
    <m/>
    <m/>
    <m/>
    <s v="Improved Administration Efficency"/>
    <s v="Improved Administrative Efficiency"/>
    <m/>
    <s v="x"/>
    <m/>
    <s v="x"/>
    <m/>
    <m/>
    <m/>
    <b v="0"/>
    <m/>
    <m/>
    <m/>
    <s v="http://www.fntt.lt/lt/ivykiai/fntt-kartu-su-partneriais-pradeda-igyvendinti-europos-sajungos-moksliniu-tyrimu-ir-inovaciju-lesomis-remiama-projekta/3768"/>
    <s v="published"/>
    <x v="0"/>
    <m/>
    <s v="Colin van Noordt"/>
    <d v="2020-01-01T00:00:00"/>
    <m/>
  </r>
  <r>
    <s v="AIWT6-129"/>
    <s v="Fix the city - city problem registry platform &amp; application"/>
    <s v="https://www.interregeurope.eu/policylearning/good-practices/item/3306/fix-the-city-tvarkau-miesta-city-problem-registry-platform-application/"/>
    <s v="arunas.mark@mita.l"/>
    <s v="AI-based solutions are being considered as the possible next step for “I fix Vilnius” application."/>
    <s v="Local"/>
    <x v="19"/>
    <s v="LT"/>
    <m/>
    <s v="Governmental"/>
    <x v="8"/>
    <s v="Housing and community amenities n.e.c."/>
    <x v="2"/>
    <x v="4"/>
    <m/>
    <s v="Planning"/>
    <s v="Automated reasoning"/>
    <m/>
    <m/>
    <m/>
    <m/>
    <m/>
    <m/>
    <m/>
    <m/>
    <s v=" 0 Confident"/>
    <m/>
    <m/>
    <m/>
    <m/>
    <m/>
    <x v="0"/>
    <m/>
    <m/>
    <m/>
    <m/>
    <m/>
    <m/>
    <s v="Public Services and engagement"/>
    <m/>
    <m/>
    <s v="Incremental / Technical Change"/>
    <b v="0"/>
    <m/>
    <m/>
    <m/>
    <m/>
    <m/>
    <b v="0"/>
    <b v="0"/>
    <m/>
    <m/>
    <m/>
    <m/>
    <m/>
    <m/>
    <m/>
    <b v="0"/>
    <m/>
    <m/>
    <m/>
    <s v="Mail to AI Watch (27-4-2020)"/>
    <s v="validated"/>
    <x v="1"/>
    <s v="No information is available on the net"/>
    <s v="Colin van Noordt"/>
    <d v="2020-01-01T00:00:00"/>
    <d v="2020-01-01T00:00:00"/>
  </r>
  <r>
    <s v="AIWT6-130"/>
    <s v="Hadoop Data Analytics"/>
    <s v=" "/>
    <m/>
    <s v="Lithuanian Centre of Registers (https://www.registrucentras.lt/en/) has a strategy to start developing/using a data analytics system based on Hadoop Distributed File System. They intend to bring together data from different information systems and then potentially use machine learning and neural networks (or may be allow others to take advantage of this), which in turn could be applied to all kinds of purposes, including better public services."/>
    <s v="National"/>
    <x v="19"/>
    <s v="LT"/>
    <m/>
    <s v="Governmental"/>
    <x v="1"/>
    <s v="Executive and legislative organs, financial and fiscal affairs, external affairs."/>
    <x v="2"/>
    <x v="4"/>
    <m/>
    <s v="Reasoning"/>
    <s v="Knowledge representation"/>
    <m/>
    <m/>
    <m/>
    <m/>
    <m/>
    <m/>
    <m/>
    <m/>
    <s v=" 0 Confident"/>
    <m/>
    <m/>
    <s v="AI-empowered Knowledge Management"/>
    <m/>
    <m/>
    <x v="0"/>
    <m/>
    <m/>
    <m/>
    <m/>
    <m/>
    <m/>
    <s v="Internal Management"/>
    <m/>
    <m/>
    <s v="Incremental / Technical Change"/>
    <s v="Improved Public Service"/>
    <m/>
    <m/>
    <s v="x"/>
    <s v="x"/>
    <m/>
    <b v="0"/>
    <b v="0"/>
    <m/>
    <m/>
    <m/>
    <m/>
    <m/>
    <m/>
    <m/>
    <b v="0"/>
    <m/>
    <m/>
    <m/>
    <s v="Mail to AI Watch (27-4-2020)"/>
    <s v="validated"/>
    <x v="1"/>
    <s v="Data lake, not directly related with AI"/>
    <s v="Colin van Noordt"/>
    <d v="2020-01-01T00:00:00"/>
    <d v="2020-01-01T00:00:00"/>
  </r>
  <r>
    <s v="AIWT6-131"/>
    <s v="Chatbot POLI - Personal Operator for users of Luxembourgish Institutions"/>
    <s v="https://poli.public.lu/fr.html"/>
    <m/>
    <s v="A chatbot, called POLI (Personal Operator for users of Luxembourgish Institutions), has been developed. This is an initiative from the  Ministry of Agriculture, Viticulture and Consumer Protection in close collaboration with the State Centre for Information Technologies (Centre des technologies de l'information de l’Etat - CTIE), _x000a_"/>
    <s v="National"/>
    <x v="20"/>
    <s v="LU"/>
    <m/>
    <s v="Governmental"/>
    <x v="1"/>
    <s v="Executive and legislative organs, financial and fiscal affairs, external affairs."/>
    <x v="0"/>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m/>
    <s v="validated"/>
    <x v="1"/>
    <s v="Not in use anymore"/>
    <s v="Colin van Noordt"/>
    <d v="2020-01-01T00:00:00"/>
    <d v="2020-01-01T00:00:00"/>
  </r>
  <r>
    <s v="AIWT6-132"/>
    <s v="AI powered adaptive learning system"/>
    <s v="https://malta.ai/wp-content/uploads/2019/11/Malta_The_Ultimate_AI_Launchpad_vFinal.pdf"/>
    <m/>
    <s v="The proposed project will consist of two parts that will be undertaken by 2022: • Part 1: A pilot project to develop an AI-powered adaptive learning system to help students achieve better education outcomes through personalised learning programmes based on student performance, ambitions and needs. The pilot will also help teachers to build more formative assessments of the pupils’ capabilities. The project will be piloted with 50 educators and 1,000 students across primary and secondary education. • Part 2: A pilot project to construct a rich data set and use AI to assist in driving insights and actions to enhance the education system. The initial project will focus on delivering predictive insights to assist in identifying early school-leavers to help educators take preventative actions to drive better outcomes. The MEDE will ensure student and parent participation in the development, testing and deployment process, ascertaining that these important stakeholders in this initiative fully appreciate its benefits and the experimental nature of the pilot project, and have a meaningful route by which to make their concerns known"/>
    <s v="Local"/>
    <x v="21"/>
    <s v="MT"/>
    <s v="Department of Learning_x000a_and Assessment Programmes_x000a_Ministry for Education and Employment"/>
    <s v="Governmental"/>
    <x v="9"/>
    <s v="Education not definable by level."/>
    <x v="2"/>
    <x v="4"/>
    <m/>
    <s v="Learning"/>
    <s v="Machine learning"/>
    <m/>
    <m/>
    <m/>
    <m/>
    <m/>
    <m/>
    <m/>
    <m/>
    <s v=" 0 Confident"/>
    <m/>
    <m/>
    <s v="Machine Learning, Deep Learning"/>
    <m/>
    <m/>
    <x v="0"/>
    <m/>
    <m/>
    <m/>
    <m/>
    <m/>
    <m/>
    <s v="Public Services and engagement"/>
    <m/>
    <m/>
    <s v="Transformative / Disruptive"/>
    <s v="Improved Public Service"/>
    <m/>
    <m/>
    <s v="x"/>
    <s v="x"/>
    <m/>
    <b v="0"/>
    <b v="0"/>
    <m/>
    <m/>
    <m/>
    <m/>
    <m/>
    <m/>
    <m/>
    <b v="0"/>
    <m/>
    <m/>
    <m/>
    <s v="Malta AI Strategy https://malta.ai/wp-content/uploads/2019/11/Malta_The_Ultimate_AI_Launchpad_vFinal.pdf"/>
    <s v="created"/>
    <x v="1"/>
    <m/>
    <s v="Colin van Noordt"/>
    <d v="2020-01-01T00:00:00"/>
    <m/>
  </r>
  <r>
    <s v="AIWT6-133"/>
    <s v="AI to analyse water and energy usage"/>
    <s v="https://malta.ai/wp-content/uploads/2019/11/Malta_The_Ultimate_AI_Launchpad_vFinal.pdf"/>
    <m/>
    <s v="AI algorithms will be used to collect, organise and analyse current data to discover patterns and other useful information relating to water and energy usage. The solution will deploy large-scale analytics and machine learning on customer data to help the utility companies to maximise resources and subsequently provide responsive real-time customer service management. Concurrently, they have the ability to make real-time adjustments to attain optimised generation efficiency."/>
    <s v="Local"/>
    <x v="21"/>
    <s v="MT"/>
    <s v="Ministry for Energy and Water Management"/>
    <s v="Governmental"/>
    <x v="8"/>
    <s v="Water supply."/>
    <x v="2"/>
    <x v="4"/>
    <m/>
    <s v="Planning"/>
    <s v="Searching"/>
    <m/>
    <m/>
    <m/>
    <m/>
    <m/>
    <m/>
    <m/>
    <m/>
    <s v=" 0 Confident"/>
    <m/>
    <m/>
    <s v="Expert and Rule based Systems, Algorithmic Decision Making"/>
    <m/>
    <m/>
    <x v="0"/>
    <m/>
    <m/>
    <m/>
    <m/>
    <m/>
    <m/>
    <s v="Public Services and engagement"/>
    <m/>
    <m/>
    <s v="Incremental / Technical Change"/>
    <s v="Improved Public Service"/>
    <m/>
    <s v="x"/>
    <m/>
    <s v="x"/>
    <m/>
    <b v="0"/>
    <b v="0"/>
    <m/>
    <m/>
    <m/>
    <m/>
    <m/>
    <m/>
    <m/>
    <b v="0"/>
    <m/>
    <m/>
    <m/>
    <s v="Malta AI Strategy https://malta.ai/wp-content/uploads/2019/11/Malta_The_Ultimate_AI_Launchpad_vFinal.pdf"/>
    <s v="created"/>
    <x v="1"/>
    <m/>
    <s v="Colin van Noordt"/>
    <d v="2020-01-01T00:00:00"/>
    <m/>
  </r>
  <r>
    <s v="AIWT6-134"/>
    <s v="Predictive maintenance models"/>
    <s v="https://malta.ai/wp-content/uploads/2019/11/Malta_The_Ultimate_AI_Launchpad_vFinal.pdf"/>
    <m/>
    <s v="Predictive maintenance models and scenarios will also be developed. Data from various sources, such as historical maintenance records and sensor data from the network, will be used to facilitate the implementation of solutions which identify problems before they occur, reducing the need for the current time-intensive manual inspections. The project is expected to drive better efficiency, resilience and stability across Malta’s energy and water networks, and lay the foundation for the next evolution of its smart grid network."/>
    <s v="Local"/>
    <x v="21"/>
    <s v="MT"/>
    <s v="Ministry for Energy and Water Management"/>
    <s v="Governmental"/>
    <x v="8"/>
    <s v="Housing and community amenities n.e.c."/>
    <x v="2"/>
    <x v="4"/>
    <m/>
    <s v="Planning"/>
    <s v="Searching"/>
    <m/>
    <m/>
    <m/>
    <m/>
    <m/>
    <m/>
    <m/>
    <m/>
    <s v=" 0 Confident"/>
    <m/>
    <m/>
    <s v="Predictive Analytics, Simulation and Data Visualisation"/>
    <m/>
    <m/>
    <x v="0"/>
    <m/>
    <m/>
    <m/>
    <m/>
    <m/>
    <m/>
    <s v="Internal Management"/>
    <m/>
    <m/>
    <s v="Incremental / Technical Change"/>
    <s v="Improved Public Service"/>
    <m/>
    <s v="x"/>
    <m/>
    <s v="x"/>
    <m/>
    <b v="0"/>
    <b v="0"/>
    <m/>
    <m/>
    <m/>
    <m/>
    <m/>
    <m/>
    <m/>
    <b v="0"/>
    <m/>
    <m/>
    <m/>
    <s v="Malta AI Strategy https://malta.ai/wp-content/uploads/2019/11/Malta_The_Ultimate_AI_Launchpad_vFinal.pdf"/>
    <s v="created"/>
    <x v="1"/>
    <m/>
    <s v="Colin van Noordt"/>
    <d v="2020-01-01T00:00:00"/>
    <m/>
  </r>
  <r>
    <s v="AIWT6-135"/>
    <s v="AI on Pharmacy of Your Choice platform"/>
    <s v="https://malta.ai/wp-content/uploads/2019/11/Malta_The_Ultimate_AI_Launchpad_vFinal.pdf"/>
    <m/>
    <s v="The Pharmacy of Your Choice (POYC) repository captures entitlement, prescription and dispensing data for over 143,000 active patients with chronic conditions. It has been maintained over a period of 10 years and now includes a wealth of information on the local population, including deceased persons, the prevalence of and shifts in chronic conditions, and the treatments provided in this regard. This is in addition to full demographic data, as well as data on related prescribing and dispensing practices and practitioners. The pilot project to be undertaken will explore how the application of AI on top of the POYC platform can: • Assist prescribers to make more informed decisions from a patient safety perspective • Perform predictive analysis to drive cost savings in procurement spend • Devise preventive care models at both the macro and micro level to create better health outcomes"/>
    <s v="National"/>
    <x v="21"/>
    <s v="MT"/>
    <s v="Ministry for Health"/>
    <s v="Governmental"/>
    <x v="4"/>
    <s v="Public health services."/>
    <x v="2"/>
    <x v="4"/>
    <m/>
    <s v="Planning"/>
    <s v="Searching"/>
    <m/>
    <m/>
    <m/>
    <m/>
    <m/>
    <m/>
    <m/>
    <m/>
    <s v=" 0 Confident"/>
    <m/>
    <m/>
    <s v="Predictive Analytics, Simulation and Data Visualisation"/>
    <m/>
    <m/>
    <x v="0"/>
    <m/>
    <m/>
    <m/>
    <m/>
    <m/>
    <m/>
    <s v="Regulatory research, analysis and monitoring"/>
    <m/>
    <m/>
    <s v="Organizational / Sustained Change"/>
    <s v="Improved Public Service"/>
    <m/>
    <m/>
    <s v="x"/>
    <s v="x"/>
    <m/>
    <b v="0"/>
    <b v="0"/>
    <m/>
    <m/>
    <m/>
    <m/>
    <m/>
    <m/>
    <m/>
    <b v="0"/>
    <m/>
    <m/>
    <m/>
    <s v="Malta AI Strategy https://malta.ai/wp-content/uploads/2019/11/Malta_The_Ultimate_AI_Launchpad_vFinal.pdf"/>
    <s v="created"/>
    <x v="1"/>
    <m/>
    <s v="Colin van Noordt"/>
    <d v="2020-01-01T00:00:00"/>
    <m/>
  </r>
  <r>
    <s v="AIWT6-136"/>
    <s v="AI in Digital Tourist Platform"/>
    <s v="https://malta.ai/wp-content/uploads/2019/11/Malta_The_Ultimate_AI_Launchpad_vFinal.pdf"/>
    <m/>
    <s v="AI will be incorporated into the Digital Tourism Platform to enable the development of rich tourist personas, which combine psychological characteristics, such as interests and lifestyle choices, with demographic data. Machine learning will enable the platform to create deeper and smarter personas as it collects more data. From this information, the Digital Tourism Platform will be able to: • Suggest itineraries and experiences for tourists matched to their interests, similar to recommendation engines commonly used by digital music and television streaming services and social media • Create propensity models based on predictive analytics to forecast where a tourist will go and which tickets they may purchase, and use that information to recommend suggestions, via targeted promotional notifications within the app, to balance loads and minimise queues. Subsequent phases of the project could see wider data sets, such as those from IoT sensors on bus stops and tourist attractions, incorporated into the platform to drive smarter, just-in-time recommendations. Building on this initiative, the Government plans to launch an Environment Passport initiative. The Environment Passport will provide VisitMalta+ app users with information and advice to make their visit more environmentally friendly and offer them rewards, such as discounted attraction admissio"/>
    <s v="National"/>
    <x v="21"/>
    <s v="MT"/>
    <s v="Ministry for Tourism"/>
    <s v="Governmental"/>
    <x v="3"/>
    <s v="Economic affairs n.e.c"/>
    <x v="2"/>
    <x v="4"/>
    <m/>
    <s v="Planning"/>
    <s v="Search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s v="Malta AI Strategy https://malta.ai/wp-content/uploads/2019/11/Malta_The_Ultimate_AI_Launchpad_vFinal.pdf"/>
    <s v="created"/>
    <x v="1"/>
    <m/>
    <s v="Colin van Noordt"/>
    <d v="2020-01-01T00:00:00"/>
    <m/>
  </r>
  <r>
    <s v="AIWT6-137"/>
    <s v="AI incorporation into traffic control and GIS system"/>
    <s v="https://malta.ai/wp-content/uploads/2019/11/Malta_The_Ultimate_AI_Launchpad_vFinal.pdf"/>
    <m/>
    <s v="The proposed project will consist of three parts that will be undertaken across a three-year period: • Part 1: A pilot project to deploy an AI engine to manage traffic flow on one key junction. The solution will use existing video feeds to detect the number of vehicles on the road, then the AI software will process this information and control the traffic lights to keep traffic flow moving in the most optimal way, with a manual controller retaining oversight for safety purposes. • Part 2: The enhancement of Malta’s GIS system by connecting new data feeds to the current system and making the information available to third-party, AIenabled, journey planner and mapping applications. This will improve the accuracy of journey planning and provide real-time tracking of public transport through the development of a mobility analytics dashboard. • Part 3: A detailed study on the potential for widespread AI enhancements to be incorporated in Malta’s traffic management system"/>
    <s v="Local"/>
    <x v="21"/>
    <s v="MT"/>
    <s v="Ministry for Transport, Infrastructure and Capital_x000a_Projects"/>
    <s v="Governmental"/>
    <x v="3"/>
    <s v="Transport"/>
    <x v="2"/>
    <x v="4"/>
    <m/>
    <s v="Perception"/>
    <s v="Computer vision"/>
    <m/>
    <m/>
    <m/>
    <m/>
    <m/>
    <m/>
    <m/>
    <m/>
    <s v=" 0 Confident"/>
    <m/>
    <m/>
    <s v="Computer Vision and Identity Recognition"/>
    <m/>
    <m/>
    <x v="0"/>
    <m/>
    <m/>
    <m/>
    <m/>
    <m/>
    <m/>
    <s v="Public Services and engagement"/>
    <m/>
    <m/>
    <s v="Organizational / Sustained Change"/>
    <s v="Improved Public Service"/>
    <m/>
    <s v="x"/>
    <m/>
    <s v="x"/>
    <m/>
    <b v="0"/>
    <b v="0"/>
    <m/>
    <m/>
    <m/>
    <m/>
    <m/>
    <m/>
    <m/>
    <b v="0"/>
    <m/>
    <m/>
    <m/>
    <s v="Malta AI Strategy https://malta.ai/wp-content/uploads/2019/11/Malta_The_Ultimate_AI_Launchpad_vFinal.pdf"/>
    <s v="created"/>
    <x v="1"/>
    <m/>
    <s v="Colin van Noordt"/>
    <d v="2020-01-01T00:00:00"/>
    <m/>
  </r>
  <r>
    <s v="AIWT6-138"/>
    <s v="AI-driven email assistant for civil staff"/>
    <s v="https://malta.ai/wp-content/uploads/2019/11/Malta_The_Ultimate_AI_Launchpad_vFinal.pdf"/>
    <m/>
    <s v="Processing clients’ requests quickly, efficiently and as accurately as possible is of paramount importance. The project will explore how applying AI into the servizz.gov customer service workflow can drive perfomance enhancements across each of these areas. The project will consist of the phases below, with the first to be completed by 2022: • The first phase will focus on the back office. An AI-driven email assistant will be created to assist servizz.gov agents, analyse citizens’ email queries automatically and provide the assigned agent with a suggested reply automatically. The agent will then use the suggested reply as a basis for the official final reply to the citizen, to minimise the time taken to reply to queries. A human agent will check and control the quality and content of the reply email, and the changes will be monitored by the AI system so that it continues to learn how to better formulate reply emails. However, the final say is that of the human agent."/>
    <s v="National"/>
    <x v="21"/>
    <s v="MT"/>
    <s v="Office of the Prime Minister"/>
    <s v="Governmental"/>
    <x v="1"/>
    <s v="General services."/>
    <x v="2"/>
    <x v="4"/>
    <m/>
    <s v="Communication"/>
    <s v="Natural language processing"/>
    <m/>
    <m/>
    <m/>
    <m/>
    <m/>
    <m/>
    <m/>
    <m/>
    <s v=" 0 Confident"/>
    <m/>
    <m/>
    <s v="Audio Processing"/>
    <m/>
    <m/>
    <x v="0"/>
    <m/>
    <m/>
    <m/>
    <m/>
    <m/>
    <m/>
    <s v="Public Services and engagement"/>
    <m/>
    <m/>
    <s v="Incremental / Technical Change"/>
    <s v="Improved Public Service"/>
    <m/>
    <m/>
    <s v="x"/>
    <s v="x"/>
    <m/>
    <b v="0"/>
    <b v="0"/>
    <m/>
    <m/>
    <m/>
    <m/>
    <m/>
    <m/>
    <m/>
    <b v="0"/>
    <m/>
    <m/>
    <m/>
    <s v="Malta AI Strategy https://malta.ai/wp-content/uploads/2019/11/Malta_The_Ultimate_AI_Launchpad_vFinal.pdf"/>
    <s v="created"/>
    <x v="1"/>
    <m/>
    <s v="Colin van Noordt"/>
    <d v="2020-01-01T00:00:00"/>
    <m/>
  </r>
  <r>
    <s v="AIWT6-139"/>
    <s v="Chatbot assisting citizens "/>
    <s v="https://malta.ai/wp-content/uploads/2019/11/Malta_The_Ultimate_AI_Launchpad_vFinal.pdf"/>
    <m/>
    <s v=" Later phases of the project envisage the development of a chatbot, which will use AI to initially determine how citizens can best be directed to obtain the information that they are seeking. The long-term strategy is to include voice assistance over the telephone, with the same principle of an AI system that is able to communicate and help customers with their queries, but in this case using the voice medium. All these services will be developed in both English and Maltese so that servizz.gov can serve clients in their preferred language. Furthermore, as an additional long-term strategy, it is envisaged that servizz.gov will be able to use machine translation services to communicate clearly with foreign nationals living in Malta in their preferred language."/>
    <s v="National"/>
    <x v="21"/>
    <s v="MT"/>
    <s v="Office of the Prime Minister"/>
    <s v="Governmental"/>
    <x v="1"/>
    <s v="Executive and legislative organs, financial and fiscal affairs, external affairs."/>
    <x v="2"/>
    <x v="4"/>
    <m/>
    <s v="Communication"/>
    <s v="Natural language processing"/>
    <m/>
    <m/>
    <m/>
    <m/>
    <m/>
    <m/>
    <m/>
    <m/>
    <s v=" 0 Confident"/>
    <m/>
    <m/>
    <s v="Natural Language Processing, Text Mining and Speech Analytics"/>
    <m/>
    <m/>
    <x v="0"/>
    <m/>
    <m/>
    <m/>
    <m/>
    <m/>
    <m/>
    <s v="Public Services and engagement"/>
    <m/>
    <m/>
    <s v="Transformative / Disruptive"/>
    <s v="Improved Public Service"/>
    <m/>
    <m/>
    <s v="x"/>
    <s v="x"/>
    <m/>
    <b v="0"/>
    <b v="0"/>
    <m/>
    <m/>
    <m/>
    <m/>
    <m/>
    <m/>
    <m/>
    <b v="0"/>
    <m/>
    <m/>
    <m/>
    <s v="Malta AI Strategy https://malta.ai/wp-content/uploads/2019/11/Malta_The_Ultimate_AI_Launchpad_vFinal.pdf"/>
    <s v="created"/>
    <x v="1"/>
    <m/>
    <s v="Colin van Noordt"/>
    <d v="2020-01-01T00:00:00"/>
    <m/>
  </r>
  <r>
    <s v="AIWT6-140"/>
    <s v="Amberscript - Automated speech translation for public organisations"/>
    <s v="https://www.amberscript.com/en/"/>
    <s v="Bob Roelofs  b.roelofs@gelderland.nl (Clerk of Province of Gelderland)"/>
    <s v="Many Dutch municipalities, like the municipality of Staphorst, have implemented speech recognition model through a company product, AmberScript specialized in speech recognition, for providing automated speech translation coming from municipality council and bringing transparency on how decisions are made for the citizens. The product has been specifically trained on data from the public sector meetings. A dataset of more than_x000a_1.000 hours of audio with transcriptions was compiled, cleaned and processed into the AI Model. Now the product is capable of transcribing many of the discussions held in the municipal meetings, allowing citizens with hearing imparities to follow political debates online. "/>
    <s v="National"/>
    <x v="13"/>
    <s v="NL"/>
    <s v="About 120 different municipalities in the Netherlands"/>
    <s v="Local Government"/>
    <x v="1"/>
    <s v="Executive and legislative organs, financial and fiscal affairs, external affairs."/>
    <x v="1"/>
    <x v="0"/>
    <m/>
    <s v="Perception"/>
    <s v="Audio processing"/>
    <s v="Machine learning"/>
    <s v="speech recognition"/>
    <s v="A-MLA"/>
    <m/>
    <m/>
    <m/>
    <s v="Focus directly natural persons"/>
    <s v="Limited-risk"/>
    <s v="-1 Minimal/Limited"/>
    <m/>
    <m/>
    <s v="Audio Processing"/>
    <s v="Internal management"/>
    <s v="Internal primary processes"/>
    <x v="0"/>
    <m/>
    <m/>
    <m/>
    <s v="G2G"/>
    <s v="Dynamic Data"/>
    <s v="Streaming Data"/>
    <s v="Public Services and engagement"/>
    <m/>
    <s v="5 - Unknown"/>
    <s v="Incremental / Technical Change"/>
    <b v="0"/>
    <m/>
    <m/>
    <m/>
    <m/>
    <m/>
    <s v="Improved Administration Efficency"/>
    <s v="Improved Administrative Efficiency"/>
    <m/>
    <s v="x"/>
    <m/>
    <s v="x"/>
    <s v="x"/>
    <m/>
    <m/>
    <s v="Open government capabilities"/>
    <m/>
    <s v="x"/>
    <m/>
    <s v="https://www.amberscript.com/en/news/amberscript-makes-council-meetings-of-dutch-municipalities-accessible-to-the-deaf-and-hearing-impaired"/>
    <s v="published"/>
    <x v="0"/>
    <m/>
    <s v="Colin van Noordt"/>
    <d v="2020-01-01T00:00:00"/>
    <m/>
  </r>
  <r>
    <s v="AIWT6-141"/>
    <s v="CAS - Crime anticipation system"/>
    <s v="https://www.researchgate.net/publication/346593158_Predictively_policed_The_Dutch_CAS_case_and_its_forerunners"/>
    <s v="CIO-office@amsterdam.nl"/>
    <s v="The Crime Anticipation System (CAS) makes weekly analyzes based on local and current data. External data about neighborhoods and residents, for example, is supplemented by the police's own knowledge about crimes and local situations and information from Statistics Netherlands. The system searches for crimes that show a pattern - for example, bicycle thefts in a certain neighborhood happen most often between the hours of 9:00 p.m. and midnight. Based on that, the police can better deploy available resources to fight these crimes more effectively, according to the news wire."/>
    <s v="Local"/>
    <x v="13"/>
    <s v="NL"/>
    <s v="City of Amsterdam"/>
    <s v="Local Government"/>
    <x v="5"/>
    <s v="Police Services"/>
    <x v="4"/>
    <x v="0"/>
    <m/>
    <s v="Learning"/>
    <s v="Machine learning"/>
    <s v="Machine learning"/>
    <m/>
    <s v="A-MLA"/>
    <s v="6-LawEnforcement"/>
    <s v="6e-LawEnforcement-predictcrime"/>
    <m/>
    <m/>
    <s v="High-risk"/>
    <s v=" 0 Confident"/>
    <m/>
    <m/>
    <s v="Security Analytics and Threat Intelligence"/>
    <s v="Enforcement"/>
    <s v="Predictive enforcement processes"/>
    <x v="0"/>
    <m/>
    <m/>
    <m/>
    <s v="G2G"/>
    <s v="Historical Data"/>
    <s v="Location Data"/>
    <s v="Enforcement"/>
    <m/>
    <m/>
    <s v="Organizational / Sustained Change"/>
    <b v="0"/>
    <m/>
    <m/>
    <m/>
    <m/>
    <m/>
    <s v="Improved Administration Efficency"/>
    <s v="Improved Administrative Efficiency"/>
    <m/>
    <s v="x"/>
    <m/>
    <s v="x"/>
    <m/>
    <m/>
    <m/>
    <b v="0"/>
    <m/>
    <m/>
    <m/>
    <s v="http://ceur-ws.org/Vol-2103/paper_6.pdf"/>
    <s v="published"/>
    <x v="0"/>
    <m/>
    <s v="Colin van Noordt"/>
    <d v="2020-01-01T00:00:00"/>
    <m/>
  </r>
  <r>
    <s v="AIWT6-142"/>
    <s v="Xomnia - Law enforcement optimization system"/>
    <s v="https://www.xomnia.com/law-enforcement-optimization-at-amsterdam/"/>
    <m/>
    <s v="For the municipality of Amsterdam, Xomnia built a user-friendly dashboard to optimize law enforcement. Xomnia harvested data from 7 entirely different data sources stored in the municipality’s data silos, such as GPS data from walkie-talkies and text data from fines collected by PDA’s and control room reports. The data was reconstructed and interconnected to enable dynamic data exploring for creating the dashboard."/>
    <s v="Local"/>
    <x v="13"/>
    <s v="NL"/>
    <s v="City of Amsterdam"/>
    <s v="Local Government"/>
    <x v="5"/>
    <s v="Police Services"/>
    <x v="1"/>
    <x v="5"/>
    <m/>
    <s v="Learning"/>
    <s v="Machine learning"/>
    <s v="Machine learning"/>
    <m/>
    <s v="A-MLA"/>
    <s v="6-LawEnforcement"/>
    <s v="6e-LawEnforcement-predictcrime"/>
    <m/>
    <s v="Focus directly natural persons"/>
    <s v="High-risk"/>
    <s v="-2 High/Limited"/>
    <m/>
    <m/>
    <s v="Security Analytics and Threat Intelligence"/>
    <s v="Enforcement"/>
    <s v="Predictive enforcement processes"/>
    <x v="0"/>
    <m/>
    <m/>
    <m/>
    <s v="G2G"/>
    <s v="Historical Data"/>
    <s v="Historical Data"/>
    <s v="Enforcement"/>
    <m/>
    <m/>
    <s v="Organizational / Sustained Change"/>
    <b v="0"/>
    <m/>
    <m/>
    <m/>
    <m/>
    <m/>
    <s v="Improved Administration Efficency"/>
    <s v="Improved Administrative Efficiency"/>
    <m/>
    <s v="x"/>
    <m/>
    <s v="x"/>
    <m/>
    <m/>
    <m/>
    <b v="0"/>
    <m/>
    <m/>
    <m/>
    <s v="https://www.xomnia.com/law-enforcement-optimization-at-amsterdam/"/>
    <s v="published"/>
    <x v="0"/>
    <m/>
    <s v="Colin van Noordt"/>
    <d v="2020-01-01T00:00:00"/>
    <d v="2021-06-18T00:00:00"/>
  </r>
  <r>
    <s v="AIWT6-143"/>
    <s v="SHAP - Holiday rental home fraud"/>
    <s v="https://algoritmeregister.amsterdam.nl/vakantieverhuur-woningfraude/"/>
    <s v="CIO-office@amsterdam.nl"/>
    <s v="In the city of Amsterdam, a pilot is being carried out which uses AI and algorithms to track down people illegally renting out their homes via platforms, such as Airbnb. Housing fraud is an increasingly big issue in the city of Amsterdam according to the Court of Audit of Amsterdam, leading to harms of the neighbourhood. _x000a_The algorithm will include information about previous housing fraud, information from the city’s population registries and building data from the city’s registry of addresses and buildings. While this information is also usable for analysis by civil servants themselves, the use of the AI system is expected will speed up the process significantly and enable more accurate responses as it can connect multiple factors together in ways civil servants themselves would not be able to. "/>
    <s v="Local"/>
    <x v="13"/>
    <s v="NL"/>
    <s v="City of Amsterdam "/>
    <s v="Local Government"/>
    <x v="8"/>
    <s v="Housing."/>
    <x v="0"/>
    <x v="5"/>
    <m/>
    <s v="Reasoning"/>
    <s v="Automated reasoning"/>
    <m/>
    <m/>
    <s v="B-LGA"/>
    <s v="6-LawEnforcement"/>
    <s v="6e-LawEnforcement-predictcrime"/>
    <m/>
    <s v="Focus directly natural persons"/>
    <s v="High-risk"/>
    <s v=" 0 Confident"/>
    <m/>
    <m/>
    <s v="Expert and Rule based Systems, Algorithmic Decision Making"/>
    <s v="Analysis, monitoring and regulatory research"/>
    <s v="Monitoring policy implementation"/>
    <x v="0"/>
    <m/>
    <m/>
    <m/>
    <s v="G2B"/>
    <s v="Historical Data"/>
    <s v="Location Data"/>
    <s v="Enforcement"/>
    <m/>
    <m/>
    <s v="Organizational / Sustained Change"/>
    <s v="Improved Public Service"/>
    <m/>
    <s v="x"/>
    <m/>
    <s v="x"/>
    <m/>
    <b v="0"/>
    <b v="0"/>
    <m/>
    <m/>
    <m/>
    <m/>
    <m/>
    <m/>
    <m/>
    <b v="0"/>
    <m/>
    <m/>
    <m/>
    <s v="https://algoritmeregister.amsterdam.nl/vakantieverhuur-woningfraude/"/>
    <s v="published"/>
    <x v="0"/>
    <m/>
    <s v="Colin van Noordt"/>
    <d v="2020-01-01T00:00:00"/>
    <d v="2021-06-18T00:00:00"/>
  </r>
  <r>
    <s v="AIWT6-144"/>
    <s v="Xomnia - The Burglary Predictor"/>
    <s v="https://www.xomnia.com/burglary-prediction-for-the-municipality-of-utrecht/"/>
    <s v="CITY HALL_x000a_Stadsplateau 1_x000a_Utrecht"/>
    <s v="In the municipality of Utrecht, Xomnia has built a model that predicts the occurrence of burglaries in each district of Utrecht for a given week. From the date and time of the burglary, we derived weather conditions, holidays and special events. Sociodemographic statistics of the neighborhoods have been derived, as well as certain points of interest, like street lights, cameras, trees, parks and large garbage containers. The Burglary Predictor built by Xomnia enables the municipality of Utrecht to prevent burglaries by data-driven decision making."/>
    <s v="Local"/>
    <x v="13"/>
    <s v="NL"/>
    <s v="City of Utrecht"/>
    <s v="Local Government"/>
    <x v="5"/>
    <s v="Police Services"/>
    <x v="1"/>
    <x v="6"/>
    <m/>
    <s v="Learning"/>
    <s v="Machine learning"/>
    <s v="Machine learning"/>
    <m/>
    <s v="A-MLA"/>
    <s v="6-LawEnforcement"/>
    <s v="6e-LawEnforcement-predictcrime"/>
    <m/>
    <m/>
    <s v="High-risk"/>
    <s v=" 0 Confident"/>
    <m/>
    <m/>
    <s v="Expert and Rule based Systems, Algorithmic Decision Making"/>
    <s v="Analysis, monitoring and regulatory research"/>
    <s v="Monitoring policy implementation"/>
    <x v="0"/>
    <m/>
    <m/>
    <m/>
    <s v="G2G"/>
    <s v="Historical Data"/>
    <s v="Location Data"/>
    <s v="Enforcement"/>
    <m/>
    <m/>
    <s v="Organizational / Sustained Change"/>
    <b v="0"/>
    <m/>
    <m/>
    <m/>
    <m/>
    <m/>
    <s v="Improved Administration Efficency"/>
    <s v="Improved Administrative Efficiency"/>
    <m/>
    <s v="x"/>
    <m/>
    <s v="x"/>
    <m/>
    <m/>
    <m/>
    <b v="0"/>
    <m/>
    <m/>
    <m/>
    <s v="https://www.xomnia.com/burglary-prediction-for-the-municipality-of-utrecht/"/>
    <s v="published"/>
    <x v="0"/>
    <m/>
    <s v="Colin van Noordt"/>
    <d v="2020-01-01T00:00:00"/>
    <m/>
  </r>
  <r>
    <s v="AIWT6-145"/>
    <s v="ANPR - Car plate recognition"/>
    <s v="https://www.politie.nl/onderwerpen/anpr.html_x000a_https://viso.ai/computer-vision/automatic-number-plate-recognition-anpr/#:~:text=Automatic%20number%20plate%20recognition%20is,or%20photo%20footage%20from%20cameras."/>
    <m/>
    <s v="The ANPR system uses number plate recognition software for a variety of usages such as paid parking, traffic control, tax avoidance, environmental protection and more. It is used in more than 2000 administrations and is seen as a strong multi-purpose AI application"/>
    <s v="National"/>
    <x v="13"/>
    <s v="NL"/>
    <s v="Dutch Police"/>
    <s v="Central-Government"/>
    <x v="5"/>
    <s v="Police Services"/>
    <x v="1"/>
    <x v="2"/>
    <m/>
    <s v="Perception"/>
    <s v="Computer vision"/>
    <s v="Machine learning"/>
    <m/>
    <s v="A-MLA"/>
    <m/>
    <m/>
    <m/>
    <s v="Focus directly natural persons"/>
    <s v="Limited-risk"/>
    <s v=" 0 Confident"/>
    <m/>
    <m/>
    <s v="Computer Vision and Identity Recognition"/>
    <s v="Enforcement"/>
    <s v="Smart Recognition processes"/>
    <x v="0"/>
    <m/>
    <m/>
    <m/>
    <s v="G2G"/>
    <s v="Dynamic Data"/>
    <s v="Location Data"/>
    <s v="Enforcement"/>
    <m/>
    <m/>
    <s v="Organizational / Sustained Change"/>
    <b v="0"/>
    <m/>
    <m/>
    <m/>
    <m/>
    <m/>
    <s v="Improved Administration Efficency"/>
    <s v="Improved Administrative Efficiency"/>
    <m/>
    <s v="x"/>
    <m/>
    <s v="x"/>
    <m/>
    <m/>
    <m/>
    <b v="0"/>
    <m/>
    <m/>
    <m/>
    <s v="1st Peer Learning Workshop AI Watch"/>
    <s v="published"/>
    <x v="0"/>
    <m/>
    <s v="Colin van Noordt"/>
    <d v="2020-01-01T00:00:00"/>
    <d v="2021-06-15T00:00:00"/>
  </r>
  <r>
    <s v="AIWT6-146"/>
    <s v="Forensic Screening of Cold Cases - Analysis of cold case documents in Dutch police"/>
    <s v=" "/>
    <m/>
    <s v="The police in the Netherlands is learning a machine to do forensic screening. The goal is that the AI can read cold cases we’re currently digitizing, and decide which ones contain promising evidence that could lead to solving the case."/>
    <s v="National"/>
    <x v="13"/>
    <s v="NL"/>
    <s v="Dutch police"/>
    <s v="Governmental"/>
    <x v="5"/>
    <s v="Police Services"/>
    <x v="2"/>
    <x v="4"/>
    <m/>
    <s v="Learning"/>
    <s v="Machine learning"/>
    <m/>
    <m/>
    <m/>
    <m/>
    <m/>
    <m/>
    <m/>
    <m/>
    <s v=" 0 Confident"/>
    <m/>
    <m/>
    <s v="Expert and Rule based Systems, Algorithmic Decision Making"/>
    <m/>
    <m/>
    <x v="0"/>
    <m/>
    <m/>
    <m/>
    <m/>
    <m/>
    <m/>
    <s v="Enforcement"/>
    <m/>
    <m/>
    <s v="Transformative / Disruptive"/>
    <s v="Improved Public Service"/>
    <m/>
    <s v="x"/>
    <m/>
    <s v="x"/>
    <m/>
    <b v="0"/>
    <b v="0"/>
    <m/>
    <m/>
    <m/>
    <m/>
    <m/>
    <m/>
    <m/>
    <b v="0"/>
    <m/>
    <m/>
    <m/>
    <s v="https://www.computable.nl/artikel/nieuws/big-data/6599469/250449/politie-positief-over-inzet-ai-bij-cold-cases.html"/>
    <s v="validated"/>
    <x v="1"/>
    <s v="The system is not oprational and it is not clear if it ever will be."/>
    <s v="Colin van Noordt"/>
    <d v="2020-01-01T00:00:00"/>
    <d v="2021-06-15T00:00:00"/>
  </r>
  <r>
    <s v="AIWT6-147"/>
    <s v="Chatbot Wout - Chatbot to report some forms of crime "/>
    <s v=" "/>
    <m/>
    <s v="The Dutch police has started an experiment with the virtual chatbot Wout, a 'virtual agent' that uses Artificial Intelligence. The use of Wout is part of an ongoing police investigation into alternative communication channels.If the new trial with Wout is successful, the police want to continue using the Chatbot. The chatbot itself was capable of reporting ransomware, noise disturbances and disturbances caused by firework. These kinds of disturbances were traditionally reported using the phone, but citizens were reported to be hesitant in calling police in all occusations. The chatbot may therefore improve citizens reporting behaviour. In addition, the use of the chatbot may reduce the work burdens of the call centra so they could be more available for pressing calls. _x000a_Following a brief ending of the experiment, the Chatbot was brought back online in April 2020 to assist in answering questions with regard to the coronacrisis in the Netherlands. During his trial between April and July 2020, 15.000 questions regarding the coronavirus were answered by the Chatbot. _x000a_Currently, the Chatbot is not online anymore since the license of its use has expired. The police is currently evaluating the results of the Chatbot and is in the process of developing another Chatbot with more functionalities on their website. _x000a_"/>
    <s v="Local"/>
    <x v="13"/>
    <s v="NL"/>
    <s v="Dutch police"/>
    <s v="Governmental"/>
    <x v="5"/>
    <s v="Police Services"/>
    <x v="0"/>
    <x v="4"/>
    <m/>
    <s v="Communication"/>
    <s v="Natural language processing"/>
    <m/>
    <m/>
    <m/>
    <m/>
    <m/>
    <m/>
    <m/>
    <m/>
    <s v=" 0 Confident"/>
    <m/>
    <m/>
    <s v="Chatbots, Intelligent Digital Assistants, Virtual Agents and Recommendation Systems"/>
    <m/>
    <m/>
    <x v="0"/>
    <m/>
    <m/>
    <m/>
    <m/>
    <m/>
    <m/>
    <s v="Public Services and engagement"/>
    <m/>
    <m/>
    <s v="Organizational / Sustained Change"/>
    <s v="Improved Public Service"/>
    <m/>
    <s v="x"/>
    <m/>
    <s v="x"/>
    <m/>
    <b v="0"/>
    <b v="0"/>
    <m/>
    <m/>
    <m/>
    <m/>
    <m/>
    <m/>
    <m/>
    <b v="0"/>
    <m/>
    <m/>
    <m/>
    <s v="https://www.politie.nl/wout"/>
    <s v="validated"/>
    <x v="1"/>
    <s v="Not in use anymore"/>
    <s v="Colin van Noordt"/>
    <d v="2020-01-01T00:00:00"/>
    <d v="2021-06-15T00:00:00"/>
  </r>
  <r>
    <s v="AIWT6-148"/>
    <s v="Cameras - Detection holding a phone in car"/>
    <s v="https://www.om.nl/actueel/nieuws/2020/11/12/openbaar-ministerie-start-digitale-handhaving-op-handheld-telefoongebruik-achter-het-stuur"/>
    <s v="Achilles Damen"/>
    <s v="The Dutch Public Prosecution Service will intensify enforcement on the detention of mobile devices. With smart cameras that automatically forward violations to the Central Judicial Collection Agency (CJIB). The camera takes pictures of each passer-by, showing whether the driver is holding his mobile phone or not. Because the pictures are taken downwards, the driver's face is not in the picture. The license plate does, and the photo shows clearly and clearly whether someone is holding a mobile device behind the wheel. Only those photos where the system suspects that a phone is being held will be forwarded to the CJIB. A staff member carries out the final assessment at the CJIB. This can result in a fine of 240 euros."/>
    <s v="National"/>
    <x v="13"/>
    <s v="NL"/>
    <s v="Dutch Public Procesecution Service"/>
    <s v="Central-Government"/>
    <x v="5"/>
    <s v="Police Services"/>
    <x v="1"/>
    <x v="0"/>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Dynamic Data"/>
    <s v="Enforcement"/>
    <m/>
    <m/>
    <s v="Transformative / Disruptive"/>
    <b v="0"/>
    <m/>
    <m/>
    <m/>
    <m/>
    <m/>
    <s v="Improved Administration Efficency"/>
    <s v="Improved Administrative Efficiency"/>
    <m/>
    <s v="x"/>
    <m/>
    <s v="x"/>
    <m/>
    <m/>
    <m/>
    <b v="0"/>
    <m/>
    <m/>
    <m/>
    <s v="https://www.om.nl/actueel/nieuws/2020/11/12/openbaar-ministerie-start-digitale-handhaving-op-handheld-telefoongebruik-achter-het-stuur"/>
    <s v="published"/>
    <x v="0"/>
    <m/>
    <s v="Colin van Noordt"/>
    <d v="2020-01-01T00:00:00"/>
    <m/>
  </r>
  <r>
    <s v="AIWT6-149"/>
    <s v="Validity of foreign public documents - Computer Vision to assess seals and signatures of foreign documents"/>
    <s v=" "/>
    <s v="Innovation team Ministry of Justice NL"/>
    <s v="The Dutch immigration office is conducting a project using Computer Vision to recognize seals and signatures of foreign documents. Normally, yearly, 50.000 documents are scrutinized by hand. Now AI is used to make this process more effective and efficient."/>
    <s v="National"/>
    <x v="13"/>
    <s v="NL"/>
    <s v="Dutch immigration office (IND)"/>
    <s v="Governmental"/>
    <x v="5"/>
    <s v="Police Services"/>
    <x v="2"/>
    <x v="4"/>
    <m/>
    <s v="Perception"/>
    <s v="Computer vision"/>
    <m/>
    <m/>
    <s v="A-MLA"/>
    <s v="1-Biometrics"/>
    <m/>
    <m/>
    <m/>
    <s v="High-risk"/>
    <s v=" 0 Confident"/>
    <m/>
    <m/>
    <s v="Computer Vision and Identity Recognition"/>
    <m/>
    <m/>
    <x v="0"/>
    <m/>
    <m/>
    <m/>
    <m/>
    <m/>
    <m/>
    <s v="Enforcement"/>
    <m/>
    <m/>
    <s v="Incremental / Technical Change"/>
    <s v="Improved Public Service"/>
    <m/>
    <m/>
    <s v="x"/>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1-06-14T00:00:00"/>
  </r>
  <r>
    <s v="AIWT6-150"/>
    <s v="SyRi - Detect welfare fraud"/>
    <s v="https://algorithmwatch.org/en/syri-netherlands-algorithm/"/>
    <m/>
    <s v="Municipalities in Netherlands have been using the SyRi system to detect welfare fraud more effectively, developed by the Dutch government. It uses various risk indicators from existing governmental systems such as taxes, health insurance, residence, education and many more, to detect which addresses hold a higher risk of fraud or misuse of welfare benefits.  SyRi was developed in 2014 after multiple municipalities had been creating their own systems to detect fraud. The system does not make any decisions itself, but provides recommendations for civil servants to conduct further investigations. Various organisations have opposed the usage arguing it causes too many privacy infringements and is discriminatory towards the poor and vulnerable citizens. The lack of transparency on the inner working of the system and the inability of the people affected to get to know their data have been used, has been criticized as well. Following a court case, the Dutch court decided in early 2020 that the use of SyRi did not comply with Article 8 of the ECHR thus its usage has been cancelled."/>
    <s v="National"/>
    <x v="13"/>
    <s v="NL"/>
    <s v="Ministry of Social Affairs and Employment"/>
    <s v="Central-Government"/>
    <x v="0"/>
    <s v="Social protection n.e.c."/>
    <x v="0"/>
    <x v="0"/>
    <m/>
    <s v="Learning"/>
    <s v="Machine learning"/>
    <s v="Machine learning"/>
    <m/>
    <s v="A-MLA"/>
    <s v="5-Services&amp;Benefits"/>
    <s v="5a-Services&amp;Benefits-eligibility_np"/>
    <m/>
    <m/>
    <s v="High-risk"/>
    <s v=" 0 Confident"/>
    <m/>
    <s v="yes"/>
    <s v="Security Analytics and Threat Intelligence"/>
    <s v="Enforcement"/>
    <s v="Supporting inspection processes"/>
    <x v="0"/>
    <m/>
    <m/>
    <m/>
    <s v="G2G"/>
    <s v="Historical Data"/>
    <s v="Dynamic Data"/>
    <s v="Enforcement"/>
    <m/>
    <m/>
    <s v="Transformative / Disruptive"/>
    <b v="0"/>
    <m/>
    <m/>
    <m/>
    <m/>
    <m/>
    <s v="Improved Administration Efficency"/>
    <s v="Improved Administrative Efficiency"/>
    <m/>
    <s v="x"/>
    <m/>
    <s v="x"/>
    <m/>
    <m/>
    <m/>
    <b v="0"/>
    <m/>
    <m/>
    <m/>
    <s v="https://algorithmwatch.org/en/story/syri-netherlands-algorithm/"/>
    <s v="published"/>
    <x v="0"/>
    <m/>
    <s v="Colin van Noordt"/>
    <d v="2020-01-01T00:00:00"/>
    <m/>
  </r>
  <r>
    <s v="AIWT6-151"/>
    <s v="Chatbot Gem - Chatbot to answer questions from residents"/>
    <s v=" "/>
    <s v="Harvey van der Meer"/>
    <s v="Residents of Dongen are the first in the Netherlands to ask questions about moving and travel documents via a chatbot. In the long run, people who move to Dongen can actually arrange this via the chatbot. The chatbot is an addition to the existing channels such as WhatsApp, telephone, e-mail and Facebook Messenger. At the start of the pilot, the chatbot answers questions about moving, passports and ID cards. The chatbot also redirects to the correct page on the website when it comes to frequently asked questions or when making a report. If the chatbot does not know the answer to the question, the conversation will be taken over by an employee of the municipality during office hours. More topics will be added later and a transaction will also be possible, such as reporting a move via the chatbot. During the pilot, research will also be conducted into the impact of the chatbot on employees and the municipal organization. The participating municipalities are guided in the implementation. "/>
    <s v="Local"/>
    <x v="13"/>
    <s v="NL"/>
    <s v="Municipality of Dongen"/>
    <s v="Governmental"/>
    <x v="1"/>
    <s v="General services."/>
    <x v="2"/>
    <x v="4"/>
    <m/>
    <s v="Communication"/>
    <s v="Natural language processing"/>
    <m/>
    <m/>
    <m/>
    <m/>
    <m/>
    <m/>
    <m/>
    <m/>
    <s v=" 0 Confident"/>
    <m/>
    <m/>
    <s v="Chatbots, Intelligent Digital Assistants, Virtual Agents and Recommendation Systems"/>
    <m/>
    <m/>
    <x v="0"/>
    <m/>
    <m/>
    <m/>
    <m/>
    <m/>
    <m/>
    <s v="Public Services and engagement"/>
    <m/>
    <m/>
    <s v="Transformative / Disruptive"/>
    <s v="Improved Public Service"/>
    <m/>
    <s v="x"/>
    <m/>
    <s v="x"/>
    <m/>
    <b v="0"/>
    <b v="0"/>
    <m/>
    <m/>
    <m/>
    <m/>
    <m/>
    <m/>
    <m/>
    <b v="0"/>
    <m/>
    <m/>
    <m/>
    <s v="https://www.digitaleoverheid.nl/nieuws/dongen-eerste-gemeente-met-chatbot/"/>
    <s v="validated"/>
    <x v="1"/>
    <s v="Apparently not in use anymore"/>
    <s v="Colin van Noordt"/>
    <d v="2020-01-01T00:00:00"/>
    <d v="2021-06-15T00:00:00"/>
  </r>
  <r>
    <s v="AIWT6-152"/>
    <s v="SIA - Notifications public space"/>
    <s v="https://tada.city/en/nieuws/algorithms-for-more-fairness-in-the-city/"/>
    <s v="Joop Veth_x000a_Karin Goderie"/>
    <s v="Notifications provided by citizens on problems in the public space are categorized automatically and send to the responsible department. "/>
    <s v="Local"/>
    <x v="13"/>
    <s v="NL"/>
    <s v="Municipality of Dordrecht"/>
    <s v="Local Government"/>
    <x v="1"/>
    <s v="General public services n.e.c."/>
    <x v="1"/>
    <x v="2"/>
    <m/>
    <s v="Communication"/>
    <s v="Optimisation"/>
    <s v="Machine learning"/>
    <s v="data categorisation"/>
    <s v="A-MLA"/>
    <m/>
    <m/>
    <m/>
    <s v="Focus directly natural persons"/>
    <s v="Limited-risk"/>
    <s v=" 0 Confident"/>
    <m/>
    <m/>
    <s v="Predictive Analytics, Simulation and Data Visualisation"/>
    <s v="Internal management"/>
    <s v="Internal support processes"/>
    <x v="0"/>
    <m/>
    <m/>
    <m/>
    <s v="G2C"/>
    <s v="Dynamic Data"/>
    <s v="Location Data"/>
    <s v="Internal Management"/>
    <m/>
    <s v="3 - AI4IOP"/>
    <s v="Incremental / Technical Change"/>
    <s v="Improved Public Service"/>
    <m/>
    <m/>
    <s v="x"/>
    <s v="x"/>
    <m/>
    <b v="0"/>
    <b v="0"/>
    <m/>
    <m/>
    <m/>
    <m/>
    <m/>
    <m/>
    <m/>
    <b v="0"/>
    <m/>
    <m/>
    <m/>
    <s v="https://depilotstarter.vng.nl/projecten/datagedreven-werken/toepassen-artificial-intelligence-bij-meldingen-openbare-ruimte"/>
    <s v="published"/>
    <x v="0"/>
    <m/>
    <s v="Colin van Noordt"/>
    <d v="2020-01-01T00:00:00"/>
    <d v="2021-06-18T00:00:00"/>
  </r>
  <r>
    <s v="AIWT6-153"/>
    <s v="RVO - Chatbot for manure regulation"/>
    <s v=" "/>
    <s v="Art Ligthart (CSSI): info@artligthart.nl,  06-50231019"/>
    <s v="In the summer of 2017, CSSI and partners carried out a pilot at the Ministry of Economic Affairs / the Netherlands Enterprise Agency (RVO). A chatbot has been created that makes knowledge about fertilizer legislation and policy accessible with the help of Artificial Intelligence (IBM Watson). The chatbot is available using Facebook messenger using knowledge from RVO"/>
    <s v="National"/>
    <x v="13"/>
    <s v="NL"/>
    <s v="Netherlands Enterprise Agency"/>
    <s v="Governmental"/>
    <x v="3"/>
    <s v="General economic, commercial and labour affair"/>
    <x v="2"/>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s v="http://www.cssi-motion.eu/nl/resultaten/onze-resultaten/pilot-rvo.html"/>
    <s v="validated"/>
    <x v="1"/>
    <s v="No URL"/>
    <s v="Colin van Noordt"/>
    <d v="2020-01-01T00:00:00"/>
    <d v="2020-01-01T00:00:00"/>
  </r>
  <r>
    <s v="AIWT6-154"/>
    <s v="RWS - Machine learning for road accident predictions"/>
    <s v=" "/>
    <m/>
    <s v="The Netherlands Ministry of Water and Infrastructure Management (RWS) operates a 24h incident management service. Traffic managers process real-time data from 15+ screens, with chances of an accident being missed. Traffic inspectors need to ensure they are optimally positioned in their deployment zone to minimize travel time to accident sites. For this, Data Science for Social Good has been working with Rijkswaterstaat to create a machine learning model using data from incidents recorded between 2012 to 2016, road characteristics, speed and flow traffic data and weather data. The model predicts within a given time window and road segment the probability of an accident. Overlaying this on a heatmap we are able to display to traffic managers the road sections with the highest likelihood of accidents and allow them to better allocate inspectors to road sections to patrol. The solution gives a 3 to 4 times improvement on a baseline, where traffic inspectors patrol random road segments."/>
    <s v="National"/>
    <x v="13"/>
    <s v="NL329"/>
    <s v="Rijkswaterstraat"/>
    <s v="Central-Government"/>
    <x v="5"/>
    <s v="Public order and safety n.e.c."/>
    <x v="1"/>
    <x v="2"/>
    <m/>
    <s v="Learning"/>
    <s v="Machine learning"/>
    <s v="Machine learning"/>
    <m/>
    <s v="A-MLA"/>
    <m/>
    <m/>
    <m/>
    <m/>
    <s v="Minimal-risk"/>
    <s v="-1 Minimal/Limited"/>
    <m/>
    <m/>
    <s v="Machine Learning, Deep Learning"/>
    <s v="Analysis, monitoring and regulatory research"/>
    <s v="Prediction and planning "/>
    <x v="0"/>
    <m/>
    <m/>
    <m/>
    <s v="G2G"/>
    <s v="Historical Data"/>
    <s v="Location Data"/>
    <s v="Predictive systems"/>
    <m/>
    <m/>
    <s v="Organizational / Sustained Change"/>
    <b v="0"/>
    <m/>
    <m/>
    <m/>
    <m/>
    <m/>
    <s v="Improved Administration Efficency"/>
    <s v="Improved Administrative Efficiency"/>
    <s v="x"/>
    <s v="x"/>
    <m/>
    <s v="x"/>
    <m/>
    <m/>
    <m/>
    <b v="0"/>
    <m/>
    <m/>
    <m/>
    <s v="http://www.dssgfellowship.org/project/rijkswaterstaat-netherlands/"/>
    <s v="published"/>
    <x v="0"/>
    <m/>
    <s v="Colin van Noordt"/>
    <d v="2020-01-01T00:00:00"/>
    <m/>
  </r>
  <r>
    <s v="AIWT6-155"/>
    <s v="Debt Alert -  Identify people with the risk of debt"/>
    <s v=" "/>
    <s v="Marjolein Boonstra &amp; Henkjan Derks"/>
    <s v="AI which helps identify people with the risk of debt. Part of the LivingLab together with the Dutch CJIB. As a pilot, the CJIB sent 400 drivers without vehicle insurance a folder with the message: insure your vehicle and pay the fine before it gets worse. Is that not possible or are there any questions? Then you can call the aforementioned phone number. The flyer has a clear layout, a lot of image and little text. A big difference with the penitent letter that offenders get through the letterbox."/>
    <s v="National"/>
    <x v="13"/>
    <s v="NL329"/>
    <s v="The Central Judicial Collection Agency"/>
    <s v="Governmental"/>
    <x v="1"/>
    <s v="Executive and legislative organs, financial and fiscal affairs, external affairs."/>
    <x v="2"/>
    <x v="4"/>
    <m/>
    <s v="Learning"/>
    <s v="Machine learning"/>
    <m/>
    <m/>
    <m/>
    <m/>
    <m/>
    <m/>
    <m/>
    <m/>
    <s v=" 0 Confident"/>
    <m/>
    <m/>
    <s v="Machine Learning, Deep Learning"/>
    <m/>
    <m/>
    <x v="0"/>
    <m/>
    <m/>
    <m/>
    <m/>
    <m/>
    <m/>
    <s v="Public Services and engagement"/>
    <m/>
    <m/>
    <s v="Transformative / Disruptive"/>
    <b v="0"/>
    <m/>
    <m/>
    <m/>
    <m/>
    <m/>
    <b v="0"/>
    <b v="0"/>
    <m/>
    <m/>
    <m/>
    <m/>
    <m/>
    <m/>
    <m/>
    <b v="0"/>
    <m/>
    <m/>
    <m/>
    <s v="https://www.digitaleoverheid.nl/achtergrondartikelen/innoveren-binnen-het-cjib-denk-groot-begin-klein/"/>
    <s v="validated"/>
    <x v="1"/>
    <s v="URL missing"/>
    <s v="Colin van Noordt"/>
    <d v="2020-01-01T00:00:00"/>
    <d v="2021-06-14T00:00:00"/>
  </r>
  <r>
    <s v="AIWT6-156"/>
    <s v="Rotterdam – Improving the usage of rooftops"/>
    <s v="https://www.youtube.com/watch?v=J3jWxF-HF2I"/>
    <m/>
    <s v="The Municipality of Rotterdam (Gemeente Rotterdam) manages Rotterdam, one of the most modern and touristic cities in the Netherlands, which is inhabited by 600,000 residents. Rotterdam has a unique roof landscape that was created after World War II, where many buildings with flat roofs were built during the city’s reconstruction. There are approximately 14.5km2 of flat roofs in the city and the Municipality of Rotterdam wants to use data to make informed decisions regarding the sustainable usage of its rooftops._x000a_DSSG (Data Science for Social Good) is helping Rotterdam figure out how improved use of its rooftops could help address challenges with water storage, green spaces and energy generation. The principal goal will be to use aerial and satellite images to identify the current usage of rooftops in Rotterdam."/>
    <s v="Local"/>
    <x v="13"/>
    <s v="NL"/>
    <s v="Rotterdam Municipality"/>
    <s v="Local Government"/>
    <x v="8"/>
    <s v="Housing and community amenities n.e.c."/>
    <x v="4"/>
    <x v="5"/>
    <m/>
    <s v="Perception"/>
    <s v="Computer vision"/>
    <s v="Machine learning"/>
    <m/>
    <s v="A-MLA"/>
    <m/>
    <m/>
    <m/>
    <m/>
    <s v="Minimal-risk"/>
    <s v=" 0 Confident"/>
    <m/>
    <m/>
    <s v="Computer Vision and Identity Recognition"/>
    <s v="Analysis, monitoring and regulatory research"/>
    <s v="Prediction and planning "/>
    <x v="0"/>
    <m/>
    <m/>
    <m/>
    <s v="G2B"/>
    <s v="Dynamic Data"/>
    <s v="Location Data"/>
    <s v="Business intelligence"/>
    <m/>
    <m/>
    <s v="Incremental / Technical Change"/>
    <s v="Improved Public Service"/>
    <m/>
    <m/>
    <s v="x"/>
    <s v="x"/>
    <m/>
    <b v="0"/>
    <b v="0"/>
    <m/>
    <m/>
    <m/>
    <m/>
    <m/>
    <m/>
    <m/>
    <b v="0"/>
    <m/>
    <m/>
    <m/>
    <s v="http://www.dssgfellowship.org/project/identifying-rooftop-usage-in-rotterdam/?portfolioID=15901"/>
    <s v="published"/>
    <x v="0"/>
    <m/>
    <s v="Colin van Noordt"/>
    <d v="2020-01-01T00:00:00"/>
    <m/>
  </r>
  <r>
    <s v="AIWT6-157"/>
    <s v="MURAB"/>
    <s v=" "/>
    <m/>
    <s v="The MURAB project has the ambition to drastically improve precision and effectiveness of the biopsy gathering for cancer diagnostic operations. By reducing the usage of expensive Magnetic Resonance Imaging (MRI) to a minimum in the workflow and at the same time yield the same precision during samples targeting, a new workflow will be offered to the practice. Guided by a novel MRI-Ultrasound (US) registration, a robotically steered US transducer equipped with an acoustically transparent force sensing will autonomously scan the target area and optimally acquire volumetric and elastographic data. An innovative technique, called Tissue Active Slam (TAS), will be developed in the project to optimally register the intraoperational acquired volume to the preoperational MR image"/>
    <s v="Multinational"/>
    <x v="13"/>
    <s v="NL"/>
    <s v="University of Twente "/>
    <s v="Academic-Research"/>
    <x v="4"/>
    <s v="Medical products, appliances and equipment."/>
    <x v="2"/>
    <x v="8"/>
    <m/>
    <s v="Learning"/>
    <s v="Machine learning"/>
    <m/>
    <m/>
    <m/>
    <m/>
    <m/>
    <m/>
    <m/>
    <m/>
    <s v=" 0 Confident"/>
    <m/>
    <m/>
    <m/>
    <m/>
    <m/>
    <x v="0"/>
    <m/>
    <m/>
    <m/>
    <m/>
    <m/>
    <m/>
    <m/>
    <m/>
    <m/>
    <s v="Incremental / Technical Change"/>
    <s v="Improved Public Service"/>
    <m/>
    <m/>
    <s v="x"/>
    <s v="x"/>
    <s v="x"/>
    <b v="0"/>
    <b v="0"/>
    <m/>
    <m/>
    <m/>
    <m/>
    <m/>
    <m/>
    <m/>
    <b v="0"/>
    <m/>
    <m/>
    <m/>
    <s v="https://www.murabproject.eu/"/>
    <s v="retired"/>
    <x v="1"/>
    <m/>
    <s v="Colin van Noordt"/>
    <d v="2020-01-01T00:00:00"/>
    <m/>
  </r>
  <r>
    <s v="AIWT6-158"/>
    <s v="Mercé - citizen science for better urban life"/>
    <s v=" "/>
    <m/>
    <s v="A citizen science experiment in the city of Barcelona: citizens training algorithms to make urban environments more livable. The Mercè project is proposed as a new line of work that applies new machine learning techniques (one of the branches of so-called Artificial Intelligence) to the disciplines of urban planning, geography, sociology, economics and science. urban health to build objective knowledge and open data about our urban environments._x000a_Thus, Mercè is a citizen science experiment that aims to involve citizens in the training of an algorithm that allows us to design more livable cities. Through this experiment it is possible to translate the individual perceptions of many citizens about the habitability of cities into objective knowledge, reusable in urban planning._x000a_The relevance and innovation of the project is based on applying information and communication technologies to different transversal fields of knowledge, which have their common denominator in the city."/>
    <s v="Local"/>
    <x v="22"/>
    <s v="ES"/>
    <s v="City of Barcelona"/>
    <s v="Local Government"/>
    <x v="1"/>
    <s v="Executive and legislative organs, financial and fiscal affairs, external affairs."/>
    <x v="3"/>
    <x v="0"/>
    <m/>
    <s v="Learning"/>
    <s v="Machine learning"/>
    <s v="Machine learning"/>
    <s v="data anomalies detection"/>
    <s v="A-MLA"/>
    <m/>
    <m/>
    <m/>
    <m/>
    <s v="Minimal-risk"/>
    <s v=" 0 Confident"/>
    <m/>
    <m/>
    <s v="Machine Learning, Deep Learning"/>
    <s v="Public services and engagement"/>
    <s v="Engagement management"/>
    <x v="0"/>
    <m/>
    <m/>
    <m/>
    <s v="G2C"/>
    <s v="Dynamic Data"/>
    <s v="Location Data"/>
    <s v="Public Services and engagement"/>
    <s v="Yes"/>
    <m/>
    <s v="Organizational / Sustained Change"/>
    <s v="Improved Public Service"/>
    <m/>
    <s v="x"/>
    <s v="x"/>
    <m/>
    <m/>
    <s v="Open Government Capabilities"/>
    <b v="0"/>
    <m/>
    <m/>
    <m/>
    <m/>
    <m/>
    <m/>
    <m/>
    <s v="Open government capabilities"/>
    <s v="x"/>
    <m/>
    <m/>
    <s v="http://merce.300000.eu/data2/informe_merce.pdf"/>
    <s v="published"/>
    <x v="0"/>
    <m/>
    <s v="Lorenzino Vaccari"/>
    <d v="2021-03-24T00:00:00"/>
    <m/>
  </r>
  <r>
    <s v="AIWT6-159"/>
    <s v="Chatbot DUO"/>
    <s v=" "/>
    <m/>
    <s v="DUO started an experiment with a chatbot in 2017"/>
    <s v="National"/>
    <x v="13"/>
    <s v="NL"/>
    <m/>
    <m/>
    <x v="1"/>
    <s v="Executive and legislative organs, financial and fiscal affairs, external affairs."/>
    <x v="0"/>
    <x v="4"/>
    <m/>
    <s v="Communication"/>
    <s v="Natural language processing"/>
    <m/>
    <m/>
    <m/>
    <m/>
    <m/>
    <m/>
    <m/>
    <m/>
    <s v=" 0 Confident"/>
    <m/>
    <m/>
    <s v="Chatbots, Intelligent Digital Assistants, Virtual Agents and Recommendation Systems"/>
    <m/>
    <m/>
    <x v="0"/>
    <m/>
    <m/>
    <m/>
    <m/>
    <m/>
    <m/>
    <s v="Public Services and engagement"/>
    <m/>
    <m/>
    <s v="Transformative / Disruptive"/>
    <s v="Improved Public Service"/>
    <m/>
    <s v="x"/>
    <m/>
    <s v="x"/>
    <m/>
    <b v="0"/>
    <b v="0"/>
    <m/>
    <m/>
    <m/>
    <m/>
    <m/>
    <m/>
    <m/>
    <b v="0"/>
    <m/>
    <m/>
    <m/>
    <s v="https://www.duo-jaarberichten.nl/jaarbericht/2017/01/duo-en-zijn-dienstverlening"/>
    <s v="validated"/>
    <x v="1"/>
    <s v="[Marco] Experiment only"/>
    <s v="Colin van Noordt"/>
    <d v="2020-01-01T00:00:00"/>
    <m/>
  </r>
  <r>
    <s v="AIWT6-160"/>
    <s v="TAX-I"/>
    <s v="https://www.nederlandskenniscentrum.nl/de-fouten-die-zijn-gemaak-bij-het-logica-systeem-tax-i/"/>
    <m/>
    <m/>
    <s v="National"/>
    <x v="13"/>
    <s v="NL"/>
    <m/>
    <m/>
    <x v="3"/>
    <s v="Executive and legislative organs, financial and fiscal affairs, external affairs."/>
    <x v="2"/>
    <x v="4"/>
    <m/>
    <s v="Learning"/>
    <s v="Machine learning"/>
    <m/>
    <m/>
    <m/>
    <m/>
    <m/>
    <m/>
    <m/>
    <m/>
    <s v=" 0 Confident"/>
    <m/>
    <m/>
    <m/>
    <m/>
    <m/>
    <x v="0"/>
    <m/>
    <m/>
    <m/>
    <m/>
    <m/>
    <m/>
    <m/>
    <m/>
    <m/>
    <s v="Incremental / Technical Change"/>
    <b v="0"/>
    <m/>
    <m/>
    <m/>
    <m/>
    <m/>
    <b v="0"/>
    <b v="0"/>
    <m/>
    <m/>
    <m/>
    <m/>
    <m/>
    <m/>
    <m/>
    <b v="0"/>
    <m/>
    <m/>
    <m/>
    <m/>
    <s v="retired"/>
    <x v="1"/>
    <m/>
    <s v="Colin van Noordt"/>
    <d v="2020-01-01T00:00:00"/>
    <d v="2020-01-01T00:00:00"/>
  </r>
  <r>
    <s v="AIWT6-161"/>
    <s v="Textual Analysis of Child Protection files"/>
    <s v=" "/>
    <s v="Jannie Busschers "/>
    <s v="A  project in the Dutch LivingLab of the Ministry of Justice and Safety is to investigate or through textual analysis of numerous files of the Child protection can be retrospectively determined to exist in those cases indications of child abuse or abuse."/>
    <s v="National"/>
    <x v="13"/>
    <s v="NL"/>
    <s v="Council for child protection"/>
    <s v="Governmental"/>
    <x v="0"/>
    <s v="Family and children."/>
    <x v="2"/>
    <x v="4"/>
    <m/>
    <s v="Communication"/>
    <s v="Natural language processing"/>
    <m/>
    <m/>
    <m/>
    <m/>
    <m/>
    <m/>
    <m/>
    <m/>
    <s v=" 0 Confident"/>
    <m/>
    <m/>
    <s v="Natural Language Processing, Text Mining and Speech Analytics"/>
    <m/>
    <m/>
    <x v="0"/>
    <m/>
    <m/>
    <m/>
    <m/>
    <m/>
    <m/>
    <s v="Regulatory research, analysis and monitoring"/>
    <m/>
    <m/>
    <s v="Organizational / Sustained Change"/>
    <s v="Improved Public Service"/>
    <m/>
    <m/>
    <s v="x"/>
    <s v="x"/>
    <m/>
    <b v="0"/>
    <b v="0"/>
    <m/>
    <m/>
    <m/>
    <m/>
    <m/>
    <m/>
    <m/>
    <b v="0"/>
    <m/>
    <m/>
    <m/>
    <s v="https://www.digitaleoverheid.nl/achtergrondartikelen/algoritmen-voor-het-opsporen-van-seksueel-misbruik/"/>
    <s v="created"/>
    <x v="1"/>
    <m/>
    <s v="Colin van Noordt"/>
    <d v="2020-01-01T00:00:00"/>
    <m/>
  </r>
  <r>
    <s v="AIWT6-162"/>
    <s v="VIOCI AI - detection of child abuse"/>
    <s v=" "/>
    <s v="Jos Flury (ZiuZ)"/>
    <s v="ZiuZ develops software for dissecting video material and classifying its content using Artificial Intelligence. This tool has been given the working title &quot;VOICI&quot; and is specifically intended for use by police officers and hotline analysts in combating online child sexual abuse. "/>
    <s v="National"/>
    <x v="13"/>
    <s v="NL"/>
    <s v="Dutch Police"/>
    <s v="Governmental"/>
    <x v="0"/>
    <s v="Family and children."/>
    <x v="2"/>
    <x v="4"/>
    <m/>
    <s v="Planning"/>
    <s v="Searching"/>
    <m/>
    <m/>
    <m/>
    <m/>
    <m/>
    <m/>
    <m/>
    <m/>
    <s v=" 0 Confident"/>
    <m/>
    <m/>
    <m/>
    <m/>
    <m/>
    <x v="0"/>
    <m/>
    <m/>
    <m/>
    <m/>
    <m/>
    <m/>
    <m/>
    <m/>
    <m/>
    <s v="Organizational / Sustained Change"/>
    <s v="Improved Public Service"/>
    <m/>
    <m/>
    <s v="x"/>
    <s v="x"/>
    <m/>
    <b v="0"/>
    <b v="0"/>
    <m/>
    <m/>
    <m/>
    <m/>
    <m/>
    <m/>
    <m/>
    <b v="0"/>
    <m/>
    <m/>
    <m/>
    <s v="https://datascienceinitiative.eu/wp-content/uploads/2020/05/DSI-AIBinnenDeOverheid.pdf"/>
    <s v="created"/>
    <x v="1"/>
    <m/>
    <s v="Colin van Noordt"/>
    <d v="2020-01-01T00:00:00"/>
    <m/>
  </r>
  <r>
    <s v="AIWT6-163"/>
    <s v="Softwarematige collega-robots"/>
    <s v=" "/>
    <s v="Innovation team Ministry of Justice NL"/>
    <s v="Convicts who have received two-thirds of the prison sentence are eligible conditional release (hereinafter vi) This is a statutory task of the Public Prosecution Service for which the correct one information is required to implement. Both to find the right conditions for the to be able to substantiate a custody, as well as to provide the correct information towards victims and surviving relatives (through collaboration with the organizational unit charged with informing these parties, the IDV). This innovation involves software-based robots (Robot Process Automation) in order to increase the quality of this process in leaps and bounds information provision both externally to victims and surviving relatives and internally to chain partners to improve quickly and innovatively"/>
    <s v="National"/>
    <x v="7"/>
    <s v="FI"/>
    <s v="Public Prosecution Service"/>
    <s v="Governmental"/>
    <x v="5"/>
    <s v="Police Services"/>
    <x v="2"/>
    <x v="4"/>
    <m/>
    <s v="Reasoning"/>
    <s v="Automated reasoning"/>
    <m/>
    <m/>
    <m/>
    <m/>
    <m/>
    <m/>
    <m/>
    <m/>
    <s v=" 0 Confident"/>
    <m/>
    <m/>
    <s v="Cognitive Robotics and Process Automation, Connected and Automated Vehicles"/>
    <m/>
    <m/>
    <x v="0"/>
    <m/>
    <m/>
    <m/>
    <m/>
    <m/>
    <m/>
    <s v="Adjudication"/>
    <m/>
    <m/>
    <s v="Organizational / Sustained Change"/>
    <s v="Improved Public Service"/>
    <m/>
    <m/>
    <s v="x"/>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4"/>
    <s v="Project Jurisprudentierobot"/>
    <s v=" "/>
    <s v="Innovation team Ministry of Justice NL"/>
    <s v="The aim of this innovation is therefore to achieve through Artificial Intelligence to build a custom-made tool not only for the professional's research time within the Public Prosecution Service to find relevant case law, but also limit it qualitatively better to prepare for a case or session by finding other types of data. The social effect of this innovation is therefore that of the officers the Scientific Bureau OM (WBOM) become more productive, make better decisions and therefore pay more attention to more socially relevant work, such as personal contact with a victim, picking up cold cases or settling cases faster."/>
    <s v="National"/>
    <x v="7"/>
    <s v="FI"/>
    <s v="Scientific Bureau OM (WBOM)"/>
    <s v="Governmental"/>
    <x v="5"/>
    <s v="Police Services"/>
    <x v="2"/>
    <x v="4"/>
    <m/>
    <s v="Learning"/>
    <s v="Machine learning"/>
    <m/>
    <m/>
    <m/>
    <m/>
    <m/>
    <m/>
    <m/>
    <m/>
    <s v=" 0 Confident"/>
    <m/>
    <m/>
    <s v="Machine Learning, Deep Learning"/>
    <m/>
    <m/>
    <x v="0"/>
    <m/>
    <m/>
    <m/>
    <m/>
    <m/>
    <m/>
    <s v="Regulatory research, analysis and monitoring"/>
    <m/>
    <m/>
    <s v="Organizational / Sustained Change"/>
    <s v="Improved Public Service"/>
    <m/>
    <s v="x"/>
    <m/>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5"/>
    <s v="Rail defects prediction"/>
    <s v=" "/>
    <m/>
    <s v="Dutch train services started AI project to predict which rails have higher rates of defects"/>
    <s v="National"/>
    <x v="13"/>
    <s v="NL"/>
    <m/>
    <s v="Governmental"/>
    <x v="3"/>
    <s v="Transport"/>
    <x v="2"/>
    <x v="4"/>
    <m/>
    <s v="Learning"/>
    <s v="Machine learning"/>
    <m/>
    <m/>
    <m/>
    <m/>
    <m/>
    <m/>
    <m/>
    <m/>
    <s v=" 0 Confident"/>
    <m/>
    <m/>
    <s v="Predictive Analytics, Simulation and Data Visualisation"/>
    <m/>
    <m/>
    <x v="0"/>
    <m/>
    <m/>
    <m/>
    <m/>
    <m/>
    <m/>
    <s v="Internal Management"/>
    <m/>
    <m/>
    <s v="Organizational / Sustained Change"/>
    <s v="Improved Public Service"/>
    <m/>
    <m/>
    <s v="x"/>
    <s v="x"/>
    <m/>
    <b v="0"/>
    <b v="0"/>
    <m/>
    <m/>
    <m/>
    <m/>
    <m/>
    <m/>
    <m/>
    <b v="0"/>
    <m/>
    <m/>
    <m/>
    <s v="https://www.arcadis.com/nl/nederland/wat-we-doen/projecten/europa/nederland/voorspellend-onderhoud-spoorwissels/"/>
    <s v="created"/>
    <x v="1"/>
    <m/>
    <s v="Colin van Noordt"/>
    <d v="2020-01-01T00:00:00"/>
    <m/>
  </r>
  <r>
    <s v="AIWT6-166"/>
    <s v="Kunstmatige Intelligentie Kennissysteem voor de rechtspraak"/>
    <s v=" "/>
    <m/>
    <s v="This project will develop and experiment with an intelligent knowledge support system. It experiment is therefore a combination of thinking and doing. This knowledge system to be developed searches for comparable ones based on entered text lawsuits and gives the user the top 10 most similar lawsuits. It knowledge system extracts the facts and searches for matching on the basis of these extracted facts with other lawsuits. We do this initially in relatively simple &quot;bulk&quot; cases (eg. Mulder cases, default cases, asylum detention cases). The aim is to see whether this specific AI functionality has the subjective and objective quality of the justice can improve and how the actors in the judiciary can deal with this and what for impact this technology has on the judiciary."/>
    <s v="Regional"/>
    <x v="13"/>
    <s v="NL"/>
    <m/>
    <s v="Governmental"/>
    <x v="5"/>
    <s v="Law courts"/>
    <x v="2"/>
    <x v="4"/>
    <m/>
    <s v="Reasoning"/>
    <s v="Planning and Scheduling"/>
    <m/>
    <m/>
    <m/>
    <m/>
    <m/>
    <m/>
    <m/>
    <m/>
    <s v=" 0 Confident"/>
    <m/>
    <m/>
    <s v="AI-empowered Knowledge Management"/>
    <m/>
    <m/>
    <x v="0"/>
    <m/>
    <m/>
    <m/>
    <m/>
    <m/>
    <m/>
    <s v="Regulatory research, analysis and monitoring"/>
    <m/>
    <m/>
    <s v="Transformative / Disruptive"/>
    <b v="0"/>
    <m/>
    <m/>
    <m/>
    <m/>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7"/>
    <s v="PRORAIL: Rail trespassers prediction"/>
    <s v="https://www.iotworldtoday.com/2020/02/06/how-iot-brings-railway-efficiency-to-dutch-rail-network/"/>
    <s v=" ProRail B.V_x000a_ Thymo van den Brug"/>
    <s v="Data generated by IoT sensors enables ProRail to understand conditions it couldn’t previously, with human analysis alone. “What really helps is using data to create different estimates and insights that they didn’t have before, or correlations that they didn’t see earlier, or maybe calculate options that are beyond human possibilities because we have a computer that can do a million type of calculations,” said Thymo van den Brug, manager of development, asset management Information at ProRail, in a recent article on the use of data in the rail system.  As a result, IoT sensor data enables ProRail to optimize train schedules and maintain equipment—two serious challenges for railway efficiency. To conduct preventative maintenance, ProRail uses a railway track monitoring system that collects data and monitors the state of the track infrastructure on various routes. Data can secure the physical environs as well. ProRail uses algorithms to determine when and where a trespasser might decide to walk on the track, for example."/>
    <s v="National"/>
    <x v="13"/>
    <s v="NL"/>
    <s v=" ProRail B.V"/>
    <s v="Governmental"/>
    <x v="3"/>
    <s v="Transport"/>
    <x v="4"/>
    <x v="0"/>
    <n v="2021"/>
    <s v="Perception"/>
    <s v="Computer vision"/>
    <s v="Machine learning"/>
    <m/>
    <s v="A-MLA"/>
    <m/>
    <m/>
    <m/>
    <s v="Focus directly natural persons"/>
    <s v="Limited-risk"/>
    <s v=" 0 Confident"/>
    <m/>
    <m/>
    <s v="Computer Vision and Identity Recognition"/>
    <s v="Enforcement"/>
    <s v="Smart Recognition processes"/>
    <x v="0"/>
    <m/>
    <m/>
    <m/>
    <s v="G2C"/>
    <s v="Dynamic Data"/>
    <s v="Location Data"/>
    <s v="Enforcement"/>
    <m/>
    <m/>
    <s v="Organizational / Sustained Change"/>
    <s v="Improved Public Service"/>
    <m/>
    <m/>
    <s v="x"/>
    <s v="x"/>
    <m/>
    <b v="0"/>
    <b v="0"/>
    <m/>
    <m/>
    <m/>
    <m/>
    <m/>
    <m/>
    <m/>
    <b v="0"/>
    <m/>
    <m/>
    <m/>
    <s v="https://link.springer.com/article/10.1007/s11116-020-10109-9"/>
    <s v="validated"/>
    <x v="0"/>
    <m/>
    <s v="Colin van Noordt"/>
    <d v="2020-01-01T00:00:00"/>
    <d v="2020-01-01T00:00:00"/>
  </r>
  <r>
    <s v="AIWT6-168"/>
    <s v="Norway Chatbots Kommune Kiri - Chatbot for public administrations "/>
    <s v="https://www.etapasproject.eu/usecases/post-3/"/>
    <m/>
    <s v="Several Norwegian Government Agencies and municipalities use chatbots based on AI technology. Most of them are based on technology from either boost.ai or Kindly.  The aim is to create a more efficient public sector with better service for citizens. Also described by EU project ETAPAS (Usecase 3) that made an evaluation"/>
    <s v="National"/>
    <x v="23"/>
    <s v="NO"/>
    <s v="Boost.ai"/>
    <s v="Private sector"/>
    <x v="1"/>
    <s v="General services."/>
    <x v="1"/>
    <x v="2"/>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m/>
    <s v="x"/>
    <s v="x"/>
    <s v="x"/>
    <b v="0"/>
    <b v="0"/>
    <m/>
    <m/>
    <m/>
    <m/>
    <m/>
    <m/>
    <m/>
    <b v="0"/>
    <m/>
    <m/>
    <m/>
    <s v="https://www.boost.ai/articles/automation-for-the-people-using-conversational-ai-to-benefit-the-public-sector"/>
    <s v="published"/>
    <x v="0"/>
    <m/>
    <s v="Colin van Noordt"/>
    <d v="2020-01-01T00:00:00"/>
    <d v="2021-06-15T00:00:00"/>
  </r>
  <r>
    <s v="AIWT6-169"/>
    <s v="Nancy - Access to National library assets"/>
    <s v="https://www.youtube.com/watch?v=o_6M_ZL7AuU"/>
    <s v="Svein Arne Brygfjeld"/>
    <s v="The Norwegian national library's solution based on commercially available AI to provide better access and deeper insight into their extensive collection of text, images and video."/>
    <s v="National"/>
    <x v="23"/>
    <s v="NO"/>
    <s v="National Library of Norway"/>
    <s v="Central-Government"/>
    <x v="9"/>
    <s v="Education n.e.c."/>
    <x v="1"/>
    <x v="2"/>
    <m/>
    <s v="Learning"/>
    <s v="Machine learning"/>
    <s v="Machine learning"/>
    <m/>
    <s v="A-MLA"/>
    <m/>
    <m/>
    <m/>
    <m/>
    <s v="Minimal-risk"/>
    <s v=" 0 Confident"/>
    <m/>
    <m/>
    <s v="Machine Learning, Deep Learning"/>
    <s v="Public services and engagement"/>
    <s v="Service personalisation (various)"/>
    <x v="0"/>
    <m/>
    <m/>
    <m/>
    <s v="G2G"/>
    <s v="Dynamic Data"/>
    <s v="Streaming Data"/>
    <s v="Public Services and engagement"/>
    <m/>
    <m/>
    <s v="Incremental / Technical Change"/>
    <b v="0"/>
    <m/>
    <m/>
    <m/>
    <m/>
    <m/>
    <s v="Improved Administration Efficency"/>
    <s v="Improved Administrative Efficiency"/>
    <m/>
    <s v="x"/>
    <s v="x"/>
    <s v="x"/>
    <m/>
    <m/>
    <m/>
    <b v="0"/>
    <m/>
    <m/>
    <m/>
    <s v="https://www.youtube.com/watch?v=o_6M_ZL7AuU"/>
    <s v="published"/>
    <x v="0"/>
    <m/>
    <s v="Colin van Noordt"/>
    <d v="2020-01-01T00:00:00"/>
    <d v="2021-06-21T00:00:00"/>
  </r>
  <r>
    <s v="AIWT6-170"/>
    <s v="VDI - Protection of digital infrastructure"/>
    <s v="https://journals.sagepub.com/doi/full/10.1177/13882627211031257#:~:text=Abstract,European%20Convention%20of%20Human%20Rights"/>
    <m/>
    <s v="The existing early warning system for digital infrastructure has been used to detect targeted cyber attacks for almost 20 years. The Norwegian National Security Authority is now developing new sensor technology that will build on and eventually replace the sensors used in the existing early warning system. A new platform will be developed to use Artificial Intelligence and machine learning on the data collected. The platform will enable automatic analysis of any malware detected as well as automatic sharing of results. It is expected that the AI will enable better cyber security for Norway's critical infrastructure."/>
    <s v="National"/>
    <x v="23"/>
    <s v="NO"/>
    <s v="Norwegian National Security Authority"/>
    <s v="Central-Government"/>
    <x v="6"/>
    <s v="Military defence."/>
    <x v="6"/>
    <x v="2"/>
    <m/>
    <s v="Learning"/>
    <s v="Machine learning"/>
    <s v="Machine learning"/>
    <m/>
    <s v="A-MLA"/>
    <s v="2-CritInfrastruct"/>
    <s v="2-CritInfrastruct"/>
    <m/>
    <m/>
    <s v="High-risk"/>
    <s v=" 0 Confident"/>
    <m/>
    <m/>
    <s v="Security Analytics and Threat Intelligence"/>
    <s v="Enforcement"/>
    <s v="Predictive enforcement processes"/>
    <x v="0"/>
    <m/>
    <m/>
    <m/>
    <s v="G2G"/>
    <s v="Dynamic Data"/>
    <s v="Dynamic Data"/>
    <s v="Internal Management"/>
    <m/>
    <m/>
    <s v="Incremental / Technical Change"/>
    <b v="0"/>
    <m/>
    <m/>
    <m/>
    <m/>
    <m/>
    <s v="Improved Administration Efficency"/>
    <s v="Improved Administrative Efficiency"/>
    <m/>
    <s v="x"/>
    <m/>
    <s v="x"/>
    <m/>
    <m/>
    <m/>
    <b v="0"/>
    <m/>
    <m/>
    <m/>
    <s v="National strategy of Norway  https://www.regjeringen.no/en/dokumenter/nasjonal-strategi-for-kunstig-intelligens/id2685594/?ch=7 "/>
    <s v="published"/>
    <x v="0"/>
    <m/>
    <s v="Colin van Noordt"/>
    <d v="2020-01-01T00:00:00"/>
    <m/>
  </r>
  <r>
    <s v="AIWT6-171"/>
    <s v="Lanekassen - Improve control on students with loan payments and identification"/>
    <s v="https://norwaytoday.info/education/artificial-intelligence-revealed-more-loan-fund-cheating/"/>
    <s v="Nina Schanke Funnemark (CEO) - possibly not the person responsible for project implementation"/>
    <s v="The Norwegian student loan fund (Lånekassen) has for the first time used Artificial Intelligence (AI) to select account controls. It provided twice as many revelations of cheating. The book check is done among students who state that they live away from home, since only students who do not live with their parents can get the loan back from grants. Lånekassen’s book check in 2018 included 25,000 students. 15,000 were picked out by Artificial Intelligence (machine learning), while 10,000 were picked out by random selection (control group). The results showed that Artificial Intelligence made it easier to find those who are not really living away from home, said the Loan Fund. 5.5% in the control group and 11.6% in the machine learning group did not pass the book check. It shows that the machine learning selection has been twice as effective as the random selection in finding students who have given us incorrect information about housing"/>
    <s v="National"/>
    <x v="23"/>
    <s v="NO"/>
    <s v="Norwegian student loan fund (Lånekassen)"/>
    <s v="Central-Government"/>
    <x v="1"/>
    <s v="Executive and legislative organs, financial and fiscal affairs, external affairs."/>
    <x v="4"/>
    <x v="2"/>
    <m/>
    <s v="Learning"/>
    <s v="Machine learning"/>
    <s v="Machine learning"/>
    <s v="data risk indicator"/>
    <s v="A-MLA"/>
    <s v="3-Education"/>
    <s v="3b-Education-students"/>
    <m/>
    <m/>
    <s v="High-risk"/>
    <s v="-2 High/Limited"/>
    <m/>
    <m/>
    <s v="Predictive Analytics, Simulation and Data Visualisation"/>
    <s v="Analysis, monitoring and regulatory research"/>
    <s v="Prediction and planning "/>
    <x v="0"/>
    <m/>
    <m/>
    <m/>
    <s v="G2C"/>
    <s v="Dynamic Data"/>
    <s v="Streaming Data"/>
    <s v="Enforcement"/>
    <m/>
    <m/>
    <s v="Incremental / Technical Change"/>
    <s v="Improved Public Service"/>
    <m/>
    <m/>
    <s v="x"/>
    <s v="x"/>
    <m/>
    <b v="0"/>
    <b v="0"/>
    <m/>
    <m/>
    <m/>
    <m/>
    <m/>
    <m/>
    <m/>
    <b v="0"/>
    <m/>
    <m/>
    <m/>
    <s v="https://norwaytoday.info/education/artificial-intelligence-revealed-more-loan-fund-cheating/"/>
    <s v="published"/>
    <x v="0"/>
    <m/>
    <s v="Colin van Noordt"/>
    <d v="2020-01-01T00:00:00"/>
    <d v="2020-01-01T00:00:00"/>
  </r>
  <r>
    <s v="AIWT6-172"/>
    <s v="Generation of synthetic test data for the National Registry"/>
    <s v=" "/>
    <m/>
    <s v="The Norwegian Tax Administration is in the process of developing a solution in which machine learning is used to generate rich synthetic test data in a dedicated test environment for the National Registry. The synthetic National Registry will offer synthetic test subjects in addition to simulating events.  The objective is to allow enterprises that use information from the National Registry to test their integrations without using authentic personal data in the tests. Make it easier to find correct and comprehensive information about a given subject matter."/>
    <s v="National"/>
    <x v="23"/>
    <s v="NO"/>
    <s v="Norwegian Tax Administration"/>
    <s v="Governmental"/>
    <x v="1"/>
    <s v="General services."/>
    <x v="2"/>
    <x v="4"/>
    <m/>
    <s v="Learning"/>
    <s v="Machine learning"/>
    <m/>
    <m/>
    <m/>
    <m/>
    <m/>
    <m/>
    <m/>
    <m/>
    <s v=" 0 Confident"/>
    <m/>
    <m/>
    <s v="Machine Learning, Deep Learning"/>
    <m/>
    <m/>
    <x v="0"/>
    <m/>
    <m/>
    <m/>
    <m/>
    <m/>
    <m/>
    <s v="Internal Management"/>
    <m/>
    <m/>
    <s v="Incremental / Technical Change"/>
    <b v="0"/>
    <m/>
    <m/>
    <m/>
    <m/>
    <m/>
    <b v="0"/>
    <b v="0"/>
    <m/>
    <m/>
    <m/>
    <m/>
    <m/>
    <m/>
    <m/>
    <b v="0"/>
    <m/>
    <m/>
    <m/>
    <s v="https://www.regjeringen.no/en/dokumenter/nasjonal-strategi-for-kunstig-intelligens/id2685594/?ch=4"/>
    <s v="validated"/>
    <x v="1"/>
    <s v="The case is planned"/>
    <s v="Colin van Noordt"/>
    <d v="2020-01-01T00:00:00"/>
    <d v="2021-06-18T00:00:00"/>
  </r>
  <r>
    <s v="AIWT6-173"/>
    <s v="Statnett - Forecast service for weather"/>
    <s v="https://datascience.statnett.no/2018/04/27/from-idea-to-deployment-a-service-for-estimation-of-failure-probability-on-overhead-lines-based-on-the-current-weather-forecast/"/>
    <s v=" Eirik Lid"/>
    <s v="Forecast service for weather dependent failures on power lines.  Combining Tableau, Python, Splunk and open data from met.no to deliver a realtime forecast of the probability of failure due to wind and lightning on overhead lines."/>
    <s v="National"/>
    <x v="23"/>
    <s v="NO"/>
    <s v="Statnett, the Norwegian electricity transmission system operator"/>
    <s v="Central-Government"/>
    <x v="3"/>
    <s v="Fuel and energy"/>
    <x v="1"/>
    <x v="1"/>
    <m/>
    <s v="Learning"/>
    <s v="Planning and Scheduling"/>
    <s v="Machine learning"/>
    <m/>
    <s v="A-MLA"/>
    <m/>
    <m/>
    <m/>
    <m/>
    <s v="Minimal-risk"/>
    <s v=" 0 Confident"/>
    <m/>
    <m/>
    <s v="Predictive Analytics, Simulation and Data Visualisation"/>
    <s v="Analysis, monitoring and regulatory research"/>
    <s v="Prediction and planning "/>
    <x v="0"/>
    <m/>
    <m/>
    <m/>
    <s v="G2G"/>
    <s v="Historical Data"/>
    <s v="Location Data"/>
    <s v="Predictive systems"/>
    <m/>
    <m/>
    <s v="Incremental / Technical Change"/>
    <b v="0"/>
    <m/>
    <m/>
    <m/>
    <m/>
    <m/>
    <s v="Improved Administration Efficency"/>
    <s v="Improved Administrative Efficiency"/>
    <m/>
    <s v="x"/>
    <s v="x"/>
    <s v="x"/>
    <m/>
    <m/>
    <m/>
    <b v="0"/>
    <m/>
    <m/>
    <m/>
    <s v="https://datascience.statnett.no/2018/04/27/from-idea-to-deployment-a-service-for-estimation-of-failure-probability-on-overhead-lines-based-on-the-current-weather-forecast/ "/>
    <s v="published"/>
    <x v="0"/>
    <m/>
    <s v="Colin van Noordt"/>
    <d v="2020-01-01T00:00:00"/>
    <m/>
  </r>
  <r>
    <s v="AIWT6-174"/>
    <s v="TrondHeim - Insolvency Prediction"/>
    <m/>
    <m/>
    <s v="The TrondHeim Municipality has been working on an AI system capable of predicting which companies had a higher chance of become insolvent. This enable the organisation to detect companies at risk at take pre-emptive actions. The predictions were accurate to around 80% a year (an accuracy of 90% would have been much more preferred)."/>
    <s v="Local"/>
    <x v="23"/>
    <s v="NO"/>
    <s v="Trondheim Municipality"/>
    <s v="Local Government"/>
    <x v="3"/>
    <s v="General economic, commercial and labour affair"/>
    <x v="1"/>
    <x v="1"/>
    <m/>
    <s v="Learning"/>
    <s v="Machine learning"/>
    <s v="Machine learning"/>
    <m/>
    <s v="A-MLA"/>
    <s v="5-Services&amp;Benefits"/>
    <s v="5b-Services&amp;Benefit-creditworthinessnp"/>
    <m/>
    <s v="Focus directly natural persons"/>
    <s v="High-risk"/>
    <s v=" 0 Confident"/>
    <m/>
    <m/>
    <s v="Predictive Analytics, Simulation and Data Visualisation"/>
    <s v="Analysis, monitoring and regulatory research"/>
    <s v="Prediction and planning "/>
    <x v="0"/>
    <m/>
    <m/>
    <m/>
    <s v="G2B"/>
    <s v="Historical Data"/>
    <s v="Historical Data"/>
    <s v="Enforcement"/>
    <m/>
    <m/>
    <s v="Organizational / Sustained Change"/>
    <s v="Improved Public Service"/>
    <m/>
    <m/>
    <s v="x"/>
    <s v="x"/>
    <m/>
    <b v="0"/>
    <b v="0"/>
    <m/>
    <m/>
    <m/>
    <m/>
    <m/>
    <m/>
    <m/>
    <b v="0"/>
    <m/>
    <m/>
    <m/>
    <s v="https://norden.diva-portal.org/smash/get/diva2:1375500/FULLTEXT01.pdf"/>
    <s v="published"/>
    <x v="0"/>
    <m/>
    <s v="Colin van Noordt"/>
    <d v="2020-01-01T00:00:00"/>
    <m/>
  </r>
  <r>
    <s v="AIWT6-175"/>
    <s v="Yeti - self-driving snowploughs at airport"/>
    <s v="https://semcon.com/yeti/"/>
    <m/>
    <s v="​For air traffic to run smoothly, the runways must be totally free from snow. Avinor has, through an innovative procurement process, tested and purchased a system for autonomous snow ploughs at its airports. The system is called Yeti and is developed by the Kongsberg based company Yeti Snow Technology. More efficient snow removal - better service."/>
    <s v="Local"/>
    <x v="23"/>
    <s v="NO"/>
    <s v="Yeti Snow Technology"/>
    <s v="Private sector"/>
    <x v="3"/>
    <s v="Transport"/>
    <x v="2"/>
    <x v="4"/>
    <m/>
    <s v="Integration and Interaction"/>
    <s v="Connected and Automated vehicles"/>
    <m/>
    <m/>
    <m/>
    <m/>
    <m/>
    <m/>
    <m/>
    <m/>
    <s v=" 0 Confident"/>
    <m/>
    <m/>
    <s v="Cognitive Robotics and Process Automation, Connected and Automated Vehicles"/>
    <m/>
    <m/>
    <x v="0"/>
    <m/>
    <m/>
    <m/>
    <m/>
    <m/>
    <m/>
    <s v="Internal Management"/>
    <m/>
    <m/>
    <s v="Organizational / Sustained Change"/>
    <s v="Improved Public Service"/>
    <m/>
    <m/>
    <s v="x"/>
    <s v="x"/>
    <m/>
    <b v="0"/>
    <b v="0"/>
    <m/>
    <m/>
    <m/>
    <m/>
    <m/>
    <m/>
    <m/>
    <b v="0"/>
    <m/>
    <m/>
    <m/>
    <s v="https://ec.europa.eu/digital-single-market/en/news/no-more-stranded-passengers-airports-winter-thanks-self-driving-snow-clearing-vehicles"/>
    <s v="validated"/>
    <x v="1"/>
    <s v="Private sector developed the vehicles, airports are using them. I guess it's all private in the end."/>
    <s v="Colin van Noordt"/>
    <d v="2020-01-01T00:00:00"/>
    <d v="2021-06-15T00:00:00"/>
  </r>
  <r>
    <s v="AIWT6-176"/>
    <s v="Norway AI for Diagnose and treating Breast cancer "/>
    <s v="https://sciencenorway.no/breast-cancer-cancer-technology/norwegian-researchers-are-developing-a-new-method-for-detecting-breast-cancer/1739574"/>
    <m/>
    <s v="In Norway research is ongoing to be able to diagnose and treat cancer more accurately based on massive and well-structured healthcare datasets Norway maintains. One hospital is working on specific kind of AI with much more precise treatments of cancer based on the datasets we have. The use of  AI since 2,5 years into the project is now already very accurate. "/>
    <s v="National"/>
    <x v="23"/>
    <s v="NO"/>
    <m/>
    <s v="Central-Government"/>
    <x v="4"/>
    <s v="Hospital services."/>
    <x v="3"/>
    <x v="0"/>
    <m/>
    <s v="Learning"/>
    <s v="Machine learning"/>
    <s v="Machine learning"/>
    <m/>
    <s v="A-MLA"/>
    <m/>
    <m/>
    <s v="12-ClinicalUse"/>
    <m/>
    <s v="High-risk"/>
    <s v=" 0 Confident"/>
    <s v="A11-Medical devices, Reg. (EU) 2017/745"/>
    <m/>
    <s v="Machine Learning, Deep Learning"/>
    <s v="Public services and engagement"/>
    <s v="Service personalisation (various)"/>
    <x v="0"/>
    <m/>
    <m/>
    <m/>
    <s v="G2G"/>
    <s v="Historical Data"/>
    <s v="Historical Data"/>
    <s v="Public Services and engagement"/>
    <m/>
    <m/>
    <s v="Transformative / Disruptive"/>
    <b v="0"/>
    <m/>
    <m/>
    <m/>
    <m/>
    <m/>
    <s v="Improved Administration Efficency"/>
    <s v="Improved Administrative Efficiency"/>
    <m/>
    <m/>
    <s v="x"/>
    <s v="x"/>
    <m/>
    <m/>
    <m/>
    <b v="0"/>
    <m/>
    <m/>
    <m/>
    <s v="Tallinn Digital Summit 2019 AI-empowered governments session"/>
    <s v="published"/>
    <x v="0"/>
    <m/>
    <s v="Colin van Noordt"/>
    <d v="2020-01-01T00:00:00"/>
    <d v="2020-01-01T00:00:00"/>
  </r>
  <r>
    <s v="AIWT6-177"/>
    <s v="Testing of autonomous vehicles "/>
    <s v=" "/>
    <m/>
    <m/>
    <s v="Local"/>
    <x v="2"/>
    <s v="BE2"/>
    <m/>
    <m/>
    <x v="3"/>
    <s v="Transport"/>
    <x v="2"/>
    <x v="4"/>
    <m/>
    <s v="Integration and Interaction"/>
    <s v="Robotics and Automation"/>
    <m/>
    <m/>
    <m/>
    <m/>
    <m/>
    <m/>
    <m/>
    <m/>
    <s v=" 0 Confident"/>
    <m/>
    <m/>
    <m/>
    <m/>
    <m/>
    <x v="0"/>
    <m/>
    <m/>
    <m/>
    <m/>
    <m/>
    <m/>
    <m/>
    <m/>
    <m/>
    <s v="Incremental / Technical Change"/>
    <b v="0"/>
    <m/>
    <m/>
    <m/>
    <m/>
    <m/>
    <b v="0"/>
    <b v="0"/>
    <m/>
    <m/>
    <m/>
    <m/>
    <m/>
    <m/>
    <m/>
    <b v="0"/>
    <m/>
    <m/>
    <m/>
    <m/>
    <s v="retired"/>
    <x v="1"/>
    <m/>
    <s v="Colin van Noordt"/>
    <d v="2020-01-01T00:00:00"/>
    <d v="2020-01-01T00:00:00"/>
  </r>
  <r>
    <s v="AIWT6-178"/>
    <s v="HAL - classification of documents"/>
    <s v="https://www.regjeringen.no/en/dokumenter/nasjonal-strategi-for-kunstig-intelligens/id2685594/?ch=4#id0022"/>
    <s v="Hafskjold Christine &lt;Christine.Hafskjold@kmd.dep.no&gt;"/>
    <s v="The Ministry of Foreign Affairs (MFA) use ML and NLP to analyse and classify reports from embassies and delegations. Every year, the Ministry of Foreign Affairs (MFA) receives up to 6,000 reports from Norwegian embassies, delegations, etc. Previously it was extremely difficult to navigate all this information. Since the MFA adopted machine learning and NLP to analyse and classify the content of these documents, it has been possible to find almost all relevant information on a given subject matter. The solution is also used to extract key information in reports and prepare summaries._x000a_In the work on developing this solution, the MFA cooperated with the University of Oslo, which provided solutions for categorising the Norwegian language. The plan is to gradually expand the solution with information from archives and external research reports."/>
    <s v="National"/>
    <x v="23"/>
    <s v="NO"/>
    <s v="Ministry of Foreign Affairs"/>
    <s v="Central-Government"/>
    <x v="1"/>
    <s v="Foreign economic aid."/>
    <x v="3"/>
    <x v="5"/>
    <m/>
    <s v="Communication"/>
    <s v="Natural language processing"/>
    <s v="Machine learning"/>
    <s v="text analysis"/>
    <s v="A-MLA"/>
    <m/>
    <m/>
    <m/>
    <m/>
    <s v="Minimal-risk"/>
    <s v=" 0 Confident"/>
    <m/>
    <m/>
    <s v="Natural Language Processing, Text Mining and Speech Analytics"/>
    <s v="Internal management"/>
    <s v="Internal primary processes"/>
    <x v="0"/>
    <m/>
    <m/>
    <m/>
    <s v="G2G"/>
    <s v="Dynamic Data"/>
    <s v="Streaming Data"/>
    <s v="Internal Management"/>
    <m/>
    <s v="3 - AI4IOP"/>
    <s v="Incremental / Technical Change"/>
    <b v="0"/>
    <m/>
    <m/>
    <m/>
    <m/>
    <m/>
    <s v="Improved Administration Efficency"/>
    <s v="Improved Administrative Efficiency"/>
    <s v="x"/>
    <s v="x"/>
    <m/>
    <s v="x"/>
    <m/>
    <m/>
    <m/>
    <s v="Open government capabilities"/>
    <m/>
    <s v="x"/>
    <m/>
    <s v="1st Peer Learning Workshop AI watch, "/>
    <s v="published"/>
    <x v="0"/>
    <m/>
    <s v="Colin van Noordt"/>
    <d v="2020-01-01T00:00:00"/>
    <m/>
  </r>
  <r>
    <s v="AIWT6-179"/>
    <s v="Tax Authorities using predictive analytics to improve their hit rate which the police is using"/>
    <s v=" "/>
    <m/>
    <s v=" Predictive modelling is used to identify groups of taxpayers with an increased risk of tax evasion. The model divides taxpayers into categories according to their risk of making mistakes. "/>
    <s v="National"/>
    <x v="23"/>
    <s v="NO"/>
    <s v="Norwegian National Security Authority"/>
    <m/>
    <x v="5"/>
    <s v="Police Services"/>
    <x v="2"/>
    <x v="4"/>
    <m/>
    <s v="Planning"/>
    <s v="Searching"/>
    <m/>
    <m/>
    <m/>
    <m/>
    <m/>
    <m/>
    <m/>
    <m/>
    <s v=" 0 Confident"/>
    <m/>
    <m/>
    <m/>
    <m/>
    <m/>
    <x v="0"/>
    <m/>
    <m/>
    <m/>
    <m/>
    <m/>
    <m/>
    <m/>
    <m/>
    <m/>
    <s v="Organizational / Sustained Change"/>
    <s v="Improved Public Service"/>
    <m/>
    <m/>
    <s v="x"/>
    <s v="x"/>
    <m/>
    <b v="0"/>
    <b v="0"/>
    <m/>
    <m/>
    <m/>
    <m/>
    <m/>
    <m/>
    <m/>
    <b v="0"/>
    <m/>
    <m/>
    <m/>
    <s v="https://www.computerweekly.com/news/252439133/Norwegian-Tax-Administration-combats-economic-crime-through-IT-system"/>
    <s v="validated"/>
    <x v="1"/>
    <s v="Need more infos"/>
    <s v="Colin van Noordt"/>
    <d v="2020-01-01T00:00:00"/>
    <m/>
  </r>
  <r>
    <s v="AIWT6-180"/>
    <s v="Use of NLP for auditing"/>
    <s v=" "/>
    <s v="Hafskjold Christine &lt;Christine.Hafskjold@kmd.dep.no&gt;"/>
    <s v="The Office of the auditor general in Norway uses NLP to audit documents in areas with vast information sources, and sources in different languages. The goal is to reach a more efficient public sector."/>
    <s v="National"/>
    <x v="23"/>
    <s v="NO"/>
    <s v="Office of the Auditor General"/>
    <s v="Governmental"/>
    <x v="1"/>
    <s v="Executive and legislative organs, financial and fiscal affairs, external affairs."/>
    <x v="2"/>
    <x v="4"/>
    <m/>
    <s v="Communication"/>
    <s v="Natural language processing"/>
    <m/>
    <m/>
    <m/>
    <m/>
    <m/>
    <m/>
    <m/>
    <m/>
    <s v=" 0 Confident"/>
    <m/>
    <m/>
    <s v="Natural Language Processing, Text Mining and Speech Analytics"/>
    <m/>
    <m/>
    <x v="0"/>
    <m/>
    <m/>
    <m/>
    <m/>
    <m/>
    <m/>
    <s v="Internal Management"/>
    <m/>
    <m/>
    <s v="Incremental / Technical Change"/>
    <s v="Improved Public Service"/>
    <m/>
    <m/>
    <s v="x"/>
    <s v="x"/>
    <m/>
    <b v="0"/>
    <b v="0"/>
    <m/>
    <m/>
    <m/>
    <m/>
    <m/>
    <m/>
    <m/>
    <b v="0"/>
    <m/>
    <m/>
    <m/>
    <s v="1st Peer Learning Workshop AI watch"/>
    <s v="validated"/>
    <x v="1"/>
    <s v="Need more infos"/>
    <s v="Colin van Noordt"/>
    <d v="2020-01-01T00:00:00"/>
    <d v="2020-01-01T00:00:00"/>
  </r>
  <r>
    <s v="AIWT6-181"/>
    <s v="Canard - Speed camera system to flag potential traffic rules infringement"/>
    <s v="https://www.canard.gitd.gov.pl/cms/web/portal/o-projekcie-pois"/>
    <m/>
    <s v="EU financed system allows speed cameras installed at road junctures to derive information from the photographs and flag potential traffic rules infringement. The decision to fine the driver is not automatic, the system serves rather as an initial sorting mechanism that makes the work of CANARD employees more efficient."/>
    <s v="National"/>
    <x v="14"/>
    <s v="PL"/>
    <s v="Automated Traffic Supervision Center"/>
    <s v="Central-Government"/>
    <x v="5"/>
    <s v="Police Services"/>
    <x v="4"/>
    <x v="9"/>
    <n v="2015"/>
    <s v="Perception"/>
    <s v="Computer vision"/>
    <s v="Machine learning"/>
    <m/>
    <s v="A-MLA"/>
    <m/>
    <m/>
    <m/>
    <s v="Use critical realtime data"/>
    <s v="Limited-risk"/>
    <s v=" 0 Confident"/>
    <m/>
    <m/>
    <s v="Computer Vision and Identity Recognition"/>
    <s v="Enforcement"/>
    <s v="Predictive enforcement processes"/>
    <x v="0"/>
    <m/>
    <m/>
    <m/>
    <s v="G2G"/>
    <s v="Dynamic Data"/>
    <s v="Location Data"/>
    <s v="Enforcement"/>
    <m/>
    <m/>
    <s v="Organizational / Sustained Change"/>
    <b v="0"/>
    <m/>
    <m/>
    <m/>
    <m/>
    <m/>
    <s v="Improved Administration Efficency"/>
    <s v="Improved Administrative Efficiency"/>
    <m/>
    <s v="x"/>
    <m/>
    <s v="x"/>
    <m/>
    <m/>
    <m/>
    <b v="0"/>
    <m/>
    <m/>
    <m/>
    <s v="https://www.canard.gitd.gov.pl/cms/"/>
    <s v="published"/>
    <x v="0"/>
    <m/>
    <s v="Colin van Noordt"/>
    <d v="2020-01-01T00:00:00"/>
    <m/>
  </r>
  <r>
    <s v="AIWT6-182"/>
    <s v="State Clearance Chamber - Financial risk indicator"/>
    <s v=" "/>
    <m/>
    <s v="This AI compiles a risk indicator based on collected financial data from financial institutions to determine whether account holders are more likely to conduct illegal activities. If the suspicious activity is detected, at the request of the tax authorities the bank will be able to freeze suspicious accounts. The system is run by the State Clearance Chamber, a key entity of the Polish payment system infrastructure, that renders complex clearing services and other bank services."/>
    <s v="National"/>
    <x v="14"/>
    <s v="PL"/>
    <s v="Krajowa Izba Rozliczeniowa S.A (State_x000a_ Clearance Chamber), Krajowa Izba Rozliczeniowa S.A (State Clearance Chamber)"/>
    <s v="Central-Government"/>
    <x v="1"/>
    <s v="Executive and legislative organs, financial and fiscal affairs, external affairs."/>
    <x v="3"/>
    <x v="5"/>
    <m/>
    <s v="Reasoning"/>
    <s v="Automated reasoning"/>
    <m/>
    <s v="data risk indicator"/>
    <s v="C-STA"/>
    <m/>
    <m/>
    <m/>
    <s v="Focus directly natural persons"/>
    <s v="Limited-risk"/>
    <s v=" 0 Confident"/>
    <m/>
    <m/>
    <s v="Expert and Rule based Systems, Algorithmic Decision Making"/>
    <s v="Analysis, monitoring and regulatory research"/>
    <s v="Information analysis processes"/>
    <x v="0"/>
    <m/>
    <m/>
    <m/>
    <s v="G2G"/>
    <s v="Historical Data"/>
    <s v="Historical Data"/>
    <s v="Enforcement"/>
    <m/>
    <m/>
    <s v="Transformative / Disruptive"/>
    <b v="0"/>
    <m/>
    <m/>
    <m/>
    <m/>
    <m/>
    <s v="Improved Administration Efficency"/>
    <s v="Improved Administrative Efficiency"/>
    <m/>
    <s v="x"/>
    <s v="x"/>
    <s v="x"/>
    <m/>
    <m/>
    <m/>
    <b v="0"/>
    <m/>
    <m/>
    <m/>
    <s v="https://epf.org.pl/en/wp-content/uploads/sites/3/2019/05/alGOVrithms-State-of-Play-Report.pdf"/>
    <s v="published"/>
    <x v="0"/>
    <m/>
    <s v="Colin van Noordt"/>
    <d v="2020-01-01T00:00:00"/>
    <m/>
  </r>
  <r>
    <s v="AIWT6-183"/>
    <s v="MLSP - Profiling of the unemployed"/>
    <s v=" "/>
    <m/>
    <s v="As early as in 2012, the Polish Ministry of Labour and Social Policy (MLSP) started working on the reform of 340 labour offices (PUP - Powiatowe Urzędy Pracy), charged with analysing the trends and supporting the development of the labour market. The urgency of the reform was underlined by a general perception of PUPs being inefficient, understaffed and unfit to address the challenges posed by the modern labour market. _x000a_With that reform in mind - and without significant public spending increases at hand – the MLSP has scoped possible solutions that would ensure more efficient budget allocation. In this light, resorting to an automated profiling system for unemployment came across as a modern, cost efficient and individualized method of service delivery._x000a_The process of automated profiling divides unemployed persons in three categories, taking into consideration a number of individual characteristics. Assignment to a given category determines what types of programs a beneficiary is eligible for (e.g. job placement, vocational training, apprenticeship, activation allowance). The system is based on data collected during an initial interview (e.g.. age, gender, disability and duration of unemployment), and a subsequent computer-based test that scores 24 different dimensions. Assignment to one of the three profile groups indicates the needed level of support and resource burden. Importantly, in one case categorization translates into life-changing, binary decisions: state support or lack thereof._x000a_However, the use of this AI system has received criticism from both within the organisation and outside. Firstly, the underlying working of the AI system is opaque as citizens are not made aware of the score received nor of how this score has been determined. Furthermore, the idea behind the profiling mechanism was to serve solely as an advisory tool, while retaining a human in the loop who would have the final say on the appropriateness of the categorization. _x000a_Surprisingly - as a study found out - less than 1 in 100 decisions made by the algorithm have been questioned by the responsible clerks. Excluding a belief in the outstanding precision of the algorithm, other reasons for not challenging automated decisions include lack of time to consider more details; fear of repercussions from supervisors; and a presumption of objectivity of the process - all in all rendering what was supposed to be an advisory mechanism the ultimate decision-maker._x000a_Many unemployed persons have complained through administrative courts, claiming the categorization to be unjust. The Supreme Audit Office carried out a thorough control of PUPs, only to conclude about the ineffectiveness of the profiling system and its potential to lead to discrimination. Finally, the Human Rights Commissioner filed a formal complaint to the Constitutional Tribunal over a procedural issue, and the latter ruled that the profiling tool was unconstitutional. As of June 14th 2019, the system has been officially dismantled by the government._x000a_"/>
    <s v="National"/>
    <x v="14"/>
    <s v="PL"/>
    <s v="Polish Ministry of Labour and Social Policy"/>
    <s v="Governmental"/>
    <x v="0"/>
    <s v="Unemployment."/>
    <x v="0"/>
    <x v="4"/>
    <m/>
    <s v="Reasoning"/>
    <s v="Automated reasoning"/>
    <m/>
    <m/>
    <m/>
    <s v="4-Employement"/>
    <m/>
    <m/>
    <m/>
    <s v="High-risk"/>
    <s v=" 0 Confident"/>
    <m/>
    <m/>
    <s v="Expert and Rule based Systems, Algorithmic Decision Making"/>
    <m/>
    <m/>
    <x v="0"/>
    <m/>
    <m/>
    <m/>
    <m/>
    <m/>
    <m/>
    <s v="Adjudication"/>
    <m/>
    <m/>
    <s v="Organizational / Sustained Change"/>
    <s v="Improved Public Service"/>
    <m/>
    <m/>
    <s v="x"/>
    <s v="x"/>
    <m/>
    <b v="0"/>
    <b v="0"/>
    <m/>
    <m/>
    <m/>
    <m/>
    <m/>
    <m/>
    <m/>
    <b v="0"/>
    <m/>
    <m/>
    <m/>
    <s v="https://www.sciencedirect.com/science/article/abs/pii/S0308596120300689"/>
    <s v="validated"/>
    <x v="1"/>
    <s v="The case is controversial"/>
    <s v="Colin van Noordt"/>
    <d v="2020-01-01T00:00:00"/>
    <m/>
  </r>
  <r>
    <s v="AIWT6-184"/>
    <s v="Nursery - Child Recruitment System"/>
    <s v="https://epf.org.pl/en/wp-content/uploads/sites/3/2019/05/alGOVrithms-State-of-Play-Report.pdf"/>
    <m/>
    <s v="Nursery child recruitment system developed for Wrocław municipality by a private vendor. The algorithm takes into account data provided by parents during the registration, calculates the score and automatically assigns children into individual nurseries."/>
    <s v="Local"/>
    <x v="14"/>
    <s v="PL"/>
    <s v="Wroclaw Municipality"/>
    <s v="Governmental"/>
    <x v="9"/>
    <s v="Pre-primary and primary education."/>
    <x v="2"/>
    <x v="4"/>
    <m/>
    <s v="Reasoning"/>
    <s v="Automated reasoning"/>
    <m/>
    <m/>
    <m/>
    <m/>
    <m/>
    <m/>
    <m/>
    <m/>
    <s v=" 0 Confident"/>
    <m/>
    <m/>
    <s v="Expert and Rule based Systems, Algorithmic Decision Making"/>
    <m/>
    <m/>
    <x v="0"/>
    <m/>
    <m/>
    <m/>
    <m/>
    <m/>
    <m/>
    <s v="Adjudication"/>
    <m/>
    <m/>
    <s v="Organizational / Sustained Change"/>
    <s v="Improved Public Service"/>
    <m/>
    <s v="x"/>
    <m/>
    <s v="x"/>
    <m/>
    <b v="0"/>
    <b v="0"/>
    <m/>
    <m/>
    <m/>
    <m/>
    <m/>
    <m/>
    <m/>
    <b v="0"/>
    <m/>
    <m/>
    <m/>
    <s v="https://algorithmwatch.org/en/automating-society-poland/"/>
    <s v="validated"/>
    <x v="1"/>
    <s v="The case is controversial"/>
    <s v="Colin van Noordt"/>
    <d v="2020-01-01T00:00:00"/>
    <m/>
  </r>
  <r>
    <s v="AIWT6-185"/>
    <s v="Parking ticket collection system - License plate scanning"/>
    <s v=" "/>
    <m/>
    <s v="This AI uses image recogntion systems on a car which scans the license plates of surrounding cars parked in the area. The number plate is then scanned in the database whether the parking spot has been paid for. "/>
    <s v="Local"/>
    <x v="14"/>
    <s v="PL"/>
    <m/>
    <m/>
    <x v="8"/>
    <s v="Housing and community amenities n.e.c."/>
    <x v="2"/>
    <x v="4"/>
    <m/>
    <s v="Perception"/>
    <s v="Computer vision"/>
    <m/>
    <m/>
    <m/>
    <m/>
    <m/>
    <m/>
    <m/>
    <m/>
    <s v=" 0 Confident"/>
    <m/>
    <m/>
    <s v="Computer Vision and Identity Recognition"/>
    <m/>
    <m/>
    <x v="0"/>
    <m/>
    <m/>
    <m/>
    <m/>
    <m/>
    <m/>
    <s v="Enforcement"/>
    <m/>
    <m/>
    <s v="Organizational / Sustained Change"/>
    <s v="Improved Public Service"/>
    <m/>
    <m/>
    <s v="x"/>
    <s v="x"/>
    <m/>
    <b v="0"/>
    <b v="0"/>
    <m/>
    <m/>
    <m/>
    <m/>
    <m/>
    <m/>
    <m/>
    <b v="0"/>
    <m/>
    <m/>
    <m/>
    <s v="1st Peer Learning Workshop AI watch"/>
    <s v="validated"/>
    <x v="1"/>
    <s v="No information found on the web"/>
    <s v="Colin van Noordt"/>
    <d v="2020-01-01T00:00:00"/>
    <d v="2020-01-01T00:00:00"/>
  </r>
  <r>
    <s v="AIWT6-186"/>
    <s v="Home Quarantine - app on COVID-19 risk"/>
    <s v="https://www.gov.pl/web/cyfryzacja/aplikacja-kwarantanna-domowa--ruszyl-proces-jej-udostepniania"/>
    <m/>
    <s v="The Polish government has developed the free Home Quarantine app for both iPhone and Android, which allows the police to check that individuals do not break quarantine; those who do may be fined up to (at the moment this case was documented, in 2020) PLN 5,000 and also offers support to those who are quarantined. Once users activate the app by entering a phone number and a code sent via SMS, they send a reference photo. Every so often the app sends an unscheduled request for a new photo to be sent within 20 minutes. The system checks both the person (using facial recognition) and the location, essentially replicating what would otherwise be a visit from a police officer. Non-quarantined people cannot sign up, as the app is connected to a database of telephone numbers belonging to those ordered into quarantine. The app also gives access to relevant health information and a hotline. The government intends to add more functionality to the app over time."/>
    <s v="National"/>
    <x v="14"/>
    <s v="PL"/>
    <m/>
    <s v="Central-Government"/>
    <x v="4"/>
    <s v="Public health services."/>
    <x v="1"/>
    <x v="2"/>
    <m/>
    <s v="Perception"/>
    <s v="Computer vision"/>
    <s v="Machine learning"/>
    <m/>
    <s v="A-MLA"/>
    <m/>
    <m/>
    <m/>
    <m/>
    <s v="Minimal-risk"/>
    <s v=" 0 Confident"/>
    <m/>
    <m/>
    <s v="Computer Vision and Identity Recognition"/>
    <s v="Analysis, monitoring and regulatory research"/>
    <s v="Monitoring policy implementation"/>
    <x v="0"/>
    <m/>
    <m/>
    <m/>
    <s v="G2C"/>
    <s v="Dynamic Data"/>
    <s v="Dynamic Data"/>
    <s v="Enforcement"/>
    <m/>
    <m/>
    <s v="Organizational / Sustained Change"/>
    <s v="Improved Public Service"/>
    <m/>
    <m/>
    <s v="x"/>
    <s v="x"/>
    <m/>
    <b v="0"/>
    <b v="0"/>
    <m/>
    <m/>
    <m/>
    <m/>
    <m/>
    <m/>
    <m/>
    <b v="0"/>
    <m/>
    <m/>
    <m/>
    <s v="https://www.gov.pl/web/cyfryzacja/aplikacja-kwarantanna-domowa--ruszyl-proces-jej-udostepniania "/>
    <s v="published"/>
    <x v="0"/>
    <m/>
    <s v="Colin van Noordt"/>
    <d v="2020-01-01T00:00:00"/>
    <m/>
  </r>
  <r>
    <s v="AIWT6-187"/>
    <s v="Voicebots in government"/>
    <s v=" "/>
    <m/>
    <s v="Within the government, there are a number of Voicebots already in place."/>
    <s v="National"/>
    <x v="14"/>
    <s v="PL"/>
    <m/>
    <m/>
    <x v="1"/>
    <s v="General services."/>
    <x v="2"/>
    <x v="4"/>
    <m/>
    <s v="Communication"/>
    <s v="Natural language processing"/>
    <m/>
    <m/>
    <m/>
    <m/>
    <m/>
    <m/>
    <m/>
    <m/>
    <s v=" 0 Confident"/>
    <m/>
    <m/>
    <s v="Chatbots, Intelligent Digital Assistants, Virtual Agents and Recommendation Systems"/>
    <m/>
    <m/>
    <x v="0"/>
    <m/>
    <m/>
    <m/>
    <m/>
    <m/>
    <m/>
    <s v="Public Services and engagement"/>
    <m/>
    <m/>
    <s v="Incremental / Technical Change"/>
    <b v="0"/>
    <m/>
    <m/>
    <m/>
    <m/>
    <m/>
    <b v="0"/>
    <b v="0"/>
    <m/>
    <m/>
    <m/>
    <m/>
    <m/>
    <m/>
    <m/>
    <b v="0"/>
    <m/>
    <m/>
    <m/>
    <s v="Tallinn Digital Summit 2019 AI-empowered governments session"/>
    <s v="validated"/>
    <x v="1"/>
    <s v="The description is very generic. Also no information of these many 'voicebots' have been found on Internet "/>
    <s v="Colin van Noordt"/>
    <d v="2020-01-01T00:00:00"/>
    <d v="2020-01-01T00:00:00"/>
  </r>
  <r>
    <s v="AIWT6-188"/>
    <s v="AI against sexual abuse - Search and detection"/>
    <s v=" "/>
    <m/>
    <s v="There is usage of AI is in the search and detection of content leading to sexual abuse of children. This tool both reduces the psychological damage of staff searching for these files as well as enabling the government to react as fast as possible to these situations."/>
    <s v="National"/>
    <x v="14"/>
    <s v="PL"/>
    <m/>
    <m/>
    <x v="0"/>
    <s v="Family and children."/>
    <x v="2"/>
    <x v="4"/>
    <m/>
    <s v="Integration and Interaction"/>
    <s v="Robotics and Automation"/>
    <m/>
    <m/>
    <m/>
    <m/>
    <m/>
    <m/>
    <m/>
    <m/>
    <s v=" 0 Confident"/>
    <m/>
    <m/>
    <s v="Cognitive Robotics and Process Automation, Connected and Automated Vehicles"/>
    <m/>
    <m/>
    <x v="0"/>
    <m/>
    <m/>
    <m/>
    <m/>
    <m/>
    <m/>
    <s v="Enforcement"/>
    <m/>
    <m/>
    <s v="Organizational / Sustained Change"/>
    <s v="Improved Public Service"/>
    <m/>
    <m/>
    <s v="x"/>
    <s v="x"/>
    <m/>
    <b v="0"/>
    <b v="0"/>
    <m/>
    <m/>
    <m/>
    <m/>
    <m/>
    <m/>
    <m/>
    <b v="0"/>
    <m/>
    <m/>
    <m/>
    <s v="Tallinn Digital Summit 2019 AI-empowered governments session"/>
    <s v="validated"/>
    <x v="1"/>
    <s v="No information on the web. The desciption of the case is very generic"/>
    <s v="Colin van Noordt"/>
    <d v="2020-01-01T00:00:00"/>
    <d v="2020-01-01T00:00:00"/>
  </r>
  <r>
    <s v="AIWT6-189"/>
    <s v="RAJS - Random Allocation of Judges System"/>
    <s v=" "/>
    <m/>
    <s v="System that randomly matches judges with cases, developed by the Ministry of Justice to ensure judicial impartiality."/>
    <s v="National"/>
    <x v="14"/>
    <s v="PL"/>
    <s v="All courts in Poland - Ministry of Justice"/>
    <s v="Governmental"/>
    <x v="5"/>
    <s v="Law courts"/>
    <x v="2"/>
    <x v="4"/>
    <m/>
    <s v="Reasoning"/>
    <s v="Optimisation"/>
    <m/>
    <m/>
    <m/>
    <m/>
    <m/>
    <m/>
    <m/>
    <m/>
    <s v=" 0 Confident"/>
    <m/>
    <m/>
    <s v="Machine Learning, Deep Learning"/>
    <m/>
    <m/>
    <x v="0"/>
    <m/>
    <m/>
    <m/>
    <m/>
    <m/>
    <m/>
    <s v="Internal Management"/>
    <m/>
    <m/>
    <s v="Incremental / Technical Change"/>
    <s v="Improved Public Service"/>
    <m/>
    <s v="x"/>
    <m/>
    <s v="x"/>
    <m/>
    <b v="0"/>
    <b v="0"/>
    <m/>
    <m/>
    <m/>
    <m/>
    <m/>
    <m/>
    <m/>
    <b v="0"/>
    <m/>
    <m/>
    <m/>
    <s v="https://epf.org.pl/en/wp-content/uploads/sites/3/2019/05/alGOVrithms-State-of-Play-Report.pdf#page=13&amp;zoom=100,0,0"/>
    <s v="validated"/>
    <x v="1"/>
    <s v="Need more infos"/>
    <s v="Colin van Noordt"/>
    <d v="2020-01-01T00:00:00"/>
    <m/>
  </r>
  <r>
    <s v="AIWT6-190"/>
    <s v="Fighting Disinformation AI"/>
    <s v=" "/>
    <m/>
    <s v="This AI-tool is tasked with identifying disinformation activities online in order to detect topics which might require a response from the government."/>
    <s v="National"/>
    <x v="23"/>
    <s v="NO"/>
    <s v="Norwegian Tax Administration (NTA)"/>
    <s v="Governmental"/>
    <x v="6"/>
    <s v="Civil defence."/>
    <x v="2"/>
    <x v="4"/>
    <m/>
    <s v="Communication"/>
    <s v="Natural language processing"/>
    <m/>
    <m/>
    <m/>
    <m/>
    <m/>
    <m/>
    <m/>
    <m/>
    <s v=" 0 Confident"/>
    <m/>
    <m/>
    <s v="Natural Language Processing, Text Mining and Speech Analytics"/>
    <m/>
    <m/>
    <x v="0"/>
    <m/>
    <m/>
    <m/>
    <m/>
    <m/>
    <m/>
    <s v="Enforcement"/>
    <m/>
    <m/>
    <s v="Incremental / Technical Change"/>
    <s v="Improved Public Service"/>
    <m/>
    <m/>
    <s v="x"/>
    <s v="x"/>
    <m/>
    <b v="0"/>
    <b v="0"/>
    <m/>
    <m/>
    <m/>
    <m/>
    <m/>
    <m/>
    <m/>
    <b v="0"/>
    <m/>
    <m/>
    <m/>
    <s v="Tallinn Digital Summit 2019 Smart City Session  https://www.youtube.com/watch?v=y3Ui2-5Hio4"/>
    <s v="validated"/>
    <x v="1"/>
    <s v="Need more infos"/>
    <s v="Colin van Noordt"/>
    <d v="2020-01-01T00:00:00"/>
    <d v="2020-01-01T00:00:00"/>
  </r>
  <r>
    <s v="AIWT6-192"/>
    <s v="Portugal -  Predicting long term unemployment"/>
    <s v=" "/>
    <s v="Leid Zejnilović "/>
    <s v="This project builds upon unemployment data held by the public employment service with additional data sources in order to produce a score reflecting the risk of a person to become long term unemployment (12 months or longer). This will enable the agency to tailor actions to this person. "/>
    <s v="National"/>
    <x v="24"/>
    <s v="PT"/>
    <s v="Instituto  de Emprego e Formação Profissional (IEFP)"/>
    <s v="Central-Government"/>
    <x v="0"/>
    <s v="Unemployment."/>
    <x v="3"/>
    <x v="1"/>
    <m/>
    <s v="Reasoning"/>
    <s v="Planning and Scheduling"/>
    <m/>
    <m/>
    <s v="B-LGA"/>
    <s v="4-Employement"/>
    <m/>
    <m/>
    <s v="Focus directly natural persons"/>
    <s v="Limited-risk"/>
    <s v=" 0 Confident"/>
    <m/>
    <m/>
    <s v="Predictive Analytics, Simulation and Data Visualisation"/>
    <s v="Analysis, monitoring and regulatory research"/>
    <s v="Prediction and planning "/>
    <x v="0"/>
    <m/>
    <m/>
    <m/>
    <s v="G2G"/>
    <s v="Historical Data"/>
    <s v="Historical Data"/>
    <s v="Public Services and engagement"/>
    <m/>
    <m/>
    <s v="Incremental / Technical Change"/>
    <b v="0"/>
    <m/>
    <m/>
    <m/>
    <m/>
    <m/>
    <s v="Improved Administration Efficency"/>
    <s v="Improved Administrative Efficiency"/>
    <m/>
    <m/>
    <s v="x"/>
    <m/>
    <m/>
    <m/>
    <m/>
    <b v="0"/>
    <m/>
    <m/>
    <m/>
    <s v="https://online.ucpress.edu/gp/article-abstract/1/1/12908/110741"/>
    <s v="published"/>
    <x v="0"/>
    <m/>
    <s v="Colin van Noordt"/>
    <d v="2020-01-01T00:00:00"/>
    <m/>
  </r>
  <r>
    <s v="AIWT6-193"/>
    <s v="Failstopper - Study the compressed air system of the vehicle "/>
    <s v="https://www.inesctec.pt/en/projects/failstopper#intro, _x000a_https://www.researchgate.net/project/FailStopper-Early-failure-detection-of-public-transport-vehicles-in-operational-context"/>
    <s v="Gustavo De Assis Costa"/>
    <s v="The project aims, through sensors, to study the compressed air system of the vehicle (installed on the roof) which, according to the researcher, allows the &quot;performance of the secondary suspension&quot;, an element responsible for &quot;keeping the vehicle level with station platforms&quot;. Researchers from INESC TEC, in Porto, launched a project that aims to &quot;combat and anticipate leveling failures&quot; of Metro do Porto vehicles. The 'FailStopper' project was one of the 15 projects approved in the Scientific Research and Technological Development contest in Data Science and Artificial Intelligence in Public Administration, an initiative of the Foundation for Science and Technology (FCT) that joins the Ministry of Science, Technology and Higher Education and the Ministry of Administrative Modernization."/>
    <s v="Local"/>
    <x v="24"/>
    <s v="PT"/>
    <s v="Metro do Porto"/>
    <s v="Local Government"/>
    <x v="3"/>
    <s v="Transport"/>
    <x v="4"/>
    <x v="7"/>
    <m/>
    <s v="Learning"/>
    <s v="Machine learning"/>
    <s v="Machine learning"/>
    <m/>
    <s v="A-MLA"/>
    <m/>
    <m/>
    <m/>
    <m/>
    <s v="Minimal-risk"/>
    <s v=" 0 Confident"/>
    <m/>
    <m/>
    <s v="Cognitive Robotics and Process Automation, Connected and Automated Vehicles"/>
    <s v="Analysis, monitoring and regulatory research"/>
    <s v="Information analysis processes"/>
    <x v="0"/>
    <m/>
    <m/>
    <m/>
    <s v="G2B"/>
    <s v="Dynamic Data"/>
    <s v="Dynamic Data"/>
    <s v="Internal Management"/>
    <m/>
    <m/>
    <s v="Organizational / Sustained Change"/>
    <s v="Improved Public Service"/>
    <m/>
    <m/>
    <s v="x"/>
    <s v="x"/>
    <m/>
    <b v="0"/>
    <b v="0"/>
    <m/>
    <m/>
    <m/>
    <m/>
    <m/>
    <m/>
    <m/>
    <b v="0"/>
    <m/>
    <m/>
    <m/>
    <s v="https://noticias.up.pt/ha-uma-avaria-no-metro-do-porto-o-inesc-tec-ajuda/"/>
    <s v="published"/>
    <x v="0"/>
    <m/>
    <s v="Colin van Noordt"/>
    <d v="2020-01-01T00:00:00"/>
    <d v="2020-01-01T00:00:00"/>
  </r>
  <r>
    <s v="AIWT6-194"/>
    <s v="EPISA - Entity and property inference for semantic archives"/>
    <s v="https://www.inesctec.pt/en/projects/episa#technical_sheet"/>
    <s v="Carla Lopes _x000a_carla.lopes@inesctec.pt"/>
    <s v="EPISA uses natural language processing, entity recognition, and automatic learning methods in order to explore the records of documents and documents themselves if they are in digital form. From the descriptions produced by archivists, entities and relationships will be extracted that will populate a description model, semantically richer than the current one and easier to deal with automatically. "/>
    <s v="National"/>
    <x v="24"/>
    <s v="PT"/>
    <s v="National Archive of Torre do Tombo "/>
    <s v="Central-Government"/>
    <x v="7"/>
    <s v="Cultural services."/>
    <x v="3"/>
    <x v="7"/>
    <n v="2022"/>
    <s v="Learning"/>
    <s v="Machine learning"/>
    <s v="Machine learning"/>
    <m/>
    <s v="A-MLA"/>
    <m/>
    <m/>
    <m/>
    <m/>
    <s v="Minimal-risk"/>
    <s v=" 0 Confident"/>
    <m/>
    <m/>
    <s v="Natural Language Processing, Text Mining and Speech Analytics"/>
    <s v="Internal management"/>
    <s v="Internal support processes"/>
    <x v="0"/>
    <m/>
    <m/>
    <m/>
    <s v="G2G"/>
    <s v="Dynamic Data"/>
    <s v="Streaming Data"/>
    <s v="Internal Management"/>
    <m/>
    <s v="3 - AI4IOP"/>
    <s v="Incremental / Technical Change"/>
    <b v="0"/>
    <m/>
    <m/>
    <m/>
    <m/>
    <m/>
    <s v="Improved Administration Efficency"/>
    <s v="Improved Administrative Efficiency"/>
    <m/>
    <m/>
    <s v="x"/>
    <m/>
    <m/>
    <m/>
    <m/>
    <b v="0"/>
    <m/>
    <m/>
    <m/>
    <s v="https://www.inesctec.pt/en/news/inesc-tec-wants-to-digitise-the-largest-documental-collection-of-portugal#about"/>
    <s v="published"/>
    <x v="0"/>
    <m/>
    <s v="Colin van Noordt"/>
    <d v="2020-01-01T00:00:00"/>
    <m/>
  </r>
  <r>
    <s v="AIWT6-195"/>
    <s v="Data2Help - Optimizing the allocation of resources for a faster response to medical emergencies"/>
    <s v="https://www.fct.pt/media/docs/Brochura_ResearchinDataScienceandAIappliedtoPA.pdf"/>
    <s v="Vasco Miguel Gomes Nunes Manquinho"/>
    <s v="The objective of the Data2Help project is to provide INEM with new tools to improve its operational results by optimizing the allocation of resources, resulting in a better and faster response to medical emergencies in Portugal. The Data2Help project focuses on: (1) integrating INEM's information systems with other relevant external data (eg meteorology, epidemics, demography, forest fires, etc.), (2) through the analysis of historical data, developing predictive models for emergency vehicle requests in each geographic area, and (3) optimize the allocation of INEM resources based on predictive models in order to improve response times to medical emergencies."/>
    <s v="National"/>
    <x v="24"/>
    <s v="PT"/>
    <s v="National Institute of Medical Emergency"/>
    <s v="Central-Government"/>
    <x v="4"/>
    <s v="Health n.e.c."/>
    <x v="3"/>
    <x v="0"/>
    <m/>
    <s v="Planning"/>
    <s v="Planning and Scheduling"/>
    <s v="Knowledge representation"/>
    <m/>
    <s v="B-LGA"/>
    <m/>
    <m/>
    <m/>
    <m/>
    <s v="Minimal-risk"/>
    <s v=" 0 Confident"/>
    <m/>
    <m/>
    <s v="Expert and Rule based Systems, Algorithmic Decision Making"/>
    <s v="Analysis, monitoring and regulatory research"/>
    <s v="Information analysis processes"/>
    <x v="0"/>
    <m/>
    <m/>
    <m/>
    <s v="G2B"/>
    <s v="Dynamic Data"/>
    <s v="Streaming Data"/>
    <s v="Internal Management"/>
    <m/>
    <s v="2 - IOP4AI​"/>
    <s v="Incremental / Technical Change"/>
    <s v="Improved Public Service"/>
    <m/>
    <s v="x"/>
    <m/>
    <s v="x"/>
    <m/>
    <b v="0"/>
    <b v="0"/>
    <m/>
    <m/>
    <m/>
    <m/>
    <m/>
    <m/>
    <m/>
    <b v="0"/>
    <m/>
    <m/>
    <m/>
    <s v="https://www.alert-online.com/br/news/health-portal/inteligencia-artificial-vai-ser-aplicada-as-emergencias-medicas"/>
    <s v="published"/>
    <x v="0"/>
    <m/>
    <s v="Colin van Noordt"/>
    <d v="2020-01-01T00:00:00"/>
    <m/>
  </r>
  <r>
    <s v="AIWT6-196"/>
    <s v="CCM-SNS - Verification of medical prescriptions"/>
    <s v="https://www.fct.pt/media/docs/Brochura_ResearchinDataScienceandAIappliedtoPA.pdf"/>
    <m/>
    <s v="In Portugal, the Control and monitoringCenter from the Portuguese Public National Health Service (CCM-SNS), uses data from several databases, in order to detect and fight prescription fraud. It follows a paperless prescription program and the electronic medical prescriptions system which were both implemented in 2016 and made mandatory for the public sector. During the first seven years, the central unit detected irregularities amounting to hundreds of millions of euros, and was instrumental in starting many prosecution for fraud in the health system. According to the Ministry of Health, in the first semester of 2017, the Invoice Control Center processed 356.2 million Euros' worth of prescriptions and flagged 21.1 millions euros to the State prosecutor."/>
    <s v="National"/>
    <x v="24"/>
    <s v="PT"/>
    <s v="Portuguese Public National Health Service (Centro de Controlo e Monitorização do Sistema Nacional de Saúde)"/>
    <s v="Central-Government"/>
    <x v="4"/>
    <s v="Health n.e.c."/>
    <x v="3"/>
    <x v="0"/>
    <m/>
    <s v="Learning"/>
    <s v="Machine learning"/>
    <s v="Machine learning"/>
    <m/>
    <s v="A-MLA"/>
    <s v="6-LawEnforcement"/>
    <m/>
    <m/>
    <s v="Focus directly natural persons"/>
    <s v="Limited-risk"/>
    <s v=" 0 Confident"/>
    <m/>
    <m/>
    <s v="Machine Learning, Deep Learning"/>
    <s v="Enforcement"/>
    <s v="Supporting inspection processes"/>
    <x v="0"/>
    <m/>
    <m/>
    <m/>
    <s v="G2G"/>
    <s v="Historical Data"/>
    <s v="Historical Data"/>
    <s v="Enforcement"/>
    <m/>
    <m/>
    <s v="Transformative / Disruptive"/>
    <b v="0"/>
    <m/>
    <m/>
    <m/>
    <m/>
    <m/>
    <s v="Improved Administration Efficency"/>
    <s v="Improved Administrative Efficiency"/>
    <m/>
    <m/>
    <s v="x"/>
    <s v="x"/>
    <m/>
    <m/>
    <s v="x"/>
    <b v="0"/>
    <m/>
    <m/>
    <m/>
    <s v="https://algorithmwatch.org/en/story/portugal-automated-verification-prescriptions-medical-fraud/"/>
    <s v="published"/>
    <x v="0"/>
    <m/>
    <s v="Colin van Noordt"/>
    <d v="2020-01-01T00:00:00"/>
    <m/>
  </r>
  <r>
    <s v="AIWT6-197"/>
    <s v="Derm.AI - Tele Dermatological Screening"/>
    <s v="https://www.fct.pt/media/docs/Brochura_ResearchinDataScienceandAIappliedtoPA.pdf"/>
    <s v="Maria João Medeiros de Vasconcelos_x000a_Associação Fraunhofer Portugal Research and FCT _x000a_Av. D. Carlos I, 126_x000a_1249-074 Lisboa_x000a_Portugal_x000a_Tel: 213 924 300_x000a_Fax: 213 956 519"/>
    <s v=" Use of AI to enhance Tele.Dermatological Screening. Decreased skin cancer morbidity and mortality - Optimization of health processes through the integration of AI technologies in a real environment. Usage of Artificial Intelligence to Power Teledermatological Screening, Fraunhofer AICOS’ most recent project, pioneers in being fully integrated with the Primary Care Units and Hospital Dermatology Departments of the National Health Service while using AI to improve the Teledermatological processes and Machine Learning to help the decision making process. Starting this month and running for three years, this project is coordinated by AICOS and developed in partnership with SPMS – Serviços Partilhados do Ministério da Saúde, under the programme Data Science and Artificial Intelligence in Public Administration."/>
    <s v="National"/>
    <x v="24"/>
    <s v="PT"/>
    <s v="Serviços Partilhados do Ministério da Saúde"/>
    <s v="Central-Government"/>
    <x v="4"/>
    <s v="Health n.e.c."/>
    <x v="3"/>
    <x v="0"/>
    <m/>
    <s v="Learning"/>
    <s v="Machine learning"/>
    <s v="Machine learning"/>
    <m/>
    <s v="A-MLA"/>
    <m/>
    <m/>
    <s v="12-ClinicalUse"/>
    <m/>
    <s v="High-risk"/>
    <s v=" 0 Confident"/>
    <s v="A11-Medical devices, Reg. (EU) 2017/745"/>
    <m/>
    <s v="Predictive Analytics, Simulation and Data Visualisation"/>
    <s v="Public services and engagement"/>
    <s v="Service integration (various)"/>
    <x v="0"/>
    <m/>
    <m/>
    <m/>
    <s v="G2C"/>
    <s v="Historical Data"/>
    <s v="Historical Data"/>
    <s v="Public Services and engagement"/>
    <m/>
    <m/>
    <s v="Incremental / Technical Change"/>
    <s v="Improved Public Service"/>
    <m/>
    <m/>
    <s v="x"/>
    <s v="x"/>
    <m/>
    <b v="0"/>
    <b v="0"/>
    <m/>
    <m/>
    <m/>
    <m/>
    <m/>
    <m/>
    <m/>
    <b v="0"/>
    <m/>
    <m/>
    <m/>
    <s v="https://rse-siga.spms.min-saude.pt/category/rse-siga-derm-ai/"/>
    <s v="published"/>
    <x v="0"/>
    <m/>
    <s v="Colin van Noordt"/>
    <d v="2020-01-01T00:00:00"/>
    <m/>
  </r>
  <r>
    <s v="AIWT6-198"/>
    <s v="Identifying and Reducing Antibiotic Under and Over Prescription"/>
    <s v=" "/>
    <s v="Joana Gonçalves de Sá"/>
    <s v="Analysis of prescription situation for avoiding excessive intake of biomaterials, University of Lisbon Nova Faculty of Economics and Commerce, Ministry of Health Shared Services"/>
    <s v="National"/>
    <x v="24"/>
    <s v="PT"/>
    <s v="Serviços Partilhados do Ministério da Saúde"/>
    <s v="Governmental"/>
    <x v="4"/>
    <s v="R&amp;D health."/>
    <x v="2"/>
    <x v="4"/>
    <m/>
    <s v="Planning"/>
    <s v="Searching"/>
    <m/>
    <m/>
    <m/>
    <m/>
    <m/>
    <m/>
    <m/>
    <m/>
    <s v=" 0 Confident"/>
    <m/>
    <m/>
    <s v="Natural Language Processing, Text Mining and Speech Analytics"/>
    <m/>
    <m/>
    <x v="0"/>
    <m/>
    <m/>
    <m/>
    <m/>
    <m/>
    <m/>
    <s v="Enforcement"/>
    <m/>
    <m/>
    <s v="Incremental / Technical Change"/>
    <s v="Improved Public Service"/>
    <m/>
    <m/>
    <s v="x"/>
    <s v="x"/>
    <m/>
    <b v="0"/>
    <b v="0"/>
    <m/>
    <m/>
    <m/>
    <m/>
    <m/>
    <m/>
    <m/>
    <b v="0"/>
    <m/>
    <m/>
    <m/>
    <s v="https://www.fct.pt/media/docs/Brochura_ResearchinDataScienceandAIappliedtoPA.pdf"/>
    <s v="validated"/>
    <x v="1"/>
    <s v="Not enough information on the web"/>
    <s v="Colin van Noordt"/>
    <d v="2020-01-01T00:00:00"/>
    <m/>
  </r>
  <r>
    <s v="AIWT6-200"/>
    <s v="AIA Chatbot - Consultation about procedures of starting a business"/>
    <s v="https://www.inesc-id.pt/projects/IP02057/"/>
    <m/>
    <s v="Developed a chatbot (Note) that allows businesses to consult about necessary approvals and procedures when starting up a business"/>
    <s v="National"/>
    <x v="24"/>
    <s v="PT"/>
    <m/>
    <m/>
    <x v="3"/>
    <s v="General economic, commercial and labour affair"/>
    <x v="2"/>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s v="x"/>
    <m/>
    <s v="x"/>
    <m/>
    <b v="0"/>
    <b v="0"/>
    <m/>
    <m/>
    <m/>
    <m/>
    <m/>
    <m/>
    <m/>
    <b v="0"/>
    <m/>
    <m/>
    <m/>
    <m/>
    <s v="validated"/>
    <x v="1"/>
    <s v="Need more infos"/>
    <s v="Colin van Noordt"/>
    <d v="2020-01-01T00:00:00"/>
    <d v="2020-01-01T00:00:00"/>
  </r>
  <r>
    <s v="AIWT6-202"/>
    <s v="DS4AA"/>
    <s v=" "/>
    <s v="Tiago André Gonçalves Félix de Oliveira"/>
    <s v="The project “Understanding the Determinants of Academic Performance: Evidence from the Portuguese Higher Education System,” from the Higher Institute of Statistics and Information Management, has as its partner the Directorate General of Statistics on Education and Science. e. This project intends to explore the antecedents of academic achievement (AA) at national scale in Portugal, using public high-school students’ micro data. We will focus on factors identified that affect AA (students’, parents’ and schools’ characteristics), providing evidence on why some students achieve better AA than others. To do so, we will rely on supervised AI methods, using the vast amount of historical data provided by DGEEC, and build a model that highlights the most important factors leading to the AA. Moreover, logistic model trees (LMTs) will be used to analyse the data. To strengthen our results, sentiment analysis techniques will also be used to take advantage of the vast amount of textual data available. By using feature extraction techniques and transfer learning algorithms, we plan to discover new variables/factors that can improve the LMTs’ predictive power"/>
    <s v="National"/>
    <x v="24"/>
    <s v="PT"/>
    <s v="Direção-Geral de Estatísticas da Educação e Ciência"/>
    <s v="Governmental"/>
    <x v="9"/>
    <s v="Education n.e.c."/>
    <x v="4"/>
    <x v="4"/>
    <m/>
    <s v="Reasoning"/>
    <s v="Automated reasoning"/>
    <m/>
    <m/>
    <m/>
    <m/>
    <m/>
    <m/>
    <m/>
    <m/>
    <s v=" 0 Confident"/>
    <m/>
    <m/>
    <s v="Predictive Analytics, Simulation and Data Visualisation"/>
    <m/>
    <m/>
    <x v="0"/>
    <m/>
    <m/>
    <m/>
    <m/>
    <m/>
    <m/>
    <s v="Regulatory research, analysis and monitoring"/>
    <m/>
    <m/>
    <s v="Incremental / Technical Change"/>
    <s v="Improved Public Service"/>
    <m/>
    <m/>
    <s v="x"/>
    <s v="x"/>
    <m/>
    <b v="0"/>
    <b v="0"/>
    <m/>
    <m/>
    <m/>
    <m/>
    <m/>
    <m/>
    <m/>
    <b v="0"/>
    <m/>
    <m/>
    <m/>
    <s v="https://www.researchgate.net/publication/342039354_Using_artificial_intelligence_methods_to_assess_academic_achievement_in_public_high_schools_of_a_European_Union_country"/>
    <s v="validated"/>
    <x v="1"/>
    <s v="Need more infos, seems BI more than AI"/>
    <s v="Colin van Noordt"/>
    <d v="2020-01-01T00:00:00"/>
    <m/>
  </r>
  <r>
    <s v="AIWT6-203"/>
    <s v="ModEst - Student Flow Modeling"/>
    <s v="https://www.lasige.pt/project/modest/"/>
    <s v="Luís Miguel Parreira e Correia"/>
    <s v="ModEst Student flow modelling in the Portuguese education system.  The  goal of ModEst project is to mine the DGEEC data isolated and augmented with contextual variables of socio-economic data, available in INE (and Pordata), and to mine them to obtain sectorial models of segments of the educational system, as well as an overall model, that can be useful for defining policies as well as to take specific corrective measures."/>
    <s v="National"/>
    <x v="24"/>
    <s v="PT"/>
    <s v="Direção-Geral de Estatísticas de Educação e Ciência"/>
    <s v="Central-Government"/>
    <x v="9"/>
    <s v="Education n.e.c."/>
    <x v="3"/>
    <x v="2"/>
    <n v="2022"/>
    <s v="Reasoning"/>
    <s v="Automated reasoning"/>
    <m/>
    <m/>
    <s v="B-LGA"/>
    <s v="3-Education"/>
    <s v="3b-Education-students"/>
    <m/>
    <m/>
    <s v="High-risk"/>
    <s v="-2 High/Limited"/>
    <m/>
    <m/>
    <s v="Machine Learning, Deep Learning"/>
    <s v="Analysis, monitoring and regulatory research"/>
    <s v="Information analysis processes"/>
    <x v="0"/>
    <m/>
    <m/>
    <m/>
    <s v="G2G"/>
    <s v="Historical Data"/>
    <s v="Historical Data"/>
    <s v="Internal Management"/>
    <m/>
    <m/>
    <s v="Incremental / Technical Change"/>
    <b v="0"/>
    <m/>
    <m/>
    <m/>
    <m/>
    <m/>
    <s v="Improved Administration Efficency"/>
    <s v="Improved Administrative Efficiency"/>
    <m/>
    <s v="x"/>
    <s v="x"/>
    <s v="x"/>
    <m/>
    <m/>
    <m/>
    <b v="0"/>
    <m/>
    <m/>
    <m/>
    <s v="Brochura_ResearchinDataScienceandAIappliedtoPA"/>
    <s v="validated"/>
    <x v="0"/>
    <m/>
    <s v="Colin van Noordt"/>
    <d v="2020-01-01T00:00:00"/>
    <d v="2020-01-01T00:00:00"/>
  </r>
  <r>
    <s v="AIWT6-204"/>
    <s v="IPSTERS - Remote Sense Data"/>
    <s v="http://www.cts.uninova.pt/News/2018_10_CTS_newsletter.pdf_x000a_https://joaopfonseca.github.io/projects/ipsters/"/>
    <s v="José Manuel Matos Ribeiro Fonseca"/>
    <s v="Project IPSTERS was presented by Rita Ribeiro on October 24th as part of the &quot;A.I. Research. Public Administration&quot; event. This type of projects are funded by the _x000a_Foundation for Science and Technology (FCT) under the government program INCoDe.2030 - National Digital Competencies Initiative e.2030, which aims to reinforce the digital skills of all Portuguese society and which is being developed in the context of _x000a_the National Reform Plan (PNR)._x000a_The main goal of this project is to _x000a_explore the applications and _x000a_limitations of artificial intelligence (AI) algorithms with accelerated_x000a_processing hardware capabilities, as a unit of the IPSentinel for the digestion of large volumes of remotely sensed data, to produce level-3 products for land applications _x000a_with the least amount of human intervention. The project will explore two artificial intelligence approaches, one applying active learning techniques, and another based _x000a_on fuzzy logic"/>
    <s v="National"/>
    <x v="24"/>
    <s v="PT"/>
    <s v="Direção-Geral do Território"/>
    <s v="Central-Government"/>
    <x v="2"/>
    <s v="R&amp;D environmental protection."/>
    <x v="3"/>
    <x v="2"/>
    <n v="2021"/>
    <s v="Reasoning"/>
    <s v="Computer vision"/>
    <m/>
    <m/>
    <s v="B-LGA"/>
    <m/>
    <m/>
    <m/>
    <s v="Use critical realtime data"/>
    <s v="Limited-risk"/>
    <s v=" 0 Confident"/>
    <m/>
    <m/>
    <s v="Computer Vision and Identity Recognition"/>
    <s v="Enforcement"/>
    <s v="Smart Recognition processes"/>
    <x v="0"/>
    <m/>
    <m/>
    <m/>
    <s v="G2G"/>
    <s v="Dynamic Data"/>
    <s v="Location Data"/>
    <s v="Smart city"/>
    <s v="Yes"/>
    <m/>
    <s v="Organizational / Sustained Change"/>
    <b v="0"/>
    <m/>
    <m/>
    <m/>
    <m/>
    <m/>
    <s v="Improved Administration Efficency"/>
    <s v="Improved Administrative Efficiency"/>
    <m/>
    <s v="x"/>
    <m/>
    <s v="x"/>
    <m/>
    <m/>
    <m/>
    <b v="0"/>
    <m/>
    <m/>
    <m/>
    <s v="http://www.cts.uninova.pt/News/2018_10_CTS_newsletter.pdf"/>
    <s v="validated"/>
    <x v="0"/>
    <m/>
    <s v="Colin van Noordt"/>
    <d v="2020-01-01T00:00:00"/>
    <m/>
  </r>
  <r>
    <s v="AIWT6-205"/>
    <s v="Online Gambling Addiction Detection"/>
    <s v=" "/>
    <s v="Mauro Castelli"/>
    <s v="The objective of this project is to implement an AI (Artificial Intelligence)-based system that could capitalize on the vast amount of data collected every day and analyze online user behavior to model and detect the behaviors associated with addicted gamblers. Successful implementation of the system and its integration with the system currently in use by the gambling control authority will enable efficient modeling and detection of online user behaviors associated with gambling addiction. Armed with this information, the authority could deploy all actions it regards as necessary."/>
    <s v="National"/>
    <x v="24"/>
    <s v="PT"/>
    <s v="Gambling Inspection and Regulation Service"/>
    <s v="Central-Government"/>
    <x v="0"/>
    <s v="Social protection n.e.c."/>
    <x v="4"/>
    <x v="0"/>
    <m/>
    <s v="Learning"/>
    <s v="Planning and Scheduling"/>
    <s v="Machine learning"/>
    <m/>
    <s v="A-MLA"/>
    <m/>
    <m/>
    <m/>
    <s v="Focus directly natural persons"/>
    <s v="Limited-risk"/>
    <s v=" 0 Confident"/>
    <m/>
    <m/>
    <s v="Predictive Analytics, Simulation and Data Visualisation"/>
    <s v="Analysis, monitoring and regulatory research"/>
    <s v="Monitoring policy implementation"/>
    <x v="0"/>
    <m/>
    <m/>
    <m/>
    <s v="G2G"/>
    <s v="Historical Data"/>
    <s v="Historical Data"/>
    <s v="Enforcement"/>
    <m/>
    <m/>
    <s v="Transformative / Disruptive"/>
    <b v="0"/>
    <m/>
    <m/>
    <m/>
    <m/>
    <m/>
    <s v="Improved Administration Efficency"/>
    <s v="Improved Administrative Efficiency"/>
    <m/>
    <m/>
    <s v="x"/>
    <s v="x"/>
    <m/>
    <m/>
    <m/>
    <b v="0"/>
    <m/>
    <m/>
    <m/>
    <s v="https://www.fct.pt/media/docs/Brochura_ResearchinDataScienceandAIappliedtoPA.pdf"/>
    <s v="validated"/>
    <x v="0"/>
    <m/>
    <s v="Colin van Noordt"/>
    <d v="2020-01-01T00:00:00"/>
    <m/>
  </r>
  <r>
    <s v="AIWT6-208"/>
    <s v="ICDS4IM"/>
    <s v=" "/>
    <m/>
    <s v=" Project “ICDS4IM - Intelligent Support for Clinical Decision in Intensive Care Medicine”, developed by the University of Minho, with the partner Centro Hospital do Porto."/>
    <s v="Local"/>
    <x v="24"/>
    <s v="PT"/>
    <s v="Portuguese Institute of Oncology - Porto"/>
    <s v="Governmental"/>
    <x v="4"/>
    <s v="R&amp;D health."/>
    <x v="2"/>
    <x v="4"/>
    <m/>
    <s v="Integration and Interaction"/>
    <s v="Automated reasoning"/>
    <m/>
    <m/>
    <m/>
    <m/>
    <m/>
    <m/>
    <m/>
    <m/>
    <s v=" 0 Confident"/>
    <m/>
    <m/>
    <s v="Expert and Rule based Systems, Algorithmic Decision Making"/>
    <m/>
    <m/>
    <x v="0"/>
    <m/>
    <m/>
    <m/>
    <m/>
    <m/>
    <m/>
    <s v="Public Services and engagement"/>
    <m/>
    <m/>
    <s v="Incremental / Technical Change"/>
    <s v="Improved Public Service"/>
    <m/>
    <m/>
    <s v="x"/>
    <s v="x"/>
    <m/>
    <b v="0"/>
    <b v="0"/>
    <m/>
    <m/>
    <m/>
    <m/>
    <m/>
    <m/>
    <m/>
    <b v="0"/>
    <m/>
    <m/>
    <m/>
    <s v="https://iposcore.wixsite.com/project"/>
    <s v="validated"/>
    <x v="1"/>
    <s v="Need more infos"/>
    <s v="Colin van Noordt"/>
    <d v="2020-01-01T00:00:00"/>
    <m/>
  </r>
  <r>
    <s v="AIWT6-209"/>
    <s v="IA.SAE"/>
    <s v=" "/>
    <s v="Luís Paulo Reis"/>
    <s v="This project aims to develop a fully functional system for complaints analysis and classification,_x000a_and selection of economic agents to be inspected and the corresponding inspection routes,_x000a_for the Portuguese Economic and Food Safety Authority (ASAE). The latest techniques of_x000a_Artificial Intelligence (AI) and Machine Learning (ML) will be used, in order to develop this_x000a_system, together with all information available at the ASAE databases and information_x000a_gathered from external sources. The project intends to use all the information available in_x000a_the ASAE databases and also external sources in order to improve prevention in the areas of_x000a_food security and economic surveillance. The risk analysis, complaint analysis, inspection and_x000a_route generation models to be created include the simulation of the behaviour of diversified_x000a_economic agents and the use of information fusion and extraction techniques, georeferencing_x000a_methods, machine learning, optimization, data and text mining, natural language processing,_x000a_among others."/>
    <s v="National"/>
    <x v="24"/>
    <s v="PT"/>
    <s v="S Autoridade de Segurança Alimentar e Económica"/>
    <s v="Governmental"/>
    <x v="3"/>
    <s v="Other industries"/>
    <x v="2"/>
    <x v="4"/>
    <m/>
    <s v="Planning"/>
    <s v="Searching"/>
    <m/>
    <m/>
    <m/>
    <m/>
    <m/>
    <m/>
    <m/>
    <m/>
    <s v=" 0 Confident"/>
    <m/>
    <m/>
    <s v="Predictive Analytics, Simulation and Data Visualisation"/>
    <m/>
    <m/>
    <x v="0"/>
    <m/>
    <m/>
    <m/>
    <m/>
    <m/>
    <m/>
    <s v="Enforcement"/>
    <m/>
    <m/>
    <s v="Incremental / Technical Change"/>
    <s v="Improved Public Service"/>
    <m/>
    <m/>
    <s v="x"/>
    <s v="x"/>
    <m/>
    <b v="0"/>
    <b v="0"/>
    <m/>
    <m/>
    <m/>
    <m/>
    <m/>
    <m/>
    <m/>
    <b v="0"/>
    <m/>
    <m/>
    <m/>
    <s v="https://www.aclweb.org/anthology/D19-5107/"/>
    <s v="validated"/>
    <x v="1"/>
    <s v="Need more infos"/>
    <s v="Colin van Noordt"/>
    <d v="2020-01-01T00:00:00"/>
    <m/>
  </r>
  <r>
    <s v="AIWT6-210"/>
    <s v="NeuroBioAI"/>
    <s v="https://www.fct.pt/apoios/projectos/consulta/vglobal_projecto?idProjecto=154483&amp;idElemConcurso=12346, https://www.fct.pt/media/docs/Brochura_ResearchinDataScienceandAIappliedtoPA.pdf"/>
    <s v="Diana Maria Pinto Prata _x000a_FCiências.ID - Associação para a Investigação e Desenvolvimento de Ciências (Fciências.ID) and FCT _x000a_Av. D. Carlos I, 126_x000a_1249-074 Lisboa_x000a_Portugal_x000a_Tel: 213 924 300_x000a_Fax: 213 956 519"/>
    <s v="We now have prototypes able to detect disease signatures at early stages of disease; which will be able to provide clinicians, not only a patient-personalized descriptive report of several brain measures but, most innovatively, a score probability of the patient presenting a particular neuropsychiatric illness. This enables a more sensitive, accurate, objective and quantitatively-based diagnosis and thus earlier and more cost- and time-effective disease management "/>
    <s v="National"/>
    <x v="24"/>
    <s v="PT"/>
    <s v="Serviços Partilhados do Ministério da Saúde"/>
    <s v="Governmental"/>
    <x v="4"/>
    <s v="HEalth n.e.c."/>
    <x v="2"/>
    <x v="4"/>
    <m/>
    <s v="Perception"/>
    <s v="Computer vision"/>
    <m/>
    <m/>
    <m/>
    <m/>
    <m/>
    <m/>
    <m/>
    <m/>
    <s v=" 0 Confident"/>
    <m/>
    <m/>
    <s v="Computer Vision and Identity Recognition"/>
    <m/>
    <m/>
    <x v="0"/>
    <m/>
    <m/>
    <m/>
    <m/>
    <m/>
    <m/>
    <s v="Public Services and engagement"/>
    <m/>
    <m/>
    <s v="Incremental / Technical Change"/>
    <s v="Improved Public Service"/>
    <m/>
    <m/>
    <s v="x"/>
    <s v="x"/>
    <m/>
    <b v="0"/>
    <b v="0"/>
    <m/>
    <m/>
    <m/>
    <m/>
    <m/>
    <m/>
    <m/>
    <b v="0"/>
    <m/>
    <m/>
    <m/>
    <s v="https://www.fct.pt/media/docs/Brochura_ResearchinDataScienceandAIappliedtoPA.pdf"/>
    <s v="validated"/>
    <x v="1"/>
    <s v="Need more infos"/>
    <s v="Colin van Noordt"/>
    <d v="2020-01-01T00:00:00"/>
    <m/>
  </r>
  <r>
    <s v="AIWT6-211"/>
    <s v="IPPU - Identifying and predicting emergency admissions"/>
    <s v="https://www.fct.pt/apoios/projectos/consulta/vglobal_projecto?idProjecto=154483&amp;idElemConcurso=12346, https://www.fct.pt/media/docs/Brochura_ResearchinDataScienceandAIappliedtoPA.pdf"/>
    <s v="Maria Joana Patrício Gonçalves de Sá"/>
    <s v=" Emergency Care Units (ECUs) are medical facilities that deal with unplanned patient turnout, for a very large range of conditions, often urgent or acute, and frequently life-threatening. Therefore, ECUs need to find a difficult balance between having enough resources (human and others) to deal with an unexpected surge in patients, while reducing wasteful practices of sustaining more resources than required. Thus, timely information regarding possible variations in patient inflow is fundamental for proper planning and quality of service. But since a broad spectrum of reasons lead people to ECUs, hospital admissions vary significantly. From acute events, to lack of alternatives, or just out of concern, different reasons have different underlying dynamics, are guided by different factors, timings, and motivations. Thus, a combination of uncertainty and large variability, makes the problem of emergency forecasting a very complex challenge, with great impact on quality of care."/>
    <s v="National"/>
    <x v="24"/>
    <s v="PT"/>
    <s v="Serviços Partilhados do Ministério da Saúde"/>
    <s v="Governmental"/>
    <x v="4"/>
    <s v="Health n.e.c."/>
    <x v="2"/>
    <x v="4"/>
    <m/>
    <s v="Learning"/>
    <s v="Machine learning"/>
    <m/>
    <m/>
    <m/>
    <m/>
    <m/>
    <m/>
    <m/>
    <m/>
    <s v=" 0 Confident"/>
    <m/>
    <m/>
    <s v="Expert and Rule based Systems, Algorithmic Decision Making"/>
    <m/>
    <m/>
    <x v="0"/>
    <m/>
    <m/>
    <m/>
    <m/>
    <m/>
    <m/>
    <s v="Regulatory research, analysis and monitoring"/>
    <m/>
    <m/>
    <s v="Incremental / Technical Change"/>
    <s v="Improved Public Service"/>
    <m/>
    <m/>
    <s v="x"/>
    <s v="x"/>
    <m/>
    <b v="0"/>
    <b v="0"/>
    <m/>
    <m/>
    <m/>
    <m/>
    <m/>
    <m/>
    <m/>
    <b v="0"/>
    <m/>
    <m/>
    <m/>
    <s v="https://www.fct.pt/media/docs/Brochura_ResearchinDataScienceandAIappliedtoPA.pdf"/>
    <s v="validated"/>
    <x v="1"/>
    <s v="Need more infos"/>
    <s v="Colin van Noordt"/>
    <d v="2020-01-01T00:00:00"/>
    <m/>
  </r>
  <r>
    <s v="AIWT6-212"/>
    <s v="WISDom - Water Intelligence Data"/>
    <s v="https://cegist.tecnico.ulisboa.pt/~cegist.daemon/projects/wisdom-water-intelligence-system-data_x000a_https://www.fct.pt/noticias/docs/Nelson_Carrico.pdf"/>
    <s v="José Rui de Matos Figueira"/>
    <s v="Water Intelligence System Data. The WISDOM project aims to develop algorithms to extract relevant information from these data in order to support decisions, improve network management, reduce water losses, and ensure a proper water supply in quantity and quality. The project consists of five major tasks: (1) exploratory data analysis; (2) predictive analysis of water consumption; (3) spatial location of breaks; (4) identification and anticipation of anomalous events; and (5) development of a prototype system for user recommendations and decision support."/>
    <s v="National"/>
    <x v="24"/>
    <s v="PT"/>
    <s v="Portugal"/>
    <s v="Central-Government"/>
    <x v="8"/>
    <s v="Water supply."/>
    <x v="1"/>
    <x v="2"/>
    <n v="2021"/>
    <s v="Reasoning"/>
    <s v="Automated reasoning"/>
    <m/>
    <m/>
    <s v="B-LGA"/>
    <m/>
    <m/>
    <m/>
    <s v="Use critical realtime data"/>
    <s v="Limited-risk"/>
    <s v=" 0 Confident"/>
    <m/>
    <m/>
    <s v="Predictive Analytics, Simulation and Data Visualisation"/>
    <s v="Analysis, monitoring and regulatory research"/>
    <s v="Prediction and planning "/>
    <x v="0"/>
    <m/>
    <m/>
    <m/>
    <s v="G2G"/>
    <s v="Historical Data"/>
    <s v="Location Data"/>
    <s v="Internal Management"/>
    <m/>
    <m/>
    <s v="Incremental / Technical Change"/>
    <b v="0"/>
    <m/>
    <m/>
    <m/>
    <m/>
    <m/>
    <s v="Improved Administration Efficency"/>
    <s v="Improved Administrative Efficiency"/>
    <s v="x"/>
    <s v="x"/>
    <s v="x"/>
    <s v="x"/>
    <m/>
    <m/>
    <m/>
    <b v="0"/>
    <m/>
    <m/>
    <m/>
    <s v="https://www.fct.pt/noticias/docs/Nelson_Carrico.pdf"/>
    <s v="validated"/>
    <x v="0"/>
    <m/>
    <s v="Colin van Noordt"/>
    <d v="2020-01-01T00:00:00"/>
    <m/>
  </r>
  <r>
    <s v="AIWT6-213"/>
    <s v="Bucharest airport Face recognition - Detection of wanted persons and unsafe situations"/>
    <s v=" "/>
    <m/>
    <s v="A facial recognition system will be implemented in Bucharest Airport. The AI will be capable of both identifying wanted persons, terrorism subjects or others on the list of intelligence services as well as a solution which detects suspicious behaviour."/>
    <s v="Local"/>
    <x v="15"/>
    <s v="RO"/>
    <s v="Bucharest Airport"/>
    <s v="Local Government"/>
    <x v="5"/>
    <s v="Public order and safety n.e.c."/>
    <x v="1"/>
    <x v="3"/>
    <m/>
    <s v="Perception"/>
    <s v="Computer vision"/>
    <s v="Machine learning"/>
    <m/>
    <s v="A-MLA"/>
    <s v="1-Biometrics"/>
    <s v="1-Biometrics"/>
    <m/>
    <m/>
    <s v="High-risk"/>
    <s v=" 0 Confident"/>
    <m/>
    <m/>
    <s v="Computer Vision and Identity Recognition"/>
    <s v="Enforcement"/>
    <s v="Smart Recognition processes"/>
    <x v="0"/>
    <m/>
    <m/>
    <m/>
    <s v="G2G"/>
    <s v="Dynamic Data"/>
    <s v="Location Data"/>
    <s v="Enforcement"/>
    <m/>
    <m/>
    <s v="Organizational / Sustained Change"/>
    <b v="0"/>
    <m/>
    <m/>
    <m/>
    <m/>
    <m/>
    <s v="Improved Administration Efficency"/>
    <s v="Improved Administrative Efficiency"/>
    <m/>
    <s v="x"/>
    <m/>
    <s v="x"/>
    <m/>
    <m/>
    <m/>
    <b v="0"/>
    <m/>
    <m/>
    <m/>
    <s v="https://www.uti.eu.com/press-releases/uti-will-implement-face-recognition-and-intelligent-image-analysis-systems-with-otopeni-airport/"/>
    <s v="published"/>
    <x v="0"/>
    <m/>
    <s v="Colin van Noordt"/>
    <d v="2020-01-01T00:00:00"/>
    <m/>
  </r>
  <r>
    <s v="AIWT6-214"/>
    <s v="Metrici LPR cameras - Better license plate detection"/>
    <s v="https://www.metrici.ro/"/>
    <s v="sales@metrici.ro"/>
    <s v="An AI system used for analysing cameras on the most heavy traffic route of Romania has been installed for better license plate detection. "/>
    <s v="Local"/>
    <x v="15"/>
    <s v="RO415"/>
    <s v="City of Rammicu-Valcea"/>
    <s v="Private sector"/>
    <x v="5"/>
    <s v="Police Services"/>
    <x v="1"/>
    <x v="7"/>
    <m/>
    <s v="Perception"/>
    <s v="Computer vision"/>
    <s v="Machine learning"/>
    <m/>
    <s v="A-MLA"/>
    <m/>
    <m/>
    <m/>
    <s v="Use critical realtime data"/>
    <s v="Limited-risk"/>
    <s v=" 0 Confident"/>
    <m/>
    <m/>
    <s v="Computer Vision and Identity Recognition"/>
    <s v="Enforcement"/>
    <s v="Smart Recognition processes"/>
    <x v="0"/>
    <m/>
    <m/>
    <m/>
    <s v="G2G"/>
    <s v="Dynamic Data"/>
    <s v="Location Data"/>
    <s v="Regulatory research, analysis and monitoring"/>
    <m/>
    <m/>
    <s v="Incremental / Technical Change"/>
    <b v="0"/>
    <m/>
    <m/>
    <m/>
    <m/>
    <m/>
    <s v="Improved Administration Efficency"/>
    <s v="Improved Administrative Efficiency"/>
    <m/>
    <s v="x"/>
    <m/>
    <s v="x"/>
    <m/>
    <m/>
    <m/>
    <b v="0"/>
    <m/>
    <m/>
    <m/>
    <s v="https://metrici.ro/cases/rm-valcea"/>
    <s v="validated"/>
    <x v="0"/>
    <m/>
    <s v="Colin van Noordt"/>
    <d v="2020-01-01T00:00:00"/>
    <d v="2021-06-14T00:00:00"/>
  </r>
  <r>
    <s v="AIWT6-215"/>
    <s v="Antonia - Automatic processing of requests of public services"/>
    <s v="https://www.romaniajournal.ro/society-people/antonia-the-first-virtual-public-servant-in-romania/"/>
    <s v="Emil Boc"/>
    <s v="The City Hall of Cluj has an AI system called Antonia, which handles the automatic processing of 64 types of forms for requesting public services. The also has a chatbot component so she can answer questions about how to fill the forms. In the second development stage of the AI-based technology, Antonia will become a hologram, this being the surprise-element for the next stage. This depends on how fast we will work out the technical aspects, so there is &quot;no time estimation for the complete implementation&quot; according o the local officials in Cluj-Napoca. The project is estimated to be completed within 30 months' period. Antonia has been launched in April 2018 and functions around the clock."/>
    <s v="Local"/>
    <x v="15"/>
    <s v="RO11"/>
    <s v="Municipality of Cluj-Napoca"/>
    <s v="Local Government"/>
    <x v="1"/>
    <s v="Executive and legislative organs, financial and fiscal affairs, external affairs."/>
    <x v="1"/>
    <x v="1"/>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s v="x"/>
    <m/>
    <b v="0"/>
    <b v="0"/>
    <m/>
    <m/>
    <m/>
    <m/>
    <m/>
    <m/>
    <m/>
    <b v="0"/>
    <m/>
    <m/>
    <m/>
    <s v="https://www.romaniajournal.ro/society-people/antonia-the-first-virtual-public-servant-in-romania/"/>
    <s v="published"/>
    <x v="0"/>
    <m/>
    <s v="Colin van Noordt"/>
    <d v="2020-01-01T00:00:00"/>
    <m/>
  </r>
  <r>
    <s v="AIWT6-216"/>
    <s v="Taxana - Chatbot for financial administration"/>
    <s v="https://www.youtube.com/watch?v=UQ_XRlIFtrQ"/>
    <s v="František Imrecze."/>
    <s v="The Slovakian Financial Administration is the first state institution to launch an automated Chatbot to communicate with its clients, available 24/7. This Chatbot was named Taxana, chosen by the employees of the financial administration combining the English word tax and the Slovak word toy. The system has been put in place as it is argued that the state financial management must continue to digitize and electronic processes to make the processes easier for taxpayers. The introduction of automated chat in communication with their clients will also assist the call center staff, who save time and can thus deal with more complex issues of taxpayers. "/>
    <s v="National"/>
    <x v="25"/>
    <s v="SK"/>
    <s v="Financial Administration"/>
    <s v="Central-Government"/>
    <x v="1"/>
    <s v="Executive and legislative organs, financial and fiscal affairs, external affairs."/>
    <x v="1"/>
    <x v="1"/>
    <n v="2019"/>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s v="x"/>
    <s v="x"/>
    <b v="0"/>
    <b v="0"/>
    <m/>
    <m/>
    <m/>
    <m/>
    <m/>
    <m/>
    <m/>
    <b v="0"/>
    <m/>
    <m/>
    <m/>
    <s v="https://www.youtube.com/watch?v=UQ_XRlIFtrQ &amp; https://www.podnikajte.sk/dane/taxana-chatbot"/>
    <s v="published"/>
    <x v="0"/>
    <m/>
    <s v="Colin van Noordt"/>
    <d v="2020-01-01T00:00:00"/>
    <m/>
  </r>
  <r>
    <s v="AIWT6-217"/>
    <s v="OverSi - Chatbot to faster burocracy"/>
    <s v=" "/>
    <m/>
    <s v="The Oversi Chatbot is part of a government initiative to stop the bureaucracy in Slovakia and to apply the once only principle in a digital way. The Chatbot has been invented in order to help find the best solutions and answers to common questions for the general public. "/>
    <s v="National"/>
    <x v="25"/>
    <s v="SK"/>
    <s v="The Office of the Deputy Prime Minister of the Slovak Republic for Investments and Informatization (ODPMII) "/>
    <s v="Central-Government"/>
    <x v="1"/>
    <s v="General services."/>
    <x v="0"/>
    <x v="1"/>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Organizational / Sustained Change"/>
    <s v="Improved Public Service"/>
    <m/>
    <s v="x"/>
    <m/>
    <s v="x"/>
    <s v="x"/>
    <b v="0"/>
    <b v="0"/>
    <m/>
    <m/>
    <m/>
    <m/>
    <m/>
    <m/>
    <m/>
    <b v="0"/>
    <m/>
    <m/>
    <m/>
    <s v="https://stopbyrokracii.sk/"/>
    <s v="published"/>
    <x v="0"/>
    <m/>
    <s v="Colin van Noordt"/>
    <d v="2020-01-01T00:00:00"/>
    <d v="2021-06-15T00:00:00"/>
  </r>
  <r>
    <s v="AIWT6-218"/>
    <s v="PCA - AI algorithms in audit methodology detecting potential fraud when prescribing medicines"/>
    <s v=" "/>
    <m/>
    <s v="Successful use case: AI algorithms (PCA=principal component analysis (less successful) and TSNE +DBScanAlgo ) used in audit methodology when detecting potential fraud when prescribing medicines. Status: Successful implementation and working on a strategy how to scale up. "/>
    <s v="National"/>
    <x v="25"/>
    <s v="SK"/>
    <s v="Institute of health policy  (IZP)"/>
    <s v="Central-Government"/>
    <x v="4"/>
    <s v="Public health services."/>
    <x v="4"/>
    <x v="1"/>
    <m/>
    <s v="Learning"/>
    <s v="Machine learning"/>
    <s v="Machine learning"/>
    <m/>
    <s v="A-MLA"/>
    <m/>
    <m/>
    <m/>
    <s v="Focus directly natural persons"/>
    <s v="Limited-risk"/>
    <s v=" 0 Confident"/>
    <m/>
    <m/>
    <s v="Expert and Rule based Systems, Algorithmic Decision Making"/>
    <s v="Enforcement"/>
    <s v="Management of auditing and logging"/>
    <x v="0"/>
    <m/>
    <m/>
    <m/>
    <s v="G2G"/>
    <s v="Dynamic Data"/>
    <s v="Streaming Data"/>
    <s v="Enforcement"/>
    <m/>
    <m/>
    <s v="Organizational / Sustained Change"/>
    <b v="0"/>
    <m/>
    <m/>
    <m/>
    <m/>
    <m/>
    <s v="Improved Administration Efficency"/>
    <s v="Improved Administrative Efficiency"/>
    <m/>
    <s v="x"/>
    <s v="x"/>
    <s v="x"/>
    <m/>
    <m/>
    <m/>
    <b v="0"/>
    <m/>
    <m/>
    <m/>
    <s v="https://dennikn.sk/blog/1561696/big-data-ukazali-nestandardne-predpisovanie-liekov-usporime-tak-statisice-eur/"/>
    <s v="published"/>
    <x v="0"/>
    <m/>
    <s v="Colin van Noordt"/>
    <d v="2020-01-01T00:00:00"/>
    <d v="2021-06-15T00:00:00"/>
  </r>
  <r>
    <s v="AIWT6-219"/>
    <s v="Plate"/>
    <s v=" "/>
    <s v="Bernarda Kozelj"/>
    <s v="Component that balances the load among Pladenj services/ resolving bottlenecks in data flov among service requests. https://www.youtube.com/watch?v=JwBBavEUDAk"/>
    <s v="National"/>
    <x v="26"/>
    <s v="SI"/>
    <s v="Ministry of Public Administration"/>
    <s v="Governmental"/>
    <x v="1"/>
    <s v="Executive and legislative organs, financial and fiscal affairs, external affairs."/>
    <x v="2"/>
    <x v="4"/>
    <m/>
    <s v="Learning"/>
    <s v="Machine learning"/>
    <m/>
    <m/>
    <m/>
    <m/>
    <m/>
    <m/>
    <m/>
    <m/>
    <s v=" 0 Confident"/>
    <m/>
    <m/>
    <s v="Predictive Analytics, Simulation and Data Visualisation"/>
    <m/>
    <m/>
    <x v="0"/>
    <m/>
    <m/>
    <m/>
    <m/>
    <m/>
    <m/>
    <s v="Internal Management"/>
    <m/>
    <s v="Yes"/>
    <s v="Incremental / Technical Change"/>
    <s v="Improved Public Service"/>
    <m/>
    <m/>
    <s v="x"/>
    <s v="x"/>
    <m/>
    <b v="0"/>
    <b v="0"/>
    <m/>
    <m/>
    <m/>
    <m/>
    <m/>
    <m/>
    <m/>
    <b v="0"/>
    <m/>
    <m/>
    <m/>
    <s v="https://nio.gov.si/nio/asset/interoperabilnostna+komponenta+pladenj-368"/>
    <s v="validated"/>
    <x v="1"/>
    <s v="[Marco] Not clear where AI, more BI and DW"/>
    <s v="Colin van Noordt"/>
    <d v="2020-01-01T00:00:00"/>
    <m/>
  </r>
  <r>
    <s v="AIWT6-220"/>
    <s v="Case Fiva (RPA) - Support the Financial supervisory Authority"/>
    <s v="https://julkaisut.valtioneuvosto.fi/bitstream/handle/10024/161688/41_19_Leading%20the%20way%20into%20the%20age%20of%20artificial%20intelligence.pdf?sequence=4"/>
    <m/>
    <s v="The Financial Supervisory Authority is an example of a government agency that uses  Artificial Intelligence. The Financial Supervisory Authority is a financial and insurance supervisory agency, which does not always have adequate resources for its tasks. Robotics   and Artificial Intelligence have eased the situation and their use has also led to a sharp   fall in the number of human errors. The Financial Supervisory Authority supervises the   operations of banks, insurance and pension insurance companies, other actors in the   insurance sector, investment firms, fund management companies and the Helsinki Stock   Exchange. The supervised entities provide 95% of the funding for the operations and the   remaining five per cent comes from the Bank of Finland."/>
    <s v="National"/>
    <x v="7"/>
    <s v="FI"/>
    <s v="The Financial Supervisory Authority"/>
    <s v="Central-Government"/>
    <x v="1"/>
    <s v="Executive and legislative organs, financial and fiscal affairs, external affairs."/>
    <x v="4"/>
    <x v="1"/>
    <m/>
    <s v="Planning"/>
    <s v="Automated reasoning"/>
    <m/>
    <s v="Risk Assessment"/>
    <s v="B-LGA"/>
    <m/>
    <m/>
    <m/>
    <m/>
    <s v="Minimal-risk"/>
    <s v=" 0 Confident"/>
    <m/>
    <m/>
    <s v="Predictive Analytics, Simulation and Data Visualisation"/>
    <s v="Internal management"/>
    <s v="Internal support processes"/>
    <x v="0"/>
    <m/>
    <m/>
    <m/>
    <s v="G2G"/>
    <s v="Dynamic Data"/>
    <s v="Streaming Data"/>
    <s v="Internal Management"/>
    <m/>
    <m/>
    <s v="Organizational / Sustained Change"/>
    <b v="0"/>
    <m/>
    <m/>
    <m/>
    <m/>
    <m/>
    <s v="Improved Administration Efficency"/>
    <s v="Improved Administrative Efficiency"/>
    <m/>
    <m/>
    <s v="x"/>
    <m/>
    <m/>
    <m/>
    <m/>
    <b v="0"/>
    <m/>
    <m/>
    <m/>
    <s v="(Finland_Leading the way into the age of Artificial Intelligence, P. 44)"/>
    <s v="published"/>
    <x v="0"/>
    <m/>
    <s v="Colin van Noordt"/>
    <d v="2021-03-28T00:00:00"/>
    <m/>
  </r>
  <r>
    <s v="AIWT6-221"/>
    <s v="Semantic analyser - Document analyser for the public administration"/>
    <s v=" "/>
    <s v="Igor Tričkovič Rifelj_x000a__x000a_"/>
    <s v="Finding relations among text documents (in slovenian language) based on relations among terms used. In development. There is a working prototype. A search engine to find documents with similar content, support to data dictionaries. In development."/>
    <s v="National"/>
    <x v="26"/>
    <s v="SI"/>
    <s v="Ministry of Public Administration"/>
    <s v="Central-Government"/>
    <x v="1"/>
    <s v="Executive and legislative organs, financial and fiscal affairs, external affairs."/>
    <x v="3"/>
    <x v="7"/>
    <m/>
    <s v="Communication"/>
    <s v="Natural language processing"/>
    <s v="Machine learning"/>
    <s v="text analysis"/>
    <s v="A-MLA"/>
    <m/>
    <m/>
    <m/>
    <m/>
    <s v="Minimal-risk"/>
    <s v=" 0 Confident"/>
    <m/>
    <m/>
    <s v="Natural Language Processing, Text Mining and Speech Analytics"/>
    <s v="Internal management"/>
    <s v="Internal support processes"/>
    <x v="0"/>
    <m/>
    <m/>
    <m/>
    <s v="G2G"/>
    <s v="Dynamic Data"/>
    <s v="Streaming Data"/>
    <s v="Regulatory research, analysis and monitoring"/>
    <m/>
    <m/>
    <s v="Incremental / Technical Change"/>
    <b v="0"/>
    <m/>
    <m/>
    <m/>
    <m/>
    <m/>
    <s v="Improved Administration Efficency"/>
    <s v="Improved Administrative Efficiency"/>
    <m/>
    <s v="x"/>
    <s v="x"/>
    <s v="x"/>
    <m/>
    <m/>
    <m/>
    <b v="0"/>
    <m/>
    <m/>
    <m/>
    <s v="https://nio.gov.si/nio/asset/semanticni+analizator+besedil"/>
    <s v="published"/>
    <x v="0"/>
    <m/>
    <s v="Colin van Noordt"/>
    <d v="2020-01-01T00:00:00"/>
    <m/>
  </r>
  <r>
    <s v="AIWT6-222"/>
    <s v="Semantic Map of the Regulatory Framework - Providing a comprehensive overview of the Slovak legislative set"/>
    <s v="https://www.law-reg.org/legislativa/zoznam_dokumentov_s_regulaciami/"/>
    <s v="Mr. Michal Danilak &amp; Jana Novohradská &lt;jana.novohradska@vicepremier.gov.sk&gt;"/>
    <s v="The objective of this tool is to perform a semantic decomposition of any legal document at a paragraph level (so it is possible to address every part of the document), to identify semantic entities, whether a legal right, obligation, definition or sanction, and whether any of these is present in a paragraph and identify subjects (actors) involved. The identification of subjects presents technical challenges due to legal referencing, different roles being associated with a subject or the use of aliases in a particular context.The tool is capable of providing a comprehensive overview of the Slovak legislative set, circa 5700 enactments, divided into divisions, a semantic tree of COVID measures, regulations within the public health domain https://www.health.gov.sk/Clanok?Hlavna-sprava-COVID-19. The end goal is the automation of the semantic decomposition procedure in order to process the whole national legislation autonomously. _x000a__x000a_Due to the Covid pandemic and change in the Slovak government in March 2020, these activities were paused, and the decision on its future from the current government is imminent (end of January 2021)._x000a__x000a_ "/>
    <s v="National"/>
    <x v="25"/>
    <s v="SK"/>
    <s v="Slovakia Government"/>
    <s v="Governmental"/>
    <x v="3"/>
    <s v="General economic, commercial and labour affair"/>
    <x v="0"/>
    <x v="4"/>
    <m/>
    <s v="Learning"/>
    <s v="Machine learning"/>
    <m/>
    <m/>
    <m/>
    <m/>
    <m/>
    <m/>
    <m/>
    <m/>
    <s v=" 0 Confident"/>
    <m/>
    <m/>
    <s v="Natural Language Processing, Text Mining and Speech Analytics"/>
    <m/>
    <m/>
    <x v="0"/>
    <m/>
    <m/>
    <m/>
    <m/>
    <m/>
    <m/>
    <s v="Regulatory research, analysis and monitoring"/>
    <m/>
    <m/>
    <s v="Incremental / Technical Change"/>
    <s v="Improved Public Service"/>
    <m/>
    <m/>
    <s v="x"/>
    <s v="x"/>
    <m/>
    <b v="0"/>
    <b v="0"/>
    <m/>
    <m/>
    <m/>
    <m/>
    <m/>
    <m/>
    <m/>
    <b v="0"/>
    <m/>
    <m/>
    <m/>
    <s v="Mail to AI Wach (26-1-2020)"/>
    <s v="validated"/>
    <x v="1"/>
    <s v="[Luca] Not enough information available"/>
    <s v="Colin van Noordt"/>
    <d v="2020-01-01T00:00:00"/>
    <d v="2021-06-18T00:00:00"/>
  </r>
  <r>
    <s v="AIWT6-223"/>
    <s v="CHEST"/>
    <s v=" "/>
    <s v="Igor Tričkovič Rifelj"/>
    <s v="Busines Intelligence platform/ Gathering data from different sources in data repository to provide BI reports. Same data repository can be used also for data needed in AI models training                                                "/>
    <s v="National"/>
    <x v="26"/>
    <s v="SI"/>
    <s v="Ministry of Public Administration"/>
    <s v="Governmental"/>
    <x v="1"/>
    <s v="Executive and legislative organs, financial and fiscal affairs, external affairs."/>
    <x v="2"/>
    <x v="4"/>
    <m/>
    <s v="Planning"/>
    <s v="Planning and Scheduling"/>
    <m/>
    <m/>
    <m/>
    <m/>
    <m/>
    <m/>
    <m/>
    <m/>
    <s v=" 0 Confident"/>
    <m/>
    <m/>
    <s v="Machine Learning, Deep Learning"/>
    <m/>
    <m/>
    <x v="0"/>
    <m/>
    <m/>
    <m/>
    <m/>
    <m/>
    <m/>
    <s v="Internal Management"/>
    <m/>
    <m/>
    <s v="Incremental / Technical Change"/>
    <s v="Improved Public Service"/>
    <m/>
    <m/>
    <s v="x"/>
    <s v="x"/>
    <m/>
    <b v="0"/>
    <b v="0"/>
    <m/>
    <m/>
    <m/>
    <m/>
    <m/>
    <m/>
    <m/>
    <b v="0"/>
    <m/>
    <m/>
    <m/>
    <s v="https://nio.gov.si/nio/asset/poslovna+inteligenca+skrinja"/>
    <s v="retired"/>
    <x v="1"/>
    <m/>
    <s v="Colin van Noordt"/>
    <d v="2020-01-01T00:00:00"/>
    <m/>
  </r>
  <r>
    <s v="AIWT6-224"/>
    <s v="Category Tester"/>
    <s v=" "/>
    <m/>
    <s v="This AI system is used in the Slovenian tendering processes in order to verify whether the tender object is well categorized. This is expected to lead to better and more trustworthy statistics regarding the tender processes of Slovenia. "/>
    <s v="National"/>
    <x v="26"/>
    <s v="SI"/>
    <m/>
    <m/>
    <x v="1"/>
    <s v="Executive and legislative organs, financial and fiscal affairs, external affairs."/>
    <x v="2"/>
    <x v="4"/>
    <m/>
    <s v="Communication"/>
    <s v="Natural language processing"/>
    <m/>
    <m/>
    <m/>
    <m/>
    <m/>
    <m/>
    <m/>
    <m/>
    <s v=" 0 Confident"/>
    <m/>
    <m/>
    <s v="Natural Language Processing, Text Mining and Speech Analytics"/>
    <m/>
    <m/>
    <x v="0"/>
    <m/>
    <m/>
    <m/>
    <m/>
    <m/>
    <m/>
    <s v="Internal Management"/>
    <m/>
    <m/>
    <s v="Incremental / Technical Change"/>
    <s v="Improved Public Service"/>
    <m/>
    <m/>
    <s v="x"/>
    <s v="x"/>
    <m/>
    <b v="0"/>
    <b v="0"/>
    <m/>
    <m/>
    <m/>
    <m/>
    <m/>
    <m/>
    <m/>
    <b v="0"/>
    <m/>
    <m/>
    <m/>
    <s v="1st Peer Learning Workshop AI Watch"/>
    <s v="validated"/>
    <x v="1"/>
    <s v="[Marco] Not enough information for publication"/>
    <s v="Colin van Noordt"/>
    <d v="2020-01-01T00:00:00"/>
    <d v="2020-01-01T00:00:00"/>
  </r>
  <r>
    <s v="AIWT6-226"/>
    <s v="Optimum - decision making for efficient integration of transport modes"/>
    <s v="http://www.optimumproject.eu/about/pilot-cases/pilot-case-1/motivation.html"/>
    <m/>
    <s v="The main aim of the three urban pilot studies is to proactively facilitate decision making for efficient integration of transport modes.This will be achieved by implementing a smart multimodal transit concept, which will lead to improved quality, accessibility and utilisation of interconnected transport systems. Thus a complex model of the current traffic conditions, and a short-term prediction of these conditions, will be realised on top of advanced real-time predictive analytics and a multitude of transport information."/>
    <s v="Multinational"/>
    <x v="2"/>
    <s v="BE"/>
    <s v="INTRASOFT International SA"/>
    <s v="Private sector"/>
    <x v="3"/>
    <s v="Transport"/>
    <x v="4"/>
    <x v="8"/>
    <n v="2018"/>
    <s v="Planning"/>
    <s v="Automated reasoning"/>
    <m/>
    <m/>
    <s v="B-LGA"/>
    <m/>
    <m/>
    <m/>
    <m/>
    <s v="Minimal-risk"/>
    <s v="-1 Minimal/Limited"/>
    <m/>
    <m/>
    <s v="Predictive Analytics, Simulation and Data Visualisation"/>
    <s v="Internal management"/>
    <s v="Internal support processes"/>
    <x v="0"/>
    <m/>
    <m/>
    <m/>
    <s v="G2G"/>
    <s v="Historical Data"/>
    <s v="Location Data"/>
    <s v="Internal Management"/>
    <m/>
    <s v="1 - IOP of AI Sys"/>
    <s v="Organizational / Sustained Change"/>
    <b v="0"/>
    <m/>
    <m/>
    <m/>
    <m/>
    <m/>
    <s v="Improved Administration Efficency"/>
    <s v="Improved Administrative Efficiency"/>
    <m/>
    <s v="x"/>
    <s v="x"/>
    <s v="x"/>
    <m/>
    <m/>
    <m/>
    <b v="0"/>
    <m/>
    <m/>
    <m/>
    <s v="https://ec.europa.eu/inea/en/horizon-2020/projects/h2020-transport/intelligent-transport-systems/optimum"/>
    <s v="validated"/>
    <x v="0"/>
    <m/>
    <s v="Colin van Noordt"/>
    <d v="2020-01-01T00:00:00"/>
    <m/>
  </r>
  <r>
    <s v="AIWT6-227"/>
    <s v="060 Service - Answer FAQ from citizens and burocratic terms into informal language"/>
    <s v=" "/>
    <s v="Salvador Estevan Martínez |"/>
    <s v="This is a service using Natural Language Processing (NLP) to answer frequently asked questions from citizens and to translate formal public administration terms into more informal terms for citizens. The 060 line is introduced in 2006 as being a central contact point for Spanish citizens with questions about state services, with a certain objective, being the center point of attention for the Spanish citizens, in order to provide information regarding the Central Administration Services and to connect the different public services through one short number: 060"/>
    <s v="National"/>
    <x v="22"/>
    <s v="ES"/>
    <s v="Spanish Government"/>
    <s v="Central-Government"/>
    <x v="1"/>
    <s v="General services."/>
    <x v="0"/>
    <x v="2"/>
    <m/>
    <s v="Communication"/>
    <s v="Natural language processing"/>
    <s v="Machine learning"/>
    <s v="chatbot"/>
    <s v="A-MLA"/>
    <m/>
    <m/>
    <m/>
    <m/>
    <s v="Minimal-risk"/>
    <s v=" 0 Confident"/>
    <m/>
    <m/>
    <s v="Natural Language Processing, Text Mining and Speech Analytics"/>
    <s v="Public services and engagement"/>
    <s v="Service integration (various)"/>
    <x v="0"/>
    <m/>
    <m/>
    <m/>
    <s v="G2C"/>
    <s v="Dynamic Data"/>
    <s v="Dynamic Data"/>
    <s v="Public Services and engagement"/>
    <m/>
    <m/>
    <s v="Transformative / Disruptive"/>
    <s v="Improved Public Service"/>
    <m/>
    <s v="x"/>
    <m/>
    <s v="x"/>
    <m/>
    <b v="0"/>
    <b v="0"/>
    <m/>
    <m/>
    <m/>
    <m/>
    <m/>
    <m/>
    <m/>
    <b v="0"/>
    <m/>
    <m/>
    <m/>
    <s v="https://joinup.ec.europa.eu/sites/default/files/inline-files/08-2%20Salvador_Estevan_Martinez%20and%20Doaa_Samy_0.pdf"/>
    <s v="published"/>
    <x v="0"/>
    <m/>
    <s v="Colin van Noordt"/>
    <d v="2020-01-01T00:00:00"/>
    <m/>
  </r>
  <r>
    <s v="AIWT6-228"/>
    <s v="Robots - Automating Covid-19 tests"/>
    <s v=" "/>
    <s v=" Raquel Yotti"/>
    <s v="The Spanish authorities are planning to use robots to automate tests for the Covid- 19 coronavirus, in order to test up to 80 000 people per day. Four robots will be bought to execute these tests. "/>
    <s v="National"/>
    <x v="22"/>
    <s v="ES"/>
    <s v="Health Institute Carlos III"/>
    <s v="Central-Government"/>
    <x v="4"/>
    <s v="Medical products, appliances and equipment."/>
    <x v="1"/>
    <x v="2"/>
    <m/>
    <s v="Learning"/>
    <s v="Machine learning"/>
    <s v="Machine learning"/>
    <m/>
    <s v="A-MLA"/>
    <m/>
    <m/>
    <m/>
    <s v="Focus directly natural persons"/>
    <s v="Limited-risk"/>
    <s v=" 0 Confident"/>
    <m/>
    <m/>
    <s v="Cognitive Robotics and Process Automation, Connected and Automated Vehicles"/>
    <s v="Public services and engagement"/>
    <s v="Service personalisation (various)"/>
    <x v="0"/>
    <m/>
    <m/>
    <m/>
    <s v="G2C"/>
    <s v="Dynamic Data"/>
    <s v="Dynamic Data"/>
    <s v="Public Services and engagement"/>
    <m/>
    <m/>
    <s v="Transformative / Disruptive"/>
    <s v="Improved Public Service"/>
    <m/>
    <m/>
    <s v="x"/>
    <s v="x"/>
    <m/>
    <b v="0"/>
    <b v="0"/>
    <m/>
    <m/>
    <m/>
    <m/>
    <m/>
    <m/>
    <m/>
    <b v="0"/>
    <m/>
    <m/>
    <m/>
    <s v="https://www.computerweekly.com/news/252480445/Coronavirus-Spain-to-use-Artificial-intelligence-to-automate-testing"/>
    <s v="published"/>
    <x v="0"/>
    <m/>
    <s v="Colin van Noordt"/>
    <d v="2020-01-01T00:00:00"/>
    <d v="2021-06-18T00:00:00"/>
  </r>
  <r>
    <s v="AIWT6-229"/>
    <s v="Fuengirola Town Hall - measuring beach attendance"/>
    <s v=" https://www.euroweeklynews.com/2020/05/04/costa-del-sols-fuengirola-will-use-artificial-intelligence-to-control-capacity-at-beaches-and-public-spaces/"/>
    <s v="https://www.linkedin.com/in/carlos-moreno-grupo-juma-18607240"/>
    <s v="The Fuengirola Town Hall representatives aim to use Artificial Intelligence (AI) in order to control the capacity of beaches and other public spaces. The AI tool is developed by a local company. It allows for real-time information regarding the levels of attendance at beaches to be analysed in order to avoid crowds and minimise the risk of possible Covid-19 infections. This software works by using Artificial Intelligence sensors that are installed in streetlights. Then, virtual grids are created in which there is a maximum capacity for occupants.  The 3D volume of people entering and leaving these spaces is measured, as well as the amount of people entering the measurement grids. The results of the calculations are carried out in real time in order to warn citizens about means of occupancy (percentages and colours are used as visual warnings)."/>
    <s v="Local"/>
    <x v="22"/>
    <s v="ES"/>
    <s v="Municipality of Fuengirola"/>
    <s v="Local Government"/>
    <x v="7"/>
    <s v="Recreational and sporting services."/>
    <x v="1"/>
    <x v="0"/>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Location Data"/>
    <s v="Enforcement"/>
    <m/>
    <m/>
    <s v="Incremental / Technical Change"/>
    <b v="0"/>
    <m/>
    <m/>
    <m/>
    <m/>
    <m/>
    <s v="Improved Administration Efficency"/>
    <s v="Improved Administrative Efficiency"/>
    <m/>
    <s v="x"/>
    <m/>
    <s v="x"/>
    <m/>
    <m/>
    <m/>
    <b v="0"/>
    <m/>
    <m/>
    <m/>
    <s v="https://www.euroweeklynews.com/2020/05/04/costa-del-sols-fuengirola-will-use-artificial-intelligence-to-control-capacity-at-beaches-and-public-spaces/"/>
    <s v="published"/>
    <x v="0"/>
    <m/>
    <s v="Colin van Noordt"/>
    <d v="2020-01-01T00:00:00"/>
    <m/>
  </r>
  <r>
    <s v="AIWT6-230"/>
    <s v="Chatbot  - Boost relations with citizens"/>
    <s v="https://www.youtube.com/watch?v=v5QvZWNy-5M&amp;t=6s"/>
    <m/>
    <s v="The City Council of Sant Just Desvern, a Catalan municipality in the Bajo Llobregat region with 17,200 inhabitants, has presented a chatbot with which this administration aims to streamline its processes and boost relations with its citizens.The first two available chatbots will take care of:_x000a_- the previous appointments of the City Council, so that waits will be reduced_x000a_- the management of the registration flyers"/>
    <s v="Multinational"/>
    <x v="22"/>
    <s v="ES"/>
    <s v="Municipality of Sant Just Desvern"/>
    <s v="Local Government"/>
    <x v="1"/>
    <s v="Executive and legislative organs, financial and fiscal affairs, external affairs."/>
    <x v="1"/>
    <x v="1"/>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Transformative / Disruptive"/>
    <s v="Improved Public Service"/>
    <m/>
    <m/>
    <s v="x"/>
    <s v="x"/>
    <s v="x"/>
    <b v="0"/>
    <b v="0"/>
    <m/>
    <m/>
    <m/>
    <m/>
    <m/>
    <m/>
    <m/>
    <b v="0"/>
    <m/>
    <m/>
    <m/>
    <s v="https://www.observatorio-empresas.vodafone.es/articulos/administraciones-publicas/chatbot-atencion-ciudadano-sant-just-desvern-perpinya/"/>
    <s v="published"/>
    <x v="0"/>
    <m/>
    <s v="Colin van Noordt"/>
    <d v="2020-01-01T00:00:00"/>
    <d v="2021-06-18T00:00:00"/>
  </r>
  <r>
    <s v="AIWT6-231"/>
    <s v="VioGen - Forecast gender violence"/>
    <s v="http://www.interior.gob.es/documents/642012/1626283/articulo+violencia+de+genero/fd0e7095-c821-472c-a9bd-5e6cbe816b3d"/>
    <s v="José Luis González Álvarez, Ministerio del Interior, Gabinete de Coordinación y Estudios"/>
    <s v="The Spanish polices uses VioGen, an algorithm that assesses the risk faced by victims of gender violence. Based on two tests to assess the risk of complainants or victims already sentenced, VioGén determines a level of risk of aggression that entails a specific degree of police protection , both before and after the trial or even when it does not occur. The figures support its success: since the implementation of this tool a decade ago, the recurrence of attacks has decreased by 25% according to the latest data. And if, in a generic way, recidivism in other neighboring countries reaches 35%, in Spain it is already at 15%. "/>
    <s v="National"/>
    <x v="22"/>
    <s v="ES"/>
    <s v="Spanish Police"/>
    <s v="Central-Government"/>
    <x v="5"/>
    <s v="Police Services"/>
    <x v="1"/>
    <x v="1"/>
    <m/>
    <s v="Learning"/>
    <s v="Machine learning"/>
    <s v="Machine learning"/>
    <m/>
    <s v="A-MLA"/>
    <m/>
    <m/>
    <m/>
    <s v="Focus directly natural persons"/>
    <s v="Limited-risk"/>
    <s v=" 0 Confident"/>
    <m/>
    <m/>
    <s v="Security Analytics and Threat Intelligence"/>
    <s v="Enforcement"/>
    <s v="Predictive enforcement processes"/>
    <x v="0"/>
    <m/>
    <m/>
    <m/>
    <s v="G2G"/>
    <s v="Historical Data"/>
    <s v="Historical Data"/>
    <s v="Enforcement"/>
    <m/>
    <m/>
    <s v="Organizational / Sustained Change"/>
    <b v="0"/>
    <m/>
    <m/>
    <m/>
    <m/>
    <m/>
    <s v="Improved Administration Efficency"/>
    <s v="Improved Administrative Efficiency"/>
    <m/>
    <s v="x"/>
    <m/>
    <m/>
    <m/>
    <m/>
    <s v="x"/>
    <b v="0"/>
    <m/>
    <m/>
    <m/>
    <s v="https://www.lavanguardia.com/tecnologia/20190519/462147339117/viogen-violencia-de-genero-violencia-machista-inteligencia-artificial-algoritmos.html https://algorithmwatch.org/en/story/viogen-algorithm-gender-violence/  "/>
    <s v="published"/>
    <x v="0"/>
    <m/>
    <s v="Colin van Noordt"/>
    <d v="2020-01-01T00:00:00"/>
    <d v="2021-06-18T00:00:00"/>
  </r>
  <r>
    <s v="AIWT6-232"/>
    <s v="VeriPol - Detect false police reports"/>
    <s v="https://eticasfoundation.org/veripol-spotting-false-complaints-made-to-the-police/"/>
    <s v="Federico Liberatore_x000a_Department of Statistics and Operational Research, Faculty of Mathematics, _x000a_Complutense University, Madrid, Spain"/>
    <s v="The filing of fake police reports is quite common in Spain, especially for low level crimes and it can bring significant consequences for individuals, wasting valuable police resources and is often used in combination with other fraudulent behaviour. Spanish national police have adopted the VeriPol. The system was designed to be integrated into the existing Spanish National Police information system called SIDENPOL, allowing for easier use and integration into existing work practices. The database of police reports was made available for the researchers in order to train the AI system on. For this, 1122 reports were used, including 534 true and 588 false reports. VeriPol exploits a combination of Natural Language Processing and machine learning classification algorithms, capable of estimating the probability of false police reports with significant accuracy. In addition to that, the system also enables insights into the differences between false and true police reports."/>
    <s v="National"/>
    <x v="22"/>
    <s v="ES"/>
    <s v="Spanish Police"/>
    <s v="Central-Government"/>
    <x v="5"/>
    <s v="Police Services"/>
    <x v="1"/>
    <x v="5"/>
    <n v="2019"/>
    <s v="Communication"/>
    <s v="Natural language processing"/>
    <s v="Machine learning"/>
    <s v="text analysis"/>
    <s v="A-MLA"/>
    <m/>
    <m/>
    <m/>
    <s v="Focus directly natural persons"/>
    <s v="Limited-risk"/>
    <s v=" 0 Confident"/>
    <m/>
    <m/>
    <s v="Natural Language Processing, Text Mining and Speech Analytics"/>
    <s v="Enforcement"/>
    <s v="Smart Recognition processes"/>
    <x v="0"/>
    <m/>
    <m/>
    <m/>
    <s v="G2G"/>
    <s v="Historical Data"/>
    <s v="Historical Data"/>
    <s v="Enforcement"/>
    <m/>
    <m/>
    <s v="Transformative / Disruptive"/>
    <b v="0"/>
    <m/>
    <m/>
    <m/>
    <m/>
    <m/>
    <s v="Improved Administration Efficency"/>
    <s v="Improved Administrative Efficiency"/>
    <m/>
    <s v="x"/>
    <s v="x"/>
    <s v="x"/>
    <m/>
    <m/>
    <m/>
    <b v="0"/>
    <m/>
    <m/>
    <m/>
    <s v="https://www.sciencedirect.com/science/article/abs/pii/S095070511830128X"/>
    <s v="published"/>
    <x v="0"/>
    <m/>
    <s v="Colin van Noordt"/>
    <d v="2020-01-01T00:00:00"/>
    <m/>
  </r>
  <r>
    <s v="AIWT6-233"/>
    <s v="Aeroarms"/>
    <s v=" "/>
    <m/>
    <s v="The main innovation under the project AEROARMS (AErial RObotic system integrating multiple ARMS and advanced manipulation capabilities for inspection and maintenance) lies in the world’s first intelligent aerial robotic manipulators, including arms and multi-thrust platforms (tilted rotors) that can exert forces in any direction. Thanks to its advanced AI, the drones can hold on to an inspected object with one arm while inspecting it with another. Their talents were successfully demonstrated in real-life situations, including wall thickness measurements of pipes and tanks."/>
    <s v="Multinational"/>
    <x v="22"/>
    <s v="ES"/>
    <m/>
    <m/>
    <x v="3"/>
    <s v="General economic, commercial and labour affair"/>
    <x v="2"/>
    <x v="8"/>
    <m/>
    <s v="Integration and Interaction"/>
    <s v="Robotics and Automation"/>
    <m/>
    <m/>
    <m/>
    <m/>
    <m/>
    <m/>
    <m/>
    <m/>
    <s v=" 0 Confident"/>
    <m/>
    <m/>
    <m/>
    <m/>
    <m/>
    <x v="0"/>
    <m/>
    <m/>
    <m/>
    <m/>
    <m/>
    <m/>
    <m/>
    <m/>
    <m/>
    <s v="Incremental / Technical Change"/>
    <b v="0"/>
    <m/>
    <m/>
    <m/>
    <m/>
    <m/>
    <b v="0"/>
    <b v="0"/>
    <m/>
    <m/>
    <m/>
    <m/>
    <m/>
    <m/>
    <m/>
    <b v="0"/>
    <m/>
    <m/>
    <m/>
    <s v="https://cordis.europa.eu/project/id/644271"/>
    <s v="retired"/>
    <x v="1"/>
    <m/>
    <s v="Colin van Noordt"/>
    <d v="2020-01-01T00:00:00"/>
    <m/>
  </r>
  <r>
    <s v="AIWT6-234"/>
    <s v="SMuFIN"/>
    <s v=" "/>
    <m/>
    <s v="SMuFin (Somatic MUtation FINder) is a reference-free method designed to identify somatic variation on tumor genomes from the direct comparison with the corresponding normal genome of the same patient. Through a single execution SMuFin is able to identifying somatic single nucleotide variants (SNVs) and structural variants (SVs) of any size. The current version of the program cannot detect complete losses of chromosome arms, variants flanked by palindromic sequences or copy number variants (CNVs) at quantitative level."/>
    <s v="Local"/>
    <x v="22"/>
    <s v="ES"/>
    <m/>
    <m/>
    <x v="4"/>
    <s v="Medical products, appliances and equipment."/>
    <x v="2"/>
    <x v="4"/>
    <m/>
    <s v="Learning"/>
    <s v="Machine learning"/>
    <m/>
    <m/>
    <m/>
    <m/>
    <m/>
    <m/>
    <m/>
    <m/>
    <s v=" 0 Confident"/>
    <m/>
    <m/>
    <m/>
    <m/>
    <m/>
    <x v="0"/>
    <m/>
    <m/>
    <m/>
    <m/>
    <m/>
    <m/>
    <m/>
    <m/>
    <m/>
    <s v="Incremental / Technical Change"/>
    <b v="0"/>
    <m/>
    <m/>
    <m/>
    <m/>
    <m/>
    <b v="0"/>
    <b v="0"/>
    <m/>
    <m/>
    <m/>
    <m/>
    <m/>
    <m/>
    <m/>
    <b v="0"/>
    <m/>
    <m/>
    <m/>
    <s v="http://cg.bsc.es/smufin/"/>
    <s v="retired"/>
    <x v="1"/>
    <m/>
    <s v="Colin van Noordt"/>
    <d v="2020-01-01T00:00:00"/>
    <m/>
  </r>
  <r>
    <s v="AIWT6-235"/>
    <s v="VineRobot"/>
    <s v=" "/>
    <m/>
    <s v="The aim of this project is the design, development, and deployment of a novel use-case agricultural robot under the scope of Unmanned Ground Vehicles (UGV), and equipped with several non-invasive sensing technologies to monitor: 1) of grape yield, 2) vegetative growth, 3) Water stress and 4) Grape composition in order to optimize the vineyard management and improve grape composition and wine quality."/>
    <s v="Local"/>
    <x v="22"/>
    <s v="ES"/>
    <m/>
    <m/>
    <x v="3"/>
    <s v="General economic, commercial and labour affair"/>
    <x v="2"/>
    <x v="4"/>
    <m/>
    <s v="Integration and Interaction"/>
    <s v="Robotics and Automation"/>
    <m/>
    <m/>
    <m/>
    <m/>
    <m/>
    <m/>
    <m/>
    <m/>
    <s v=" 0 Confident"/>
    <m/>
    <m/>
    <m/>
    <m/>
    <m/>
    <x v="0"/>
    <m/>
    <m/>
    <m/>
    <m/>
    <m/>
    <m/>
    <s v="Process automation"/>
    <m/>
    <m/>
    <s v="Organizational / Sustained Change"/>
    <s v="Improved Public Service"/>
    <m/>
    <m/>
    <s v="x"/>
    <s v="x"/>
    <m/>
    <b v="0"/>
    <b v="0"/>
    <m/>
    <m/>
    <m/>
    <m/>
    <m/>
    <m/>
    <m/>
    <b v="0"/>
    <m/>
    <m/>
    <m/>
    <s v="http://www.vinerobot.eu/wp-content/uploads/2015/05/GIESCO-2015.pdf"/>
    <s v="retired"/>
    <x v="1"/>
    <m/>
    <s v="Colin van Noordt"/>
    <d v="2020-01-01T00:00:00"/>
    <m/>
  </r>
  <r>
    <s v="AIWT6-236"/>
    <s v="Madrid - AI for saving lives of Psychiatric patients "/>
    <s v="https://www.youtube.com/watch?v=NIDNmwYMjAE"/>
    <m/>
    <s v="A field trial using AI was conducted with the objective to protect psychiatric patients from suicide or other health risks. To support doctors in making quick diagnostic decisions, San Carlos Hospital in Madrid, Fujitsu Laboratories of Europe, and Fujitsu Spain performed more than six months of AI field trials. These trials resulted in the development of the Advanced Clinical Research Information System.In this system, the medical histories of over 36,000 patients, completely anonymized for privacy reasons, and a large volume of open data, including over a million medical papers, are combined in a database. An AI engine analyzes the database and shows possible health risks for a patient."/>
    <s v="National"/>
    <x v="22"/>
    <s v="ES"/>
    <s v="San Carlos Hospital"/>
    <s v="Central-Government"/>
    <x v="4"/>
    <s v="Hospital services."/>
    <x v="4"/>
    <x v="5"/>
    <m/>
    <s v="Integration and Interaction"/>
    <s v="Automated reasoning"/>
    <m/>
    <m/>
    <s v="B-LGA"/>
    <m/>
    <m/>
    <s v="12-ClinicalUse"/>
    <m/>
    <s v="High-risk"/>
    <s v=" 0 Confident"/>
    <m/>
    <m/>
    <s v="Predictive Analytics, Simulation and Data Visualisation"/>
    <s v="Internal management"/>
    <s v="Internal primary processes"/>
    <x v="0"/>
    <m/>
    <m/>
    <m/>
    <s v="G2C"/>
    <s v="Historical Data"/>
    <s v="Historical Data"/>
    <s v="Enforcement"/>
    <m/>
    <m/>
    <s v="Organizational / Sustained Change"/>
    <s v="Improved Public Service"/>
    <m/>
    <s v="x"/>
    <m/>
    <s v="x"/>
    <m/>
    <b v="0"/>
    <b v="0"/>
    <m/>
    <m/>
    <m/>
    <m/>
    <m/>
    <m/>
    <m/>
    <b v="0"/>
    <m/>
    <m/>
    <m/>
    <s v="https://journal.jp.fujitsu.com/en/2016/12/09/01/"/>
    <s v="validated"/>
    <x v="0"/>
    <m/>
    <s v="Colin van Noordt"/>
    <d v="2020-01-01T00:00:00"/>
    <m/>
  </r>
  <r>
    <s v="AIWT6-237"/>
    <s v="SIMPATICO Platform for PS iN Spain"/>
    <s v=" "/>
    <s v="Diego López-de-Ipiña"/>
    <s v="The SIMPATICO Platform is a software platform that uses advanced technical solutions and applies them to existing PA systems to simplify the interaction of citizens and companies with a wide range of public services. The value offered by the SIMPATICO Platform is the unique opportunities of delivering customer-centric, personalized services and of triggering a continuous optimization of services and processes, thus overcoming the existing barriers in the adoption of e-services. Used in Galicia (Spain). "/>
    <s v="Multinational"/>
    <x v="22"/>
    <s v="ES"/>
    <s v="Xunta de Galicia"/>
    <s v="Governmental"/>
    <x v="1"/>
    <s v="Executive and legislative organs, financial and fiscal affairs, external affairs."/>
    <x v="4"/>
    <x v="6"/>
    <m/>
    <s v="Learning"/>
    <s v="Machine learning"/>
    <s v="Machine learning"/>
    <m/>
    <s v="A-MLA"/>
    <m/>
    <m/>
    <m/>
    <m/>
    <s v="Minimal-risk"/>
    <s v=" 0 Confident"/>
    <m/>
    <m/>
    <s v="Expert and Rule based Systems, Algorithmic Decision Making"/>
    <s v="Public services and engagement"/>
    <s v="Service integration (various)"/>
    <x v="0"/>
    <m/>
    <m/>
    <m/>
    <s v="G2C"/>
    <s v="Dynamic Data"/>
    <s v="Streaming Data"/>
    <s v="Public Services and engagement"/>
    <s v="https://github.com/SIMPATICOProject"/>
    <m/>
    <s v="Transformative / Disruptive"/>
    <s v="Improved Public Service"/>
    <m/>
    <m/>
    <s v="x"/>
    <s v="x"/>
    <m/>
    <b v="0"/>
    <b v="0"/>
    <m/>
    <m/>
    <m/>
    <m/>
    <m/>
    <m/>
    <m/>
    <b v="0"/>
    <m/>
    <m/>
    <m/>
    <s v="https://simpatico-project.com/ "/>
    <s v="validated"/>
    <x v="0"/>
    <m/>
    <s v="Colin van Noordt"/>
    <d v="2020-01-01T00:00:00"/>
    <m/>
  </r>
  <r>
    <s v="AIWT6-238"/>
    <s v="PDTI Urban Robotics Sewer Inspection"/>
    <s v=" "/>
    <m/>
    <s v="The aspired robotics solution will be able to determine the state of the sewer in order to identify segments where the sewer’s functionality has been compromised, either by sediments or by structural defects. Other required functionalities of the technology include sewer monitoring and collecting samples of water, air and sediments. "/>
    <s v="Local"/>
    <x v="22"/>
    <s v="ES"/>
    <s v="Barcelona"/>
    <s v="Local Government"/>
    <x v="8"/>
    <s v="Housing development."/>
    <x v="4"/>
    <x v="1"/>
    <m/>
    <s v="Integration and Interaction"/>
    <s v="Robotics and Automation"/>
    <s v="Machine learning"/>
    <m/>
    <s v="A-MLA"/>
    <m/>
    <m/>
    <m/>
    <s v="Use critical realtime data"/>
    <s v="Limited-risk"/>
    <s v=" 0 Confident"/>
    <m/>
    <m/>
    <s v="Cognitive Robotics and Process Automation, Connected and Automated Vehicles"/>
    <s v="Enforcement"/>
    <s v="Supporting inspection processes"/>
    <x v="0"/>
    <m/>
    <m/>
    <m/>
    <s v="G2B"/>
    <s v="Dynamic Data"/>
    <s v="Location Data"/>
    <s v="Internal Management"/>
    <m/>
    <m/>
    <s v="Transformative / Disruptive"/>
    <s v="Improved Public Service"/>
    <m/>
    <s v="x"/>
    <m/>
    <s v="x"/>
    <m/>
    <b v="0"/>
    <b v="0"/>
    <m/>
    <m/>
    <m/>
    <m/>
    <m/>
    <m/>
    <m/>
    <b v="0"/>
    <m/>
    <m/>
    <m/>
    <s v="http://echord.eu/public/wp-content/uploads/2015/11/20141218_Challenge-Brief_Urban_Robotics.pdf "/>
    <s v="validated"/>
    <x v="0"/>
    <m/>
    <s v="Colin van Noordt"/>
    <d v="2020-01-01T00:00:00"/>
    <m/>
  </r>
  <r>
    <s v="AIWT6-239"/>
    <s v="The SCRIPT Project"/>
    <s v=" "/>
    <s v="Sharon Nijenhuis"/>
    <s v="Recent development in robot-mediated rehabilitation has shown the potential of robotic devices for delivering repetitive training thus allowing for a large number of repetitions to be delivered during acute and chronic phases of stroke rehabilitation. While there is growing evidence that such technologies are beneficial to patient's recovery of functional and motor outcome, our goals are:1: To use such technologies at patient's home, enabling better management of chronic stroke as it allows to administer larger repetitions and frequent exercise which can in turn increase the recovery gains "/>
    <s v="Multinational"/>
    <x v="10"/>
    <s v="UK"/>
    <s v="Univesrity of Hertfordshire"/>
    <s v="Academic-Research"/>
    <x v="3"/>
    <s v="General economic, commercial and labour affair"/>
    <x v="4"/>
    <x v="5"/>
    <m/>
    <s v="Integration and Interaction"/>
    <s v="Robotics and Automation"/>
    <m/>
    <m/>
    <s v="B-LGA"/>
    <m/>
    <m/>
    <s v="12-ClinicalUse"/>
    <m/>
    <s v="High-risk"/>
    <s v=" 0 Confident"/>
    <s v="A11-Medical devices, Reg. (EU) 2017/745"/>
    <m/>
    <s v="Cognitive Robotics and Process Automation, Connected and Automated Vehicles"/>
    <s v="Public services and engagement"/>
    <s v="Service personalisation (various)"/>
    <x v="0"/>
    <m/>
    <m/>
    <m/>
    <s v="G2C"/>
    <s v="Dynamic Data"/>
    <s v="Dynamic Data"/>
    <s v="Public Services and engagement"/>
    <m/>
    <m/>
    <s v="Transformative / Disruptive"/>
    <s v="Improved Public Service"/>
    <m/>
    <m/>
    <s v="x"/>
    <s v="x"/>
    <m/>
    <b v="0"/>
    <b v="0"/>
    <m/>
    <m/>
    <m/>
    <m/>
    <m/>
    <m/>
    <m/>
    <b v="0"/>
    <m/>
    <m/>
    <m/>
    <s v="https://cordis.europa.eu/project/id/288698"/>
    <s v="validated"/>
    <x v="0"/>
    <m/>
    <s v="Colin van Noordt"/>
    <d v="2020-01-01T00:00:00"/>
    <m/>
  </r>
  <r>
    <s v="AIWT6-240"/>
    <s v="Robotic System Da Vinci"/>
    <s v=" https://www.davincisurgery.com/"/>
    <m/>
    <s v="The da Vinci Surgical Systems enable surgeons to perform delicate and complex operations through a few small incisions with robotic assisted surgery. "/>
    <s v="Local"/>
    <x v="22"/>
    <s v="ES"/>
    <s v="IDVAL Santander (Cantabria)"/>
    <s v="Private sector"/>
    <x v="4"/>
    <s v="Medical products, appliances and equipment."/>
    <x v="1"/>
    <x v="10"/>
    <m/>
    <s v="Integration and Interaction"/>
    <s v="Robotics and Automation"/>
    <m/>
    <m/>
    <s v="B-LGA"/>
    <m/>
    <m/>
    <s v="12-ClinicalUse"/>
    <m/>
    <s v="High-risk"/>
    <s v=" 0 Confident"/>
    <s v="A11-Medical devices, Reg. (EU) 2017/745"/>
    <m/>
    <s v="Cognitive Robotics and Process Automation, Connected and Automated Vehicles"/>
    <s v="Internal management"/>
    <s v="Internal primary processes"/>
    <x v="0"/>
    <m/>
    <m/>
    <m/>
    <s v="G2C"/>
    <s v="Dynamic Data"/>
    <s v="Dynamic Data"/>
    <s v="Public Services and engagement"/>
    <m/>
    <m/>
    <s v="Organizational / Sustained Change"/>
    <s v="Improved Public Service"/>
    <m/>
    <m/>
    <s v="x"/>
    <s v="x"/>
    <m/>
    <b v="0"/>
    <b v="0"/>
    <m/>
    <m/>
    <m/>
    <m/>
    <m/>
    <m/>
    <m/>
    <b v="0"/>
    <m/>
    <m/>
    <m/>
    <s v="https://ec.europa.eu/regional_policy/en/projects/spain/the-da-vinci-surgical-system-bringing-robots-into-the-surgical-theatre"/>
    <s v="validated"/>
    <x v="0"/>
    <m/>
    <s v="Colin van Noordt"/>
    <d v="2020-01-01T00:00:00"/>
    <m/>
  </r>
  <r>
    <s v="AIWT6-241"/>
    <s v="VI-DAS H2020"/>
    <s v=" https://www.itas.kit.edu/english/projects_coen16_vi-das.php#:~:text=VI%2DDAS%20advances%20in%20computer,and%20ubiquitous%20sensors%2C%20primarily%20cameras."/>
    <m/>
    <s v="VI-DAS advances in computer vision and machine learning will introduce non-invasive, vision-based sensing capabilities to vehicles and enable contextual driver behaviour modelling. The technologies will be based on inexpensive and ubiquitous sensors, primarily cameras. Predictions on outcomes in a scene will be created to determine the best reaction to feed to a personalised HMI component that proposes optimal behaviour for safety, efficiency and comfort. VI-DAS will employ a cloud platform to improve ADAS sensor and algorithm design and to store and analyse data at a large scale, thus enabling the exploitation of vehicle connectivity and cooperative systems. VI-DAS will address human error analysis by the study of real accidents in order to understand patterns and consequences as an input to the technologies. VI-DAS will also address legal, liability and emerging ethical aspects because with such technology comes new risks, and justifiable public concern. "/>
    <s v="Multinational"/>
    <x v="22"/>
    <s v="ES"/>
    <s v="Vicomtech"/>
    <s v="Private sector"/>
    <x v="3"/>
    <s v="General economic, commercial and labour affair"/>
    <x v="4"/>
    <x v="6"/>
    <n v="2019"/>
    <s v="Perception"/>
    <s v="Computer vision"/>
    <s v="Machine learning"/>
    <m/>
    <s v="A-MLA"/>
    <m/>
    <m/>
    <s v="15-VideoSurveillance"/>
    <s v="Focus directly natural persons"/>
    <s v="Limited-risk"/>
    <s v=" 0 Confident"/>
    <m/>
    <m/>
    <s v="Cognitive Robotics and Process Automation, Connected and Automated Vehicles"/>
    <s v="Public services and engagement"/>
    <s v="Service integration (various)"/>
    <x v="0"/>
    <m/>
    <m/>
    <m/>
    <s v="G2B"/>
    <s v="Dynamic Data"/>
    <s v="Dynamic Data"/>
    <s v="Regulatory research, analysis and monitoring"/>
    <m/>
    <s v="4 - AI4DQ"/>
    <s v="Organizational / Sustained Change"/>
    <s v="Improved Public Service"/>
    <m/>
    <m/>
    <s v="x"/>
    <s v="x"/>
    <m/>
    <b v="0"/>
    <b v="0"/>
    <m/>
    <m/>
    <m/>
    <m/>
    <m/>
    <m/>
    <m/>
    <b v="0"/>
    <m/>
    <m/>
    <m/>
    <s v="http://www.vi-das.eu/about#inanutshell"/>
    <s v="validated"/>
    <x v="0"/>
    <m/>
    <s v="Colin van Noordt"/>
    <d v="2020-01-01T00:00:00"/>
    <m/>
  </r>
  <r>
    <s v="AIWT6-242"/>
    <s v="Corpus Viewer"/>
    <s v=" http://journal.sepln.org/sepln/ojs/ojs/index.php/pln/article/view/6117,_x000a_https://rua.ua.es/dspace/bitstream/10045/96627/1/PLN_63_28.pdf"/>
    <s v="David Pérez-Fernández, Jerónimo Arenas-García, Doaa Samy, Antonio Padilla-Soler, Vanesa Gómez-Verdejo"/>
    <s v="The Corpus Viewer platform is based on natural language processing (PLN), machine learning (ML) and machine translation (MT) techniques to analyze structured metadata and unstructured textual data in large corpus of textual documents . The platform allows decision-makers and policy implementers the possibility to analyze the R + D + i information space (mainly patents, scientific publications and public aid) for the implementation of policies based on evidence and knowledge. It is based,modeling topics and graph analysis.  Corpus Viewer development began in 2016 and continues to advance thanks to the collaboration of various university research groups and companies and it is currently used by 3 public administrations: SEAD (Ministry of Economy), the Spanish Foundation for Science and Technology (FECYT) and the Secretary of State for Universities and Research, Development and Innovation (SEUIDI) ( Ministry of Science)."/>
    <s v="National"/>
    <x v="22"/>
    <s v="ES"/>
    <s v="Ministero Economia Y Impresa"/>
    <s v="Central-Government"/>
    <x v="4"/>
    <s v="Public health services."/>
    <x v="4"/>
    <x v="2"/>
    <m/>
    <s v="Learning"/>
    <s v="Machine learning"/>
    <s v="Machine learning"/>
    <m/>
    <s v="A-MLA"/>
    <m/>
    <m/>
    <m/>
    <s v="Include automatic decision systems"/>
    <s v="Limited-risk"/>
    <s v=" 0 Confident"/>
    <m/>
    <m/>
    <s v="Natural Language Processing, Text Mining and Speech Analytics"/>
    <s v="Enforcement"/>
    <s v="Predictive enforcement processes"/>
    <x v="0"/>
    <m/>
    <m/>
    <m/>
    <s v="G2C"/>
    <s v="Dynamic Data"/>
    <s v="Streaming Data"/>
    <s v="Regulatory research, analysis and monitoring"/>
    <m/>
    <m/>
    <s v="Incremental / Technical Change"/>
    <s v="Improved Public Service"/>
    <m/>
    <m/>
    <s v="x"/>
    <s v="x"/>
    <m/>
    <b v="0"/>
    <b v="0"/>
    <m/>
    <m/>
    <m/>
    <m/>
    <m/>
    <m/>
    <m/>
    <b v="0"/>
    <m/>
    <m/>
    <m/>
    <s v="https://www.plantl.gob.es/tecnologias-lenguaje/actividades/plataformas/Documents/corpus-viewer/manual-corpus-viewer-en.pdf"/>
    <s v="validated"/>
    <x v="0"/>
    <m/>
    <s v="Colin van Noordt"/>
    <d v="2020-01-01T00:00:00"/>
    <m/>
  </r>
  <r>
    <s v="AIWT6-243"/>
    <s v="Trelleborg - Automated social welfare decisions"/>
    <s v="https://www.youtube.com/watch?v=lA1DaagdMy8"/>
    <s v="Fredrik Geijer"/>
    <s v="Municipality of Trelleborg, AI is used to automate various social assistance decisions. The automated decision making system is able to process applications for homecare, sickness benefits, unemployment benefits and taxes and has been regarded as a successful example for others to follow. Various other Swedish municipalities are exploring how to implement the Trelleborg model to gain access to the same kinds of benefits. As a result of the automation process, the waiting time for citizens on their welfare applications has been significantly reduced. It has been mentioned that many case handling times for people in economically vulnerable situations has been reduced from 10 days to 1 day, with all financial assistance decisions done within 24 hours. In addition, two employees in the Trelleborg administration could be allocated to spend more time on other, value adding tasks such as handling more complex cases.  _x000a_"/>
    <s v="Local"/>
    <x v="18"/>
    <s v="SE"/>
    <s v="Municipality of Trelleborg"/>
    <s v="Local Government"/>
    <x v="0"/>
    <s v="Social protection n.e.c."/>
    <x v="1"/>
    <x v="2"/>
    <m/>
    <s v="Integration and Interaction"/>
    <s v="Robotics and Automation"/>
    <m/>
    <m/>
    <s v="B-LGA"/>
    <s v="5-Services&amp;Benefits"/>
    <s v="5a-Services&amp;Benefits-eligibility_np"/>
    <m/>
    <m/>
    <s v="High-risk"/>
    <s v=" 0 Confident"/>
    <m/>
    <m/>
    <s v="Cognitive Robotics and Process Automation, Connected and Automated Vehicles"/>
    <s v="Adjudication"/>
    <s v="Taking decisions on benefits  "/>
    <x v="0"/>
    <m/>
    <m/>
    <m/>
    <s v="G2G"/>
    <s v="Dynamic Data"/>
    <s v="Dynamic Data"/>
    <s v="Adjudication"/>
    <m/>
    <m/>
    <s v="Organizational / Sustained Change"/>
    <b v="0"/>
    <m/>
    <m/>
    <m/>
    <m/>
    <m/>
    <s v="Improved Administration Efficency"/>
    <s v="Improved Administrative Efficiency"/>
    <m/>
    <s v="x"/>
    <m/>
    <s v="x"/>
    <m/>
    <s v="x"/>
    <m/>
    <s v="Open government capabilities"/>
    <s v="x"/>
    <m/>
    <m/>
    <s v="https://valcon.com/insights/trelleborg-robotics-solution/"/>
    <s v="published"/>
    <x v="0"/>
    <m/>
    <s v="Colin van Noordt"/>
    <d v="2020-01-01T00:00:00"/>
    <m/>
  </r>
  <r>
    <s v="AIWT6-244"/>
    <s v="Tengai - Robot in recruitment processes"/>
    <s v="https://www.tengai-unbiased.com/"/>
    <s v="Ida Texell"/>
    <s v="Municipality of Upplands-Bro experimented the robot Tengai in their recruitment processes since June 2019. Tengai is one of the first interviewer robots developed with the aim to make the recruitment process less biased than traditional interview practices would do. The robot is adopted by the recruitment and staffing agency of the municipality, which has already made their recruitment processes less biased. The Tengai robot is the result of a collaboration between the municipality staff and the AI consultancy Furhat Robotics. After the Tengai robot was released, within a week, it was decided to adopt its services permanently. Tengai firstly identify candidates with the highest general performance score, in order to make a shortlist for future selections. The robot then conducts the interviews to assess the candidates by analysing their behaviours, problem-solving capacities and other skills. If needed, the robot is able to ask follow-up questions. The interviews are then analysed, combined with the competency scores.  The recruiters of the municipality will conduct the final interview with candidates to assess their motivation. The first results following the adoption of the Tengai robot have been regarded as successful and brought significant media attention to the municipality due to the innovative approach to recruitment."/>
    <s v="Local"/>
    <x v="18"/>
    <s v="SE"/>
    <s v="Municipality of Upplands-Bro"/>
    <s v="Local Government"/>
    <x v="1"/>
    <s v="General public services n.e.c."/>
    <x v="4"/>
    <x v="0"/>
    <m/>
    <s v="Communication"/>
    <s v="Natural language processing"/>
    <s v="Machine learning"/>
    <s v="speech recognition"/>
    <s v="A-MLA"/>
    <s v="4-Employement"/>
    <s v="4a-Employement-recruit"/>
    <m/>
    <m/>
    <s v="High-risk"/>
    <s v=" 0 Confident"/>
    <m/>
    <m/>
    <s v="Chatbots, Intelligent Digital Assistants, Virtual Agents and Recommendation Systems"/>
    <s v="Public services and engagement"/>
    <s v="Service personalisation (various)"/>
    <x v="0"/>
    <m/>
    <m/>
    <m/>
    <s v="G2C"/>
    <s v="Dynamic Data"/>
    <s v="Dynamic Data"/>
    <s v="Internal Management"/>
    <m/>
    <m/>
    <s v="Transformative / Disruptive"/>
    <s v="Improved Public Service"/>
    <m/>
    <m/>
    <s v="x"/>
    <s v="x"/>
    <m/>
    <b v="0"/>
    <b v="0"/>
    <m/>
    <m/>
    <m/>
    <m/>
    <m/>
    <m/>
    <m/>
    <b v="0"/>
    <m/>
    <m/>
    <m/>
    <s v="https://www.upplands-bro.se/kommun--politik/om-kommunen/information-om-coronaviruset/nyheter-corona/2020-05-05-kommunen-tar-nasta-steg-i-fordomsfri-rekrytering-med-intervjuroboten-tengai.html"/>
    <s v="published"/>
    <x v="0"/>
    <m/>
    <s v="Colin van Noordt"/>
    <d v="2020-01-01T00:00:00"/>
    <m/>
  </r>
  <r>
    <s v="AIWT6-245"/>
    <s v="KConnect"/>
    <s v=" "/>
    <m/>
    <s v="The overall objective of the KConnect project is to create a medical text Data-Value Chain with a critical mass of participating companies using cutting-edge commercial cloud-based services for multilingual Semantic Annotation, Semantic Search and Machine Translation of Electronic Health Records and medical publications._x000a_The commercial cloud-based services will be the result of productisation of the multilingual medical text processing tools developed in the Khresmoi FP7 project, allowing wide adoption of these tools by industry. The critical mass will be created by the KConnect Professional Services Community, which will consist of at least 30 companies by the end of the project. These companies will be trained to build solutions based on the KConnect Services, hence serving as multipliers for commercial exploitation of the KConnect services. The medical record analysis and search algorithms have been included in the Clinical Record Interactive Search (CRIS) system at the NHS Maudsley Biomedical Research Centre in the UK."/>
    <s v="Local"/>
    <x v="18"/>
    <s v="SE"/>
    <s v="NHS Maudsley Biomedical Research Centre"/>
    <s v="Governmental"/>
    <x v="4"/>
    <s v="Medical products, appliances and equipment."/>
    <x v="2"/>
    <x v="4"/>
    <m/>
    <s v="Communication"/>
    <s v="Natural language processing"/>
    <m/>
    <m/>
    <m/>
    <m/>
    <m/>
    <m/>
    <m/>
    <m/>
    <s v=" 0 Confident"/>
    <m/>
    <m/>
    <m/>
    <m/>
    <m/>
    <x v="0"/>
    <m/>
    <m/>
    <m/>
    <m/>
    <m/>
    <m/>
    <m/>
    <m/>
    <m/>
    <s v="Incremental / Technical Change"/>
    <b v="0"/>
    <m/>
    <m/>
    <m/>
    <m/>
    <m/>
    <b v="0"/>
    <b v="0"/>
    <m/>
    <m/>
    <m/>
    <m/>
    <m/>
    <m/>
    <m/>
    <b v="0"/>
    <m/>
    <m/>
    <m/>
    <s v="https://cordis.europa.eu/project/id/644753/it"/>
    <s v="retired"/>
    <x v="1"/>
    <m/>
    <s v="Colin van Noordt"/>
    <d v="2020-01-01T00:00:00"/>
    <m/>
  </r>
  <r>
    <s v="AIWT6-246"/>
    <s v="AIDA - Interpreting detailed plan provisions"/>
    <s v="https://asylumineurope.org/wp-content/uploads/2021/04/AIDA-SE_2020update.pdf"/>
    <s v="Sascha Benes"/>
    <s v="In order to faster digitize Sweden's existing detail plans and get closer to a national plan database, the project will develop and implement an Artificial Intelligence in the work of interpreting detail plan regulations according to the National Board of Housing, Building and Planning's standard, faster digitize Sweden's existing detail plans and Creation of a national database. The goal is to reduce the digitization process by 20%, which would, taking into account all the detailed plans to be digitized, save several years of working time. In addition, both direct and indirect effects would contribute to Smart Built Environment's goals."/>
    <s v="National"/>
    <x v="18"/>
    <s v="SE"/>
    <s v="Örebro Municipality "/>
    <s v="Local Government"/>
    <x v="1"/>
    <s v="Executive and legislative organs, financial and fiscal affairs, external affairs."/>
    <x v="3"/>
    <x v="0"/>
    <m/>
    <s v="Communication"/>
    <s v="Natural language processing"/>
    <s v="Machine learning"/>
    <s v="text analysis"/>
    <s v="A-MLA"/>
    <m/>
    <m/>
    <m/>
    <m/>
    <s v="Minimal-risk"/>
    <s v=" 0 Confident"/>
    <m/>
    <m/>
    <s v="Natural Language Processing, Text Mining and Speech Analytics"/>
    <s v="Analysis, monitoring and regulatory research"/>
    <s v="Information analysis processes"/>
    <x v="0"/>
    <m/>
    <m/>
    <m/>
    <s v="G2B"/>
    <s v="Historical Data"/>
    <s v="Historical Data"/>
    <s v="Regulatory research, analysis and monitoring"/>
    <m/>
    <m/>
    <s v="Incremental / Technical Change"/>
    <s v="Improved Public Service"/>
    <m/>
    <m/>
    <s v="x"/>
    <s v="x"/>
    <m/>
    <b v="0"/>
    <b v="0"/>
    <m/>
    <m/>
    <m/>
    <m/>
    <m/>
    <m/>
    <m/>
    <b v="0"/>
    <m/>
    <m/>
    <m/>
    <s v="https://www.smartbuilt.se/projekt/innovationer-och-nya-tillaempningar/aida/"/>
    <s v="published"/>
    <x v="0"/>
    <m/>
    <s v="Colin van Noordt"/>
    <d v="2020-01-01T00:00:00"/>
    <d v="2021-06-18T00:00:00"/>
  </r>
  <r>
    <s v="AIWT6-247"/>
    <s v="AI for Breast Cancer Screening"/>
    <s v=" "/>
    <s v="Karin Dembrower"/>
    <s v="A sophisticated type of Artificial Intelligence (AI) can outperform existing models at predicting which women are at future risk of breast cancer, according to a study published in Radiology._x000a__x000a_Most existing breast cancer screening programs are based on mammography at similar time intervals — typically, annually or every two years—for all women. This “one size fits all” approach is not optimized for cancer detection on an individual level and may hamper the effectiveness of screening programs._x000a__x000a_“Risk prediction is an important building block of an individually adapted screening policy,” said study lead author Karin Dembrower, MD, breast radiologist and PhD candidate from the Karolinska Institute in Stockholm, Sweden. “Effective risk prediction can improve attendance and confidence in screening programs.”"/>
    <s v="Local"/>
    <x v="18"/>
    <s v="SE"/>
    <s v="Royal Institute of Technology"/>
    <s v="Governmental"/>
    <x v="4"/>
    <s v="Medical products, appliances and equipment."/>
    <x v="2"/>
    <x v="4"/>
    <m/>
    <s v="Perception"/>
    <s v="Computer vision"/>
    <m/>
    <m/>
    <m/>
    <m/>
    <m/>
    <m/>
    <m/>
    <m/>
    <s v=" 0 Confident"/>
    <m/>
    <m/>
    <m/>
    <m/>
    <m/>
    <x v="0"/>
    <m/>
    <m/>
    <m/>
    <m/>
    <m/>
    <m/>
    <m/>
    <m/>
    <m/>
    <s v="Incremental / Technical Change"/>
    <b v="0"/>
    <m/>
    <m/>
    <m/>
    <m/>
    <m/>
    <b v="0"/>
    <b v="0"/>
    <m/>
    <m/>
    <m/>
    <m/>
    <m/>
    <m/>
    <m/>
    <b v="0"/>
    <m/>
    <m/>
    <m/>
    <s v="https://www.rsna.org/en/news/2019/November-December/AI-Breast-Cancer-Risk"/>
    <s v="retired"/>
    <x v="1"/>
    <m/>
    <s v="Colin van Noordt"/>
    <d v="2020-01-01T00:00:00"/>
    <m/>
  </r>
  <r>
    <s v="AIWT6-248"/>
    <s v="An AI-model for the water mains network - Predictive maintenance"/>
    <s v=" "/>
    <s v="David Rehn"/>
    <s v="Test-Project to evaluate possibilities with risk aversion of maintainance and planning. Better predictions regarding areas and specific mains likely to suffer leakages"/>
    <s v="Local"/>
    <x v="18"/>
    <s v="SE"/>
    <s v="Stockholm Water and Waste"/>
    <s v="Governmental"/>
    <x v="8"/>
    <s v="Housing development."/>
    <x v="2"/>
    <x v="4"/>
    <m/>
    <s v="Reasoning"/>
    <s v="Automated reasoning"/>
    <m/>
    <m/>
    <m/>
    <m/>
    <m/>
    <m/>
    <m/>
    <m/>
    <s v=" 0 Confident"/>
    <m/>
    <m/>
    <s v="Predictive Analytics, Simulation and Data Visualisation"/>
    <m/>
    <m/>
    <x v="0"/>
    <m/>
    <m/>
    <m/>
    <m/>
    <m/>
    <m/>
    <s v="Internal Management"/>
    <m/>
    <m/>
    <s v="Incremental / Technical Change"/>
    <s v="Improved Public Service"/>
    <m/>
    <s v="x"/>
    <m/>
    <s v="x"/>
    <m/>
    <b v="0"/>
    <b v="0"/>
    <m/>
    <m/>
    <m/>
    <m/>
    <m/>
    <m/>
    <m/>
    <b v="0"/>
    <m/>
    <m/>
    <m/>
    <s v="https://www.swedenwaterresearch.se/wp-content/uploads/2019/05/Rapport_AI_2019-ny.pdf"/>
    <s v="validated"/>
    <x v="1"/>
    <s v="It was a one-time project, it is not a service."/>
    <s v="Colin van Noordt"/>
    <d v="2020-01-01T00:00:00"/>
    <d v="2021-06-15T00:00:00"/>
  </r>
  <r>
    <s v="AIWT6-249"/>
    <s v="Swedish Land Registry (SLR) - Fostering efficiency when dealing with land registry requests"/>
    <s v=" "/>
    <m/>
    <s v="The Swedish Land Registry (SLR) needed to increase their efficiency when dealing with land registry requests. They now use AI to read and modernise documents. Many old, handwritten documents cannot be digitised with ease as it is hard to read the tekst. AI assists in reading these documents. "/>
    <s v="National"/>
    <x v="18"/>
    <s v="SE"/>
    <s v="Swedish Land Registry "/>
    <s v="Central-Government"/>
    <x v="1"/>
    <s v="Executive and legislative organs, financial and fiscal affairs, external affairs."/>
    <x v="1"/>
    <x v="7"/>
    <m/>
    <s v="Communication"/>
    <s v="Natural language processing"/>
    <s v="Computer vision"/>
    <s v="text analysis"/>
    <s v="B-LGA"/>
    <m/>
    <m/>
    <m/>
    <m/>
    <s v="Minimal-risk"/>
    <s v="-1 Minimal/Limited"/>
    <m/>
    <m/>
    <s v="Natural Language Processing, Text Mining and Speech Analytics"/>
    <s v="Internal management"/>
    <s v="Internal primary processes"/>
    <x v="0"/>
    <m/>
    <m/>
    <m/>
    <s v="G2B"/>
    <s v="Dynamic Data"/>
    <s v="Location Data"/>
    <s v="Internal Management"/>
    <m/>
    <s v="3 - AI4IOP"/>
    <s v="Incremental / Technical Change"/>
    <s v="Improved Public Service"/>
    <m/>
    <s v="x"/>
    <m/>
    <s v="x"/>
    <m/>
    <b v="0"/>
    <b v="0"/>
    <m/>
    <m/>
    <m/>
    <m/>
    <m/>
    <m/>
    <m/>
    <b v="0"/>
    <m/>
    <m/>
    <m/>
    <s v="https://www.gov.uk/government/case-studies/natural-language-processing-for-land-registry-documentation-in-sweden"/>
    <s v="published"/>
    <x v="0"/>
    <m/>
    <s v="Colin van Noordt"/>
    <d v="2020-01-01T00:00:00"/>
    <d v="2021-06-18T00:00:00"/>
  </r>
  <r>
    <s v="AIWT6-250"/>
    <s v="SKOSA - Interpreting medical information"/>
    <s v=" "/>
    <s v="Andreas Henningsson"/>
    <s v="The project, called Skosa, builds a general platform with a digital knowledge base with the help of various business experts such as doctors and other experts. It can then help administrators to analyze, structure and interpret medical information and use it in needs assessments."/>
    <s v="National"/>
    <x v="18"/>
    <s v="SE"/>
    <s v="Swedish Social Insurance Agency"/>
    <s v="Central-Government"/>
    <x v="4"/>
    <s v="Hospital services."/>
    <x v="1"/>
    <x v="0"/>
    <m/>
    <s v="Reasoning"/>
    <s v="Knowledge representation"/>
    <s v="Machine learning"/>
    <m/>
    <s v="A-MLA"/>
    <m/>
    <m/>
    <s v="12-ClinicalUse"/>
    <m/>
    <s v="High-risk"/>
    <s v=" 0 Confident"/>
    <m/>
    <m/>
    <s v="AI-empowered Knowledge Management"/>
    <s v="Analysis, monitoring and regulatory research"/>
    <s v="Information analysis processes"/>
    <x v="0"/>
    <m/>
    <m/>
    <m/>
    <s v="G2G"/>
    <s v="Dynamic Data"/>
    <s v="Streaming Data"/>
    <s v="Regulatory research, analysis and monitoring"/>
    <m/>
    <m/>
    <s v="Incremental / Technical Change"/>
    <b v="0"/>
    <m/>
    <m/>
    <m/>
    <m/>
    <m/>
    <s v="Improved Administration Efficency"/>
    <s v="Improved Administrative Efficiency"/>
    <m/>
    <s v="x"/>
    <s v="x"/>
    <s v="x"/>
    <m/>
    <m/>
    <m/>
    <b v="0"/>
    <m/>
    <m/>
    <m/>
    <s v="https://computersweden.idg.se/2.2683/1.720144/forsakringskassan-ai-stod"/>
    <s v="published"/>
    <x v="0"/>
    <m/>
    <s v="Colin van Noordt"/>
    <d v="2020-01-01T00:00:00"/>
    <d v="2021-06-18T00:00:00"/>
  </r>
  <r>
    <s v="AIWT6-251"/>
    <s v="Scapis - Prevention of heart- and lung-diseases"/>
    <s v="https://www.scapis.org/about/"/>
    <s v="Johanna Bergman"/>
    <s v="Prevention of heart- and lung-diseases. SCAPIS is the largest population study in Sweden within the cardiovascular and pulmonary system area. It is a world unique project that includes 30,000 patients and involves all six healthcare regions, university hospitals and a number of scientific players. The vision is to be able to individualize risk assessments as well as to prevent and postpone cardiovascular and pulmonary diseases in patients._x000a_SCAPIS, Swedish CArdioPulmonary bioImage Study, is a population study around cardiovascular, epidemic and genetic research, initiated by Swedish researchers in 2007._x000a_A pilot study was conducted in 2012 to ensure that the population study was possible to implement, and in 2014, the major SCAPIS study was initiated._x000a_Göran Bergström, professor in cardiovascular research at the Sahlgrenska Academy in Gothenburg, started working on the project in 2008 and is currently the head of the study."/>
    <s v="National"/>
    <x v="18"/>
    <s v="SE"/>
    <s v="six hospitals (Uppsala, Umeå, Linköping, Malmö/Lund, Gothenburg and Stockholm)"/>
    <s v="Central-Government"/>
    <x v="4"/>
    <s v="Hospital services."/>
    <x v="1"/>
    <x v="3"/>
    <m/>
    <s v="Learning"/>
    <s v="Machine learning"/>
    <s v="Machine learning"/>
    <m/>
    <s v="A-MLA"/>
    <m/>
    <m/>
    <s v="12-ClinicalUse"/>
    <m/>
    <s v="High-risk"/>
    <s v=" 0 Confident"/>
    <s v="A11-Medical devices, Reg. (EU) 2017/745"/>
    <m/>
    <s v="Predictive Analytics, Simulation and Data Visualisation"/>
    <s v="Public services and engagement"/>
    <s v="Service personalisation (various)"/>
    <x v="0"/>
    <m/>
    <m/>
    <m/>
    <s v="G2G"/>
    <s v="Historical Data"/>
    <s v="Historical Data"/>
    <s v="Public Services and engagement"/>
    <m/>
    <m/>
    <s v="Organizational / Sustained Change"/>
    <b v="0"/>
    <m/>
    <m/>
    <m/>
    <m/>
    <m/>
    <s v="Improved Administration Efficency"/>
    <s v="Improved Administrative Efficiency"/>
    <m/>
    <s v="x"/>
    <m/>
    <s v="x"/>
    <m/>
    <m/>
    <m/>
    <b v="0"/>
    <m/>
    <m/>
    <m/>
    <s v="https://www.ai.se/en/scapis-ai-platform"/>
    <s v="published"/>
    <x v="0"/>
    <m/>
    <s v="Colin van Noordt"/>
    <d v="2020-01-01T00:00:00"/>
    <d v="2021-06-18T00:00:00"/>
  </r>
  <r>
    <s v="AIWT6-252"/>
    <s v="Skatti - Answering system about population registration and income tax return"/>
    <s v="https://www.skatteetaten.no/en/person/taxes/tax-return/find-item/"/>
    <m/>
    <s v="Skatti answers general questions about population registration and the income tax return for private individuals. Skatti does not give answers to questions about, for example, ongoing or closed cases, or get help with information from the Swedish Tax Agency's register."/>
    <s v="National"/>
    <x v="18"/>
    <s v="SE"/>
    <s v="Swedish Tax Agency (Skatteverket)"/>
    <s v="Central-Government"/>
    <x v="1"/>
    <s v="Executive and legislative organs, financial and fiscal affairs, external affairs."/>
    <x v="0"/>
    <x v="5"/>
    <m/>
    <s v="Communication"/>
    <s v="Natural language processing"/>
    <m/>
    <s v="Q&amp;A"/>
    <s v="B-LGA"/>
    <m/>
    <m/>
    <m/>
    <s v="Focus directly natural persons"/>
    <s v="Limited-risk"/>
    <s v=" 0 Confident"/>
    <m/>
    <m/>
    <s v="Chatbots, Intelligent Digital Assistants, Virtual Agents and Recommendation Systems"/>
    <s v="Public services and engagement"/>
    <s v="Engagement management"/>
    <x v="0"/>
    <m/>
    <m/>
    <m/>
    <s v="G2C"/>
    <s v="Dynamic Data"/>
    <s v="Streaming Data"/>
    <s v="Public Services and engagement"/>
    <m/>
    <m/>
    <s v="Incremental / Technical Change"/>
    <s v="Improved Public Service"/>
    <m/>
    <m/>
    <s v="x"/>
    <s v="x"/>
    <m/>
    <b v="0"/>
    <b v="0"/>
    <m/>
    <m/>
    <m/>
    <m/>
    <m/>
    <m/>
    <m/>
    <b v="0"/>
    <m/>
    <m/>
    <m/>
    <s v="https://www.skatteverket.se/omoss/kontaktaoss/chattamedvardigitalamedarbetare.4.2cf1b5cd163796a5c8b403b.html"/>
    <s v="published"/>
    <x v="0"/>
    <m/>
    <s v="Colin van Noordt"/>
    <d v="2020-01-01T00:00:00"/>
    <d v="2021-06-15T00:00:00"/>
  </r>
  <r>
    <s v="AIWT6-253"/>
    <s v="Stockholm3 - Diagnosing prostate cancer with OncoWatch"/>
    <s v="https://eithealth.eu/news-article/study-ai-system-effective-in-diagnosing-prostate-cancer/"/>
    <s v="martin.steinberg@ki.se"/>
    <s v="EIT Health has played a key role in accelerating the development and implementation of Stockholm3 and the new AI system, OncoWatch through network and financial support. As part of the development of OncoWatch, the AI system will be validated in 2020 in a nine-country multicentre study to assess its performance across different labs and in a wider range of digital pathology scanners. A first CE-marked product is expected to launch by the end of the year.https://eithealth.eu/project/oncowatch/"/>
    <s v="Local"/>
    <x v="18"/>
    <s v="SE"/>
    <s v="Karolinska Institutet in Sweden"/>
    <s v="Academic-Research"/>
    <x v="4"/>
    <s v="Hospital services."/>
    <x v="4"/>
    <x v="0"/>
    <m/>
    <s v="Learning"/>
    <s v="Machine learning"/>
    <s v="Machine learning"/>
    <m/>
    <s v="A-MLA"/>
    <m/>
    <m/>
    <s v="12-ClinicalUse"/>
    <m/>
    <s v="High-risk"/>
    <s v=" 0 Confident"/>
    <s v="A11-Medical devices, Reg. (EU) 2017/745"/>
    <m/>
    <s v="Predictive Analytics, Simulation and Data Visualisation"/>
    <s v="Internal management"/>
    <s v="Internal support processes"/>
    <x v="0"/>
    <m/>
    <m/>
    <m/>
    <s v="G2G"/>
    <s v="Dynamic Data"/>
    <s v="Dynamic Data"/>
    <s v="Internal Management"/>
    <m/>
    <m/>
    <s v="Incremental / Technical Change"/>
    <b v="0"/>
    <m/>
    <m/>
    <m/>
    <m/>
    <m/>
    <s v="Improved Administration Efficency"/>
    <s v="Improved Administrative Efficiency"/>
    <m/>
    <s v="x"/>
    <m/>
    <s v="x"/>
    <m/>
    <m/>
    <m/>
    <b v="0"/>
    <m/>
    <m/>
    <m/>
    <s v="https://sthlm3.se/stockholm3-in-english/"/>
    <s v="published"/>
    <x v="0"/>
    <m/>
    <s v="Colin van Noordt"/>
    <d v="2020-01-01T00:00:00"/>
    <d v="2021-06-18T00:00:00"/>
  </r>
  <r>
    <s v="AIWT6-254"/>
    <s v="WROOM"/>
    <s v=" "/>
    <m/>
    <m/>
    <s v="Local"/>
    <x v="18"/>
    <s v="SE"/>
    <m/>
    <s v="Governmental"/>
    <x v="3"/>
    <s v="General economic, commercial and labour affair"/>
    <x v="2"/>
    <x v="4"/>
    <m/>
    <s v="Integration and Interaction"/>
    <s v="Robotics and Automation"/>
    <m/>
    <m/>
    <m/>
    <m/>
    <m/>
    <m/>
    <m/>
    <m/>
    <s v=" 0 Confident"/>
    <m/>
    <m/>
    <m/>
    <m/>
    <m/>
    <x v="0"/>
    <m/>
    <m/>
    <m/>
    <m/>
    <m/>
    <m/>
    <m/>
    <m/>
    <m/>
    <s v="Incremental / Technical Change"/>
    <b v="0"/>
    <m/>
    <m/>
    <m/>
    <m/>
    <m/>
    <b v="0"/>
    <b v="0"/>
    <m/>
    <m/>
    <m/>
    <m/>
    <m/>
    <m/>
    <m/>
    <b v="0"/>
    <m/>
    <m/>
    <m/>
    <m/>
    <s v="retired"/>
    <x v="1"/>
    <m/>
    <s v="Colin van Noordt"/>
    <d v="2020-01-01T00:00:00"/>
    <d v="2020-01-01T00:00:00"/>
  </r>
  <r>
    <s v="AIWT6-255"/>
    <s v="Nectarine Health"/>
    <s v=" "/>
    <m/>
    <s v="Nectarine Health - (also known as Noomi or Ai-floo SmartBand) – “a self-taught e-health system for home care” developed by startup Aifloo (now called Noomi) in cooperation with Skellefteå Municipality.The bracelets developed in the partnership alert the health services  if something goes wrong, which provides older people with the possibility of maintaining their independence. The bracelet is carried by recipients of home care services, and it monitors where the bearer is located and how they move. If anything unforeseen happens, such as a fall, the system sends an alarm. The bracelet is combined with a cloud-based AI engine that enables a smart movement analyses. It has also other functionalities, such as whether the bearer has woken up and gotten out of bed, and if the person is eating or taking their medicine."/>
    <s v="Local"/>
    <x v="18"/>
    <s v="SE"/>
    <s v="Municipality of Skellefteå "/>
    <s v="Governmental"/>
    <x v="4"/>
    <s v="Medical products, appliances and equipment."/>
    <x v="2"/>
    <x v="4"/>
    <m/>
    <s v="Planning"/>
    <s v="Searching"/>
    <m/>
    <m/>
    <m/>
    <m/>
    <m/>
    <m/>
    <m/>
    <m/>
    <s v=" 0 Confident"/>
    <m/>
    <m/>
    <s v="Cognitive Robotics and Process Automation, Connected and Automated Vehicles"/>
    <m/>
    <m/>
    <x v="0"/>
    <m/>
    <m/>
    <m/>
    <m/>
    <m/>
    <m/>
    <s v="Enforcement"/>
    <m/>
    <m/>
    <s v="Transformative / Disruptive"/>
    <s v="Improved Public Service"/>
    <m/>
    <m/>
    <s v="x"/>
    <s v="x"/>
    <m/>
    <b v="0"/>
    <b v="0"/>
    <m/>
    <m/>
    <m/>
    <m/>
    <m/>
    <m/>
    <m/>
    <b v="0"/>
    <m/>
    <m/>
    <m/>
    <s v="https://www.vinnova.se/p/aifloo-smartband---ett-sjalvlarande-e-halsosystem-for-hemtjansten/"/>
    <s v="created"/>
    <x v="1"/>
    <m/>
    <s v="Colin van Noordt"/>
    <d v="2020-01-01T00:00:00"/>
    <m/>
  </r>
  <r>
    <s v="AIWT6-256"/>
    <s v="SmokeBot"/>
    <s v=" "/>
    <m/>
    <s v="Mobile Robots with Novel Environmental Sensors for Inspection of Disaster Sites with Low Visibility"/>
    <s v="Multinational"/>
    <x v="18"/>
    <s v="SE"/>
    <s v="Örebro University, Örebro"/>
    <s v="Governmental"/>
    <x v="5"/>
    <s v="Police Services"/>
    <x v="2"/>
    <x v="4"/>
    <m/>
    <s v="Integration and Interaction"/>
    <s v="Robotics and Automation"/>
    <m/>
    <m/>
    <m/>
    <m/>
    <m/>
    <m/>
    <m/>
    <m/>
    <s v=" 0 Confident"/>
    <m/>
    <m/>
    <s v="Cognitive Robotics and Process Automation, Connected and Automated Vehicles"/>
    <m/>
    <m/>
    <x v="0"/>
    <m/>
    <m/>
    <m/>
    <m/>
    <m/>
    <m/>
    <s v="Enforcement"/>
    <m/>
    <m/>
    <s v="Transformative / Disruptive"/>
    <s v="Improved Public Service"/>
    <m/>
    <m/>
    <s v="x"/>
    <s v="x"/>
    <m/>
    <b v="0"/>
    <b v="0"/>
    <m/>
    <m/>
    <m/>
    <m/>
    <m/>
    <m/>
    <m/>
    <b v="0"/>
    <m/>
    <m/>
    <m/>
    <s v="https://www.oru.se/english/news/news-archive/news-archive-2018/smokebot--a-robot-serving-rescue-units/"/>
    <s v="created"/>
    <x v="1"/>
    <m/>
    <s v="Colin van Noordt"/>
    <d v="2020-01-01T00:00:00"/>
    <m/>
  </r>
  <r>
    <s v="AIWT6-257"/>
    <s v="Job Seeker support and unemployment forecasts"/>
    <s v=" "/>
    <s v="Anna Felländer"/>
    <s v="Better support to the jobseeker and better unemployment forecasts.  AI will be used to support the service to the jobseeker to find an appropriate employment and to do better unemployment forecasts "/>
    <s v="National"/>
    <x v="18"/>
    <s v="SE"/>
    <s v="Swedish Public Employment Service"/>
    <s v="Governmental"/>
    <x v="0"/>
    <s v="Unemployment."/>
    <x v="3"/>
    <x v="2"/>
    <m/>
    <s v="Planning"/>
    <s v="Searching"/>
    <m/>
    <m/>
    <m/>
    <s v="4-Employement"/>
    <m/>
    <m/>
    <m/>
    <s v="Limited-risk"/>
    <s v=" 0 Confident"/>
    <m/>
    <m/>
    <s v="Predictive Analytics, Simulation and Data Visualisation"/>
    <m/>
    <m/>
    <x v="0"/>
    <m/>
    <m/>
    <m/>
    <m/>
    <m/>
    <m/>
    <s v="Public Services and engagement"/>
    <m/>
    <m/>
    <s v="Incremental / Technical Change"/>
    <s v="Improved Public Service"/>
    <m/>
    <s v="x"/>
    <m/>
    <s v="x"/>
    <m/>
    <b v="0"/>
    <b v="0"/>
    <m/>
    <m/>
    <m/>
    <m/>
    <m/>
    <m/>
    <m/>
    <b v="0"/>
    <m/>
    <m/>
    <m/>
    <s v="https://arbetsformedlingen.se/om-oss/press/pressmeddelanden?id=1F1BDC48671FD0A8"/>
    <s v="created"/>
    <x v="1"/>
    <m/>
    <s v="Colin van Noordt"/>
    <d v="2020-01-01T00:00:00"/>
    <m/>
  </r>
  <r>
    <s v="AIWT6-258"/>
    <s v="Programm DaziT Evaluation einer Chatbot Lösung - Chatbot in Federal Customs Administration"/>
    <s v=" "/>
    <s v="Dieter Tschan"/>
    <s v="In order to reduce the effort caused by crossing borders (especially in the employee area), a very high degree of process automation is aimed for. A chatbot solution is currently being evaluated in the Federal Customs Administration as part of the DaZit program"/>
    <s v="National"/>
    <x v="27"/>
    <s v="CH"/>
    <s v="Federal Customs Administration"/>
    <s v="Governmental"/>
    <x v="1"/>
    <s v="Executive and legislative organs, financial and fiscal affairs, external affairs."/>
    <x v="2"/>
    <x v="4"/>
    <m/>
    <s v="Communication"/>
    <s v="Natural language processing"/>
    <m/>
    <m/>
    <m/>
    <m/>
    <m/>
    <m/>
    <m/>
    <m/>
    <s v=" 0 Confident"/>
    <m/>
    <m/>
    <s v="Chatbots, Intelligent Digital Assistants, Virtual Agents and Recommendation Systems"/>
    <m/>
    <m/>
    <x v="0"/>
    <m/>
    <m/>
    <m/>
    <m/>
    <m/>
    <m/>
    <s v="Internal Management"/>
    <m/>
    <m/>
    <s v="Incremental / Technical Change"/>
    <s v="Improved Public Service"/>
    <m/>
    <m/>
    <s v="x"/>
    <s v="x"/>
    <m/>
    <b v="0"/>
    <b v="0"/>
    <m/>
    <m/>
    <m/>
    <m/>
    <m/>
    <m/>
    <m/>
    <b v="0"/>
    <m/>
    <m/>
    <m/>
    <s v="https://www.netzwoche.ch/news/2019-10-16/ki-in-der-verwaltung-chancen-und-herausforderungen"/>
    <s v="validated"/>
    <x v="1"/>
    <s v="[Luca] Dazit is a big programme in which probably there will be some AI project, however I found no information about nor specific AI project neither chatbot"/>
    <s v="Colin van Noordt"/>
    <d v="2020-01-01T00:00:00"/>
    <d v="2021-06-18T00:00:00"/>
  </r>
  <r>
    <s v="AIWT6-259"/>
    <s v="BFS - Plausibility check on quality and reliability of administrative data"/>
    <s v="https://www.experimental.bfs.admin.ch/expstat/en/home/innovation-data-science/plausi.html"/>
    <s v="Federal Statistical Office"/>
    <s v="This project intends to extend and accelerate the plausibility checks in the Federal Office for Statistics (BFS) using machine learning algorithms while increasing the data quality. Data that appears to be either clearly wrong or at least questionable will be sent back to the data providers with a request for correction or comment. Until now, such plausibility checks were mostly carried out in two different ways: either by manual controls or by automated procedures using limit values ​​and logical tests. This process of mutual plausi checks is very labor intensive. Machine learning can help to carry out the controls more quickly and more precisely."/>
    <s v="National"/>
    <x v="27"/>
    <s v="CH"/>
    <s v="Federal Office for Statistics "/>
    <s v="Central-Government"/>
    <x v="1"/>
    <s v="Executive and legislative organs, financial and fiscal affairs, external affairs."/>
    <x v="3"/>
    <x v="2"/>
    <m/>
    <s v="Learning"/>
    <s v="Machine learning"/>
    <s v="Machine learning"/>
    <m/>
    <s v="A-MLA"/>
    <m/>
    <m/>
    <m/>
    <m/>
    <s v="Minimal-risk"/>
    <s v=" 0 Confident"/>
    <m/>
    <m/>
    <s v="Machine Learning, Deep Learning"/>
    <s v="Internal management"/>
    <s v="Internal primary processes"/>
    <x v="0"/>
    <m/>
    <m/>
    <m/>
    <s v="G2G"/>
    <s v="Dynamic Data"/>
    <s v="Streaming Data"/>
    <s v="Enforcement"/>
    <m/>
    <s v="3 - AI4IOP"/>
    <s v="Incremental / Technical Change"/>
    <b v="0"/>
    <m/>
    <m/>
    <m/>
    <m/>
    <m/>
    <s v="Improved Administration Efficency"/>
    <s v="Improved Administrative Efficiency"/>
    <m/>
    <s v="x"/>
    <s v="x"/>
    <s v="x"/>
    <m/>
    <m/>
    <m/>
    <b v="0"/>
    <m/>
    <m/>
    <m/>
    <s v="https://www.experimental.bfs.admin.ch/expstat/de/home/innovative-datenwissenschaft/plausi.html"/>
    <s v="published"/>
    <x v="0"/>
    <m/>
    <s v="Colin van Noordt"/>
    <d v="2020-01-01T00:00:00"/>
    <d v="2021-06-18T00:00:00"/>
  </r>
  <r>
    <s v="AIWT6-260"/>
    <s v="NOGAuto - Assign or control codes to companies for economic activities "/>
    <s v=" "/>
    <s v="Federal Statistical Office"/>
    <s v="In 2017, the Swiss Federal Statistical Office (FSO) released its data innovation strategy to ensure to keep up with time and technology. NOGAuto is one of the main five projects, which has been retained in line with FSO’s data innovation strategy with the goal to augment and/or complement the existing basic official statistical production at the FSO._x000a_This project is realised to automate the coding of the economic activity of enterprises using “supervised machine learning” methods applied to already available data within the FSO (e.g. data from surveys, descriptions in the commercial register, explanatory notes for classifications) to support coding."/>
    <s v="National"/>
    <x v="27"/>
    <s v="CH"/>
    <s v="Federal Office for Statistics"/>
    <s v="Central-Government"/>
    <x v="3"/>
    <s v="R&amp;D economic affairs"/>
    <x v="1"/>
    <x v="5"/>
    <m/>
    <s v="Learning"/>
    <s v="Machine learning"/>
    <s v="Machine learning"/>
    <m/>
    <s v="A-MLA"/>
    <m/>
    <m/>
    <m/>
    <s v="Include automatic decision systems"/>
    <s v="Limited-risk"/>
    <s v=" 0 Confident"/>
    <m/>
    <m/>
    <s v="Cognitive Robotics and Process Automation, Connected and Automated Vehicles"/>
    <s v="Internal management"/>
    <s v="Internal primary processes"/>
    <x v="0"/>
    <m/>
    <m/>
    <m/>
    <s v="G2B"/>
    <s v="Historical Data"/>
    <s v="Historical Data"/>
    <s v="Internal Management"/>
    <m/>
    <s v="3 - AI4IOP"/>
    <s v="Incremental / Technical Change"/>
    <s v="Improved Public Service"/>
    <m/>
    <m/>
    <s v="x"/>
    <s v="x"/>
    <m/>
    <b v="0"/>
    <b v="0"/>
    <m/>
    <m/>
    <m/>
    <m/>
    <m/>
    <m/>
    <m/>
    <b v="0"/>
    <m/>
    <m/>
    <m/>
    <s v="https://www.experimental.bfs.admin.ch/expstat/en/home/innovation-data-science/nogauto.html"/>
    <s v="published"/>
    <x v="0"/>
    <m/>
    <s v="Colin van Noordt"/>
    <d v="2020-01-01T00:00:00"/>
    <m/>
  </r>
  <r>
    <s v="AIWT6-261"/>
    <s v="Chatbot - Offer residents and tourism information and services from the administration"/>
    <s v="https://www.stadt.sg.ch/home/verwaltung-politik/verwaltung-dienste/chatbot.html"/>
    <s v="Stadt St.Gallen, Rathaus, 9001 St.Gallen_x000a_+41 71 224 51 21_x000a_info@stadt.sg.ch"/>
    <s v="Using a prototype, the city of St.Gallen tested the potential and acceptance of a chatbot in order to offer residents and tourism better access to information and services from the administration. _x000a_By the end of 2018, various topics had been mapped in the chatbot. This includes the event calendar, information on parking spaces, the query of mobility information, the use of eUmzugCH, the query of information on disposal and the input of feedback to the programmers. _x000a_The implementation in its own software environment, more extensive dialog options, the connection to the residence confirmation, the debt enforcement register extract and the extension of the deadline in the area of ​​taxes will take place in 2019. Linked to this is the public test of the chatbot and subsequently a revision based on the knowledge gained from the public test. _x000a_The bot is integrated in the urban app (mobileSG) and on the city's website"/>
    <s v="Local"/>
    <x v="27"/>
    <s v="CH"/>
    <s v="Municipality of St.Gallen"/>
    <s v="Local 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Organizational / Sustained Change"/>
    <s v="Improved Public Service"/>
    <m/>
    <s v="x"/>
    <m/>
    <m/>
    <m/>
    <s v="Open Government Capabilities"/>
    <b v="0"/>
    <m/>
    <m/>
    <m/>
    <m/>
    <m/>
    <m/>
    <m/>
    <s v="Open government capabilities"/>
    <s v="x"/>
    <m/>
    <m/>
    <s v="https://www.egovernment.ch/de/dokumentation/webpublikation/projekte/leistungen-fur-die-bevolkerung/chatbot-fur-die-offentliche-verwaltung/"/>
    <s v="published"/>
    <x v="0"/>
    <m/>
    <s v="Colin van Noordt"/>
    <d v="2020-01-01T00:00:00"/>
    <d v="2021-06-18T00:00:00"/>
  </r>
  <r>
    <s v="AIWT6-262"/>
    <s v="Voice-based e-government services - St. Gallen VoiceBot"/>
    <s v=" "/>
    <s v="Prof. Dr. Matthias Baldauf"/>
    <s v="A project has started in the City of St. Gallen to create a functional prototype of a voice-based civil service capable of conversing with citizens. Conversation-based interfaces and corresponding voice assistants for handling electronic citizen services are also extremely promising for e-government services. Expectations with regard to “Conversational E-Government” include, for example, a conscious reduction in the complexity of the services offered and improved accessibility for all citizens. _x000a_Secondary source of information: https://www.leaderdigital.ch/news/sva-will-chatbot-angebot-ausbauen-2718.html "/>
    <s v="Local"/>
    <x v="27"/>
    <s v="CH"/>
    <s v="Municipality of St.Gallen"/>
    <s v="Governmental"/>
    <x v="1"/>
    <s v="Executive and legislative organs, financial and fiscal affairs, external affairs."/>
    <x v="2"/>
    <x v="4"/>
    <m/>
    <s v="Perception"/>
    <s v="Audio processing"/>
    <m/>
    <m/>
    <m/>
    <m/>
    <m/>
    <m/>
    <m/>
    <m/>
    <s v=" 0 Confident"/>
    <m/>
    <m/>
    <s v="Audio Processing"/>
    <m/>
    <m/>
    <x v="0"/>
    <m/>
    <m/>
    <m/>
    <m/>
    <m/>
    <m/>
    <s v="Public Services and engagement"/>
    <m/>
    <m/>
    <s v="Organizational / Sustained Change"/>
    <s v="Improved Public Service"/>
    <m/>
    <s v="x"/>
    <m/>
    <s v="x"/>
    <m/>
    <b v="0"/>
    <b v="0"/>
    <m/>
    <m/>
    <m/>
    <m/>
    <m/>
    <m/>
    <m/>
    <b v="0"/>
    <m/>
    <m/>
    <m/>
    <s v="https://www.ost.ch/de/projekt/project/conego-217/"/>
    <s v="validated"/>
    <x v="1"/>
    <s v="[Luca] Same that the #259. Delete"/>
    <s v="Colin van Noordt"/>
    <d v="2020-01-01T00:00:00"/>
    <d v="2021-06-18T00:00:00"/>
  </r>
  <r>
    <s v="AIWT6-263"/>
    <s v="Maxi - Chatbot answering questions on insurance"/>
    <s v=" "/>
    <s v="Michel Guinot"/>
    <s v="The Social Insurance Aargau SVA has introduced the Maxi Chatbot in order to reduce the number of questions received daily. The chatbot can answer general questions without sensitive data content. In the future, all further emails should run through automated and intelligent (learning) triage and further processing. To do this, requests with personal data must be correctly triaged by the chatbot and, depending on the type of request, directly trigger a process on the specialist application. With the introduction of the &quot;Maxi&quot; chatbot, remedial measures were taken and mail inquiries reduced by around 30%."/>
    <s v="Regional"/>
    <x v="27"/>
    <s v="CH"/>
    <s v="Social Insurance Institute of Canton of Aargau"/>
    <s v="Local 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m/>
    <s v="x"/>
    <s v="x"/>
    <s v="x"/>
    <b v="0"/>
    <b v="0"/>
    <m/>
    <m/>
    <m/>
    <m/>
    <m/>
    <m/>
    <m/>
    <b v="0"/>
    <m/>
    <m/>
    <m/>
    <s v="https://www.previon.ch/projekte/maxi-der-clevere-chatbot-der-sva-aargau"/>
    <s v="published"/>
    <x v="0"/>
    <m/>
    <s v="Colin van Noordt"/>
    <d v="2020-01-01T00:00:00"/>
    <m/>
  </r>
  <r>
    <s v="AIWT6-264"/>
    <s v="Chatbot - Security institution information, find the ones entitled to premium reductions"/>
    <s v="https://www.svasg.ch/news/meldungen/20190329_leader-award.php"/>
    <s v="Reto Pflassung"/>
    <s v="In the Canton of St. Gallen, a Chatbot has been developed in the social security institution (SVA) organization to provide information for citizens about their services "/>
    <s v="Regional"/>
    <x v="27"/>
    <s v="CH"/>
    <s v="Social Insurance Institute of St.Gallen"/>
    <s v="Local Government"/>
    <x v="1"/>
    <s v="Executive and legislative organs, financial and fiscal affairs, external affairs."/>
    <x v="1"/>
    <x v="2"/>
    <m/>
    <s v="Communication"/>
    <s v="Natural language processing"/>
    <m/>
    <s v="chatbot"/>
    <s v="B-LGA"/>
    <m/>
    <m/>
    <m/>
    <s v="Focus directly natural persons"/>
    <s v="Limited-risk"/>
    <s v=" 0 Confident"/>
    <m/>
    <m/>
    <s v="Chatbots, Intelligent Digital Assistants, Virtual Agents and Recommendation Systems"/>
    <s v="Public services and engagement"/>
    <s v="Engagement management"/>
    <x v="0"/>
    <m/>
    <m/>
    <m/>
    <s v="G2C"/>
    <s v="Dynamic Data"/>
    <s v="Dynamic Data"/>
    <s v="Public Services and engagement"/>
    <m/>
    <m/>
    <s v="Organizational / Sustained Change"/>
    <s v="Improved Public Service"/>
    <m/>
    <s v="x"/>
    <m/>
    <m/>
    <m/>
    <s v="Open Government Capabilities"/>
    <b v="0"/>
    <m/>
    <m/>
    <m/>
    <m/>
    <m/>
    <m/>
    <m/>
    <s v="Open government capabilities"/>
    <s v="x"/>
    <m/>
    <m/>
    <s v="https://www.leaderdigital.ch/news/sva-will-chatbot-angebot-ausbauen-2718.html "/>
    <s v="published"/>
    <x v="0"/>
    <m/>
    <s v="Colin van Noordt"/>
    <d v="2020-01-01T00:00:00"/>
    <d v="2021-06-18T00:00:00"/>
  </r>
  <r>
    <s v="AIWT6-265"/>
    <s v="Refugees - Assigning asylum seekers"/>
    <s v="https://immigrationlab.org/2018/05/26/switzerland-launches-program-test-ai-refugee-integration/"/>
    <s v="Joëlle Pianzola_x000a_ IPL - ETH Zurich"/>
    <s v="The Swiss State Secretariat for Migration is testing a new, data-driven method for assigning asylum seekers to cantons across the country. Asylum seekers in the pilot program will be assessed by an algorithm designed to maximize their chances of finding a job. The algorithm will allow officials to send individuals to the canton that best fits their profile, rather than allocate them randomly, as under the current system. The program will then follow these asylum seekers over several years, comparing their employment rates to those of others who entered the country at the same time. The pilot is including two thousand people, half placed in cantons with the guidance of the algorithm and half placed randomly. _x000a_The algorithm’s recommendations take into account constraints such as the limited space in a canton, and placement officials make the final decision in each case. The placement algorithm was developed by the Immigration Policy Lab (IPL), which has branches at Stanford University and ETH Zurich, and an affiliated researcher from Dartmouth College"/>
    <s v="National"/>
    <x v="27"/>
    <s v="CH"/>
    <s v="Swiss State Secretariat for Migration"/>
    <s v="Central-Government"/>
    <x v="5"/>
    <s v="Public order and safety n.e.c."/>
    <x v="3"/>
    <x v="7"/>
    <m/>
    <s v="Reasoning"/>
    <s v="Automated reasoning"/>
    <m/>
    <m/>
    <s v="B-LGA"/>
    <s v="7-Migration"/>
    <s v="7d-Migration-assist_application"/>
    <m/>
    <m/>
    <s v="High-risk"/>
    <s v=" 0 Confident"/>
    <m/>
    <m/>
    <s v="Expert and Rule based Systems, Algorithmic Decision Making"/>
    <s v="Analysis, monitoring and regulatory research"/>
    <s v="Monitoring policy implementation"/>
    <x v="0"/>
    <m/>
    <m/>
    <m/>
    <s v="G2G"/>
    <s v="Dynamic Data"/>
    <s v="Streaming Data"/>
    <s v="Adjudication"/>
    <m/>
    <m/>
    <s v="Transformative / Disruptive"/>
    <b v="0"/>
    <m/>
    <m/>
    <m/>
    <m/>
    <m/>
    <s v="Improved Administration Efficency"/>
    <s v="Improved Administrative Efficiency"/>
    <m/>
    <m/>
    <s v="x"/>
    <s v="x"/>
    <m/>
    <m/>
    <m/>
    <b v="0"/>
    <m/>
    <m/>
    <m/>
    <s v="https://www.srf.ch/news/schweiz/jobs-fuer-fluechtlinge-algorithmus-verteilt-neu-asylbewerber-auf-kantone"/>
    <s v="published"/>
    <x v="0"/>
    <m/>
    <s v="Colin van Noordt"/>
    <d v="2020-01-01T00:00:00"/>
    <d v="2021-06-18T00:00:00"/>
  </r>
  <r>
    <s v="AIWT6-266"/>
    <s v="Chatbot Canton of Zug - Digital Assistant supporting citizens"/>
    <s v=" "/>
    <s v="Andreas Hess"/>
    <s v="A chatbot is available on the website of the Zug Commercial Register and Bankrupty Office. The digital administration assistant supports you, for example, with the ordering of commercial register extracts and receipts, with the entry of a sole proprietorship by filling out the form, or by putting together a claim entry together with a user and sending a finished PDF for forwarding to the Office produces. The aim is to meet a freely formulated need of the customers of the Commercial Register and Bankruptcy Office in Zug as well and as quickly as possible within the scope of the defined skills. "/>
    <s v="Regional"/>
    <x v="27"/>
    <s v="CH"/>
    <s v="Zug Commercial Register and Bankruptcy Office"/>
    <s v="Governmental"/>
    <x v="1"/>
    <s v="Executive and legislative organs, financial and fiscal affairs, external affairs."/>
    <x v="2"/>
    <x v="4"/>
    <m/>
    <s v="Communication"/>
    <s v="Natural language processing"/>
    <m/>
    <m/>
    <m/>
    <m/>
    <m/>
    <m/>
    <m/>
    <m/>
    <s v=" 0 Confident"/>
    <m/>
    <m/>
    <s v="Chatbots, Intelligent Digital Assistants, Virtual Agents and Recommendation Systems"/>
    <m/>
    <m/>
    <x v="0"/>
    <m/>
    <m/>
    <m/>
    <m/>
    <m/>
    <m/>
    <s v="Public Services and engagement"/>
    <m/>
    <m/>
    <s v="Organizational / Sustained Change"/>
    <s v="Improved Public Service"/>
    <m/>
    <s v="x"/>
    <m/>
    <s v="x"/>
    <m/>
    <b v="0"/>
    <b v="0"/>
    <m/>
    <m/>
    <m/>
    <m/>
    <m/>
    <m/>
    <m/>
    <b v="0"/>
    <m/>
    <m/>
    <m/>
    <s v="https://www.zg.ch/behoerden/volkswirtschaftsdirektion/handelsregisteramt/aktuell/medienmitteilung-chatbot"/>
    <s v="validated"/>
    <x v="1"/>
    <s v="[Luca] I cannot find the chatbot, as the article is 2019 I will not publish it"/>
    <s v="Colin van Noordt"/>
    <d v="2020-01-01T00:00:00"/>
    <d v="2021-06-18T00:00:00"/>
  </r>
  <r>
    <s v="AIWT6-267"/>
    <s v="PRECOPS Predictive policing - Predicting burglaries in Zurich"/>
    <s v=" "/>
    <m/>
    <s v="Since 2012, the Zurich City Police and 3 other cantons have been using have been using software that predicts burglaries. This reduced the number of burglaries by 60% between 2012 and 2016. This corresponds to savings of CHF 13 million in insurance annually. However, the use of the software remains controversial with limited clear benefits from its usage. Cities which have been using the PRECOPS software found similiar decreases in burglaries since the introduction of the software as similiar cantons. https://algorithmwatch.org/en/story/swiss-predictive-policing/ In one of the cantons, Aargau, there were now so few burglaries in their dataset which makes the predictions of the system very inaccurate "/>
    <s v="Local"/>
    <x v="27"/>
    <s v="CH"/>
    <s v="Zürich City Police"/>
    <s v="Governmental"/>
    <x v="5"/>
    <s v="Police Services"/>
    <x v="2"/>
    <x v="4"/>
    <m/>
    <s v="Learning"/>
    <s v="Machine learning"/>
    <m/>
    <m/>
    <m/>
    <m/>
    <m/>
    <m/>
    <m/>
    <m/>
    <s v=" 0 Confident"/>
    <m/>
    <m/>
    <s v="Predictive Analytics, Simulation and Data Visualisation"/>
    <m/>
    <m/>
    <x v="0"/>
    <m/>
    <m/>
    <m/>
    <m/>
    <m/>
    <m/>
    <s v="Enforcement"/>
    <m/>
    <m/>
    <s v="Organizational / Sustained Change"/>
    <s v="Improved Public Service"/>
    <m/>
    <m/>
    <s v="x"/>
    <s v="x"/>
    <m/>
    <b v="0"/>
    <b v="0"/>
    <m/>
    <m/>
    <m/>
    <m/>
    <m/>
    <m/>
    <m/>
    <b v="0"/>
    <m/>
    <m/>
    <m/>
    <s v="https://www.srf.ch/news/regional/aargau-solothurn/aargauer-polizei-software-opfer-des-eigenen-erfolges"/>
    <s v="validated"/>
    <x v="1"/>
    <s v="There are studies from the university where they cannot confirm that it works."/>
    <s v="Colin van Noordt"/>
    <d v="2020-01-01T00:00:00"/>
    <d v="2021-06-15T00:00:00"/>
  </r>
  <r>
    <s v="AIWT6-268"/>
    <s v="Programm DaziT Projekt Data Analytics"/>
    <s v=" "/>
    <m/>
    <s v="The Data Analytics project is building an FCA-wide information hub, in which different data collections are brought together and made available for a 360 ° view. This enables Forecasted action and thus supports the development of the FCA into a data-driven organization. The Data Analytics project is currently being implemented. The focus is on building a data analytics platform with a central collection of data from many existing source systems and the implementation of various use cases such as B. the integral risk analysis"/>
    <s v="National"/>
    <x v="27"/>
    <s v="CH"/>
    <s v="Federal Customs Administration"/>
    <s v="Governmental"/>
    <x v="1"/>
    <s v="Executive and legislative organs, financial and fiscal affairs, external affairs."/>
    <x v="2"/>
    <x v="4"/>
    <m/>
    <s v="Learning"/>
    <s v="Machine learning"/>
    <m/>
    <m/>
    <m/>
    <m/>
    <m/>
    <m/>
    <m/>
    <m/>
    <s v=" 0 Confident"/>
    <m/>
    <m/>
    <s v="Machine Learning, Deep Learning"/>
    <m/>
    <m/>
    <x v="0"/>
    <m/>
    <m/>
    <m/>
    <m/>
    <m/>
    <m/>
    <s v="Internal Management"/>
    <m/>
    <m/>
    <s v="Incremental / Technical Change"/>
    <s v="Improved Public Service"/>
    <m/>
    <m/>
    <s v="x"/>
    <s v="x"/>
    <m/>
    <b v="0"/>
    <b v="0"/>
    <m/>
    <m/>
    <m/>
    <m/>
    <m/>
    <m/>
    <m/>
    <b v="0"/>
    <m/>
    <m/>
    <m/>
    <s v="https://www.ezv.admin.ch/ezv/de/home/themen/projekte/dazit/aktueller-stand-der-arbeiten/data-analytics.html"/>
    <s v="created"/>
    <x v="1"/>
    <m/>
    <s v="Colin van Noordt"/>
    <d v="2020-01-01T00:00:00"/>
    <m/>
  </r>
  <r>
    <s v="AIWT6-269"/>
    <s v="Arealstatistik Deep Learning (ADELE)"/>
    <s v=" "/>
    <m/>
    <s v=" The project aims to gain the necessary know-how in the field of technologies for Artificial Intelligence (AI) and thus to automate, at least in part, the aerial image interpretation for the identification and classification of changes in the long term "/>
    <s v="National"/>
    <x v="27"/>
    <s v="CH"/>
    <s v="Federal Office for Statistics "/>
    <s v="Governmental"/>
    <x v="1"/>
    <s v="Executive and legislative organs, financial and fiscal affairs, external affairs."/>
    <x v="2"/>
    <x v="4"/>
    <m/>
    <s v="Perception"/>
    <s v="Computer vision"/>
    <m/>
    <m/>
    <m/>
    <m/>
    <m/>
    <m/>
    <m/>
    <m/>
    <s v=" 0 Confident"/>
    <m/>
    <m/>
    <s v="Computer Vision and Identity Recognition"/>
    <m/>
    <m/>
    <x v="0"/>
    <m/>
    <m/>
    <m/>
    <m/>
    <m/>
    <m/>
    <s v="Regulatory research, analysis and monitoring"/>
    <m/>
    <m/>
    <s v="Incremental / Technical Change"/>
    <s v="Improved Public Service"/>
    <m/>
    <m/>
    <s v="x"/>
    <s v="x"/>
    <m/>
    <b v="0"/>
    <b v="0"/>
    <m/>
    <m/>
    <m/>
    <m/>
    <m/>
    <m/>
    <m/>
    <b v="0"/>
    <m/>
    <m/>
    <m/>
    <s v="https://www.experimental.bfs.admin.ch/expstat/fr/home/innovation-science-donnes/adele.html"/>
    <s v="created"/>
    <x v="1"/>
    <m/>
    <s v="Colin van Noordt"/>
    <d v="2020-01-01T00:00:00"/>
    <m/>
  </r>
  <r>
    <s v="AIWT6-270"/>
    <s v="DFID - Department for International Development "/>
    <s v=" "/>
    <m/>
    <s v="The Department for International Development (DFID) needed to help developing countries better understand their population distribution. DFID has deployed the programme in Nigeria, Zambia, Mozambique and Democratic Republic of Congo (DRC). DFID has also conducted scoping missions to Tanzania, Ethiopia, and South Sudan."/>
    <s v="Local"/>
    <x v="10"/>
    <s v="UK"/>
    <s v="Department for International Development"/>
    <s v="Governmental"/>
    <x v="1"/>
    <s v="Foreign economic aid."/>
    <x v="2"/>
    <x v="4"/>
    <m/>
    <s v="Learning"/>
    <s v="Machine learning"/>
    <m/>
    <m/>
    <m/>
    <m/>
    <m/>
    <m/>
    <m/>
    <m/>
    <s v=" 0 Confident"/>
    <m/>
    <m/>
    <m/>
    <m/>
    <m/>
    <x v="0"/>
    <m/>
    <m/>
    <m/>
    <m/>
    <m/>
    <m/>
    <m/>
    <m/>
    <m/>
    <s v="Incremental / Technical Change"/>
    <b v="0"/>
    <m/>
    <m/>
    <m/>
    <m/>
    <m/>
    <b v="0"/>
    <b v="0"/>
    <m/>
    <m/>
    <m/>
    <m/>
    <m/>
    <m/>
    <m/>
    <b v="0"/>
    <m/>
    <m/>
    <m/>
    <s v="https://www.gov.uk/government/case-studies/how-dfid-used-satellite-images-to-estimate-populations"/>
    <s v="validated"/>
    <x v="1"/>
    <s v="Deployed in Africa, so not relevant here."/>
    <s v="Colin van Noordt"/>
    <d v="2020-01-01T00:00:00"/>
    <d v="2021-06-15T00:00:00"/>
  </r>
  <r>
    <s v="AIWT6-271"/>
    <s v="DVSA MOT -  Intelligent, data-driven approach to better target Driver and Vehicle Standards Agency (DVSA) resources"/>
    <s v=" "/>
    <m/>
    <s v="The Driver and Vehicle Standards Agency (DVSA) wanted to use a more intelligent, data-driven approach to better target their resources and ensure annual inspection (MOT) standards remained high."/>
    <s v="National"/>
    <x v="10"/>
    <s v="UK"/>
    <s v="Driver and Vehicle Standards Agency"/>
    <s v="Central-Government"/>
    <x v="3"/>
    <s v="Transport"/>
    <x v="4"/>
    <x v="2"/>
    <m/>
    <s v="Learning"/>
    <s v="Machine learning"/>
    <s v="Machine learning"/>
    <m/>
    <s v="A-MLA"/>
    <m/>
    <m/>
    <m/>
    <m/>
    <s v="Minimal-risk"/>
    <s v=" 0 Confident"/>
    <m/>
    <m/>
    <s v="Machine Learning, Deep Learning"/>
    <s v="Enforcement"/>
    <s v="Predictive enforcement processes"/>
    <x v="0"/>
    <m/>
    <m/>
    <m/>
    <s v="G2G"/>
    <s v="Historical Data"/>
    <s v="Historical Data"/>
    <s v="Enforcement"/>
    <m/>
    <m/>
    <s v="Incremental / Technical Change"/>
    <b v="0"/>
    <m/>
    <m/>
    <m/>
    <m/>
    <m/>
    <s v="Improved Administration Efficency"/>
    <s v="Improved Administrative Efficiency"/>
    <m/>
    <s v="x"/>
    <s v="x"/>
    <s v="x"/>
    <m/>
    <m/>
    <m/>
    <b v="0"/>
    <m/>
    <m/>
    <m/>
    <s v="https://www.gov.uk/government/case-studies/how-the-department-for-transport-used-ai-to-improve-mot-testing"/>
    <s v="published"/>
    <x v="0"/>
    <m/>
    <s v="Colin van Noordt"/>
    <d v="2020-01-01T00:00:00"/>
    <d v="2021-06-15T00:00:00"/>
  </r>
  <r>
    <s v="AIWT6-272"/>
    <s v="HART - Assessment risk tool, predictive policing based on person data"/>
    <s v="https://www.tandfonline.com/doi/full/10.1080/13600834.2018.1458455"/>
    <s v="Sheena Urwin"/>
    <s v="The Harm Assessment Risk Tool (HART) puts information on a person's past offending history, age, postcode and other background characteristics through algorithms that then classify them as a low, medium or high risk. It is used by the police of Durham and was one of the first reported cases of predictive policing used in the police. "/>
    <s v="National"/>
    <x v="10"/>
    <s v="UK"/>
    <s v="Durham city police"/>
    <s v="Local Government"/>
    <x v="5"/>
    <s v="Police Services"/>
    <x v="4"/>
    <x v="1"/>
    <m/>
    <s v="Reasoning"/>
    <s v="Automated reasoning"/>
    <m/>
    <m/>
    <s v="B-LGA"/>
    <s v="6-LawEnforcement"/>
    <s v="6a-LawEnforcement-riskassess_np"/>
    <m/>
    <m/>
    <s v="High-risk"/>
    <s v=" 0 Confident"/>
    <m/>
    <m/>
    <s v="Security Analytics and Threat Intelligence"/>
    <s v="Enforcement"/>
    <s v="Predictive enforcement processes"/>
    <x v="0"/>
    <m/>
    <m/>
    <m/>
    <s v="G2G"/>
    <s v="Dynamic Data"/>
    <s v="Streaming Data"/>
    <s v="Enforcement"/>
    <m/>
    <m/>
    <s v="Incremental / Technical Change"/>
    <b v="0"/>
    <m/>
    <m/>
    <m/>
    <m/>
    <m/>
    <s v="Improved Administration Efficency"/>
    <s v="Improved Administrative Efficiency"/>
    <m/>
    <s v="x"/>
    <s v="x"/>
    <s v="x"/>
    <m/>
    <m/>
    <m/>
    <b v="0"/>
    <m/>
    <m/>
    <m/>
    <s v="https://www.tandfonline.com/doi/pdf/10.1080/13600834.2018.1458455"/>
    <s v="published"/>
    <x v="0"/>
    <m/>
    <s v="Colin van Noordt"/>
    <d v="2020-01-01T00:00:00"/>
    <m/>
  </r>
  <r>
    <s v="AIWT6-273"/>
    <s v="Predictive policing - Kent police"/>
    <s v=" "/>
    <m/>
    <s v="Kent Police began its predictive policing pilot in December 2012, it started by feeding data, including five years' worth of recorded crimes and three years of incidents of anti-social behaviour, into a computer."/>
    <s v="Local"/>
    <x v="10"/>
    <s v="UK"/>
    <s v="Kent Police"/>
    <s v="Governmental"/>
    <x v="5"/>
    <s v="Police Services"/>
    <x v="0"/>
    <x v="4"/>
    <m/>
    <s v="Learning"/>
    <s v="Machine learning"/>
    <m/>
    <m/>
    <m/>
    <m/>
    <m/>
    <m/>
    <m/>
    <m/>
    <s v=" 0 Confident"/>
    <m/>
    <m/>
    <s v="Security Analytics and Threat Intelligence"/>
    <m/>
    <m/>
    <x v="0"/>
    <m/>
    <m/>
    <m/>
    <m/>
    <m/>
    <m/>
    <s v="Enforcement"/>
    <m/>
    <m/>
    <s v="Incremental / Technical Change"/>
    <s v="Improved Public Service"/>
    <m/>
    <m/>
    <s v="x"/>
    <s v="x"/>
    <m/>
    <b v="0"/>
    <b v="0"/>
    <m/>
    <m/>
    <m/>
    <m/>
    <m/>
    <m/>
    <m/>
    <b v="0"/>
    <m/>
    <m/>
    <m/>
    <s v="https://www.statewatch.org/media/documents/docbin/uk-2013-11-kent-police-pp-report.pdf"/>
    <s v="validated"/>
    <x v="1"/>
    <s v="It stopped using the software in 2018 according to bbc"/>
    <s v="Colin van Noordt"/>
    <d v="2020-01-01T00:00:00"/>
    <d v="2021-06-15T00:00:00"/>
  </r>
  <r>
    <s v="AIWT6-274"/>
    <s v="Amelia - Chatbot helping local residents find city services"/>
    <s v="https://www.intelligentcio.com/eu/2021/06/10/amelia-hired-by-centric-to-transform-citizen-services-with-conversational-ai/"/>
    <s v="Maarten Hillenaar, CEO of Centric Public Sector Solution"/>
    <s v="Amid budget cuts, the Enfield Council in North London emploies Amelia, an avatar and chatbot personal assistant from IPsoft. Amelia uses Artificial Intelligence, machine-learning algorithms, and a natural language processor to help local residents find city services. "/>
    <s v="Local"/>
    <x v="10"/>
    <s v="UK"/>
    <s v="London Borough of Enfield"/>
    <s v="Local 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Location Data"/>
    <s v="Public Services and engagement"/>
    <m/>
    <m/>
    <s v="Incremental / Technical Change"/>
    <s v="Improved Public Service"/>
    <m/>
    <s v="x"/>
    <m/>
    <s v="x"/>
    <s v="x"/>
    <b v="0"/>
    <b v="0"/>
    <m/>
    <m/>
    <m/>
    <m/>
    <m/>
    <m/>
    <m/>
    <b v="0"/>
    <m/>
    <m/>
    <m/>
    <s v="https://www.ukauthority.com/articles/enfield-joins-microsoft-in-citizenbot-project/"/>
    <s v="published"/>
    <x v="0"/>
    <m/>
    <s v="Colin van Noordt"/>
    <d v="2020-01-01T00:00:00"/>
    <d v="2021-06-15T00:00:00"/>
  </r>
  <r>
    <s v="AIWT6-275"/>
    <s v="Babylon - Health interactive symptom checker"/>
    <s v="https://www.babylonhealth.com/us/what-we-offer/chatbot"/>
    <m/>
    <s v="Babylon's interactive symptom checker asks you questions to analyse your condition. Babylon's AI system has been created by experienced doctors and scientists using the latest advances in deep-learning. Much more than a searchable database, it assesses known symptoms and risk factors to provide informed, up-to-date medical information."/>
    <s v="National"/>
    <x v="10"/>
    <s v="UK"/>
    <s v="National Health Service"/>
    <s v="Central-Government"/>
    <x v="4"/>
    <s v="Medical products, appliances and equipment."/>
    <x v="1"/>
    <x v="7"/>
    <m/>
    <s v="Reasoning"/>
    <s v="Automated reasoning"/>
    <m/>
    <m/>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m/>
    <b v="0"/>
    <b v="0"/>
    <m/>
    <m/>
    <m/>
    <m/>
    <m/>
    <m/>
    <m/>
    <b v="0"/>
    <m/>
    <m/>
    <m/>
    <s v="https://www.babylonhealth.com/"/>
    <s v="published"/>
    <x v="0"/>
    <m/>
    <s v="Colin van Noordt"/>
    <d v="2020-01-01T00:00:00"/>
    <m/>
  </r>
  <r>
    <s v="AIWT6-276"/>
    <s v="Wysa - Chatbot for mental health services"/>
    <s v=" "/>
    <m/>
    <s v="As a large NHS Trust they cover children’s mental health services for North East London, Essex, Kent and Medway with over 19,000 children living and attending school in these areas. By recommending Wysa the trust hope to encourage young people and their families to make use of the self-reflective and skills building opportunity as a means to build emotional resilience and lessen the chances of mental health conditions developing in the future."/>
    <s v="National"/>
    <x v="10"/>
    <s v="UK"/>
    <s v="North East London NHS Foundation Trust"/>
    <s v="Governmental"/>
    <x v="4"/>
    <s v="Medical products, appliances and equipment."/>
    <x v="2"/>
    <x v="4"/>
    <m/>
    <s v="Communication"/>
    <s v="Natural language processing"/>
    <m/>
    <m/>
    <m/>
    <m/>
    <m/>
    <m/>
    <m/>
    <m/>
    <s v=" 0 Confident"/>
    <m/>
    <m/>
    <s v="Chatbots, Intelligent Digital Assistants, Virtual Agents and Recommendation Systems"/>
    <m/>
    <m/>
    <x v="0"/>
    <m/>
    <m/>
    <m/>
    <m/>
    <m/>
    <m/>
    <s v="Public Services and engagement"/>
    <m/>
    <m/>
    <s v="Transformative / Disruptive"/>
    <s v="Improved Public Service"/>
    <m/>
    <s v="x"/>
    <m/>
    <s v="x"/>
    <m/>
    <b v="0"/>
    <b v="0"/>
    <m/>
    <m/>
    <m/>
    <m/>
    <m/>
    <m/>
    <m/>
    <b v="0"/>
    <m/>
    <m/>
    <m/>
    <s v="https://www.wysa.io/nhs-case-study"/>
    <s v="validated"/>
    <x v="1"/>
    <s v="it looks 100% private"/>
    <s v="Colin van Noordt"/>
    <d v="2020-01-01T00:00:00"/>
    <d v="2021-06-15T00:00:00"/>
  </r>
  <r>
    <s v="AIWT6-277"/>
    <s v="TravelBot - Chatbot for travel information"/>
    <s v="https://www.facebook.com/tfltravelbot/"/>
    <s v="Shashi Verma"/>
    <s v="The new social media tool, which is powered by Artificial Intelligence, can &quot;chat&quot; with customers using Messenger and instantly tell them when their bus is due to arrive, provide service updates and Tube maps. The TravelBot can also link direct to a customer service agent, making customer service queries easier than ever."/>
    <s v="Local"/>
    <x v="10"/>
    <s v="UK"/>
    <s v="Transport for London"/>
    <s v="Local Government"/>
    <x v="3"/>
    <s v="General economic, commercial and labour affair"/>
    <x v="1"/>
    <x v="7"/>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Location Data"/>
    <s v="Public Services and engagement"/>
    <m/>
    <m/>
    <s v="Incremental / Technical Change"/>
    <s v="Improved Public Service"/>
    <m/>
    <m/>
    <s v="x"/>
    <s v="x"/>
    <s v="x"/>
    <b v="0"/>
    <b v="0"/>
    <m/>
    <m/>
    <m/>
    <m/>
    <m/>
    <m/>
    <m/>
    <b v="0"/>
    <m/>
    <m/>
    <m/>
    <s v="https://tfl.gov.uk/info-for/media/press-releases/2017/june/tfl-launches-new-social-media-travelb"/>
    <s v="published"/>
    <x v="0"/>
    <m/>
    <s v="Colin van Noordt"/>
    <d v="2020-01-01T00:00:00"/>
    <d v="2021-06-18T00:00:00"/>
  </r>
  <r>
    <s v="AIWT6-278"/>
    <s v="Reducing train delays"/>
    <s v="https://www.gov.uk/government/case-studies/how-a-signalling-company-used-ai-to-help-trains-run-on-time"/>
    <m/>
    <s v="A company responsible for managing railway traffic wanted to increase the proportion of trains arriving at their destination on time from 82% to 90%. The company wanted to be able to predict when delays were likely to happen and use these insights to help controllers prepare for and minimise impact on the train network. This would allow the company to redirect traffic in a way that reduced delays."/>
    <s v="National"/>
    <x v="10"/>
    <s v="UK"/>
    <m/>
    <m/>
    <x v="3"/>
    <s v="Transport"/>
    <x v="2"/>
    <x v="4"/>
    <m/>
    <s v="Learning"/>
    <s v="Machine learning"/>
    <m/>
    <m/>
    <m/>
    <m/>
    <m/>
    <m/>
    <m/>
    <m/>
    <s v=" 0 Confident"/>
    <m/>
    <m/>
    <s v="Predictive Analytics, Simulation and Data Visualisation"/>
    <m/>
    <m/>
    <x v="0"/>
    <m/>
    <m/>
    <m/>
    <m/>
    <m/>
    <m/>
    <s v="Internal Management"/>
    <m/>
    <m/>
    <s v="Incremental / Technical Change"/>
    <s v="Improved Public Service"/>
    <m/>
    <m/>
    <s v="x"/>
    <s v="x"/>
    <m/>
    <b v="0"/>
    <b v="0"/>
    <m/>
    <m/>
    <m/>
    <m/>
    <m/>
    <m/>
    <m/>
    <b v="0"/>
    <m/>
    <m/>
    <m/>
    <s v="https://www.gov.uk/government/case-studies/how-a-signalling-company-used-ai-to-help-trains-run-on-timehttps://eandt.theiet.org/content/articles/2020/12/ai-uses-british-railway-data-to-predict-delayed-trains/"/>
    <s v="validated"/>
    <x v="1"/>
    <s v="[Luca] Not enough information. I will not publish it"/>
    <s v="Colin van Noordt"/>
    <d v="2020-01-01T00:00:00"/>
    <d v="2021-06-21T00:00:00"/>
  </r>
  <r>
    <s v="AIWT6-279"/>
    <s v="EHPS - Early help profiling system to identify children and families considered vulnerable"/>
    <s v=" "/>
    <m/>
    <s v="A predictive system called the &quot;Early Help Profiling System (EHPS)&quot; used in Hackney County (London), which uses data from a variety of different sources to identify children and families considered vulnerable and at risk of child abuse to the municipality. The data includes statistics from different government agencies, such as school attendance, housing information, economic indicators, and others. This allows early intervention to these families, avoiding the occurrence of a crisis with more expensive follow-up actions.  _x000a_Each month, the social workers team gets a list of 20 families who are of high risk and unknown to the social workers at that time. Social workers then decide based on the information to conduct an early intervention, such as support from a child centre or a health assessment. It has been reported that the model had a high accuracy, with more than 80% of the risk alerts deemed valid, despite challenges with continuous updating of some data sources. The system was expected to help councils save around one million euro per year by having early, targeted interventions. However, the system was heavily criticized. The nature of the data collection and the risk assessment was very opaque as data is processed by a private company, leading to concerns by citizens. Those whose data was used were not informed and it was kept a secret which indicators were to determine the risks, since a private company was responsible for the development and argued that the information was commercially sensitive. Others noticed that the system was only put in place to cope with the austerity measures put in place, as the system was advertised to maximize payments from the Troubled Families programme. _x000a_Now Hackney Council stopped working with the programme as it did not realise the expected benefits."/>
    <s v="Local"/>
    <x v="10"/>
    <s v="UK"/>
    <m/>
    <s v="Local Government"/>
    <x v="0"/>
    <s v="Family and children."/>
    <x v="0"/>
    <x v="1"/>
    <m/>
    <s v="Learning"/>
    <s v="Machine learning"/>
    <s v="Machine learning"/>
    <m/>
    <s v="A-MLA"/>
    <s v="5-Services&amp;Benefits"/>
    <s v="5a-Services&amp;Benefits-eligibility_np"/>
    <m/>
    <s v="Focus directly natural persons"/>
    <s v="High-risk"/>
    <s v=" 0 Confident"/>
    <m/>
    <m/>
    <s v="Expert and Rule based Systems, Algorithmic Decision Making"/>
    <s v="Enforcement"/>
    <s v="Predictive enforcement processes"/>
    <x v="0"/>
    <m/>
    <m/>
    <m/>
    <s v="G2G"/>
    <s v="Historical Data"/>
    <s v="Historical Data"/>
    <s v="Enforcement"/>
    <m/>
    <m/>
    <s v="Transformative / Disruptive"/>
    <b v="0"/>
    <m/>
    <m/>
    <m/>
    <m/>
    <m/>
    <s v="Improved Administration Efficency"/>
    <s v="Improved Administrative Efficiency"/>
    <m/>
    <m/>
    <s v="x"/>
    <s v="x"/>
    <m/>
    <m/>
    <m/>
    <b v="0"/>
    <m/>
    <m/>
    <m/>
    <s v="https://www.hackneycitizen.co.uk/2018/10/18/council-360k-xantura-software-profiles-troubled-families/"/>
    <s v="published"/>
    <x v="0"/>
    <m/>
    <s v="Colin van Noordt"/>
    <d v="2020-01-01T00:00:00"/>
    <m/>
  </r>
  <r>
    <s v="AIWT6-280"/>
    <s v="BRIDGET"/>
    <s v="https://cordis.europa.eu/project/id/610691/es"/>
    <s v="Maria Sega-Buhalis_x000a_UNIVERSITY OF SURREY_x000a_Stag Hill_x000a_GU2 7XH N/A GUILDFORD"/>
    <s v="Visual Artificial Intelligence (AI) can change the way we interact with this treasure trove of visual big data. The BRIDGET (‘BRIDging the Gap for Enhanced broadcasT’) project paved the way for the company Visual Atoms to develop ultra-fast visual search engines which can recognise and find monuments, locations, buildings, products, books, logos or objects."/>
    <s v="Multinational"/>
    <x v="10"/>
    <s v="UK"/>
    <s v="UNIVERSITY OF SURREY"/>
    <s v="Governmental"/>
    <x v="3"/>
    <s v="General economic, commercial and labour affair"/>
    <x v="2"/>
    <x v="8"/>
    <m/>
    <s v="Perception"/>
    <s v="Computer vision"/>
    <m/>
    <m/>
    <m/>
    <m/>
    <m/>
    <m/>
    <m/>
    <m/>
    <s v=" 0 Confident"/>
    <m/>
    <m/>
    <m/>
    <m/>
    <m/>
    <x v="0"/>
    <m/>
    <m/>
    <m/>
    <m/>
    <m/>
    <m/>
    <m/>
    <m/>
    <m/>
    <s v="Incremental / Technical Change"/>
    <b v="0"/>
    <m/>
    <m/>
    <m/>
    <m/>
    <m/>
    <b v="0"/>
    <b v="0"/>
    <m/>
    <m/>
    <m/>
    <m/>
    <m/>
    <m/>
    <m/>
    <b v="0"/>
    <m/>
    <m/>
    <m/>
    <s v="https://ec.europa.eu/digital-single-market/en/news/bridget-eu-funded-project-success-story"/>
    <s v="retired"/>
    <x v="1"/>
    <m/>
    <s v="Colin van Noordt"/>
    <d v="2020-01-01T00:00:00"/>
    <m/>
  </r>
  <r>
    <s v="AIWT6-281"/>
    <s v="non-intrusive load monitoring"/>
    <s v=" "/>
    <m/>
    <s v="A research institution needed to understand which electric appliances were being used in a house at a certain time to optimise heating and energy consumption"/>
    <s v="Local"/>
    <x v="13"/>
    <s v="NL"/>
    <m/>
    <s v="Governmental"/>
    <x v="3"/>
    <s v="Fuel and energy"/>
    <x v="2"/>
    <x v="4"/>
    <m/>
    <s v="Learning"/>
    <s v="Machine learning"/>
    <m/>
    <m/>
    <m/>
    <m/>
    <m/>
    <m/>
    <m/>
    <m/>
    <s v=" 0 Confident"/>
    <m/>
    <m/>
    <m/>
    <m/>
    <m/>
    <x v="0"/>
    <m/>
    <m/>
    <m/>
    <m/>
    <m/>
    <m/>
    <m/>
    <m/>
    <m/>
    <s v="Incremental / Technical Change"/>
    <b v="0"/>
    <m/>
    <m/>
    <m/>
    <m/>
    <m/>
    <b v="0"/>
    <b v="0"/>
    <m/>
    <m/>
    <m/>
    <m/>
    <m/>
    <m/>
    <m/>
    <b v="0"/>
    <m/>
    <m/>
    <m/>
    <m/>
    <s v="retired"/>
    <x v="1"/>
    <m/>
    <s v="Colin van Noordt"/>
    <d v="2020-01-01T00:00:00"/>
    <d v="2020-01-01T00:00:00"/>
  </r>
  <r>
    <s v="AIWT6-282"/>
    <s v="free-text survey analysis"/>
    <s v=" "/>
    <m/>
    <s v="A market research start-up needed to access insights from their free-text survey responses."/>
    <s v="Local"/>
    <x v="13"/>
    <s v="NL"/>
    <m/>
    <m/>
    <x v="3"/>
    <s v="Other industries"/>
    <x v="2"/>
    <x v="4"/>
    <m/>
    <s v="Communication"/>
    <s v="Natural language processing"/>
    <m/>
    <m/>
    <m/>
    <m/>
    <m/>
    <m/>
    <m/>
    <m/>
    <s v=" 0 Confident"/>
    <m/>
    <m/>
    <s v="Natural Language Processing, Text Mining and Speech Analytics"/>
    <s v="Internal management"/>
    <s v="Internal primary processes"/>
    <x v="0"/>
    <m/>
    <m/>
    <m/>
    <m/>
    <m/>
    <m/>
    <s v="Regulatory research, analysis and monitoring"/>
    <m/>
    <m/>
    <s v="Incremental / Technical Change"/>
    <s v="Improved Public Service"/>
    <m/>
    <m/>
    <s v="x"/>
    <s v="x"/>
    <m/>
    <b v="0"/>
    <b v="0"/>
    <m/>
    <m/>
    <m/>
    <m/>
    <m/>
    <m/>
    <m/>
    <b v="0"/>
    <m/>
    <m/>
    <m/>
    <m/>
    <s v="validated"/>
    <x v="1"/>
    <s v="Missing link"/>
    <s v="Colin van Noordt"/>
    <d v="2020-01-01T00:00:00"/>
    <d v="2020-01-01T00:00:00"/>
  </r>
  <r>
    <s v="AIWT6-283"/>
    <s v="EMPOWER AI project - AI platform for use within the TSOC National Control Cente "/>
    <s v="https://www2.kios.ucy.ac.cy/empower/"/>
    <m/>
    <s v="This project proposes the development of cutting-edge solutions based on ICT (e.g., innovative real-time monitoring and control tools, storage solutions) for evolving the Cyprus power system. This would come together in a platform for use within the TSOC National Control Center.  "/>
    <s v="National"/>
    <x v="6"/>
    <s v="CY"/>
    <s v="KIOS Research and Innovation Center of Excellence, University of Cyprus (UCY)"/>
    <s v="Governmental"/>
    <x v="3"/>
    <s v="Fuel and energy"/>
    <x v="2"/>
    <x v="4"/>
    <m/>
    <s v="Reasoning"/>
    <s v="Automated reasoning"/>
    <m/>
    <m/>
    <m/>
    <m/>
    <m/>
    <m/>
    <m/>
    <m/>
    <s v=" 0 Confident"/>
    <m/>
    <m/>
    <m/>
    <m/>
    <m/>
    <x v="0"/>
    <m/>
    <m/>
    <m/>
    <m/>
    <m/>
    <m/>
    <m/>
    <m/>
    <m/>
    <m/>
    <b v="0"/>
    <m/>
    <m/>
    <m/>
    <m/>
    <m/>
    <b v="0"/>
    <b v="0"/>
    <m/>
    <m/>
    <m/>
    <m/>
    <m/>
    <m/>
    <m/>
    <b v="0"/>
    <m/>
    <m/>
    <m/>
    <s v="Mail to AI Watch (3-2-2021)"/>
    <s v="validated"/>
    <x v="1"/>
    <s v="[Luca] Not enough information. I will not publish it"/>
    <s v="Colin van Noordt"/>
    <d v="2020-01-01T00:00:00"/>
    <d v="2021-06-21T00:00:00"/>
  </r>
  <r>
    <s v="AIWT6-284"/>
    <s v="AI­ supported identification with help of the Central Client Authentication Agent"/>
    <s v=" "/>
    <m/>
    <m/>
    <s v="Local"/>
    <x v="13"/>
    <s v="NL"/>
    <m/>
    <m/>
    <x v="10"/>
    <m/>
    <x v="2"/>
    <x v="4"/>
    <m/>
    <s v="Learning"/>
    <s v="Machine learn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5"/>
    <s v="drawing up of minutes using dictation"/>
    <s v=" "/>
    <m/>
    <m/>
    <s v="Local"/>
    <x v="13"/>
    <s v="NL"/>
    <m/>
    <m/>
    <x v="10"/>
    <m/>
    <x v="2"/>
    <x v="4"/>
    <m/>
    <s v="Communication"/>
    <s v="Natural language process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6"/>
    <s v="self­service Government Window administration"/>
    <s v=" "/>
    <m/>
    <m/>
    <s v="Local"/>
    <x v="13"/>
    <s v="NL"/>
    <m/>
    <m/>
    <x v="10"/>
    <m/>
    <x v="2"/>
    <x v="4"/>
    <m/>
    <s v="Planning"/>
    <s v="Search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7"/>
    <s v="online self­service administration with the support of an expertise system"/>
    <s v=" "/>
    <m/>
    <m/>
    <s v="Local"/>
    <x v="13"/>
    <s v="NL"/>
    <m/>
    <m/>
    <x v="10"/>
    <m/>
    <x v="2"/>
    <x v="4"/>
    <m/>
    <s v="Planning"/>
    <s v="Search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8"/>
    <s v="crime prevention with the support of big data based behavioural analysis"/>
    <s v=" "/>
    <m/>
    <m/>
    <s v="Local"/>
    <x v="13"/>
    <s v="NL"/>
    <m/>
    <m/>
    <x v="10"/>
    <m/>
    <x v="2"/>
    <x v="4"/>
    <m/>
    <s v="Learning"/>
    <s v="Machine learn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9"/>
    <s v="testing autonomous vehicles in a military environment"/>
    <s v=" "/>
    <m/>
    <m/>
    <s v="Local"/>
    <x v="13"/>
    <s v="NL"/>
    <m/>
    <m/>
    <x v="10"/>
    <m/>
    <x v="2"/>
    <x v="4"/>
    <m/>
    <s v="Learning"/>
    <s v="Machine learn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90"/>
    <s v="cybersecurity protection using AI algorithms"/>
    <s v=" "/>
    <m/>
    <m/>
    <s v="Local"/>
    <x v="13"/>
    <s v="NL"/>
    <m/>
    <m/>
    <x v="10"/>
    <m/>
    <x v="2"/>
    <x v="4"/>
    <m/>
    <s v="Learning"/>
    <s v="Machine learn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91"/>
    <s v="Tuva - dictating text and controlling computers using voice control"/>
    <s v="https://www.universell.no/nyheter/tilrettelegging/tuva/"/>
    <m/>
    <s v="Tuva is an aid for dictating text (speech recognition) and navigating a PC using voice control. The product was developed by Max Manus in 2017 and is provided to people with permanent disabilities. The solution uses AI and builds on resources from Språkbanken. The dataset developed specially for this system is now openly accessible to other developers in Språkbanken."/>
    <s v="National"/>
    <x v="23"/>
    <s v="NO"/>
    <m/>
    <s v="Private sector"/>
    <x v="1"/>
    <s v="Executive and legislative organs, financial and fiscal affairs, external affairs."/>
    <x v="2"/>
    <x v="4"/>
    <m/>
    <s v="Communication"/>
    <s v="Natural language processing"/>
    <m/>
    <m/>
    <m/>
    <m/>
    <m/>
    <m/>
    <m/>
    <m/>
    <s v=" 0 Confident"/>
    <m/>
    <m/>
    <m/>
    <m/>
    <m/>
    <x v="0"/>
    <m/>
    <m/>
    <m/>
    <m/>
    <m/>
    <m/>
    <m/>
    <m/>
    <m/>
    <m/>
    <b v="0"/>
    <m/>
    <m/>
    <m/>
    <m/>
    <m/>
    <b v="0"/>
    <b v="0"/>
    <m/>
    <m/>
    <m/>
    <m/>
    <m/>
    <m/>
    <m/>
    <b v="0"/>
    <m/>
    <m/>
    <m/>
    <m/>
    <s v="validated"/>
    <x v="1"/>
    <s v="[Luca] TUVA is a tool made by a company for voice and speech recognition, I added a link but I could not find any information on the public sector"/>
    <s v="Colin van Noordt"/>
    <d v="2020-01-01T00:00:00"/>
    <d v="2021-06-21T00:00:00"/>
  </r>
  <r>
    <s v="AIWT6-292"/>
    <s v="Posting of invoices - Robot to propose the correct posting"/>
    <s v=" "/>
    <m/>
    <s v="Customers of The Norwegian Government Agency for Financial Management (DFØ) spend considerable time and resources on posting incoming invoices due to uncertainty about the correct posting. In some cases this can lead to invoices being paid after the due date and can create extra costs for the agency in the form of interest and charges. DFØ is currently testing solutions from two companies, one of which involves an accounting robot that uses AI to propose the correct posting. The model is trained using historical data before making a prediction of the posting based on a combination of historical data and information obtained from the actual invoice._x000a__x000a_"/>
    <s v="National"/>
    <x v="23"/>
    <s v="NO"/>
    <s v="Norwegian Government Agency for Financial Management"/>
    <s v="Central-Government"/>
    <x v="1"/>
    <s v="Executive and legislative organs, financial and fiscal affairs, external affairs."/>
    <x v="1"/>
    <x v="7"/>
    <m/>
    <s v="Learning"/>
    <s v="Machine learning"/>
    <s v="Machine learning"/>
    <m/>
    <s v="A-MLA"/>
    <m/>
    <m/>
    <m/>
    <s v="Include automatic decision systems"/>
    <s v="Limited-risk"/>
    <s v=" 0 Confident"/>
    <m/>
    <m/>
    <s v="Predictive Analytics, Simulation and Data Visualisation"/>
    <s v="Internal management"/>
    <s v="Internal support processes"/>
    <x v="0"/>
    <m/>
    <m/>
    <m/>
    <s v="G2C"/>
    <s v="Dynamic Data"/>
    <s v="Dynamic Data"/>
    <s v="Internal Management"/>
    <m/>
    <m/>
    <s v="Incremental / Technical Change"/>
    <s v="Improved Public Service"/>
    <m/>
    <m/>
    <s v="x"/>
    <s v="x"/>
    <m/>
    <b v="0"/>
    <b v="0"/>
    <m/>
    <m/>
    <m/>
    <m/>
    <m/>
    <m/>
    <m/>
    <b v="0"/>
    <m/>
    <m/>
    <m/>
    <s v="https://www.regjeringen.no/en/dokumenter/nasjonal-strategi-for-kunstig-intelligens/id2685594/?ch=6#id0043"/>
    <s v="published"/>
    <x v="0"/>
    <m/>
    <s v="Colin van Noordt"/>
    <d v="2020-01-01T00:00:00"/>
    <d v="2021-06-21T00:00:00"/>
  </r>
  <r>
    <s v="AIWT6-293"/>
    <s v="Misty II - Robot for elderly people"/>
    <s v=" https://www.elespanol.com/invertia/disruptores-innovadores/autonomias/cataluna/20210223/misty-robot-facil-mayores-viven-solos-barcelona/560944535_0.amp.html;_x000a_https://5gbarcelona.org/pilots/5g-emotional-robot/;_x000a_https://docs.mistyrobotics.com/misty-ii/get-started/meet-misty/"/>
    <s v="Institut de la Robòtica per la Dependència and the Fundació i2CAT info@institutorobotica.org"/>
    <s v="Twenty elderly people who live alone and already use services provided by the City Council’s Area for Social Rights are to be accompanied in their daily lives by the social robot Misty II. This is the start of a pilot project to analyse the usefulness of a project created for the challenge ‘Improving the quality of life of senior citizens through technology’, launched by the Barcelona Mobile World Capital Foundation. Users will be selected to live with a robot during a trial period. The pilot aims to discover to which extent the quality of life for senior citizens can be improved through assistance with a social robot, by, for example, reducing isolation, monitoring their health, preventing the forgetting of medicine or appointments. "/>
    <s v="Regional"/>
    <x v="22"/>
    <s v="ES511"/>
    <s v="Municipality of Barcelona"/>
    <s v="Local Government"/>
    <x v="0"/>
    <s v="Old age."/>
    <x v="4"/>
    <x v="7"/>
    <m/>
    <s v="Integration and Interaction"/>
    <s v="Robotics and Automation"/>
    <m/>
    <m/>
    <s v="B-LGA"/>
    <m/>
    <m/>
    <m/>
    <s v="Output that could produce physical damages to natural persons"/>
    <s v="Limited-risk"/>
    <s v=" 0 Confident"/>
    <m/>
    <m/>
    <s v="Cognitive Robotics and Process Automation, Connected and Automated Vehicles"/>
    <s v="Public services and engagement"/>
    <s v="Service integration (various)"/>
    <x v="0"/>
    <s v="Yes"/>
    <m/>
    <m/>
    <s v="G2C"/>
    <s v="Dynamic Data"/>
    <s v="Location Data"/>
    <s v="Public Services and engagement"/>
    <s v="Yes"/>
    <m/>
    <s v="Transformative / Disruptive"/>
    <s v="Improved Public Service"/>
    <s v="x"/>
    <m/>
    <m/>
    <m/>
    <m/>
    <b v="0"/>
    <b v="0"/>
    <m/>
    <m/>
    <m/>
    <m/>
    <m/>
    <m/>
    <m/>
    <b v="0"/>
    <m/>
    <m/>
    <m/>
    <s v="https://www.barcelona.cat/infobarcelona/en/tema/senior-citizens/misty-ii-the-social-robot-becomes-part-of-the-lives-of-twenty-senior-citizens_907645.html"/>
    <s v="published"/>
    <x v="0"/>
    <m/>
    <s v="Lorenzino Vaccari"/>
    <d v="2021-03-01T00:00:00"/>
    <m/>
  </r>
  <r>
    <s v="AIWT6-294"/>
    <s v="ARC-D - Automatic Road Condition Detection"/>
    <s v="https://palaimon.io/blog/arcd"/>
    <s v="Fabian Kraut fabian.kraut@palaimon.io "/>
    <s v="Currently there is no automated collection of condition data for all federal motorways.  An up-to-date database and an automated assessment of the quality of individual stretches of motorway would be important, e.g. in order to initiate suitable maintenance measures at an early stage and thus prevent cost-intensive long-term damage.  A system is being developed, on the basis of image data previously classified by experts, that enables video data to be (partially) (partially) automated evaluation of video data in order to classify roads in terms of their condition. In the long term, other sensor data will also be incorporated."/>
    <s v="National"/>
    <x v="1"/>
    <s v="DE"/>
    <s v="BMVI, Autobahn GmbH of the Federal Government"/>
    <s v="Central-Government"/>
    <x v="3"/>
    <s v="Transport"/>
    <x v="3"/>
    <x v="0"/>
    <m/>
    <s v="Perception"/>
    <s v="Computer vision"/>
    <s v="Machine learning"/>
    <m/>
    <s v="A-MLA"/>
    <m/>
    <m/>
    <s v="16-Transportation"/>
    <s v="Output that could produce physical damages to natural persons"/>
    <s v="Limited-risk"/>
    <s v=" 0 Confident"/>
    <m/>
    <m/>
    <s v="Computer Vision and Identity Recognition"/>
    <s v="Enforcement"/>
    <s v="Smart Recognition processes"/>
    <x v="0"/>
    <m/>
    <m/>
    <m/>
    <s v="G2C"/>
    <s v="Dynamic Data"/>
    <s v="Location Data"/>
    <s v="Internal Management"/>
    <m/>
    <m/>
    <s v="Incremental / Technical Change"/>
    <s v="Improved Public Service"/>
    <m/>
    <m/>
    <s v="x"/>
    <s v="x"/>
    <m/>
    <b v="0"/>
    <b v="0"/>
    <m/>
    <m/>
    <m/>
    <m/>
    <m/>
    <m/>
    <m/>
    <b v="0"/>
    <m/>
    <m/>
    <m/>
    <s v="KI im Behördeneinsatz: Erfahrungen und Empfehlungen https://www.oeffentliche-it.de/documents/10181/14412/KI+im+Beh%C3%B6rdeneinsatz+-+Erfahrungen+und+Empfehlungen "/>
    <s v="published"/>
    <x v="0"/>
    <m/>
    <s v="Colin van Noordt"/>
    <d v="2021-03-20T00:00:00"/>
    <d v="2021-06-21T00:00:00"/>
  </r>
  <r>
    <s v="AIWT6-295"/>
    <s v="C-19 - Interdepartmental chatbot on the topic of Corona."/>
    <s v="https://chatbot.it.bund.de/"/>
    <s v="Rene Gürth Rene.Guerth@itzbund.de"/>
    <s v="Citizens want to receive quick and easy-to-understand information, also about Covid 19 issues. Various channels are available to them for this purpose (including post, e-mail, telephone, personal auditions), but some of these are tied to opening hours and tie up staff resources in the authorities. Since the beginning of the pandemic, the number of enquiries in the public services has increased by up to ten times. A chatbot automatically answers questions from citizens. In the process, existing FAQs are entered as building blocks for a dialogue. In the future, chatbots will have functions for creating applications and clarifying status. The AI components will used primarily for speech recognition, but also for processing the dialogues conducted. C-19 Chatbot provides pre-formulated answers and references to further sources of information"/>
    <s v="National"/>
    <x v="1"/>
    <s v="DE"/>
    <s v="ITZBund "/>
    <s v="Central-Government"/>
    <x v="1"/>
    <s v="General services."/>
    <x v="3"/>
    <x v="7"/>
    <m/>
    <s v="Communication"/>
    <s v="Natural language processing"/>
    <s v="Automated reasoning"/>
    <s v="chatbot"/>
    <s v="B-LGA"/>
    <m/>
    <m/>
    <m/>
    <m/>
    <s v="Minimal-risk"/>
    <s v=" 0 Confident"/>
    <m/>
    <m/>
    <s v="Chatbots, Intelligent Digital Assistants, Virtual Agents and Recommendation Systems"/>
    <s v="Internal management"/>
    <s v="Internal primary processes"/>
    <x v="0"/>
    <m/>
    <m/>
    <m/>
    <s v="G2G"/>
    <s v="Dynamic Data"/>
    <s v="Dynamic Data"/>
    <s v="Public Services and engagement"/>
    <m/>
    <m/>
    <m/>
    <b v="0"/>
    <m/>
    <m/>
    <m/>
    <m/>
    <m/>
    <s v="Improved Administration Efficency"/>
    <s v="Improved Administrative Efficiency"/>
    <m/>
    <m/>
    <s v="x"/>
    <m/>
    <s v="x"/>
    <m/>
    <m/>
    <b v="0"/>
    <m/>
    <m/>
    <m/>
    <s v="KI im Behördeneinsatz: Erfahrungen und Empfehlungen https://www.oeffentliche-it.de/documents/10181/14412/KI+im+Beh%C3%B6rdeneinsatz+-+Erfahrungen+und+Empfehlungen "/>
    <s v="published"/>
    <x v="0"/>
    <m/>
    <s v="Colin van Noordt"/>
    <d v="2021-03-20T00:00:00"/>
    <d v="2021-06-15T00:00:00"/>
  </r>
  <r>
    <s v="AIWT6-296"/>
    <s v="Study certificates - Automatic recognition for applying for child benefit"/>
    <s v="https://www.oeffentliche-it.de/documents/10181/14412/KI+im+Beh%C3%B6rdeneinsatz+-+Erfahrungen+und+Empfehlungen "/>
    <s v="Dr. Frank Pelzel_x000a_frank.pelzel@arbeitsagentur.de"/>
    <s v="To apply for child benefit, the current certificate of study of the child in question must be submitted twice a year. This results in a high volume of documents to be checked by hand, especially since the German universities could not agree on a uniform form.The client uploads the certificate of study to an appropriate website. The text of the certificate of study is extracted with OCR (Optical Character Recognition) and transferred to the system for classification. Four issues are checked:_x000a_-Is it a certificate of study (yes/no) and with what probability (score)?_x000a_probability (score)?_x000a_-Is it the right child?_x000a_-Is it the correct validity period/semester?_x000a_-Is it a known German university?_x000a_The result of the classification is displayed to the employees in the specialist procedure of the family benefits office. At the same time, the result of the check procedure &quot;Studienbescheinigung ja /nein&quot; (certificate of study yes /no) is indicated. This must then be actively accepted by the employee. The training data currently consists of 60,000 study certificates that are semi-automatically annotated and_x000a_annotated and then used for training. Using a specially developed algorithm, the personal data is anonymised before classification and can therefore also be used as training data. and can therefore also be used as training data. The classification of the study certificate is carried out by: Naive Base/Support Vector Machine / Logistic Regression. To NLP (Natural Language Processing), Named Entity Recognition is used for data extraction."/>
    <s v="National"/>
    <x v="1"/>
    <s v="DE"/>
    <s v="Bundesagentur für Arbeit"/>
    <s v="Central-Government"/>
    <x v="0"/>
    <s v="Family and children."/>
    <x v="4"/>
    <x v="0"/>
    <m/>
    <s v="Communication"/>
    <s v="Natural language processing"/>
    <m/>
    <s v="text analysis"/>
    <s v="B-LGA"/>
    <s v="5-Services&amp;Benefits"/>
    <s v="5a-Services&amp;Benefits-eligibility_np"/>
    <m/>
    <m/>
    <s v="High-risk"/>
    <s v=" 0 Confident"/>
    <m/>
    <m/>
    <s v="Computer Vision and Identity Recognition"/>
    <s v="Adjudication"/>
    <s v="Taking decisions on benefits  "/>
    <x v="0"/>
    <m/>
    <m/>
    <m/>
    <s v="G2G"/>
    <s v="Dynamic Data"/>
    <s v="Streaming Data"/>
    <s v="Adjudication"/>
    <m/>
    <m/>
    <s v="Organizational / Sustained Change"/>
    <b v="0"/>
    <m/>
    <m/>
    <m/>
    <m/>
    <m/>
    <s v="Improved Administration Efficency"/>
    <s v="Improved Administrative Efficiency"/>
    <m/>
    <s v="x"/>
    <m/>
    <s v="x"/>
    <m/>
    <s v="x"/>
    <m/>
    <s v="Open government capabilities"/>
    <s v="x"/>
    <m/>
    <m/>
    <s v="KI im Behördeneinsatz: Erfahrungen und Empfehlungen https://www.oeffentliche-it.de/documents/10181/14412/KI+im+Beh%C3%B6rdeneinsatz+-+Erfahrungen+und+Empfehlungen "/>
    <s v="published"/>
    <x v="0"/>
    <m/>
    <s v="Colin van Noordt"/>
    <d v="2021-03-20T00:00:00"/>
    <d v="2021-06-21T00:00:00"/>
  </r>
  <r>
    <s v="AIWT6-297"/>
    <s v="Trade statistics - Classification system that automatically new data points as relevant"/>
    <s v="https://www.researchgate.net/publication/329945338_Machine_Learning_in_Official_Statistics"/>
    <s v="Joerg Feuerhake_x000a_Joerg.Feuerhake@destatis.de"/>
    <s v="The starting point is a classification problem: In order to decide whether a data point (e.g. a craft enterprise) is to be included in a statistic, it must be classified as relevant. (e.g. a craft enterprise) is included in a statistic, it must be classified as relevant or not. or not relevant. Up to now, this has been done manually. However, this is time-consuming and is also prone to errors. Furthermore, there are only scarce personnel capacities. On the basis of previously determined classification patterns for units (information from business registers), a classification system is trained that automatically classifies new automatically classifies new data points as relevant or not. Case handlers are given the same time window as before to process the now pre-sorted cases. The classified data points (craft enterprises relevant/not relevant for the statistics). statistics)"/>
    <s v="National"/>
    <x v="1"/>
    <s v="DE"/>
    <s v="Statistisches Bundesamt"/>
    <s v="Central-Government"/>
    <x v="1"/>
    <s v="General services."/>
    <x v="4"/>
    <x v="1"/>
    <m/>
    <s v="Learning"/>
    <s v="Machine learning"/>
    <s v="Machine learning"/>
    <m/>
    <s v="A-MLA"/>
    <m/>
    <m/>
    <m/>
    <m/>
    <s v="Minimal-risk"/>
    <s v=" 0 Confident"/>
    <m/>
    <m/>
    <s v="Predictive Analytics, Simulation and Data Visualisation"/>
    <s v="Internal management"/>
    <s v="Internal support processes"/>
    <x v="0"/>
    <m/>
    <m/>
    <m/>
    <s v="G2G"/>
    <s v="Historical Data"/>
    <s v="Historical Data"/>
    <s v="Internal Management"/>
    <m/>
    <s v="3 - AI4IOP"/>
    <m/>
    <b v="0"/>
    <m/>
    <m/>
    <m/>
    <m/>
    <m/>
    <s v="Improved Administration Efficency"/>
    <s v="Improved Administrative Efficiency"/>
    <m/>
    <m/>
    <s v="x"/>
    <s v="x"/>
    <m/>
    <m/>
    <m/>
    <b v="0"/>
    <m/>
    <m/>
    <m/>
    <s v="KI im Behördeneinsatz: Erfahrungen und Empfehlungen https://www.oeffentliche-it.de/documents/10181/14412/KI+im+Beh%C3%B6rdeneinsatz+-+Erfahrungen+und+Empfehlungen "/>
    <s v="validated"/>
    <x v="0"/>
    <s v="URL missing"/>
    <s v="Colin van Noordt"/>
    <d v="2021-03-20T00:00:00"/>
    <d v="2021-06-14T00:00:00"/>
  </r>
  <r>
    <s v="AIWT6-298"/>
    <s v="Indoor Robot - Making a 3D model of a new building "/>
    <s v="http://publica.fraunhofer.de/documents/N-599611.html"/>
    <s v="Konstantin Klipp_x000a_konstantin.klipp@fokus.fraunhofer.de"/>
    <s v="People need to be able to navigate (independently) in existing public buildings. In particular, people with disabilities such as blind people and wheelchair users need_x000a_information about the conditions of the building as well as simple and barrier-free navigation. In practice, current building plans often do not provide the necessary information. A robot measures the entire building using a laser scanner and object camera. A vector model of the building is created from the individual measurement points using AI. which can then be used for orientation maps and their display on mobile devices. mobile devices. The robot thus makes a 3D model of the building"/>
    <s v="National"/>
    <x v="1"/>
    <s v="DE"/>
    <s v="Bundesministerium für Verkehr und digitale Infrastruktur (BMVI)"/>
    <s v="Central-Government"/>
    <x v="8"/>
    <s v="Housing development."/>
    <x v="4"/>
    <x v="0"/>
    <m/>
    <s v="Learning"/>
    <s v="Machine learning"/>
    <s v="Machine learning"/>
    <m/>
    <s v="A-MLA"/>
    <m/>
    <m/>
    <m/>
    <m/>
    <s v="Minimal-risk"/>
    <s v=" 0 Confident"/>
    <m/>
    <m/>
    <s v="Cognitive Robotics and Process Automation, Connected and Automated Vehicles"/>
    <s v="Enforcement"/>
    <s v="Smart Recognition processes"/>
    <x v="0"/>
    <m/>
    <m/>
    <m/>
    <s v="G2B"/>
    <s v="Dynamic Data"/>
    <s v="Location Data"/>
    <s v="Public Services and engagement"/>
    <m/>
    <m/>
    <m/>
    <s v="Improved Public Service"/>
    <m/>
    <s v="x"/>
    <m/>
    <s v="x"/>
    <m/>
    <b v="0"/>
    <b v="0"/>
    <m/>
    <m/>
    <m/>
    <m/>
    <m/>
    <m/>
    <m/>
    <b v="0"/>
    <m/>
    <m/>
    <m/>
    <s v="KI im Behördeneinsatz: Erfahrungen und Empfehlungen https://www.oeffentliche-it.de/documents/10181/14412/KI+im+Beh%C3%B6rdeneinsatz+-+Erfahrungen+und+Empfehlungen "/>
    <s v="validated"/>
    <x v="0"/>
    <s v="URL missing"/>
    <s v="Colin van Noordt"/>
    <d v="2021-03-20T00:00:00"/>
    <d v="2021-06-14T00:00:00"/>
  </r>
  <r>
    <s v="AIWT6-299"/>
    <s v="Artificial Intelligence for Light Signal Systems - KI4LSA"/>
    <s v=" "/>
    <s v="Prof. Jürgen Jasperneite_x000a_juergen.jasperneite@iosb-ina.fraunhofer.de"/>
    <s v="Traffic lights play a major role in controlling traffic in cities. However, the traffic lights are often often relatively static or are only controlled by humans with a delay. Furthermore, many traffic lights are not synchronised with each other. A possible optimisation of the traffic flow cannot be achieved. A sensor system yet to be developed maps the traffic situation at each intersection. The digital image created from the data will be analysed using AI to control other traffic light systems. For this purpose, existing traffic lights are interlinked. In this way, the traffic lights will adapt to the flow of traffic. This should reduce transit time transit time by 25 percent and achieve a considerable reduction in noise pollution and environmental pollution through exhaust fumes. In the long term, abnormal traffic situations are to be recognised and and to inform road users accordingly._x000a_It is expected that the AI will improve the control of the traffic lights and, based on this, optimisation of the traffic flow. Furthermore, the collected data will be made available as open data."/>
    <s v="Local"/>
    <x v="1"/>
    <s v="DE"/>
    <s v="Lemgo City"/>
    <s v="Governmental"/>
    <x v="3"/>
    <s v="Transport"/>
    <x v="2"/>
    <x v="4"/>
    <m/>
    <s v="Learning"/>
    <s v="Machine learning"/>
    <m/>
    <m/>
    <m/>
    <m/>
    <m/>
    <m/>
    <m/>
    <m/>
    <s v=" 0 Confident"/>
    <m/>
    <m/>
    <s v="Predictive Analytics, Simulation and Data Visualisation"/>
    <m/>
    <m/>
    <x v="0"/>
    <m/>
    <m/>
    <m/>
    <m/>
    <m/>
    <m/>
    <s v="Internal Management"/>
    <m/>
    <m/>
    <m/>
    <s v="Improved Public Service"/>
    <m/>
    <m/>
    <s v="x"/>
    <s v="x"/>
    <m/>
    <b v="0"/>
    <b v="0"/>
    <m/>
    <m/>
    <m/>
    <m/>
    <m/>
    <m/>
    <m/>
    <b v="0"/>
    <m/>
    <m/>
    <m/>
    <s v="KI im Behördeneinsatz: Erfahrungen und Empfehlungen https://www.oeffentliche-it.de/documents/10181/14412/KI+im+Beh%C3%B6rdeneinsatz+-+Erfahrungen+und+Empfehlungen "/>
    <s v="validated"/>
    <x v="1"/>
    <s v="URL missing"/>
    <s v="Colin van Noordt"/>
    <d v="2021-03-20T00:00:00"/>
    <d v="2021-06-14T00:00:00"/>
  </r>
  <r>
    <s v="AIWT6-300"/>
    <s v="Child benefit - Voice assistant for parents support"/>
    <s v="https://www.oeffentliche-it.de/documents/10181/14412/KI+im+Beh%C3%B6rdeneinsatz+-+Erfahrungen+und+Empfehlungen "/>
    <s v="Dr. Brigitte Klamroth_x000a_Brigitte.Klamroth@sk.hamburg.de"/>
    <s v="Parents are required by law to provide the registry office with information on the registration of their child in the first days after the birth of their child to the registrar's office, to determine the name and to create the first formal thus also create the first formal prerequisite for receiving parental and child benefits. The bureaucratic burden is increased by the fact that documents are requested at different places in a redundant manner and that there is usually (still) no electronic data exchange. Immediately after the birth, this creates additional work for many parents - in addition to the often tense domestic situation._x000a__x000a_The guiding principle of the project is: &quot;The data runs, not the parents&quot;. First, in 2018, a citizen-friendly, only three-page combination form was developed for entering all necessary data once. Thanks to a cross-institutional parents can hand it in directly at the maternity clinic, and the cooperation partners take care of everything else. take care of everything else. Parents now receive their child's birth certificate by post much faster. The parents now receive their child's birth certificate, the tax ID, the entry in the registration system and the child benefit notice much more quickly by post. The child benefit is transferred directly to their account. On this basis, an online service was service was developed in 2019, which will initially be offered as a pilot to a limited target group in June 2020. at the Asklepios Clinic in Altona. The pilot also includes the use of a voice assistance system to enable the combined application to be completed more easily and with fewer barriers. At stationary terminals in clinics or via tablets or smartphones, parents are guided linguistically through the process. guided through the process. Output of the application data at the responsible registry offices or the family insurance fund. A downstream system checks whether possible follow-up questions are required."/>
    <s v="National"/>
    <x v="1"/>
    <s v="DE"/>
    <s v="Amt für IT und Digitalisierung in der Senatskanzlei der Freien"/>
    <s v="Central-Government"/>
    <x v="0"/>
    <s v="Family and children."/>
    <x v="4"/>
    <x v="0"/>
    <m/>
    <s v="Communication"/>
    <s v="Natural language processing"/>
    <m/>
    <s v="voice assistant"/>
    <s v="B-LGA"/>
    <s v="5-Services&amp;Benefits"/>
    <s v="5a-Services&amp;Benefits-eligibility_np"/>
    <m/>
    <m/>
    <s v="High-risk"/>
    <s v=" 0 Confident"/>
    <m/>
    <m/>
    <s v="Natural Language Processing, Text Mining and Speech Analytics"/>
    <s v="Public services and engagement"/>
    <s v="Service personalisation (various)"/>
    <x v="0"/>
    <m/>
    <m/>
    <m/>
    <s v="G2C"/>
    <s v="Dynamic Data"/>
    <s v="Dynamic Data"/>
    <s v="Public Services and engagement"/>
    <m/>
    <m/>
    <s v="Organizational / Sustained Change"/>
    <s v="Improved Public Service"/>
    <m/>
    <m/>
    <m/>
    <s v="x"/>
    <m/>
    <b v="0"/>
    <b v="0"/>
    <m/>
    <m/>
    <m/>
    <m/>
    <m/>
    <m/>
    <m/>
    <b v="0"/>
    <m/>
    <m/>
    <m/>
    <s v="KI im Behördeneinsatz: Erfahrungen und Empfehlungen https://www.oeffentliche-it.de/documents/10181/14412/KI+im+Beh%C3%B6rdeneinsatz+-+Erfahrungen+und+Empfehlungen "/>
    <s v="published"/>
    <x v="0"/>
    <m/>
    <s v="Colin van Noordt"/>
    <d v="2021-03-20T00:00:00"/>
    <d v="2021-06-21T00:00:00"/>
  </r>
  <r>
    <s v="AIWT6-301"/>
    <s v="Against pornography - Analysis of suspicious material "/>
    <s v="https://www.behoerden-spiegel.de/2021/05/25/ki-im-kampf-gegen-kinderpornografie/"/>
    <s v="Markus Hartmann_x000a_E-Mail: Markus.Hartmann@sta-koeln.nrw.de"/>
    <s v="For the prosecution of the distribution, acquisition and possession of child and youth pornographic material for children and adolescents, a large amount of secured and possibly evidence-relevant data must be analysed on a regular basis. For example, non-justiciable holiday pictures must be from child pornography.  An automated image recognition system analyses possible images and sort out those that are most likely to depict child or youth pornography. These are then forwarded to the case worker for further investigation. Suspected child or youth pornography images that are submitted to the public prosecutor's office for a decision."/>
    <s v="National"/>
    <x v="1"/>
    <s v="DE"/>
    <s v="Cologne City"/>
    <s v="Local Government"/>
    <x v="5"/>
    <s v="Police Services"/>
    <x v="4"/>
    <x v="7"/>
    <m/>
    <s v="Perception"/>
    <s v="Computer vision"/>
    <s v="Machine learning"/>
    <m/>
    <s v="A-MLA"/>
    <s v="6-LawEnforcement"/>
    <s v="6g-LawEnforcement-crime analytics_np"/>
    <m/>
    <m/>
    <s v="High-risk"/>
    <s v=" 0 Confident"/>
    <m/>
    <m/>
    <s v="Computer Vision and Identity Recognition"/>
    <s v="Enforcement"/>
    <s v="Predictive enforcement processes"/>
    <x v="0"/>
    <m/>
    <m/>
    <m/>
    <s v="G2G"/>
    <s v="Dynamic Data"/>
    <s v="Dynamic Data"/>
    <s v="Enforcement"/>
    <m/>
    <m/>
    <s v="Incremental / Technical Change"/>
    <b v="0"/>
    <m/>
    <m/>
    <m/>
    <m/>
    <m/>
    <s v="Improved Administration Efficency"/>
    <s v="Improved Administrative Efficiency"/>
    <m/>
    <s v="x"/>
    <m/>
    <s v="x"/>
    <m/>
    <m/>
    <m/>
    <b v="0"/>
    <m/>
    <m/>
    <m/>
    <s v="KI im Behördeneinsatz: Erfahrungen und Empfehlungen https://www.oeffentliche-it.de/documents/10181/14412/KI+im+Beh%C3%B6rdeneinsatz+-+Erfahrungen+und+Empfehlungen "/>
    <s v="published"/>
    <x v="0"/>
    <m/>
    <s v="Colin van Noordt"/>
    <d v="2021-03-20T00:00:00"/>
    <d v="2021-06-21T00:00:00"/>
  </r>
  <r>
    <s v="AIWT6-302"/>
    <s v="Notification procedure - Automatic control of accident occurring at the workplace"/>
    <s v="https://www.oeffentliche-it.de/documents/10181/14412/KI+im+Beh%C3%B6rdeneinsatz+-+Erfahrungen+und+Empfehlungen "/>
    <s v="Dr. Marcel Beining_x000a_marcel.beining@anacision.de"/>
    <s v="If an accident occurs at the workplace or on the way to and from work caused by a third party, the Employer's Liability Insurance Association checks whether this third party can be held liable. In the case of suspected recourse, a standardised document was forwarded to the central office for recourse proceedings and manually pre-checked.  Based on about one million completed (successful and unsuccessful) recourse and unsuccessful) subrogation proceedings, an AI is trained to assess to what extent there is a sufficient probability of successful subrogation proceedings in current and old cases. exists in current and old cases. Using text mining, the data is also searched for critical keywords to provide further to provide further supporting information for the later decision by the case handler. (Were the police called? Was there an assault?). The forecasts and all information necessary for the decision are made available to the recourse department via a web interface. The AI calculates the plausibility for a possible recourse procedure, the amount of the total costs and at the same time forecasts the probability of success. "/>
    <s v="National"/>
    <x v="1"/>
    <s v="DE"/>
    <s v="Berufsgenossenschaft Energie Textil Elektro Medienerzeugnisse (BG ETEM)_x000d_"/>
    <s v="Central-Government"/>
    <x v="3"/>
    <s v="General economic, commercial and labour affair"/>
    <x v="4"/>
    <x v="0"/>
    <m/>
    <s v="Communication"/>
    <s v="Planning and Scheduling"/>
    <m/>
    <m/>
    <s v="B-LGA"/>
    <m/>
    <m/>
    <s v="15-VideoSurveillance"/>
    <s v="Include automatic decision systems"/>
    <s v="Limited-risk"/>
    <s v=" 0 Confident"/>
    <m/>
    <m/>
    <s v="Predictive Analytics, Simulation and Data Visualisation"/>
    <s v="Analysis, monitoring and regulatory research"/>
    <s v="Monitoring policy implementation"/>
    <x v="0"/>
    <m/>
    <m/>
    <m/>
    <s v="G2G"/>
    <s v="Dynamic Data"/>
    <s v="Streaming Data"/>
    <s v="Public Services and engagement"/>
    <m/>
    <m/>
    <s v="Organizational / Sustained Change"/>
    <b v="0"/>
    <m/>
    <m/>
    <m/>
    <m/>
    <m/>
    <s v="Improved Administration Efficency"/>
    <s v="Improved Administrative Efficiency"/>
    <m/>
    <m/>
    <s v="x"/>
    <s v="x"/>
    <m/>
    <m/>
    <m/>
    <b v="0"/>
    <m/>
    <m/>
    <m/>
    <s v="KI im Behördeneinsatz: Erfahrungen und Empfehlungen https://www.oeffentliche-it.de/documents/10181/14412/KI+im+Beh%C3%B6rdeneinsatz+-+Erfahrungen+und+Empfehlungen "/>
    <s v="published"/>
    <x v="0"/>
    <m/>
    <s v="Colin van Noordt"/>
    <d v="2021-03-20T00:00:00"/>
    <d v="2021-03-20T00:00:00"/>
  </r>
  <r>
    <s v="AIWT6-303"/>
    <s v="Machine translation service of the justice system - Developing translation memory"/>
    <s v=" "/>
    <s v="Björn Beck_x000a_Bjoern.Beck@jum.bwl.de"/>
    <s v="In the judicial environment, legal texts in foreign languages must repeatedly be relevant and then translated at short notice. Existing offers of large platforms are not usable due to the lack of quality and data protection. At the same time reliable manual translation of many different languages with in-house expertise is not available._x000a_ Machine translations have been created using a neural network trained with translated texts. Foreign-language documents can thus be can be searched in a more targeted way, e.g. to get a quick overview. One goal of the further expansion of the project is to develop a translation memory: _x000a_This means that everything that has already been processed as input or output is recognised. In regular operation this is to be shifted to a central translation platform. Time critical translations in particular time-critical translations in particular. In addition, the system should lower the threshold for work translations, which can be produced within seconds, and allow initial access to foreign-language documents."/>
    <s v="National"/>
    <x v="1"/>
    <s v="DE"/>
    <s v="Ministerium der Justiz und für Europa (JUM)"/>
    <s v="Governmental"/>
    <x v="5"/>
    <s v="Law courts"/>
    <x v="2"/>
    <x v="4"/>
    <m/>
    <s v="Communication"/>
    <s v="Natural language processing"/>
    <m/>
    <m/>
    <m/>
    <m/>
    <m/>
    <m/>
    <m/>
    <m/>
    <s v=" 0 Confident"/>
    <m/>
    <m/>
    <s v="Natural Language Processing, Text Mining and Speech Analytics"/>
    <m/>
    <m/>
    <x v="0"/>
    <m/>
    <m/>
    <m/>
    <m/>
    <m/>
    <m/>
    <s v="Public Services and engagement"/>
    <m/>
    <m/>
    <m/>
    <s v="Improved Public Service"/>
    <m/>
    <m/>
    <s v="x"/>
    <s v="x"/>
    <m/>
    <b v="0"/>
    <b v="0"/>
    <m/>
    <m/>
    <m/>
    <m/>
    <m/>
    <m/>
    <m/>
    <b v="0"/>
    <m/>
    <m/>
    <m/>
    <s v="KI im Behördeneinsatz: Erfahrungen und Empfehlungen https://www.oeffentliche-it.de/documents/10181/14412/KI+im+Beh%C3%B6rdeneinsatz+-+Erfahrungen+und+Empfehlungen "/>
    <s v="validated"/>
    <x v="1"/>
    <s v="URL missing"/>
    <s v="Colin van Noordt"/>
    <d v="2021-03-20T00:00:00"/>
    <d v="2021-06-14T00:00:00"/>
  </r>
  <r>
    <s v="AIWT6-304"/>
    <s v="Home Quarantine App - Electronic control of quaraintaine "/>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s v="National"/>
    <x v="1"/>
    <s v="DE"/>
    <m/>
    <m/>
    <x v="4"/>
    <s v="Health n.e.c."/>
    <x v="2"/>
    <x v="4"/>
    <m/>
    <s v="Perception"/>
    <s v="Computer vision"/>
    <m/>
    <m/>
    <m/>
    <m/>
    <m/>
    <m/>
    <m/>
    <m/>
    <s v=" 0 Confident"/>
    <m/>
    <m/>
    <s v="Computer Vision and Identity Recognition"/>
    <m/>
    <m/>
    <x v="0"/>
    <m/>
    <m/>
    <m/>
    <m/>
    <m/>
    <m/>
    <s v="Enforcement"/>
    <m/>
    <m/>
    <m/>
    <b v="0"/>
    <m/>
    <m/>
    <m/>
    <m/>
    <m/>
    <b v="0"/>
    <b v="0"/>
    <m/>
    <m/>
    <m/>
    <m/>
    <m/>
    <m/>
    <m/>
    <b v="0"/>
    <m/>
    <m/>
    <m/>
    <s v="alGOVrithms 2.0 report  https://opendatakosovo.org/wp-content/uploads/2021/03/ODK_alGOVrithms-2-0_report-2021_1.pdf?x54365"/>
    <s v="validated"/>
    <x v="1"/>
    <s v="URL missing"/>
    <s v="Colin van Noordt"/>
    <d v="2021-03-20T00:00:00"/>
    <d v="2021-06-14T00:00:00"/>
  </r>
  <r>
    <s v="AIWT6-305"/>
    <s v="Véda-KAFIR-ROBOTZSARU (‘Robocop’) - Integrated administration, case processing and electronic records management for police"/>
    <s v=" "/>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s v="National"/>
    <x v="16"/>
    <s v="HU"/>
    <s v="Hungarian Police"/>
    <s v="Governmental"/>
    <x v="3"/>
    <s v="Transport"/>
    <x v="2"/>
    <x v="4"/>
    <m/>
    <s v="Perception"/>
    <s v="Computer vision"/>
    <m/>
    <m/>
    <m/>
    <m/>
    <m/>
    <m/>
    <m/>
    <m/>
    <s v=" 0 Confident"/>
    <m/>
    <m/>
    <s v="Computer Vision and Identity Recognition"/>
    <m/>
    <m/>
    <x v="0"/>
    <m/>
    <m/>
    <m/>
    <m/>
    <m/>
    <m/>
    <s v="Enforcement"/>
    <m/>
    <m/>
    <m/>
    <b v="0"/>
    <m/>
    <m/>
    <m/>
    <m/>
    <m/>
    <b v="0"/>
    <b v="0"/>
    <m/>
    <m/>
    <m/>
    <m/>
    <m/>
    <m/>
    <m/>
    <b v="0"/>
    <m/>
    <m/>
    <m/>
    <s v="alGOVrithms 2.0 report  https://opendatakosovo.org/wp-content/uploads/2021/03/ODK_alGOVrithms-2-0_report-2021_1.pdf?x54362"/>
    <s v="validated"/>
    <x v="1"/>
    <s v="URL missing"/>
    <s v="Colin van Noordt"/>
    <d v="2021-03-20T00:00:00"/>
    <d v="2021-06-14T00:00:00"/>
  </r>
  <r>
    <s v="AIWT6-306"/>
    <s v="IRIS - A Data Collecting and Pre-Screening alGOVrithm of the National Media and Communication Authority"/>
    <s v=" "/>
    <m/>
    <s v="The system was developed in-house by the Authority staff, somewhere between 2010 and 2013. It is used to collect and record broadcasts and provide metadata to the Authority. The latest publicly available information is that it has data for more than 8 million programs in case of 141 radio and television channels and can analyze data from 1990. According to the procurement documents, the most interesting part about this system is the plan to vest the IRIS with new features and replace human decision-making with a high degree of automation in the following fields y Track recognition y Protection of minors (automatic age-rating of programmes) y Measuring ad volume y Measuring the media presence of public actors, real-time follow up on ‘supported contents’, product placements etc. (this part also refers to face recognition and building a facedatabase) y Recognition of audio signals y Program monitoring y Advertising monitoring The preliminary information on this procurement has been withdrawn by the Authority in December 2020"/>
    <s v="National"/>
    <x v="16"/>
    <s v="HU"/>
    <s v="National Media and Communication Authority"/>
    <s v="Governmental"/>
    <x v="3"/>
    <s v="Communication"/>
    <x v="0"/>
    <x v="4"/>
    <m/>
    <s v="Perception"/>
    <s v="Audio processing"/>
    <m/>
    <m/>
    <m/>
    <m/>
    <m/>
    <m/>
    <m/>
    <m/>
    <s v=" 0 Confident"/>
    <m/>
    <m/>
    <s v="Audio Processing"/>
    <m/>
    <m/>
    <x v="0"/>
    <m/>
    <m/>
    <m/>
    <m/>
    <m/>
    <m/>
    <s v="Regulatory research, analysis and monitoring"/>
    <m/>
    <m/>
    <m/>
    <b v="0"/>
    <m/>
    <m/>
    <m/>
    <m/>
    <m/>
    <b v="0"/>
    <b v="0"/>
    <m/>
    <m/>
    <m/>
    <m/>
    <m/>
    <m/>
    <m/>
    <b v="0"/>
    <m/>
    <m/>
    <m/>
    <s v="alGOVrithms 2.0 report  https://opendatakosovo.org/wp-content/uploads/2021/03/ODK_alGOVrithms-2-0_report-2021_1.pdf?x54364"/>
    <s v="validated"/>
    <x v="1"/>
    <s v="URL missing"/>
    <s v="Colin van Noordt"/>
    <d v="2021-03-20T00:00:00"/>
    <d v="2021-06-14T00:00:00"/>
  </r>
  <r>
    <s v="AIWT6-307"/>
    <s v="Decision on the Maternity Benefit  TÉBA - The Family Support Scheme of the Hungarian State Treasury"/>
    <s v=" "/>
    <m/>
    <s v="The Treasury operates some other complex algorithms, such as an ASP-system for local governments that aims to: _x000a__x000a_ Support local governments in the performance of their tasks and internal operation, the development and electronic development of organizations and processes, the improvement of efficiency, and the reduction of their costs, _x000a__x000a_Monitor the management of local governments with modern tools and methods. _x000a__x000a_Monitor the financing mechanisms of the local government subsystem. _x000a__x000a_Provide access to electronic administration services for the population and businesses living in the affected areas on a single platform in certain municipal administration processes. _x000a_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s v="National"/>
    <x v="16"/>
    <s v="HU"/>
    <s v="Hungarian State Treasury"/>
    <s v="Governmental"/>
    <x v="1"/>
    <s v="Executive and legislative organs, financial and fiscal affairs, external affairs."/>
    <x v="2"/>
    <x v="4"/>
    <m/>
    <s v="Reasoning"/>
    <s v="Automated reasoning"/>
    <m/>
    <m/>
    <m/>
    <m/>
    <m/>
    <m/>
    <m/>
    <m/>
    <s v=" 0 Confident"/>
    <m/>
    <m/>
    <s v="Expert and Rule based Systems, Algorithmic Decision Making"/>
    <m/>
    <m/>
    <x v="0"/>
    <m/>
    <m/>
    <m/>
    <m/>
    <m/>
    <m/>
    <s v="Internal Management"/>
    <m/>
    <m/>
    <m/>
    <b v="0"/>
    <m/>
    <m/>
    <m/>
    <m/>
    <m/>
    <b v="0"/>
    <b v="0"/>
    <m/>
    <m/>
    <m/>
    <m/>
    <m/>
    <m/>
    <m/>
    <b v="0"/>
    <m/>
    <m/>
    <m/>
    <s v="alGOVrithms 2.0 report  https://opendatakosovo.org/wp-content/uploads/2021/03/ODK_alGOVrithms-2-0_report-2021_1.pdf?x54361"/>
    <s v="validated"/>
    <x v="1"/>
    <s v="URL missing"/>
    <s v="Colin van Noordt"/>
    <d v="2021-03-20T00:00:00"/>
    <d v="2021-06-14T00:00:00"/>
  </r>
  <r>
    <s v="AIWT6-308"/>
    <s v="‘Supporting’ Carrier-Choices by the Education Office"/>
    <s v=" "/>
    <m/>
    <s v="An online measuring tool had been compiled by the Education Office to support career choices. In 2020 all eighth graders (approx. 14 years old) were required by law to answer and complete the online questionnaire, by using their personalized educational identification number.According to the description of the website, test responses and their evaluation is only visible by the student, but the Education Office (together with previous result of competence measuring tests) might use results for statistical purposes. In this sense the system -- now -- is not yet suitable for automated decision-making, but this area may gain significance as supporting personalized career choices is also highlighted in Hungary’s AI Strategy. According to news reports the online career choice test directs eight-graders to vocational training -- in line with the government’s industrial development strategy.t an online measuring tool had been compiled by the Education Office to support career choices. In 2020 all eighth graders (approx. 14 years old) were required by law to answer and complete the online questionnaire, by using their personalized educational identification number."/>
    <s v="National"/>
    <x v="16"/>
    <s v="HU"/>
    <s v="Education Office"/>
    <s v="Governmental"/>
    <x v="9"/>
    <s v="Secondary education."/>
    <x v="2"/>
    <x v="4"/>
    <m/>
    <s v="Planning"/>
    <s v="Planning and Scheduling"/>
    <m/>
    <m/>
    <m/>
    <m/>
    <m/>
    <m/>
    <m/>
    <m/>
    <s v=" 0 Confident"/>
    <m/>
    <m/>
    <s v="Predictive Analytics, Simulation and Data Visualisation"/>
    <m/>
    <m/>
    <x v="0"/>
    <m/>
    <m/>
    <m/>
    <m/>
    <m/>
    <m/>
    <s v="Public Services and engagement"/>
    <m/>
    <m/>
    <m/>
    <b v="0"/>
    <m/>
    <m/>
    <m/>
    <m/>
    <m/>
    <b v="0"/>
    <b v="0"/>
    <m/>
    <m/>
    <m/>
    <m/>
    <m/>
    <m/>
    <m/>
    <b v="0"/>
    <m/>
    <m/>
    <m/>
    <s v="alGOVrithms 2.0 report  https://opendatakosovo.org/wp-content/uploads/2021/03/ODK_alGOVrithms-2-0_report-2021_1.pdf?x54368"/>
    <s v="validated"/>
    <x v="1"/>
    <s v="URL missing"/>
    <s v="Colin van Noordt"/>
    <d v="2021-03-20T00:00:00"/>
    <d v="2021-06-14T00:00:00"/>
  </r>
  <r>
    <s v="AIWT6-309"/>
    <s v="R1 - humanoid robot"/>
    <s v="https://www.etapasproject.eu/usecases/post-2/"/>
    <s v="ETAPAS project (Lorenzo Natale, Senior Researcher, Italian Institute of Technology and Valerio Gower, Project Manager,_x000a_Fondazione Don Gnocchi)_x000a_"/>
    <s v="R1, the humanoid robot designed to assist us on several occasions. R1 is equipped with sophisticated mechanics, sensors and Artificial Intelligence that make it one of the most complete humanoids on the international scene. R1, used as a pilot project at the ETAPAS H2020 project (https://www.etapasproject.eu/usecases/post-2/),  will be able to be used as a low-cost assistive-rehabilitation robot in rehabilitation gyms to integrate more traditional treatments, support the clinical-assistance staff in the ward, as well as at the patient's home, where he can bring objects, help the assisted person to find them or to take them if difficult to reach. R1 will also be able to remember appointments or take medicines and recognize falls to manage any emergencies."/>
    <s v="Multinational"/>
    <x v="12"/>
    <s v="IT"/>
    <s v="ETAPAS project: Fondazione Don Gnocchi (Italy)"/>
    <s v="Non-governmental"/>
    <x v="4"/>
    <s v="Medical products, appliances and equipment."/>
    <x v="4"/>
    <x v="7"/>
    <m/>
    <s v="Integration and Interaction"/>
    <s v="Robotics and Automation"/>
    <m/>
    <m/>
    <s v="B-LGA"/>
    <m/>
    <m/>
    <m/>
    <s v="Output that could produce physical damages to natural persons"/>
    <s v="Limited-risk"/>
    <s v=" 0 Confident"/>
    <m/>
    <m/>
    <s v="Cognitive Robotics and Process Automation, Connected and Automated Vehicles"/>
    <s v="Public services and engagement"/>
    <s v="Service personalisation (various)"/>
    <x v="0"/>
    <m/>
    <m/>
    <m/>
    <s v="G2C"/>
    <s v="Dynamic Data"/>
    <s v="Location Data"/>
    <s v="Regulatory research, analysis and monitoring"/>
    <m/>
    <m/>
    <s v="Transformative / Disruptive"/>
    <s v="Improved Public Service"/>
    <m/>
    <s v="x"/>
    <m/>
    <s v="x"/>
    <m/>
    <b v="0"/>
    <b v="0"/>
    <m/>
    <m/>
    <m/>
    <m/>
    <m/>
    <m/>
    <m/>
    <b v="0"/>
    <m/>
    <m/>
    <m/>
    <s v="ETAPAS workshop of 30/04/2021. R1 is one of the pilots"/>
    <s v="published"/>
    <x v="0"/>
    <m/>
    <s v="Lorenzino Vaccari"/>
    <d v="2021-04-30T00:00:00"/>
    <m/>
  </r>
  <r>
    <s v="AIWT6-310"/>
    <s v="Kari - Chatbot for local governments"/>
    <s v="https://www.etapasproject.eu/usecases/post-3/"/>
    <s v="ETAPAS Project (Asbjørn Følstad, Senior Research Scientist, SINTEF and Anders Mærøe, Project Manager, PROKOM)"/>
    <s v="The chatbot Kari is an AI-based virtual agent developed for local government bodies – the local municipalities – to answer citizen's questions on the municipality services. It is currently available to the citizens of 80 Norwegian local municipalities – covering about 30% of the Norwegian population, and is in the process of being implemented in other European countries, including Sweden, Finland and Denmark. The chatbots knowledge-base contains over 6000 intents (answers to municipality questions), making it one of the largest in the world. "/>
    <s v="Multinational"/>
    <x v="18"/>
    <s v="SE"/>
    <s v="ETAPAS Project: SINTEF-Prokom "/>
    <s v="Non-governmental"/>
    <x v="1"/>
    <s v="Executive and legislative organs, financial and fiscal affairs, external affairs."/>
    <x v="4"/>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s v="x"/>
    <m/>
    <b v="0"/>
    <b v="0"/>
    <m/>
    <m/>
    <m/>
    <m/>
    <m/>
    <m/>
    <m/>
    <b v="0"/>
    <m/>
    <m/>
    <m/>
    <s v="ETAPAS workshop of 30/04/2021. Kari is one of the pilots"/>
    <s v="published"/>
    <x v="0"/>
    <m/>
    <s v="Lorenzino Vaccari"/>
    <d v="2021-04-30T00:00:00"/>
    <m/>
  </r>
  <r>
    <s v="AIWT6-311"/>
    <s v="CERTH-MUKA - Public Organizations Multi-factor Misinformation Handling "/>
    <s v="https://www.etapasproject.eu/usecases/post-4/"/>
    <s v="ETAPAS project (Anna Kougioumtzidou, Research Assistant, Centre for Research &amp; Technology (CERTH) and Evgenia_x000a_Telmetidou, Attorney, Municipality of Katerini)"/>
    <s v="A pilot project of the ETAPAS project. The deployment of AI for fake news detection and prioritization of emerging issues in the municipality of Katerini (Greece) is assessed by the ETAPAS framework to identify all relevant ethical and social risks and propose mitigation actions, eliminating any relevant risks and unforeseen consequences."/>
    <s v="Multinational"/>
    <x v="28"/>
    <s v="EL"/>
    <s v="ETAPAS project: Municipality of Katerini_x000a_"/>
    <s v="Governmental"/>
    <x v="1"/>
    <s v="General public services n.e.c."/>
    <x v="4"/>
    <x v="7"/>
    <m/>
    <s v="Reasoning"/>
    <s v="Automated reasoning"/>
    <m/>
    <m/>
    <s v="B-LGA"/>
    <m/>
    <m/>
    <m/>
    <m/>
    <s v="Minimal-risk"/>
    <s v="-1 Minimal/Limited"/>
    <m/>
    <m/>
    <s v="Expert and Rule based Systems, Algorithmic Decision Making"/>
    <s v="Enforcement"/>
    <s v="Supporting inspection processes"/>
    <x v="0"/>
    <m/>
    <m/>
    <m/>
    <s v="G2G"/>
    <s v="Historical Data"/>
    <s v="Historical Data"/>
    <s v="Public Services and engagement"/>
    <m/>
    <m/>
    <s v="Organizational / Sustained Change"/>
    <b v="0"/>
    <m/>
    <m/>
    <m/>
    <m/>
    <m/>
    <s v="Improved Administration Efficency"/>
    <s v="Improved Administrative Efficiency"/>
    <m/>
    <m/>
    <s v="x"/>
    <s v="x"/>
    <m/>
    <m/>
    <m/>
    <b v="0"/>
    <m/>
    <m/>
    <m/>
    <s v="ETAPAS workshop of 30/04/2021. Kari is one of the pilots"/>
    <s v="published"/>
    <x v="0"/>
    <m/>
    <s v="Lorenzino Vaccari"/>
    <d v="2021-04-30T00:00:00"/>
    <m/>
  </r>
  <r>
    <s v="AIWT6-312"/>
    <s v="Home Quarantine App - Supporting the use of electronic control for home quarantine"/>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s v="National"/>
    <x v="14"/>
    <s v="PL"/>
    <m/>
    <s v="Central-Government"/>
    <x v="4"/>
    <s v="Health n.e.c."/>
    <x v="1"/>
    <x v="0"/>
    <m/>
    <s v="Perception"/>
    <s v="Computer vision"/>
    <s v="Machine learning"/>
    <m/>
    <s v="A-MLA"/>
    <m/>
    <m/>
    <m/>
    <m/>
    <s v="Minimal-risk"/>
    <s v=" 0 Confident"/>
    <m/>
    <m/>
    <s v="Computer Vision and Identity Recognition"/>
    <s v="Analysis, monitoring and regulatory research"/>
    <s v="Monitoring policy implementation"/>
    <x v="0"/>
    <m/>
    <m/>
    <m/>
    <s v="G2C"/>
    <s v="Dynamic Data"/>
    <s v="Dynamic Data"/>
    <s v="Enforcement"/>
    <m/>
    <m/>
    <s v="Organizational / Sustained Change"/>
    <s v="Improved Public Service"/>
    <m/>
    <m/>
    <s v="x"/>
    <s v="x"/>
    <m/>
    <b v="0"/>
    <b v="0"/>
    <m/>
    <m/>
    <m/>
    <m/>
    <m/>
    <m/>
    <m/>
    <b v="0"/>
    <m/>
    <m/>
    <m/>
    <s v="https://metamorphosis.org.mk/wp-content/uploads/2021/04/algovrithms_2.0_report-2021.pdf"/>
    <s v="published"/>
    <x v="0"/>
    <m/>
    <s v="Colin van Noordt"/>
    <d v="2021-03-20T00:00:00"/>
    <m/>
  </r>
  <r>
    <s v="AIWT6-313"/>
    <s v="Estimation of income of self-employed and SMES who pay taxes by module "/>
    <s v="https://www.agenciatributaria.es/"/>
    <s v="felixjesus.aragones@correo.aeat.es"/>
    <s v="SMES and self-employed can opt, under certain circumstances, to pay taxes by modules instead of indicating the exact amount of income. The solution estimates the income of the target population by training in a broadest population of similar characteristics that opt to pay taxes indicating the exact amount of income. It also uses data from taxpayers that change their paying scheme from one period to the next. The estimated amount is later used in the calculation of different ratios and statistics related to income.  "/>
    <s v="National"/>
    <x v="22"/>
    <s v="ES"/>
    <s v="Agencia Tributaria"/>
    <s v="Central-Government"/>
    <x v="3"/>
    <s v="Economic affairs n.e.c"/>
    <x v="1"/>
    <x v="7"/>
    <m/>
    <s v="Reasoning"/>
    <s v="Automated reasoning"/>
    <m/>
    <m/>
    <s v="B-LGA"/>
    <m/>
    <m/>
    <m/>
    <s v="Focus directly natural persons"/>
    <s v="Limited-risk"/>
    <s v=" 0 Confident"/>
    <m/>
    <m/>
    <s v="Expert and Rule based Systems, Algorithmic Decision Making"/>
    <s v="Analysis, monitoring and regulatory research"/>
    <s v="Prediction and planning "/>
    <x v="0"/>
    <m/>
    <m/>
    <m/>
    <s v="G2G"/>
    <s v="Historical Data"/>
    <s v="Location Data"/>
    <s v="Regulatory research, analysis and monitoring"/>
    <m/>
    <m/>
    <s v="Organizational / Sustained Change"/>
    <b v="0"/>
    <m/>
    <m/>
    <m/>
    <m/>
    <m/>
    <s v="Improved Administration Efficency"/>
    <s v="Improved Administrative Efficiency"/>
    <m/>
    <s v="x"/>
    <s v="x"/>
    <m/>
    <m/>
    <m/>
    <m/>
    <b v="0"/>
    <m/>
    <m/>
    <m/>
    <s v="Survey Use and impact of AI in the public sector. 2021"/>
    <s v="validated"/>
    <x v="0"/>
    <m/>
    <s v="Colin van Noordt"/>
    <d v="2021-05-20T00:00:00"/>
    <d v="2021-06-21T00:00:00"/>
  </r>
  <r>
    <s v="AIWT6-314"/>
    <s v="Véda-KAFIR-ROBOTZSARU (‘Robocop’) - System Operated by the Police for Traffic Safety Automated Processing"/>
    <s v="https://www.origo.hu/auto/20160415-megneztuk-a-szupertraffipaxok-vasarosnemenyi-kozpontjat.html"/>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s v="National"/>
    <x v="22"/>
    <s v="ES"/>
    <s v="NAV"/>
    <s v="Central-Government"/>
    <x v="3"/>
    <s v="Transport"/>
    <x v="1"/>
    <x v="6"/>
    <m/>
    <s v="Perception"/>
    <s v="Computer vision"/>
    <s v="Machine learning"/>
    <m/>
    <s v="A-MLA"/>
    <m/>
    <m/>
    <s v="15-VideoSurveillance"/>
    <s v="Include automatic decision systems"/>
    <s v="Limited-risk"/>
    <s v=" 0 Confident"/>
    <m/>
    <m/>
    <s v="Computer Vision and Identity Recognition"/>
    <s v="Enforcement"/>
    <s v="Predictive enforcement processes"/>
    <x v="0"/>
    <m/>
    <m/>
    <m/>
    <s v="G2C"/>
    <s v="Dynamic Data"/>
    <s v="Location Data"/>
    <s v="Enforcement"/>
    <m/>
    <m/>
    <s v="Transformative / Disruptive"/>
    <s v="Improved Public Service"/>
    <m/>
    <m/>
    <s v="x"/>
    <s v="x"/>
    <m/>
    <b v="0"/>
    <b v="0"/>
    <m/>
    <m/>
    <m/>
    <m/>
    <m/>
    <m/>
    <m/>
    <b v="0"/>
    <m/>
    <m/>
    <m/>
    <s v="https://metamorphosis.org.mk/wp-content/uploads/2021/04/algovrithms_2.0_report-2021.pdf"/>
    <s v="published"/>
    <x v="0"/>
    <m/>
    <s v="Colin van Noordt"/>
    <d v="2021-03-20T00:00:00"/>
    <m/>
  </r>
  <r>
    <s v="AIWT6-315"/>
    <s v="Application processing for sickness benefits "/>
    <s v="https://nav.no"/>
    <s v=""/>
    <s v="NAV is developing a new solution for processing applications for sickness benefits where most of the applications will be processed automatically. To ensure correct processing and payment to the end user we have to implement a form of risk assessment of each application. One way of doing that is to train AI-models which can pick out applications to be processed manually. The AI may be trained on data about the user’s situation, the employer, and other relevant information which combined will give a picture of the risk involved. The goal is to process as many applications automatically as possible while also keeping the risk for incorrect payments to the end user/employer low."/>
    <s v="National"/>
    <x v="23"/>
    <s v="NO"/>
    <s v="NAV"/>
    <s v="Private sector"/>
    <x v="0"/>
    <s v="Sickness and disability."/>
    <x v="4"/>
    <x v="4"/>
    <m/>
    <s v="Services"/>
    <s v="Automated reasoning"/>
    <m/>
    <m/>
    <m/>
    <m/>
    <m/>
    <m/>
    <m/>
    <m/>
    <s v=" 0 Confident"/>
    <m/>
    <m/>
    <s v="Machine Learning, Deep Learning"/>
    <m/>
    <m/>
    <x v="0"/>
    <m/>
    <m/>
    <m/>
    <m/>
    <m/>
    <m/>
    <s v="Enforcement"/>
    <m/>
    <m/>
    <m/>
    <b v="0"/>
    <m/>
    <m/>
    <m/>
    <m/>
    <m/>
    <b v="0"/>
    <b v="0"/>
    <m/>
    <m/>
    <m/>
    <m/>
    <m/>
    <m/>
    <m/>
    <b v="0"/>
    <m/>
    <m/>
    <m/>
    <s v="Survey Use and impact of AI in the public sector. 2021"/>
    <s v="validated"/>
    <x v="1"/>
    <s v="[Luca] few information, no link, unclear"/>
    <s v="Colin van Noordt"/>
    <d v="2021-05-20T00:00:00"/>
    <d v="2021-06-21T00:00:00"/>
  </r>
  <r>
    <s v="AIWT6-316"/>
    <s v="Analysis of text streams"/>
    <s v="https://nav.no"/>
    <s v=""/>
    <s v="NAV administers key welfare benefits and services in Norway, and consequently receives a substantial number of user inquires through its online platforms. This is no less true in the wake of COVID-19 restrictions imposed last year. _x000d__x000a_We have used NLP to analyse text streams in order to provide key insights to product teams. Through this work we have, among other things, developed ML models to scrub personal identifiers from text and to classify texts into relevant topics. The end result is a dashboard presenting key insights from user inquires to help guide the priorities of product teams. _x000d__x000a_The solution also contributes to the research project CLEANUP, which is funded by the Norwegian research council and managed by the Norwegian computing center (NR). _x000d__x000a_The goal of CLEANUP is to develop new machine learning methods to automatically anonymise (or at least strongly de-identify) text documents containing personal data. _x000d__x000a_"/>
    <s v="National"/>
    <x v="23"/>
    <s v="NO"/>
    <s v="NAV"/>
    <s v="Private sector"/>
    <x v="1"/>
    <s v="General public services n.e.c."/>
    <x v="4"/>
    <x v="4"/>
    <m/>
    <s v="Communication"/>
    <s v="Natural language processing"/>
    <m/>
    <m/>
    <m/>
    <m/>
    <m/>
    <m/>
    <m/>
    <m/>
    <s v=" 0 Confident"/>
    <m/>
    <m/>
    <s v="Natural Language Processing, Text Mining and Speech Analytics"/>
    <m/>
    <m/>
    <x v="0"/>
    <m/>
    <m/>
    <m/>
    <m/>
    <m/>
    <m/>
    <s v="Internal Management"/>
    <m/>
    <m/>
    <m/>
    <b v="0"/>
    <m/>
    <m/>
    <m/>
    <m/>
    <m/>
    <b v="0"/>
    <b v="0"/>
    <m/>
    <m/>
    <m/>
    <m/>
    <m/>
    <m/>
    <m/>
    <b v="0"/>
    <m/>
    <m/>
    <m/>
    <s v="Survey Use and impact of AI in the public sector. 2021"/>
    <s v="validated"/>
    <x v="1"/>
    <s v="[Luca] few information, no link, unclear"/>
    <s v="Colin van Noordt"/>
    <d v="2021-05-20T00:00:00"/>
    <m/>
  </r>
  <r>
    <s v="AIWT6-317"/>
    <s v="Algorithms in National Tax Authority"/>
    <s v=" "/>
    <m/>
    <s v="The Hungarian Tax Authority have been using various AI systems for selecting inspections or other measures, or as a prescreening (risk analysis), such as Tax and custom declarations for 10 years, declarations related to Electronic Trade and Transport Control System, or the movement of excisable products for 5 years, and Taxpayer data services (in case of online invoicing data services) for 2 years."/>
    <s v="National"/>
    <x v="16"/>
    <s v="HU"/>
    <m/>
    <s v="Governmental"/>
    <x v="1"/>
    <s v="Executive and legislative organs, financial and fiscal affairs, external affairs."/>
    <x v="2"/>
    <x v="4"/>
    <m/>
    <s v="Reasoning"/>
    <s v="Automated reasoning"/>
    <m/>
    <m/>
    <m/>
    <m/>
    <m/>
    <m/>
    <m/>
    <m/>
    <s v=" 0 Confident"/>
    <m/>
    <m/>
    <s v="Predictive Analytics, Simulation and Data Visualisation"/>
    <m/>
    <m/>
    <x v="0"/>
    <m/>
    <m/>
    <m/>
    <m/>
    <m/>
    <m/>
    <s v="Public Services and engagement"/>
    <m/>
    <m/>
    <m/>
    <b v="0"/>
    <m/>
    <m/>
    <m/>
    <m/>
    <m/>
    <b v="0"/>
    <b v="0"/>
    <m/>
    <m/>
    <m/>
    <m/>
    <m/>
    <m/>
    <m/>
    <b v="0"/>
    <m/>
    <m/>
    <m/>
    <s v="alGOVrithms 2.0 report  https://opendatakosovo.org/wp-content/uploads/2021/03/ODK_alGOVrithms-2-0_report-2021_1.pdf?x54363"/>
    <s v="validated"/>
    <x v="1"/>
    <s v="[Luca] Not enough information for publication"/>
    <s v="Colin van Noordt"/>
    <d v="2021-03-20T00:00:00"/>
    <d v="2021-06-21T00:00:00"/>
  </r>
  <r>
    <s v="AIWT6-318"/>
    <s v="TÉBA - Decision on the Maternity Benefit  following the family support scheme of the Hungarian State Treasury "/>
    <s v=" "/>
    <m/>
    <s v="The Treasury operates some other complex algorithms, such as an ASP-system for local governments that aims to: _x000a_ Support local governments in the performance of their tasks and internal operation, the development and electronic development of organizations and processes, the improvement of efficiency, and the reduction of their costs, _x000a_Monitor the management of local governments with modern tools and methods. _x000a_Monitor the financing mechanisms of the local government subsystem. _x000a_Provide access to electronic administration services for the population and businesses living in the affected areas on a single platform in certain municipal administration processes. 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s v="National"/>
    <x v="22"/>
    <s v="ES"/>
    <m/>
    <s v="Central-Government"/>
    <x v="1"/>
    <s v="Executive and legislative organs, financial and fiscal affairs, external affairs."/>
    <x v="1"/>
    <x v="1"/>
    <m/>
    <s v="Reasoning"/>
    <s v="Automated reasoning"/>
    <m/>
    <m/>
    <s v="B-LGA"/>
    <s v="5-Services&amp;Benefits"/>
    <s v="5a-Services&amp;Benefits-eligibility_np"/>
    <m/>
    <m/>
    <s v="High-risk"/>
    <s v=" 0 Confident"/>
    <m/>
    <m/>
    <s v="Expert and Rule based Systems, Algorithmic Decision Making"/>
    <s v="Public services and engagement"/>
    <s v="Service personalisation (various)"/>
    <x v="0"/>
    <m/>
    <m/>
    <m/>
    <s v="G2G"/>
    <s v="Historical Data"/>
    <s v="Historical Data"/>
    <s v="Regulatory research, analysis and monitoring"/>
    <m/>
    <m/>
    <m/>
    <b v="0"/>
    <m/>
    <m/>
    <m/>
    <m/>
    <m/>
    <s v="Improved Administration Efficency"/>
    <s v="Improved Administrative Efficiency"/>
    <m/>
    <m/>
    <s v="x"/>
    <s v="x"/>
    <m/>
    <m/>
    <m/>
    <b v="0"/>
    <m/>
    <m/>
    <m/>
    <s v="https://metamorphosis.org.mk/wp-content/uploads/2021/04/algovrithms_2.0_report-2021.pdf"/>
    <s v="validated"/>
    <x v="0"/>
    <m/>
    <s v="Colin van Noordt"/>
    <d v="2021-03-20T00:00:00"/>
    <m/>
  </r>
  <r>
    <s v="AIWT6-319"/>
    <s v="Predicting sick leave duration"/>
    <s v="https://nav.no_x000a_https://www.jstor.org/stable/40967545"/>
    <s v="brede.bjorhovd@nav.no"/>
    <s v="Predicting sick leave duration: The Norwegian Labour and Welfare Service aim to advice case workers working with people on sick leave on which cases to follow up more closely and which cases that needs less attention. _x000a_The advice is a prediction of remaining duration of the current sick leave. _x000a_The prediction will be a part of the information available for the case worker when deciding to call for a dialogue meeting between the actors involved in the sick leave. The solution uses the random forest algorithm in order to aid explanability, the output is explained using shapley values._x000a_"/>
    <s v="National"/>
    <x v="23"/>
    <s v="NO"/>
    <s v="NAV"/>
    <s v="Central-Government"/>
    <x v="0"/>
    <s v="Unemployment."/>
    <x v="1"/>
    <x v="7"/>
    <m/>
    <s v="Reasoning"/>
    <s v="Automated reasoning"/>
    <m/>
    <m/>
    <s v="B-LGA"/>
    <s v="4-Employement"/>
    <s v="4b-Employement-eval-terminate"/>
    <m/>
    <m/>
    <s v="High-risk"/>
    <s v=" 0 Confident"/>
    <m/>
    <m/>
    <s v="Machine Learning, Deep Learning"/>
    <s v="Analysis, monitoring and regulatory research"/>
    <s v="Prediction and planning "/>
    <x v="0"/>
    <m/>
    <m/>
    <m/>
    <s v="G2G"/>
    <s v="Historical Data"/>
    <s v="Historical Data"/>
    <s v="Public Services and engagement"/>
    <m/>
    <m/>
    <m/>
    <b v="0"/>
    <m/>
    <m/>
    <m/>
    <m/>
    <m/>
    <s v="Improved Administration Efficency"/>
    <s v="Improved Administrative Efficiency"/>
    <m/>
    <s v="x"/>
    <s v="x"/>
    <s v="x"/>
    <m/>
    <m/>
    <m/>
    <b v="0"/>
    <m/>
    <m/>
    <m/>
    <s v="Survey Use and impact of AI in the public sector. 2021"/>
    <s v="validated"/>
    <x v="0"/>
    <s v="[Marco] Not enough information for publication"/>
    <s v="Colin van Noordt"/>
    <d v="2021-05-20T00:00:00"/>
    <m/>
  </r>
  <r>
    <s v="AIWT6-320"/>
    <s v="Selection system of the Directorate General for Audit of European Funds (EUTAF)"/>
    <s v=" "/>
    <m/>
    <s v="The Directorate General for Audit of European Funds (Európai Támogatásokat Auditáló Főigazgatóság (EUTAF)s is the main authority responsible to perform ex-post checks on EU funded grants and programs.they use a selection and evaluation algorithm defined in the EU-Guidance EGESIF-16-0014-01. In most cases, they use the monetary unit sampling (MUS) method, which is a randomized statistical method; meaning that the DG does not use pre-screening or pre-selecting or analytics. Statistical sampling is carried out with the Caseware IDEA software, which has been in use for more than a decade."/>
    <s v="Multinational"/>
    <x v="2"/>
    <s v="BE"/>
    <m/>
    <s v="Governmental"/>
    <x v="1"/>
    <s v="Executive and legislative organs, financial and fiscal affairs, external affairs."/>
    <x v="2"/>
    <x v="4"/>
    <m/>
    <s v="Learning"/>
    <s v="Machine learning"/>
    <m/>
    <m/>
    <m/>
    <m/>
    <m/>
    <m/>
    <m/>
    <m/>
    <s v=" 0 Confident"/>
    <m/>
    <m/>
    <s v="Expert and Rule based Systems, Algorithmic Decision Making"/>
    <m/>
    <m/>
    <x v="0"/>
    <m/>
    <m/>
    <m/>
    <m/>
    <m/>
    <m/>
    <s v="Internal Management"/>
    <m/>
    <m/>
    <m/>
    <b v="0"/>
    <m/>
    <m/>
    <m/>
    <m/>
    <m/>
    <b v="0"/>
    <b v="0"/>
    <m/>
    <m/>
    <m/>
    <m/>
    <m/>
    <m/>
    <m/>
    <b v="0"/>
    <m/>
    <m/>
    <m/>
    <s v="alGOVrithms 2.0 report  https://opendatakosovo.org/wp-content/uploads/2021/03/ODK_alGOVrithms-2-0_report-2021_1.pdf?x54366"/>
    <s v="validated"/>
    <x v="1"/>
    <s v="No AI"/>
    <s v="Colin van Noordt"/>
    <d v="2021-03-20T00:00:00"/>
    <m/>
  </r>
  <r>
    <s v="AIWT6-321"/>
    <s v="Document Categorization - Categorisation and forwarding new inquiries"/>
    <s v="https://en.digst.dk/policy-and-strategy/denmark-s-national-strategy-for-artificial-intelligence/"/>
    <s v="johan.fu@lanekassen.no"/>
    <s v="There are many inquiries everyday by e-mail or by letter, which the employees have to read, categorize manually and them forward them to caseworkers. _x000a_ An AI can do it  in a more efficient way. In other words, AI can categorize the documents at a faster pace than us and with a higher precision. Its a win win for all parties if we can utilize the technique/solution.  _x000a_Instead of buying &quot;off the shelf&quot; solution, the development took place in-house, since the organisation has the data, software and domain knowledge thats required. "/>
    <s v="National"/>
    <x v="9"/>
    <s v="DK"/>
    <s v="Lånekassen (The Norwegian State Educational Loan Fund)"/>
    <s v="Governmental"/>
    <x v="1"/>
    <s v="Executive and legislative organs, financial and fiscal affairs, external affairs."/>
    <x v="4"/>
    <x v="0"/>
    <m/>
    <s v="Communication"/>
    <s v="Natural language processing"/>
    <m/>
    <m/>
    <m/>
    <m/>
    <m/>
    <m/>
    <m/>
    <m/>
    <s v=" 0 Confident"/>
    <m/>
    <m/>
    <s v="Natural Language Processing, Text Mining and Speech Analytics"/>
    <m/>
    <m/>
    <x v="0"/>
    <m/>
    <m/>
    <m/>
    <m/>
    <m/>
    <m/>
    <s v="Public Services and engagement"/>
    <m/>
    <m/>
    <m/>
    <b v="0"/>
    <m/>
    <m/>
    <m/>
    <m/>
    <m/>
    <b v="0"/>
    <b v="0"/>
    <m/>
    <m/>
    <m/>
    <m/>
    <m/>
    <m/>
    <m/>
    <b v="0"/>
    <m/>
    <m/>
    <m/>
    <s v="Survey Use and impact of AI in the public sector. 2021"/>
    <s v="validated"/>
    <x v="1"/>
    <s v="[Marco] Danish or Norway"/>
    <s v="Colin van Noordt"/>
    <d v="2021-05-20T00:00:00"/>
    <m/>
  </r>
  <r>
    <s v="AIWT6-322"/>
    <s v="Intelligent mechanisms for clinical evaluation - Facilitate the reconciliation of citizens"/>
    <s v="https://www.almaviva.it/it_IT/Sanita_digitale/Case_study_IA_sanita_x000a__x000a_https://www.lombardiaspeciale.regione.lombardia.it/wps/portal/LS/Home/News/Dettaglio-News/2020/10-ottobre/premio-vimercate/premio-vimercate_x000a__x000a_https://www.asst-brianza.it/web/uploads/news/newsletter/eedf8a85-a91d-43af-abff-a7655e8875fd.pdf"/>
    <s v="a.manieri@almaviva.it"/>
    <s v="The Client's objective was to introduce intelligent mechanisms that would facilitate the reconciliation of the need to offer the citizen the best care and, at the same time, optimize costs, reducing the time that each doctor took away from taking care of patients for administrative duties. Machine Learning algorithm can support the doctor in the clinical evaluation and make suggestions in less time, analyzing much more information.  Clinicians in the diabetic, nephrology and internal medicine departments are called upon every day to make predictions based on the conditions of the patients being treated with respect to the time of discharge, the possibility of the onset of complications and consequent need for readmission, even urgent, to the facility. . They must, they needed to update the forecast every day for both patients in treatment and for those in protected discharge, to ensure that the facility was always able to provide assistance."/>
    <s v="National"/>
    <x v="12"/>
    <s v="IT"/>
    <s v="AlmavivA"/>
    <s v="Private sector"/>
    <x v="4"/>
    <s v="Health n.e.c."/>
    <x v="1"/>
    <x v="7"/>
    <m/>
    <s v="Learning"/>
    <s v="Machine learning"/>
    <s v="Machine learning"/>
    <m/>
    <s v="A-MLA"/>
    <m/>
    <m/>
    <s v="12-ClinicalUse"/>
    <m/>
    <s v="High-risk"/>
    <s v=" 0 Confident"/>
    <s v="A11-Medical devices, Reg. (EU) 2017/745"/>
    <m/>
    <s v="Machine Learning, Deep Learning"/>
    <s v="Public services and engagement"/>
    <s v="Service personalisation (various)"/>
    <x v="0"/>
    <m/>
    <m/>
    <m/>
    <s v="G2G"/>
    <s v="Historical Data"/>
    <s v="Historical Data"/>
    <s v="Regulatory research, analysis and monitoring"/>
    <m/>
    <m/>
    <m/>
    <b v="0"/>
    <m/>
    <m/>
    <m/>
    <m/>
    <m/>
    <s v="Improved Administration Efficency"/>
    <s v="Improved Administrative Efficiency"/>
    <m/>
    <s v="x"/>
    <m/>
    <s v="x"/>
    <m/>
    <m/>
    <m/>
    <b v="0"/>
    <m/>
    <m/>
    <m/>
    <s v="Survey Use and impact of AI in the public sector. 2021"/>
    <s v="validated"/>
    <x v="0"/>
    <m/>
    <s v="Colin van Noordt"/>
    <d v="2021-05-20T00:00:00"/>
    <m/>
  </r>
  <r>
    <s v="AIWT6-323"/>
    <s v="SNS24 Scout.AI - Analyse the information recorded within the SNS 24 TAE Service"/>
    <s v="https://www.spms.min-saude.pt/2019/08/spms-recebe-apoio-da-fct-para-projetos-de-ciencia-dos-dados-e-ia/_x000a__x000a_https://nova-lincs.di.fct.unl.pt/news-single/98"/>
    <s v="luis.melo.ext@spms.min-saude.pt"/>
    <s v="The Portuguese national health service is tax-funded, and otherwise mostly free of charge for the citizens. _x000a_Regarding telephone triage, Portugal has a national free of charge helpline for emergencies (112) and a separate national health service contact center helpline for non-emergent situations (SNS24), at the cost of a local call. Originally established in 1999, SNS24 evolved into a multichannel contact centre with the mission to facilitate the citizen’s access to the public healthcare services. Whilst providing several different services to callers, its core service is the nurse-led triage that uses protocols developed by the governmental public health agency. _x000a_The Triage, Counselling and Referral Service (TAE) is a telephone service provided by the Contact Centre of the National Health Service - SNS 24._x000a__x000a_In 2018, more than 1 million calls with an average duration of 7-8 minutes were answered. Being of national scope, this is a service that promotes equity in the access to health care._x000a_Telephone service is provided by nurses and follows pre-defined clinical algorithms. Triage is based on a specific clinical algorithm (out of a set of 59), and the choice of the most appropriate algorithm is extremely important and relevant. _x000a_The selected clinical algorithm should ensure high safety (not failing to identify situations that require urgent medical contact) and should have high discriminatory capability._x000a__x000a_In this context, the SNS24 Scout.AI will apply Artificial Intelligence (AI) methodologies, aiming the development of decision support tools with two main objectives:_x000a_1. Support the nurse in the selection of the most appropriate clinical algorithm._x000a_2. Provide support to Directorate-General of Health (DGS) in the optimization process of the design of clinical algorithms and their referrals._x000a__x000a_The first objective will be achieved by identifying the most appropriate algorithms for a given set of symptoms, with adjustment for age and sex. The AI methodology to be applied will be based on a classifier built on automatic learning algorithms on an anonymised data set, obtained from contacts of the SNS 24 in 2017 and 2018. This data represents accumulated experience in around 2 million cases._x000a_After the creation of the prediction model, it will be implemented in the SNS 24 TAE Service as decision support, indicating in real time which algorithms are most likely to be used. _x000a__x000a_The second goal is to create a support tool in the process of optimising the design of clinical algorithms and their referrals._x000a_Adding to the data already mentioned the referral and its adequacy, as well as the diagnoses established at hospital level, it will be possible to:_x000a_- assess the clinical performance of each referral, when classified in terms of safety and discriminatory capacity;_x000a_- predict the impact of potential changes to algorithms in terms of safety and performance;_x000a_- predict hospital-level diagnoses for each algorithm or set of symptoms._x000a__x000a_With this analysis, it will also be possible to detect any anomalous patterns and allow the DGS to make more informed decisions supported by real world data._x000a__x000a_In order to achieve these objectives, Natural Language Processing (NLP) and Machine Learning (ML) techniques developed specifically for the Portuguese language will be used, as well as Knowledge Representation and Reasoning (KRR). The motto of the texts, the extraction of appointed entities and the creation of lists of bigrams and trigrams, as well as the association with international medical classification systems (International Classification of Diseases), using ontology mapping techniques will be carried out. At ML level, automatic classifiers based on Support Vector Machines (SVM) and deep_x000a_neural networks (e.g. bi-LSTM with attention mechanisms) will be developed. Statistical methodologies will also be applied to detect anomalous situations in the application of clinical algorithms and their referral._x000a__x000a_Therefore, the SNS24 Scout.AI project will automatically analyse the information recorded within the SNS 24 TAE Service, using a built-in classifier using ML techniques to help nurses select the most appropriate clinical algorithm. It will also support the optimisation of the design in the SNS 24 algorithms by analysing the results of the referral of each case, improving its discriminatory capacity and clinical safety."/>
    <s v="National"/>
    <x v="24"/>
    <s v="PT"/>
    <s v="SPMS - Serviços Partilhados do Ministério da Saúde, EPE"/>
    <s v="Central-Government"/>
    <x v="4"/>
    <s v="Health n.e.c."/>
    <x v="3"/>
    <x v="7"/>
    <m/>
    <s v="Reasoning"/>
    <s v="Knowledge representation"/>
    <m/>
    <m/>
    <s v="B-LGA"/>
    <m/>
    <m/>
    <m/>
    <s v="Focus directly natural persons"/>
    <s v="Limited-risk"/>
    <s v=" 0 Confident"/>
    <m/>
    <m/>
    <s v="AI-empowered Knowledge Management"/>
    <s v="Enforcement"/>
    <s v="Supporting inspection processes"/>
    <x v="0"/>
    <m/>
    <m/>
    <m/>
    <s v="G2C"/>
    <s v="Dynamic Data"/>
    <s v="Dynamic Data"/>
    <s v="Regulatory research, analysis and monitoring"/>
    <m/>
    <m/>
    <m/>
    <s v="Improved Public Service"/>
    <s v="x"/>
    <m/>
    <m/>
    <m/>
    <m/>
    <b v="0"/>
    <b v="0"/>
    <m/>
    <m/>
    <m/>
    <m/>
    <m/>
    <m/>
    <m/>
    <b v="0"/>
    <m/>
    <m/>
    <m/>
    <s v="Survey Use and impact of AI in the public sector. 2021"/>
    <s v="validated"/>
    <x v="0"/>
    <m/>
    <s v="Colin van Noordt"/>
    <d v="2021-05-20T00:00:00"/>
    <m/>
  </r>
  <r>
    <s v="AIWT6-324"/>
    <s v="AI in Statistical Analysis - Offer fast and relevant answers to ad hoc questions_x000a_"/>
    <s v="https://www.bundesregierung.de/breg-de/suche/datenstrategie-der-bundesregierung-1845632"/>
    <s v="joerg.feuerhake@destatis.de"/>
    <s v="The Federal Statistical Office Germany plans to use AI to offer new and improved results based on existing data. To do so, the Federal Statistical Office plans to cooperate with relevant scientific institutions and important users of statistics. The goal is to offer fast and relevant answers to ad hoc questions that occur in society and political decision-making._x000a_The project is in planning state. There are neither definitve stackeholders identivied nor budget decisions made._x000a_"/>
    <s v="National"/>
    <x v="1"/>
    <s v="DE"/>
    <s v="Federal Statistical Office Germany"/>
    <s v="Governmental"/>
    <x v="1"/>
    <s v="R&amp;D general public services."/>
    <x v="6"/>
    <x v="2"/>
    <m/>
    <s v="Reasoning"/>
    <s v="Knowledge representation"/>
    <m/>
    <m/>
    <m/>
    <m/>
    <m/>
    <m/>
    <m/>
    <m/>
    <s v=" 0 Confident"/>
    <m/>
    <m/>
    <s v="AI-empowered Knowledge Management"/>
    <m/>
    <m/>
    <x v="0"/>
    <m/>
    <m/>
    <m/>
    <m/>
    <m/>
    <m/>
    <s v="Regulatory research, analysis and monitoring"/>
    <m/>
    <m/>
    <m/>
    <b v="0"/>
    <m/>
    <m/>
    <m/>
    <m/>
    <m/>
    <b v="0"/>
    <b v="0"/>
    <m/>
    <m/>
    <m/>
    <m/>
    <m/>
    <m/>
    <m/>
    <b v="0"/>
    <m/>
    <m/>
    <m/>
    <s v="Survey Use and impact of AI in the public sector. 2021"/>
    <s v="validated"/>
    <x v="1"/>
    <s v="[Marco] Not enough information for publication"/>
    <s v="Colin van Noordt"/>
    <d v="2021-05-20T00:00:00"/>
    <m/>
  </r>
  <r>
    <s v="AIWT6-325"/>
    <s v="Machine Learning in Editing and Imputation - Automated editing and correcting of data"/>
    <s v="https://www.statistischebibliothek.de/mir/servlets/MCRFileNodeServlet/DEMonografie_derivate_00001972/PoC_MachineLearning.pdf"/>
    <s v="joerg.feuerhake@destatis.de"/>
    <s v="One important step in statistical data processing is editing and imputation of missing or implausible observations. The Federal Statistical Office Germany is developing approaches to allow for automated editing and imputation based on observed values and plausibility rules. For the task machine learning methods are one important tool. The goal of the automated editing and imputation projects is to relief staff from editing and imputation tasks and to improve timeliness of statistical results at the same time. Often automated approaches are imperative, because digitization leads to larger data sets that need to be processed in a timely manner."/>
    <s v="National"/>
    <x v="1"/>
    <s v="DE"/>
    <s v="Federal Statistical Office Germany"/>
    <s v="Central-Government"/>
    <x v="1"/>
    <s v="General public services n.e.c."/>
    <x v="4"/>
    <x v="5"/>
    <n v="2018"/>
    <s v="Reasoning"/>
    <s v="Automated reasoning"/>
    <s v="Machine learning"/>
    <m/>
    <s v="A-MLA"/>
    <m/>
    <m/>
    <m/>
    <m/>
    <s v="Minimal-risk"/>
    <s v=" 0 Confident"/>
    <m/>
    <m/>
    <s v="Expert and Rule based Systems, Algorithmic Decision Making"/>
    <s v="Internal management"/>
    <s v="Internal support processes"/>
    <x v="0"/>
    <m/>
    <m/>
    <m/>
    <s v="G2G"/>
    <s v="Historical Data"/>
    <s v="Historical Data"/>
    <s v="Internal Management"/>
    <m/>
    <s v="3 - AI4IOP"/>
    <m/>
    <b v="0"/>
    <m/>
    <m/>
    <m/>
    <m/>
    <m/>
    <s v="Improved Administration Efficency"/>
    <s v="Improved Administrative Efficiency"/>
    <m/>
    <m/>
    <s v="x"/>
    <m/>
    <m/>
    <m/>
    <m/>
    <b v="0"/>
    <m/>
    <m/>
    <m/>
    <s v="Survey Use and impact of AI in the public sector. 2021"/>
    <s v="validated"/>
    <x v="0"/>
    <m/>
    <s v="Colin van Noordt"/>
    <d v="2021-05-20T00:00:00"/>
    <m/>
  </r>
  <r>
    <s v="AIWT6-326"/>
    <s v="Machine Learning in Text Classification Projects -  Relieving staff from coding tasks"/>
    <s v="https://www.statistischebibliothek.de/mir/servlets/MCRFileNodeServlet/DEMonografie_derivate_00001972/PoC_MachineLearning.pdf"/>
    <s v="joerg.feuerhake@destatis.de"/>
    <s v="The Federal Statistical Office Germany currently works in several projects to employ machine learning to text classification problems. In many statistics, text information is collected. For statistical purposes, the texts need to be coded into a set of predefined categories. This is a time consuming task. The main goal of the text classification projects is to relief staff from coding tasks and to improve timeliness of statistical results at the same time. Often these approaches are imperative, because digitization leads to larger data sets that need to be processed in a timely manner._x000a_"/>
    <s v="National"/>
    <x v="1"/>
    <s v="DE"/>
    <s v="Federal Statistical Office Germany"/>
    <s v="Central-Government"/>
    <x v="1"/>
    <s v="General public services n.e.c."/>
    <x v="4"/>
    <x v="5"/>
    <n v="2018"/>
    <s v="Reasoning"/>
    <s v="Automated reasoning"/>
    <s v="Machine learning"/>
    <m/>
    <s v="A-MLA"/>
    <m/>
    <m/>
    <m/>
    <m/>
    <s v="Minimal-risk"/>
    <s v=" 0 Confident"/>
    <m/>
    <m/>
    <s v="Expert and Rule based Systems, Algorithmic Decision Making"/>
    <s v="Internal management"/>
    <s v="Internal support processes"/>
    <x v="0"/>
    <m/>
    <m/>
    <m/>
    <s v="G2G"/>
    <s v="Historical Data"/>
    <s v="Historical Data"/>
    <s v="Internal Management"/>
    <m/>
    <s v="3 - AI4IOP"/>
    <m/>
    <b v="0"/>
    <m/>
    <m/>
    <m/>
    <m/>
    <m/>
    <s v="Improved Administration Efficency"/>
    <s v="Improved Administrative Efficiency"/>
    <m/>
    <m/>
    <s v="x"/>
    <m/>
    <m/>
    <m/>
    <m/>
    <b v="0"/>
    <m/>
    <m/>
    <m/>
    <s v="Survey Use and impact of AI in the public sector. 2021"/>
    <s v="validated"/>
    <x v="0"/>
    <m/>
    <s v="Colin van Noordt"/>
    <d v="2021-05-20T00:00:00"/>
    <m/>
  </r>
  <r>
    <s v="AIWT6-327"/>
    <s v="Project ML-SAST"/>
    <s v="https://www.evergabe-online.de/tenderdetails.html?1&amp;id=343088"/>
    <s v="alexander.kuehn@bsi.bund.de"/>
    <s v="The Federal Office for Information Security (BSI) intends to support and advance the development of ML-based SAST tools for automated and autonomous detection of new error patterns during the programming process. This should result in more secure programs, reduced workload and shorter development time._x000a_In the ML-SAST project, the use of machine learning (ML) methods in the context of static application security testing (SAST) will be evaluated. As research and experience prove, ML shows strength in the area of automated pattern recognition. _x000a_As first step of the project the feasibility of ML-based SAST will be investigated. Therefor the current research literature on this topic will be reviewed. The goal is to identify the most suitable ML models. The results will be published in a study. Based on the findings of the study, an open source prototype of the ML-SAST method will be developed."/>
    <s v="National"/>
    <x v="1"/>
    <s v="DE"/>
    <s v="Federal Office for Information Security (BSI)"/>
    <s v="Central-Government"/>
    <x v="1"/>
    <s v="General public services n.e.c."/>
    <x v="1"/>
    <x v="0"/>
    <m/>
    <s v="Learning"/>
    <s v="Machine learning"/>
    <s v="Machine learning"/>
    <m/>
    <s v="A-MLA"/>
    <m/>
    <m/>
    <m/>
    <m/>
    <s v="Minimal-risk"/>
    <s v=" 0 Confident"/>
    <m/>
    <m/>
    <s v="Machine Learning, Deep Learning"/>
    <s v="Enforcement"/>
    <s v="Predictive enforcement processes"/>
    <x v="0"/>
    <m/>
    <m/>
    <m/>
    <s v="G2G"/>
    <s v="Historical Data"/>
    <s v="Location Data"/>
    <s v="Public Services and engagement"/>
    <s v="Yes"/>
    <m/>
    <s v="Incremental / Technical Change"/>
    <b v="0"/>
    <m/>
    <m/>
    <m/>
    <m/>
    <m/>
    <s v="Improved Administration Efficency"/>
    <s v="Improved Administrative Efficiency"/>
    <m/>
    <s v="x"/>
    <s v="x"/>
    <s v="x"/>
    <m/>
    <m/>
    <m/>
    <s v="Open government capabilities"/>
    <s v="x"/>
    <m/>
    <m/>
    <s v="Survey Use and impact of AI in the public sector. 2021"/>
    <s v="validated"/>
    <x v="0"/>
    <m/>
    <s v="Colin van Noordt"/>
    <d v="2021-05-20T00:00:00"/>
    <m/>
  </r>
  <r>
    <s v="AIWT6-328"/>
    <s v="Project ROMATRIS"/>
    <s v="https://robotik.dfki-bremen.de/en/research/projects/romatris/"/>
    <s v="christian.illing@thw.de"/>
    <s v="The project ROMATRIS „robotic material transportation at incident sites“ is aiming at a future solution, to advance one of THW core skills; urban search and rescue. _x000a_ROMATRIS; is a project that addresses two aspects of AI, namely robotics and human-machine-interaction. Within the project a robotic system will be created that brings a payload of 50 to 100 kg and will be able to cross ruins and debris fields, independent of time an weather. Regarding the challenge of keeping operators hands free, hmi comes into play. ROMATRIS; will be sensitive for gesture control, provide a follow me function, avoid collisions with humans and objects, shuttle function._x000a_"/>
    <s v="National"/>
    <x v="1"/>
    <s v="DE"/>
    <s v="Bundesanstalt Technisches Hilfswerk"/>
    <s v="Central-Government"/>
    <x v="5"/>
    <s v="Public order and safety n.e.c."/>
    <x v="4"/>
    <x v="7"/>
    <n v="2025"/>
    <s v="Integration and Interaction"/>
    <s v="Robotics and Automation"/>
    <s v="Machine learning"/>
    <m/>
    <s v="A-MLA"/>
    <m/>
    <m/>
    <m/>
    <s v="Use critical realtime data"/>
    <s v="Limited-risk"/>
    <s v=" 0 Confident"/>
    <m/>
    <m/>
    <s v="Cognitive Robotics and Process Automation, Connected and Automated Vehicles"/>
    <s v="Internal management"/>
    <s v="Internal primary processes"/>
    <x v="0"/>
    <m/>
    <m/>
    <m/>
    <s v="G2C"/>
    <s v="Dynamic Data"/>
    <s v="Location Data"/>
    <s v="Public Services and engagement"/>
    <m/>
    <m/>
    <s v="Transformative / Disruptive"/>
    <s v="Improved Public Service"/>
    <m/>
    <s v="x"/>
    <m/>
    <s v="x"/>
    <m/>
    <b v="0"/>
    <b v="0"/>
    <m/>
    <m/>
    <m/>
    <m/>
    <m/>
    <m/>
    <m/>
    <b v="0"/>
    <m/>
    <m/>
    <m/>
    <s v="Survey Use and impact of AI in the public sector. 2021"/>
    <s v="validated"/>
    <x v="0"/>
    <m/>
    <s v="Colin van Noordt"/>
    <d v="2021-05-20T00:00:00"/>
    <m/>
  </r>
  <r>
    <s v="AIWT6-329"/>
    <s v="Sound2Vision Algorithm "/>
    <s v="deepersense.eu"/>
    <s v="christian.illing@thw.de"/>
    <s v="The Sound2Vision algorithm(use case 1) of the DEEPER-Sense project. This ongoing research project receives funding from the European Union’s Horizon 2020 research and innovation programme under grant agreement No 101016958._x000a__x000a_The main objective of DeeperSense is to significantly improve the environment perception capabilities of service robots and therefore improving their performance and reliability, achieving new functionality, and opening up new applications for robotics._x000a_DeeperSense adopts a novel approach of using Artificial Intelligence and data-driven Machine Learning / Deep Learning to combine the capabilities of non-visual and visual sensors with the objective to improve their joint capability of environment perception beyond the capabilities of the individual sensors._x000a_DeeperSense will focus on underwater robotics as a domain to demonstrate and verify this approach as it is considered one of the most challenging application areas for robot operation and environment perception. The project implements Deep Learning solutions for three use cases that were selected for their societal and environmental relevance and are driven by concrete end-user and market needs. During the project, comprehensive training data will be generated, where the developed algorithms will be trained upon and verified both in the lab and in extensive field trials. The trained algorithms will be optimized to run on the on-board hardware of underwater vehicles, thus enabling real-time execution in support of the autonomous robot behaviour._x000a_Both the algorithms and the data will be made publicly available through online repositories embedded in European research infrastructures._x000a_The DeeperSense consortium consists of renowned experts in robotics and marine robotics, Artificial Intelligence, and underwater sensing. The research and technology partners are complemented by end-users from the three use case application areas. Among others, the dissemination strategy of DeeperSense has the objective to bridge the gap between the European robotics and AI communities and thus strengthen European science and technology._x000a_Use Case 1 aims at an algorithm to improve Diver Monitoring._x000a_Professional divers work under low visibility conditions. This makes it difficult for operation control to monitor their movements, state, and position.  Subsea robots equipped with cameras provide images, but only during good visibility. Acoustic sensors (SONAR), on the other hand, are work even in the dark, but are not very precise. _x000a__x000a_DEEPER-Sense will bring these two sensors together and create the base for a future solution. _x000a__x000a__x000a_"/>
    <s v="Multinational"/>
    <x v="1"/>
    <s v="DE"/>
    <s v="Bundesanstalt Technisches Hilfswerk (THW)"/>
    <s v="Governmental"/>
    <x v="10"/>
    <m/>
    <x v="6"/>
    <x v="4"/>
    <m/>
    <s v="Integration and Interaction"/>
    <s v="Robotics and Automation"/>
    <m/>
    <m/>
    <m/>
    <m/>
    <m/>
    <m/>
    <m/>
    <m/>
    <s v=" 0 Confident"/>
    <m/>
    <m/>
    <s v="Cognitive Robotics and Process Automation, Connected and Automated Vehicles"/>
    <m/>
    <m/>
    <x v="0"/>
    <m/>
    <m/>
    <m/>
    <m/>
    <m/>
    <s v="Location Data"/>
    <s v="Public Services and engagement"/>
    <m/>
    <m/>
    <m/>
    <b v="0"/>
    <m/>
    <m/>
    <m/>
    <m/>
    <m/>
    <b v="0"/>
    <b v="0"/>
    <m/>
    <m/>
    <m/>
    <m/>
    <m/>
    <m/>
    <m/>
    <b v="0"/>
    <m/>
    <m/>
    <m/>
    <s v="Survey Use and impact of AI in the public sector. 2021"/>
    <s v="retired"/>
    <x v="1"/>
    <m/>
    <s v="Colin van Noordt"/>
    <d v="2021-05-20T00:00:00"/>
    <m/>
  </r>
  <r>
    <s v="AIWT6-330"/>
    <s v="Bridge sensors"/>
    <s v="https://baae58888c14f40f89d08821.blob.core.windows.net/paper/SmartShipping_paper_nl.pdf"/>
    <s v="publiekedienstverlening@nlaic.com"/>
    <s v="The Dutch roads and waterways are become increasingly full. The province of South Holland wants its roads and waterways to be safe and accessible, to which end it has introduced the Smart Shipping programme. In a partnership with the Directorate-General for Public Works and Water Management and the Ministry of Infrastructure and Water Management, this programme stimulates smarter, safer, and more efficient use of waterways, so they can stay competitive with other modes of transport. To make smart mobility possible, 55 of the provincial bridges have been equipped with sensors to see whether the bridge is open or not. Induction loops are installed in roads, that measure the amount of traffic. The app uses this data to make sure that ships don’t have to wait unnecessarily long for bridges to open, while minimizing impact on road mobility. "/>
    <s v="Regional"/>
    <x v="13"/>
    <s v="NL"/>
    <s v="Province of SouthHolland"/>
    <s v="Local Government"/>
    <x v="3"/>
    <s v="Transport"/>
    <x v="1"/>
    <x v="2"/>
    <m/>
    <s v="Perception"/>
    <s v="Computer vision"/>
    <s v="Machine learning"/>
    <m/>
    <s v="A-MLA"/>
    <m/>
    <m/>
    <s v="16-Transportation"/>
    <s v="Use critical realtime data"/>
    <s v="Limited-risk"/>
    <s v=" 0 Confident"/>
    <m/>
    <m/>
    <s v="Computer Vision and Identity Recognition"/>
    <s v="Enforcement"/>
    <s v="Smart Recognition processes"/>
    <x v="0"/>
    <m/>
    <m/>
    <m/>
    <s v="G2C"/>
    <s v="Dynamic Data"/>
    <s v="Location Data"/>
    <s v="Smart city"/>
    <m/>
    <m/>
    <s v="Incremental / Technical Change"/>
    <s v="Improved Public Service"/>
    <m/>
    <m/>
    <s v="x"/>
    <s v="x"/>
    <m/>
    <b v="0"/>
    <b v="0"/>
    <m/>
    <m/>
    <m/>
    <m/>
    <m/>
    <m/>
    <m/>
    <b v="0"/>
    <m/>
    <m/>
    <m/>
    <s v="Survey Use and impact of AI in the public sector. 2021"/>
    <s v="validated"/>
    <x v="0"/>
    <m/>
    <s v="Colin van Noordt"/>
    <d v="2021-05-20T00:00:00"/>
    <m/>
  </r>
  <r>
    <s v="AIWT6-331"/>
    <s v="Vegetation detection Friesland - Remote sensing and image recognition to interpret satellite images"/>
    <s v="https://www.ilionx.com/referent/provincie-fryslan-2/"/>
    <s v="publiekedienstverlening@nlaic.com"/>
    <s v="The province of Friesland is using remote sensing and image recognition to interpret satellite images. Using AI, the province can gain insights as to the current state of vegetation on the Dutch Waddeneilanden (Frisian Islands). Up until this project was started, this vegetation registration was done once very 6 or 12 years by inspectors who would go to the islands. However, this process was both too labor intensive and at large intervals. So now AI interprets satellite images, and hard-to-judge areas are reviewed manually by inspectors. An additional benefit is that many of the vegetation is very sensitive to nitrogen. This means that keeping an accurate eye on the island vegetation also helps draw up accurate nitrogen models."/>
    <s v="Regional"/>
    <x v="13"/>
    <s v="NL"/>
    <s v="Province of Friesland"/>
    <s v="Local Government"/>
    <x v="2"/>
    <s v="Environmental protection n.e.c."/>
    <x v="1"/>
    <x v="7"/>
    <m/>
    <s v="Perception"/>
    <s v="Computer vision"/>
    <s v="Machine learning"/>
    <m/>
    <s v="A-MLA"/>
    <m/>
    <m/>
    <m/>
    <m/>
    <s v="Minimal-risk"/>
    <s v="-1 Minimal/Limited"/>
    <m/>
    <m/>
    <s v="Computer Vision and Identity Recognition"/>
    <s v="Enforcement"/>
    <s v="Smart Recognition processes"/>
    <x v="0"/>
    <m/>
    <m/>
    <m/>
    <s v="G2C"/>
    <s v="Dynamic Data"/>
    <s v="Location Data"/>
    <s v="Smart city"/>
    <m/>
    <m/>
    <s v="Incremental / Technical Change"/>
    <s v="Improved Public Service"/>
    <m/>
    <m/>
    <s v="x"/>
    <s v="x"/>
    <m/>
    <b v="0"/>
    <b v="0"/>
    <m/>
    <m/>
    <m/>
    <m/>
    <m/>
    <m/>
    <m/>
    <b v="0"/>
    <m/>
    <m/>
    <m/>
    <s v="Survey Use and impact of AI in the public sector. 2021"/>
    <s v="validated"/>
    <x v="0"/>
    <m/>
    <s v="Colin van Noordt"/>
    <d v="2021-05-20T00:00:00"/>
    <m/>
  </r>
  <r>
    <s v="AIWT6-332"/>
    <s v="Automation subsidy requirements - Application for a subsidy are examined by AI algorithm"/>
    <s v="https://www.zuid-holland.nl/@16784/energietransitie/"/>
    <s v="publiekedienstverlening@nlaic.com"/>
    <s v="This project aims to solve the problem that many individuals want to live more environmentally sustainable lives, but are not financially able to do so. The target of this subsidy are people who live in houses with a property value of no more than 200 000 euros. These people qualify for subsidies that can help them make their house more sustainable, ranging from 300 to 3000 euros. Allotment normally takes a lot of effort and time, because forms need to be scanned and judged. This process would take up to 6 weeks and cost a lot of manpower, which was often more costly than the subsidy in question. This project aims to optimize the existing process: it is an automation project. We started with a cluster data analysis to target the correct people for this subsidy. When these people apply for a subsidy, their application is examined by an algorithm. If the applications meets the qualifications, the subsidy is automatically awarded. The process is thus reduced from several weeks to a few days. This benefits the applicants, as the subsidy is only awarded after they have implemented the steps to make their house more sustainable. If the algorithm cannot award a subsidy, a human will be involved. This means that subsidies are never automatically rejected. In addition to innovative technical aspects, this case process was also innovative. We worked according to the “garage methodology”, using funnels, scrum, and product owners. It cost time to implement this approach, but it works very well for implementing new technology. "/>
    <s v="Regional"/>
    <x v="13"/>
    <s v="NL"/>
    <s v="Provinde of South Holland"/>
    <s v="Local Government"/>
    <x v="3"/>
    <s v="Other industries"/>
    <x v="1"/>
    <x v="7"/>
    <m/>
    <s v="Reasoning"/>
    <s v="Automated reasoning"/>
    <m/>
    <m/>
    <s v="B-LGA"/>
    <s v="5-Services&amp;Benefits"/>
    <s v="6a-LawEnforcement-riskassess_np"/>
    <m/>
    <m/>
    <s v="High-risk"/>
    <s v=" 0 Confident"/>
    <m/>
    <m/>
    <s v="Expert and Rule based Systems, Algorithmic Decision Making"/>
    <s v="Adjudication"/>
    <s v="Taking decisions on benefits  "/>
    <x v="0"/>
    <m/>
    <m/>
    <m/>
    <s v="G2G"/>
    <s v="Dynamic Data"/>
    <s v="Streaming Data"/>
    <s v="Public Services and engagement"/>
    <m/>
    <m/>
    <s v="Incremental / Technical Change"/>
    <b v="0"/>
    <m/>
    <m/>
    <m/>
    <m/>
    <m/>
    <s v="Improved Administration Efficency"/>
    <s v="Improved Administrative Efficiency"/>
    <m/>
    <s v="x"/>
    <m/>
    <s v="x"/>
    <m/>
    <s v="x"/>
    <m/>
    <s v="Open government capabilities"/>
    <s v="x"/>
    <m/>
    <m/>
    <s v="Survey Use and impact of AI in the public sector. 2021"/>
    <s v="validated"/>
    <x v="0"/>
    <m/>
    <s v="Colin van Noordt"/>
    <d v="2021-05-20T00:00:00"/>
    <m/>
  </r>
  <r>
    <s v="AIWT6-333"/>
    <s v="Tracing labour exploitation - Tracing potential victims of human trafficking "/>
    <s v="https://nos.nl/artikel/2273390-mensenhandel-opgespoord-via-bankgegevens"/>
    <s v="publiekedienstverlening@nlaic.com"/>
    <s v="Inspectorate SZW works together with ABN-Amro and the UvA to trace labor exploitation (human trafficking) by applying pattern recognition to baking information. SZW has supplied various risk patterns, which are traced in banking data with scripts. These connections are then checked by persons. If approved, this can be a motive for a further investigation by the Financial Intelligence Unit into suspicious transactions. Based on that investigation, the public prosecutor can decide to write a warrant, which the judge can use as cause for a further investigation. If so, address and transaction details will be supplied by the bank. These are used to trace potential victims – not perpetrators – of human trafficking. This pilot uses linear scripts which are then vetted for false positives by a human controller. The possibility of using machine learning to hone this process with machine learning in the future is under investigation, as well as possible expansion to 4 other large banks. "/>
    <s v="National"/>
    <x v="13"/>
    <s v="NL"/>
    <s v="Inspectorate SZW"/>
    <s v="Central-Government"/>
    <x v="0"/>
    <s v="Social protection n.e.c."/>
    <x v="1"/>
    <x v="2"/>
    <m/>
    <s v="Reasoning"/>
    <s v="Automated reasoning"/>
    <s v="Machine learning"/>
    <m/>
    <s v="A-MLA"/>
    <s v="4-Employement"/>
    <m/>
    <m/>
    <s v="Focus directly natural persons"/>
    <s v="Limited-risk"/>
    <s v=" 0 Confident"/>
    <m/>
    <m/>
    <s v="Expert and Rule based Systems, Algorithmic Decision Making"/>
    <s v="Analysis, monitoring and regulatory research"/>
    <s v="Information analysis processes"/>
    <x v="0"/>
    <m/>
    <m/>
    <m/>
    <s v="G2B"/>
    <s v="Historical Data"/>
    <s v="Location Data"/>
    <s v="Enforcement"/>
    <m/>
    <m/>
    <m/>
    <s v="Improved Public Service"/>
    <m/>
    <m/>
    <m/>
    <s v="x"/>
    <m/>
    <b v="0"/>
    <b v="0"/>
    <m/>
    <m/>
    <m/>
    <m/>
    <m/>
    <m/>
    <m/>
    <b v="0"/>
    <m/>
    <m/>
    <m/>
    <s v="Survey Use and impact of AI in the public sector. 2021"/>
    <s v="validated"/>
    <x v="0"/>
    <m/>
    <s v="Colin van Noordt"/>
    <d v="2021-05-20T00:00:00"/>
    <m/>
  </r>
  <r>
    <s v="AIWT6-334"/>
    <s v="Loting illegally buried cadavers with drones -  Use of drones to detect illegaly buried cadavers"/>
    <s v="https://techforfuture.nl/onderzoek/lopend/hidden-graves/"/>
    <s v="publiekedienstverlening@nlaic.com"/>
    <s v="The Netherlands Food and Consumer Product Safety Authority (NVW) uses drones who employ machine learning to detect irregularities. The goal of this project is to localize illegally buried cadavers. Burying a cadaver will lead to irregularities in surface vegetation. If there are irregularities, an inspector can be deployed to investigate the scene in question. The aim is to get an accurate sense of the actual situation as quickly as possible. The end goal of this technology is that different government services can use the same data, so that they don’t have to collect their own data. "/>
    <s v="National"/>
    <x v="13"/>
    <s v="NL"/>
    <s v="Netherlands Food and Consumer Product Safety Authority (NVW"/>
    <s v="Central-Government"/>
    <x v="3"/>
    <s v="Agriculture, forestry, fishing and hunting"/>
    <x v="4"/>
    <x v="1"/>
    <n v="2020"/>
    <s v="Perception"/>
    <s v="Computer vision"/>
    <s v="Machine learning"/>
    <m/>
    <s v="A-MLA"/>
    <m/>
    <m/>
    <s v="15-VideoSurveillance"/>
    <s v="Use critical realtime data"/>
    <s v="Limited-risk"/>
    <s v=" 0 Confident"/>
    <m/>
    <m/>
    <s v="Computer Vision and Identity Recognition"/>
    <s v="Enforcement"/>
    <s v="Smart Recognition processes"/>
    <x v="0"/>
    <m/>
    <m/>
    <m/>
    <s v="G2G"/>
    <s v="Dynamic Data"/>
    <s v="Location Data"/>
    <s v="Enforcement"/>
    <m/>
    <m/>
    <m/>
    <b v="0"/>
    <m/>
    <m/>
    <m/>
    <m/>
    <m/>
    <s v="Improved Administration Efficency"/>
    <s v="Improved Administrative Efficiency"/>
    <m/>
    <s v="x"/>
    <m/>
    <s v="x"/>
    <m/>
    <m/>
    <m/>
    <b v="0"/>
    <m/>
    <m/>
    <m/>
    <s v="Survey Use and impact of AI in the public sector. 2021"/>
    <s v="validated"/>
    <x v="0"/>
    <m/>
    <s v="Colin van Noordt"/>
    <d v="2021-05-20T00:00:00"/>
    <m/>
  </r>
  <r>
    <s v="AIWT6-335"/>
    <s v="AI for detecting illegal substances -  AI to index seized data carrier"/>
    <s v="https://www.forensischinstituut.nl/"/>
    <s v="publiekedienstverlening@nlaic.com"/>
    <s v="The Netherlands Forensic Institute uses AI to index seized data carriers, and search the contents for images containing illegal substances. This accelerates the work of detectives and makes their work more effective and more efficient. Development followed these steps:_x000a_Labeling illegal substances._x000a_Applying a suitable model architecture (using pre-trained deep learning)_x000a_Fine-tuning (for low-quality pictures)_x000a_Validation: how can this script be improved?_x000a_Implementation_x000a_During this project, an unexpectedly large amount of the time  was spent labeling data."/>
    <s v="National"/>
    <x v="13"/>
    <s v="NL"/>
    <s v="Netherlands Forensic Institute "/>
    <s v="Central-Government"/>
    <x v="5"/>
    <s v="Police Services"/>
    <x v="1"/>
    <x v="0"/>
    <m/>
    <s v="Perception"/>
    <s v="Computer vision"/>
    <s v="Machine learning"/>
    <m/>
    <s v="A-MLA"/>
    <m/>
    <m/>
    <m/>
    <m/>
    <s v="Minimal-risk"/>
    <s v="-1 Minimal/Limited"/>
    <m/>
    <m/>
    <s v="Computer Vision and Identity Recognition"/>
    <s v="Enforcement"/>
    <s v="Smart Recognition processes"/>
    <x v="0"/>
    <m/>
    <m/>
    <m/>
    <s v="G2G"/>
    <s v="Historical Data"/>
    <s v="Historical Data"/>
    <s v="Regulatory research, analysis and monitoring"/>
    <m/>
    <m/>
    <m/>
    <b v="0"/>
    <m/>
    <m/>
    <m/>
    <m/>
    <m/>
    <s v="Improved Administration Efficency"/>
    <s v="Improved Administrative Efficiency"/>
    <m/>
    <s v="x"/>
    <m/>
    <s v="x"/>
    <m/>
    <m/>
    <m/>
    <b v="0"/>
    <m/>
    <m/>
    <m/>
    <s v="Survey Use and impact of AI in the public sector. 2021"/>
    <s v="validated"/>
    <x v="0"/>
    <m/>
    <s v="Colin van Noordt"/>
    <d v="2021-05-20T00:00:00"/>
    <m/>
  </r>
  <r>
    <s v="AIWT6-336"/>
    <s v="Debt relief - Chatbot to assist people with debts"/>
    <s v="https://nederlandseschuldhulproute.nl/"/>
    <s v="publiekedienstverlening@nlaic.com"/>
    <s v="The goal of this project is to make (local) debt relief easily and quickly accessible to debtors. This is done partially with a chatbot that helps people with their questions about their debts. There are different entry routes to debt relief. The best next step is determined on the basis of several key questions that determine the best next step for the person in question. This project is the product of a collaboration between IBM and the Rotterdam Municipality. It is a pilot project in IJsselmonde and Delfshaven in the first two quarters of 2021. The idea, based on the results, is to expand to large and middel-sized Dutch municipalities. In doing so, IBM wants to always collaborate with local municipal debt relief organizations. Nationally, the project is executed in collaboration with several debt relief organizations. IBM sees this project as a way to make a social contribution with their own knowledge and technology, and has no profit motive in this project. IBM maintains cost price rates and makes its own investments in this project, in addition to financing from subsidies from funds and municipalities. "/>
    <s v="National"/>
    <x v="13"/>
    <s v="NL"/>
    <s v="Rotterdam"/>
    <s v="Local Government"/>
    <x v="0"/>
    <s v="Social protection n.e.c."/>
    <x v="0"/>
    <x v="0"/>
    <m/>
    <s v="Communication"/>
    <s v="Natural language processing"/>
    <s v="Machine learning"/>
    <s v="chatbot"/>
    <s v="A-MLA"/>
    <m/>
    <m/>
    <s v="15-VideoSurveillance"/>
    <s v="Focus directly natural persons"/>
    <s v="Limited-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m/>
    <s v="x"/>
    <m/>
    <s v="x"/>
    <s v="x"/>
    <b v="0"/>
    <b v="0"/>
    <m/>
    <m/>
    <m/>
    <m/>
    <m/>
    <m/>
    <m/>
    <b v="0"/>
    <m/>
    <m/>
    <m/>
    <s v="Survey Use and impact of AI in the public sector. 2021"/>
    <s v="validated"/>
    <x v="0"/>
    <m/>
    <s v="Colin van Noordt"/>
    <d v="2021-05-20T00:00:00"/>
    <m/>
  </r>
  <r>
    <s v="AIWT6-337"/>
    <s v="Calculemus FLINT - Ensuring understandability of normative law texts"/>
    <s v="https://homepages.cwi.nl/~storm/publications/calculemus.pdf"/>
    <s v="publiekedienstverlening@nlaic.com"/>
    <s v="Calculemus FLINT is a method for interpreting sources and applying norms. Calculemus is a roadmap for solving normative questions. Flint (Formal Language for the Interpretation of Normative Theories) is the domain-specific language for interpreting judicial sources. The goal of the legal engineering aspect of the program is to promote the exchange of norms between different groups, and to investigate the different ways norms can be handled. In addition, the method can also help explain laws and investigate whether they are executable. An organization must be able to explain that it is legitimately carrying out laws – also when it uses AI to do so. Calculemus Flint ensures that normative law texts are understandable for all parties, which can improve the acceptance of and normative basis for artificially taken decisions. End users of this program can be policy makers or legislative lawyers, but also civilians subject to certain laws. "/>
    <s v="National"/>
    <x v="13"/>
    <s v="NL"/>
    <m/>
    <s v="Central-Government"/>
    <x v="1"/>
    <s v="Executive and legislative organs, financial and fiscal affairs, external affairs."/>
    <x v="1"/>
    <x v="7"/>
    <m/>
    <s v="Communication"/>
    <s v="Natural language processing"/>
    <m/>
    <s v="text analysis"/>
    <s v="B-LGA"/>
    <s v="8-Justice"/>
    <s v="8-Justice"/>
    <m/>
    <s v="Output that could produce physical damages to natural persons"/>
    <s v="High-risk"/>
    <s v="-2 High/Limited"/>
    <m/>
    <m/>
    <s v="Natural Language Processing, Text Mining and Speech Analytics"/>
    <s v="Enforcement"/>
    <s v="Predictive enforcement processes"/>
    <x v="0"/>
    <m/>
    <m/>
    <m/>
    <s v="G2G"/>
    <s v="Historical Data"/>
    <s v="Location Data"/>
    <s v="Regulatory research, analysis and monitoring"/>
    <s v="Yes"/>
    <m/>
    <m/>
    <b v="0"/>
    <m/>
    <m/>
    <m/>
    <m/>
    <m/>
    <s v="Improved Administration Efficency"/>
    <s v="Improved Administrative Efficiency"/>
    <m/>
    <m/>
    <s v="x"/>
    <m/>
    <m/>
    <m/>
    <m/>
    <s v="Open government capabilities"/>
    <s v="x"/>
    <m/>
    <m/>
    <s v="Survey Use and impact of AI in the public sector. 2021"/>
    <s v="validated"/>
    <x v="0"/>
    <m/>
    <s v="Colin van Noordt"/>
    <d v="2021-05-20T00:00:00"/>
    <m/>
  </r>
  <r>
    <s v="AIWT6-338"/>
    <s v="Ik houd van jou Monitor - Monitor which automatically calculates the distance between people"/>
    <s v="https://algoritmeregister.amsterdam.nl/anderhalve-meter-monitor/"/>
    <s v="publiekedienstverlening@nlaic.com"/>
    <s v="The city of Amsterdam has taken various measures to combat the further spread of COVID-19 and to spread awareness on the importance of keeping 1.5 meters distance from one another. To that end, the city has implemented the 1.5 meter monitor. A camera takes a picture of a public scene, and the system automatically calculates the distance between people. Passers-by can see this picture, on which faces have been replaced with smileys, on a screen. This tells them whether they are keeping their distance: a green smiley for more than 1.8 meters distance, an orange smiley for 1.5 to 1.8 meters distance, and a red smiley for less than 1.5 meters distance. Pedestrians are also warned with audio signals. The system does not save the photographs it takes, so images are used only for a direct warning to pedestrians. However, the total amount of pedestrians within range of the camera is recorded, so that it is possible to monitor whether a certain area is too busy. The 1.5 meter monitor is temporarily employed because of emergency ordinance COVID-19 and the necessity of keeping 1.5 meters distance. The system is being test in a number of public spaces in the Amsterdam—Amstelland region."/>
    <s v="Local"/>
    <x v="13"/>
    <s v="NL"/>
    <s v="Amsterdam"/>
    <s v="Local Government"/>
    <x v="4"/>
    <s v="Health n.e.c."/>
    <x v="4"/>
    <x v="6"/>
    <m/>
    <s v="Perception"/>
    <s v="Computer vision"/>
    <s v="Machine learning"/>
    <m/>
    <s v="A-MLA"/>
    <m/>
    <m/>
    <m/>
    <s v="Focus directly natural persons"/>
    <s v="Limited-risk"/>
    <s v=" 0 Confident"/>
    <m/>
    <m/>
    <s v="Computer Vision and Identity Recognition"/>
    <s v="Enforcement"/>
    <s v="Smart Recognition processes"/>
    <x v="0"/>
    <m/>
    <m/>
    <m/>
    <s v="G2C"/>
    <s v="Dynamic Data"/>
    <s v="Location Data"/>
    <s v="Enforcement"/>
    <m/>
    <m/>
    <m/>
    <s v="Improved Public Service"/>
    <m/>
    <m/>
    <s v="x"/>
    <s v="x"/>
    <m/>
    <b v="0"/>
    <b v="0"/>
    <m/>
    <m/>
    <m/>
    <m/>
    <m/>
    <m/>
    <m/>
    <b v="0"/>
    <m/>
    <m/>
    <m/>
    <s v="Survey Use and impact of AI in the public sector. 2021"/>
    <s v="validated"/>
    <x v="0"/>
    <m/>
    <s v="Colin van Noordt"/>
    <d v="2021-05-20T00:00:00"/>
    <m/>
  </r>
  <r>
    <s v="AIWT6-339"/>
    <s v="Detection protective equipment"/>
    <s v="https://www.fnol.cz/aktuality/fakultni-nemocnice-olomouc-testuje-termokamery-pro-podporu-zachytu-priznaku-koronaviru"/>
    <s v="antonin.hlavinka@fnol.cz"/>
    <s v="COVID-19 reporting system - University Hospital Olomouc (UHO) in cooperation with the industry is working on development of an AI based system, which should detect the correct wearing of personal (visitors, in general people in interiors) protective equipment (respirator masks) as ordered by COVID-19 – related regulation, and also adherence to the recommended distance between people, as well as detect cough. The system is currently (April-May 2021) in its testing phase. (For the purposes of the survey, UHO can be considered as part of public sector; state owned hospital.) . As the system is in development there is no public description of the system. However, there is a link to previous non-AI solution managed by the same team in UHO (text in Czech)"/>
    <s v="National"/>
    <x v="8"/>
    <s v="CZ"/>
    <s v="University Hospital Olomouc, contact antonin.hlavinka@fnol.cz"/>
    <s v="Central-Government"/>
    <x v="4"/>
    <s v="Health n.e.c."/>
    <x v="0"/>
    <x v="0"/>
    <n v="2021"/>
    <s v="Perception"/>
    <s v="Computer vision"/>
    <s v="Machine learning"/>
    <m/>
    <s v="A-MLA"/>
    <m/>
    <m/>
    <m/>
    <s v="Focus directly natural persons"/>
    <s v="Limited-risk"/>
    <s v=" 0 Confident"/>
    <m/>
    <m/>
    <s v="Computer Vision and Identity Recognition"/>
    <s v="Analysis, monitoring and regulatory research"/>
    <s v="Monitoring policy implementation"/>
    <x v="0"/>
    <m/>
    <m/>
    <m/>
    <s v="G2C"/>
    <s v="Dynamic Data"/>
    <s v="Location Data"/>
    <s v="Enforcement"/>
    <m/>
    <m/>
    <s v="Incremental / Technical Change"/>
    <s v="Improved Public Service"/>
    <m/>
    <m/>
    <s v="x"/>
    <m/>
    <m/>
    <b v="0"/>
    <b v="0"/>
    <m/>
    <m/>
    <m/>
    <m/>
    <m/>
    <m/>
    <m/>
    <b v="0"/>
    <m/>
    <m/>
    <m/>
    <s v="Survey Use and impact of AI in the public sector. 2021"/>
    <s v="validated"/>
    <x v="0"/>
    <m/>
    <s v="Colin van Noordt"/>
    <d v="2021-05-20T00:00:00"/>
    <m/>
  </r>
  <r>
    <s v="AIWT6-340"/>
    <s v="Object Detection Kit Amsterdam - Automatic detection of garbage "/>
    <s v="https://odk.ai/#/participation"/>
    <s v="publiekedienstverlening@nlaic.com"/>
    <s v="Object Detection Kit (ODK) is an open source platform for municipalities, initiated by Amsterdam. Garbage in public spaces is automatically detected. This information is then transmitted to the service responsible for the removal of that kind of garbage. There is a lot of garbage in certain locations in Amsterdam, especially near underground containers. The Amsterdam municipality aims to keep its streets as clean as possible, while employing its garbage removal services as efficiently as possible. ODK detects garbage in public spaces and enables more effective interventions to make sure streets are clean. ODK reduces the impact of garbage on public spaces. Thanks to automatic scanning and reporting, locals don’t need to report as much wrongly placed garbage."/>
    <s v="Local"/>
    <x v="13"/>
    <s v="NL"/>
    <s v="City of Amsterdam"/>
    <s v="Local Government"/>
    <x v="1"/>
    <s v="Executive and legislative organs, financial and fiscal affairs, external affairs."/>
    <x v="0"/>
    <x v="0"/>
    <m/>
    <s v="Perception"/>
    <s v="Computer vision"/>
    <s v="Machine learning"/>
    <m/>
    <s v="A-MLA"/>
    <m/>
    <m/>
    <m/>
    <m/>
    <s v="Minimal-risk"/>
    <s v=" 0 Confident"/>
    <m/>
    <m/>
    <s v="Computer Vision and Identity Recognition"/>
    <s v="Enforcement"/>
    <s v="Smart Recognition processes"/>
    <x v="0"/>
    <m/>
    <m/>
    <m/>
    <s v="G2G"/>
    <s v="Dynamic Data"/>
    <s v="Location Data"/>
    <s v="Internal Management"/>
    <s v="Yes"/>
    <m/>
    <m/>
    <b v="0"/>
    <m/>
    <m/>
    <m/>
    <m/>
    <m/>
    <s v="Improved Administration Efficency"/>
    <s v="Improved Administrative Efficiency"/>
    <m/>
    <s v="x"/>
    <m/>
    <s v="x"/>
    <s v="x"/>
    <m/>
    <m/>
    <s v="Open government capabilities"/>
    <s v="x"/>
    <m/>
    <m/>
    <s v="Survey Use and impact of AI in the public sector. 2021"/>
    <s v="validated"/>
    <x v="0"/>
    <m/>
    <s v="Colin van Noordt"/>
    <d v="2021-05-20T00:00:00"/>
    <m/>
  </r>
  <r>
    <s v="AIWT6-341"/>
    <s v="Detection causes early school leavers Kungsbacka - Analysing data of early school leavers"/>
    <s v="https://www.kungsbacka.se"/>
    <s v="iwona.carlsson@kungsbacka.se"/>
    <s v="Use AI technology to analyse data about students who go out of primary school without eligibility for upper secondary school. Today we have approximately 100 students per year. It would be interesting to find the factors behind the problem and be able to start the prevention work in time. Today we only analyse grades and the analysis is made by humans. Using AI technology we believe that we can find other causes to the problem. This will be the pilot case for our organisation but the plan is to scale it up and use AI technology for other areas too. "/>
    <s v="Local"/>
    <x v="18"/>
    <s v="SE"/>
    <s v="Kungsbacka municipality"/>
    <s v="Local Government"/>
    <x v="9"/>
    <s v="Pre-primary and primary education."/>
    <x v="4"/>
    <x v="0"/>
    <m/>
    <s v="Learning"/>
    <s v="Planning and Scheduling"/>
    <s v="Machine learning"/>
    <m/>
    <s v="A-MLA"/>
    <s v="3-Education"/>
    <m/>
    <m/>
    <m/>
    <s v="Minimal-risk"/>
    <s v="-1 Minimal/Limited"/>
    <m/>
    <m/>
    <s v="Predictive Analytics, Simulation and Data Visualisation"/>
    <s v="Analysis, monitoring and regulatory research"/>
    <s v="Prediction and planning "/>
    <x v="0"/>
    <m/>
    <m/>
    <m/>
    <s v="G2G"/>
    <s v="Historical Data"/>
    <s v="Historical Data"/>
    <s v="Internal Management"/>
    <m/>
    <m/>
    <m/>
    <b v="0"/>
    <m/>
    <m/>
    <m/>
    <m/>
    <m/>
    <s v="Improved Administration Efficency"/>
    <s v="Improved Administrative Efficiency"/>
    <m/>
    <m/>
    <s v="x"/>
    <s v="x"/>
    <m/>
    <m/>
    <m/>
    <b v="0"/>
    <m/>
    <m/>
    <m/>
    <s v="Survey Use and impact of AI in the public sector. 2021"/>
    <s v="validated"/>
    <x v="0"/>
    <m/>
    <s v="Colin van Noordt"/>
    <d v="2021-05-20T00:00:00"/>
    <m/>
  </r>
  <r>
    <s v="AIWT6-342"/>
    <s v="DeepL Translator "/>
    <s v="https://www.deepl.com/translator"/>
    <s v="twitter:@DeepLcom"/>
    <s v="DeepL Translator _x000d__x000a_Quoted from wikipedia.org:_x000d__x000a_DeepL Translator is a free neural machine translation service launched on 28 August 2017 and developed by DeepL GmbH (Linguee), based in Cologne, Germany. _x000d__x000a_DeepL currently offers translations between the following 24 languages and 552 language pairs._x000d__x000a_There are no advertisements on DeepL. The company wants to earn money by licensing a translation application-programming interface. _x000d__x000a_The algorithm and source code are closed-source and proprietary. The service uses convolutional neural networks (CNNs) that have been trained with the Linguee database._x000d__x000a_"/>
    <s v="National"/>
    <x v="1"/>
    <s v="DE"/>
    <s v="Federal Office for Information Security"/>
    <s v="Governmental"/>
    <x v="10"/>
    <m/>
    <x v="5"/>
    <x v="4"/>
    <m/>
    <s v="Communication"/>
    <s v="Natural language processing"/>
    <m/>
    <m/>
    <m/>
    <m/>
    <m/>
    <m/>
    <m/>
    <m/>
    <s v=" 0 Confident"/>
    <m/>
    <m/>
    <s v="Natural Language Processing, Text Mining and Speech Analytics"/>
    <m/>
    <m/>
    <x v="0"/>
    <m/>
    <m/>
    <m/>
    <m/>
    <m/>
    <m/>
    <s v="Public Services and engagement"/>
    <m/>
    <m/>
    <m/>
    <b v="0"/>
    <m/>
    <m/>
    <m/>
    <m/>
    <m/>
    <b v="0"/>
    <b v="0"/>
    <m/>
    <m/>
    <m/>
    <m/>
    <m/>
    <m/>
    <m/>
    <b v="0"/>
    <m/>
    <m/>
    <m/>
    <s v="Survey Use and impact of AI in the public sector. 2021"/>
    <s v="validated"/>
    <x v="1"/>
    <m/>
    <s v="Colin van Noordt"/>
    <d v="2021-05-20T00:00:00"/>
    <m/>
  </r>
  <r>
    <s v="AIWT6-343"/>
    <s v="Assessment security properties of Symmetric Ciphers - Supporting assessment of security properties of cryptographic algorithms"/>
    <s v="https://www.bsi.bund.de/DE/Themen/Unternehmen-und-Organisationen/Informationen-und-Empfehlungen/Kryptografie/KI-in-der-Kryptografie/ki-in-der-kryptografie_node.html"/>
    <s v="E-Mail: bsi@bsi.bund.de_x000a_De-Mail: poststelle@bsi-bund.de-mail.de_x000a_oder über das Kontaktformular"/>
    <s v="An AI-Tool for the assessment of security properties of Symmetric Ciphers. The use of cryptographic mechanisms requires an assessment of security properties of cryptographic algorithms such as symmetric ciphers. This AI-Tool supports this task by finding a good deep neural network that distinguishes ciphertext pairs of round-reduced symmetric ciphers from random texts and thus, gives a coarse estimation of the security level the symmetric cipher can provide. _x000a_The development of this AI-Tool is part of a study that investigates whether Artificial Intelligence can be helpful in solving cryptographic problems."/>
    <s v="National"/>
    <x v="1"/>
    <s v="DE"/>
    <s v="Federal Office for Information Security"/>
    <s v="Central-Government"/>
    <x v="5"/>
    <s v="Public order and safety n.e.c."/>
    <x v="1"/>
    <x v="7"/>
    <m/>
    <s v="Learning"/>
    <s v="Machine learning"/>
    <s v="Machine learning"/>
    <m/>
    <s v="A-MLA"/>
    <m/>
    <m/>
    <m/>
    <m/>
    <s v="Minimal-risk"/>
    <s v=" 0 Confident"/>
    <m/>
    <m/>
    <s v="Machine Learning, Deep Learning"/>
    <s v="Enforcement"/>
    <s v="Predictive enforcement processes"/>
    <x v="0"/>
    <m/>
    <m/>
    <m/>
    <s v="G2G"/>
    <s v="Dynamic Data"/>
    <m/>
    <s v="Public Services and engagement"/>
    <m/>
    <m/>
    <m/>
    <b v="0"/>
    <m/>
    <m/>
    <m/>
    <m/>
    <m/>
    <s v="Improved Administration Efficency"/>
    <s v="Improved Administrative Efficiency"/>
    <m/>
    <m/>
    <s v="x"/>
    <m/>
    <m/>
    <m/>
    <m/>
    <b v="0"/>
    <m/>
    <m/>
    <m/>
    <s v="Survey Use and impact of AI in the public sector. 2021"/>
    <s v="validated"/>
    <x v="0"/>
    <m/>
    <s v="Colin van Noordt"/>
    <d v="2021-05-20T00:00:00"/>
    <m/>
  </r>
  <r>
    <s v="AIWT6-344"/>
    <s v="Enhancing metadata for textual information - improving the quality of search and automatic reasoning"/>
    <s v="https://www.bsi.bund.de"/>
    <s v="Christoph.Droste@bsi.bund.de"/>
    <s v="The solution shall enhance metadata for unstructured, textual information about the topic of IT-Securty and hence rise the quality of search and automatic reasoning. Therefore a text corpus of public available news and background information shall be created and processed such that the pure text content without artifacts and technical accessories is accessible. _x000a_The resulting texts shall be exploited with a combination of towfold Artificial Intelligence methods. On the one hand traditional methods using manually created taxonomies and ontologies help to find terms of defined meanings in the given text and solve the problem of homonyms. Standards like SKOS (Simple Knowledge Organisation System) guaratny flexibility and reusability._x000a_On the other hand machine learning will be applied to determine the local context and support &quot;Named Entity Extraction&quot; (NER). Modern models of Natural Language Processing (NLP) like &quot;Transformer&quot; models will be  be applied in various tasks like NER, Question-Answering and classification."/>
    <s v="National"/>
    <x v="1"/>
    <s v="DE"/>
    <s v="Federal Office for Security in Information Technology (Bundesamt für Sicherheit in der Informationstechnik - BSI)"/>
    <s v="Central-Government"/>
    <x v="1"/>
    <s v="Executive and legislative organs, financial and fiscal affairs, external affairs."/>
    <x v="1"/>
    <x v="7"/>
    <m/>
    <s v="Communication"/>
    <s v="Natural language processing"/>
    <s v="Machine learning"/>
    <s v="text analysis"/>
    <s v="A-MLA"/>
    <m/>
    <m/>
    <m/>
    <m/>
    <s v="Minimal-risk"/>
    <s v=" 0 Confident"/>
    <m/>
    <m/>
    <s v="Natural Language Processing, Text Mining and Speech Analytics"/>
    <s v="Public services and engagement"/>
    <s v="Data Sharing Management"/>
    <x v="0"/>
    <m/>
    <m/>
    <m/>
    <s v="G2B"/>
    <s v="Historical Data"/>
    <s v="Historical Data"/>
    <s v="Regulatory research, analysis and monitoring"/>
    <m/>
    <s v="2 - IOP4AI​"/>
    <m/>
    <s v="Improved Public Service"/>
    <m/>
    <m/>
    <s v="x"/>
    <m/>
    <m/>
    <s v="Open Government Capabilities"/>
    <b v="0"/>
    <m/>
    <m/>
    <m/>
    <m/>
    <m/>
    <m/>
    <m/>
    <s v="Open government capabilities"/>
    <s v="x"/>
    <m/>
    <m/>
    <s v="Survey Use and impact of AI in the public sector. 2021"/>
    <s v="validated"/>
    <x v="0"/>
    <m/>
    <s v="Colin van Noordt"/>
    <d v="2021-05-20T00:00:00"/>
    <m/>
  </r>
  <r>
    <s v="AIWT6-345"/>
    <s v="Passenger Name Record"/>
    <s v="https://www.bka.de/DE/UnsereAufgaben/Aufgabenbereiche/Zentralstellen/Fluggastdatenspeicherung/Fluggastdatenspeicherung_node.html"/>
    <s v="dennis.meyer@bva.bund.de"/>
    <s v="PNR (Passenger Name Record). The application receives passenger data from air carriers, processes and analyzes it, and forwards these results to the BKA (Bundeskriminalamt) as the responsible national Passenger Information Unit (PIU). In case of required follow-up measures the information is also send to the BPol (Bundespolizei). One goal is to identify individuals who have committed serious crime or terrorist offenses or could do so within a foreseeable period of time. To this end, the passanger data is compared with different crime databases as well as with patterns. In order to be able to create and improve suitable patterns, the PNR Act enables the analysis of PNR data. The BVA (Bundesverwaltungsamt) processes the PNR data on behalf of and according to the instructions of the BKA."/>
    <s v="National"/>
    <x v="1"/>
    <s v="DE"/>
    <s v="BVA (Bundesverwaltungsamt)"/>
    <s v="Governmental"/>
    <x v="5"/>
    <s v="Public order and safety n.e.c."/>
    <x v="4"/>
    <x v="4"/>
    <m/>
    <s v="Planning"/>
    <s v="Searching"/>
    <m/>
    <m/>
    <m/>
    <m/>
    <m/>
    <m/>
    <m/>
    <m/>
    <s v=" 0 Confident"/>
    <m/>
    <m/>
    <s v="AI-empowered Knowledge Management"/>
    <s v="Public services and engagement"/>
    <s v="Information and planning"/>
    <x v="0"/>
    <m/>
    <m/>
    <m/>
    <m/>
    <m/>
    <m/>
    <s v="Regulatory research, analysis and monitoring"/>
    <m/>
    <m/>
    <m/>
    <b v="0"/>
    <m/>
    <m/>
    <m/>
    <m/>
    <m/>
    <b v="0"/>
    <b v="0"/>
    <m/>
    <m/>
    <m/>
    <m/>
    <m/>
    <m/>
    <m/>
    <b v="0"/>
    <m/>
    <m/>
    <m/>
    <s v="Survey Use and impact of AI in the public sector. 2021"/>
    <s v="validated"/>
    <x v="1"/>
    <s v="[Marco] See Survey data, publication on allowed."/>
    <s v="Colin van Noordt"/>
    <d v="2021-05-20T00:00:00"/>
    <m/>
  </r>
  <r>
    <s v="AIWT6-346"/>
    <s v="Real-life traffic analysis - Creation of labelled data sets of real-life video traffic"/>
    <s v="www.zitis.bund.de"/>
    <s v="BD@zitis.bund.de"/>
    <s v="The main goal of the project is to create a labelled data set of videos showing real-life traffic scenes. In particular there is a focus on license plates. Since the manual annotation of video data is extremely ressources consuming and expensive, a high grade of automatisation in the annotation process is desired. To this end the development of a automatic license plate detector was started. Modern technologies from the area of machine learning are used to create a license plate detector, whose annotation capability resembles manual annotation. Moreover, the possibility of human postprocessing and quality assurance is also elaborated. "/>
    <s v="National"/>
    <x v="1"/>
    <s v="DE"/>
    <s v="ZITiS"/>
    <s v="Governmental"/>
    <x v="3"/>
    <s v="Transport"/>
    <x v="4"/>
    <x v="0"/>
    <m/>
    <s v="Perception"/>
    <s v="Computer vision"/>
    <m/>
    <m/>
    <m/>
    <m/>
    <m/>
    <m/>
    <m/>
    <m/>
    <s v=" 0 Confident"/>
    <m/>
    <m/>
    <s v="Computer Vision and Identity Recognition"/>
    <m/>
    <m/>
    <x v="0"/>
    <m/>
    <m/>
    <m/>
    <m/>
    <m/>
    <m/>
    <s v="Regulatory research, analysis and monitoring"/>
    <m/>
    <m/>
    <m/>
    <b v="0"/>
    <m/>
    <m/>
    <m/>
    <m/>
    <m/>
    <b v="0"/>
    <b v="0"/>
    <m/>
    <m/>
    <m/>
    <m/>
    <m/>
    <m/>
    <m/>
    <b v="0"/>
    <m/>
    <m/>
    <m/>
    <s v="Survey Use and impact of AI in the public sector. 2021"/>
    <s v="validated"/>
    <x v="1"/>
    <s v="[Marco] See Survey data, publication on allowed."/>
    <s v="Colin van Noordt"/>
    <d v="2021-05-20T00:00:00"/>
    <m/>
  </r>
  <r>
    <s v="AIWT6-347"/>
    <s v="Support system for classification of citizen inquiries or complaints"/>
    <s v="https://atencioenlinia.ajuntament.barcelona.cat"/>
    <s v="mperezba@bcn.cat"/>
    <s v="Support system for the classification of incidences/complains from citizens in Barcelona. _x000a_IRIS is the service that allows citizens to report incidents or send complaints to the Barcelona City Council for resolution. Through IRIS, citizens can send information and queries, as well as complaints and suggestions for improvement. In this process, the citizen who reports the incident has to classify it using a tree of topics offered through the computer application. This classification is important because it is used to direct the incident directly to the responsible department, thus speeding up the response process. Errors in the thematic classification cause inadequate responses and delays in the resolution of incidents, thus affecting the quality of the service offered._x000a_As part of the IRIS service update project, a module called MARIO has been developed, based on machine learning algorithms -Machine Learning- and natural language processing (one of the technologies included in the IA) to simplify the incident classification process for citizens. From the analysis of the free text describing the incident, MARIO suggests to the citizen the most likely categories where the incident fits because he/she chooses the most appropriate category._x000a_MARIO, which is currently being tested, minimizes the error rate in the initial classification of incidents by greatly reducing manual reclassification processes. Previously, 50% of the communications made needed to be reassigned; now, with MARIO, a hit rate of over 85% is being achieved._x000a_MARIO has been developed using open source tools -Open Source- such as Python, Scikit-*learn and *Pandas, among others. The algorithm has required a training that has been carried out using a dataset with the topics and questions asked by the citizen previously validated to ensure that they have been correctly classified._x000a_This pilot has been used by the Municipal Institute of Informatics to evaluate the techniques and processes of text classification with the following conclusions:_x000a_Often the integration of AI techniques into existing processes has to be accompanied by a restructuring of the data. In the case of IRIS, the wide range of classification options makes the task difficult for a human but makes *IA inefficient. Clustering of categories is recommended_x000a_- It is important to have a quality dataset._x000a_- In order to ensure good system efficiency, good data preprocessing including cleaning and standardization of this data is necessary._x000a_- Data anonymization must be taken into account._x000a_- For good training, it is necessary to have a representative volume of input data that is homogeneous in all categories."/>
    <s v="Local"/>
    <x v="22"/>
    <s v="ES511"/>
    <s v="Barcelona City Council"/>
    <s v="Local Government"/>
    <x v="1"/>
    <s v="General public services n.e.c."/>
    <x v="1"/>
    <x v="7"/>
    <m/>
    <s v="Communication"/>
    <s v="Natural language processing"/>
    <s v="Machine learning"/>
    <s v="Q&amp;A"/>
    <s v="A-MLA"/>
    <m/>
    <m/>
    <m/>
    <m/>
    <s v="Minimal-risk"/>
    <s v="-1 Minimal/Limited"/>
    <m/>
    <m/>
    <s v="Natural Language Processing, Text Mining and Speech Analytics"/>
    <s v="Public services and engagement"/>
    <s v="Engagement management"/>
    <x v="0"/>
    <m/>
    <m/>
    <m/>
    <s v="G2C"/>
    <s v="Dynamic Data"/>
    <s v="Streaming Data"/>
    <s v="Public Services and engagement"/>
    <s v="Yes"/>
    <m/>
    <m/>
    <s v="Improved Public Service"/>
    <m/>
    <s v="x"/>
    <m/>
    <s v="x"/>
    <m/>
    <s v="Open Government Capabilities"/>
    <b v="0"/>
    <m/>
    <m/>
    <m/>
    <m/>
    <m/>
    <m/>
    <m/>
    <s v="Open government capabilities"/>
    <s v="x"/>
    <s v="x"/>
    <m/>
    <s v="Survey Use and impact of AI in the public sector. 2021"/>
    <s v="validated"/>
    <x v="0"/>
    <m/>
    <s v="Colin van Noordt"/>
    <d v="2021-05-20T00:00:00"/>
    <m/>
  </r>
  <r>
    <s v="AIWT6-348"/>
    <s v="Chatbot Sigma"/>
    <s v="https://eportugal.gov.pt/"/>
    <s v="andre.lapa@ama.pt"/>
    <s v="Chatbot &quot;Sigma&quot; - ePortugal.gov.pt_x000d__x000a__x000d__x000a_Sigma is the chatbot of the portuguese public services portal (eportugal.gov.pt)._x000d__x000a_This chatbot responds, in natural language, to user interactions with the information available on the information pages on public services available on the ePortugal portal._x000d__x000a_In addition to answer with information, the user can, in a conversation, change his address on the Citizen Card (Portuguese identification document)._x000d__x000a_In the last Portuguese elections, the citizen was able, through a conversation with Sigma, to know where to vote._x000d__x000a__x000d__x000a_The administration and configuration of Sigma goes through 3 platforms:_x000d__x000a_LUIS - platform that interprets natural language. When trained, he's able to identify what the user wants to know (intention) about a certain service (entity)._x000d__x000a__x000d__x000a_QnA - platform where the ePortugal portal services are loaded so that the bot can identify them, and also where chitchat interactions are loaded (quick chat)._x000d__x000a__x000d__x000a_Cognitive Services APIs Reference - platform where groups of synonyms are loaded in form of keywords to facilitate the bot to interpret a service."/>
    <s v="National"/>
    <x v="24"/>
    <s v="PT"/>
    <s v="Agência para a Modernização Administrativa - AMA"/>
    <s v="Central-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Location Data"/>
    <s v="Public Services and engagement"/>
    <m/>
    <m/>
    <s v="Incremental / Technical Change"/>
    <s v="Improved Public Service"/>
    <s v="x"/>
    <m/>
    <m/>
    <m/>
    <m/>
    <b v="0"/>
    <b v="0"/>
    <m/>
    <m/>
    <m/>
    <m/>
    <m/>
    <m/>
    <m/>
    <b v="0"/>
    <m/>
    <m/>
    <m/>
    <s v="Survey Use and impact of AI in the public sector. 2021"/>
    <s v="validated"/>
    <x v="0"/>
    <m/>
    <s v="Colin van Noordt"/>
    <d v="2021-05-20T00:00:00"/>
    <m/>
  </r>
  <r>
    <s v="AIWT6-349"/>
    <m/>
    <s v="https://www.luxactive.com/en/"/>
    <s v="nikol.bujalkova@luxactive.com"/>
    <s v="Energy, tourism, mobility, data, and service_x000d__x000a__x000d__x000a_We are using international API standards for easy incorporation to data hubs. For example, online booking, an payment of some touristic activity, products, and services provided by our oHA product (online Holiday Assistent)._x000d__x000a_These include a digital guest folder with hotel facilities, updates of the region, and traffic latest updates. Moreover, you can also find many POIs included, nearly event, hotels, restaurants, and tours with navigation. The hotels or some different touristic organization that use these products can direct communication with guests."/>
    <s v="National"/>
    <x v="26"/>
    <s v="SI"/>
    <s v="LuxActive KG "/>
    <s v="Private sector"/>
    <x v="1"/>
    <s v="General public services n.e.c."/>
    <x v="5"/>
    <x v="4"/>
    <m/>
    <s v="Communication"/>
    <s v="Natural language processing"/>
    <m/>
    <m/>
    <m/>
    <m/>
    <m/>
    <m/>
    <m/>
    <m/>
    <s v=" 0 Confident"/>
    <m/>
    <m/>
    <s v="Chatbots, Intelligent Digital Assistants, Virtual Agents and Recommendation Systems"/>
    <m/>
    <m/>
    <x v="0"/>
    <m/>
    <m/>
    <m/>
    <m/>
    <m/>
    <s v="Location Data"/>
    <s v="Public Services and engagement"/>
    <m/>
    <m/>
    <s v="Incremental / Technical Change"/>
    <s v="Improved Public Service"/>
    <m/>
    <m/>
    <s v="x"/>
    <s v="x"/>
    <m/>
    <b v="0"/>
    <b v="0"/>
    <m/>
    <m/>
    <m/>
    <m/>
    <m/>
    <m/>
    <m/>
    <b v="0"/>
    <m/>
    <m/>
    <m/>
    <s v="Survey Use and impact of AI in the public sector. 2021"/>
    <s v="validated"/>
    <x v="1"/>
    <s v="[Marco] Not enough information for publication"/>
    <s v="Colin van Noordt"/>
    <d v="2021-05-20T00:00:00"/>
    <m/>
  </r>
  <r>
    <s v="AIWT6-350"/>
    <s v="Tool to optimize self-consumption in residential sectors"/>
    <s v="https://www.aiguasol.coop"/>
    <s v="oscar.camara@aiguasol.coop"/>
    <s v="The project plans to develop a set of tools to facilitate this process, including one that will optimize the coefficients of hourly distribution of photovoltaic generation based (or any other renewable resource) on the electricity consumption profiles of each user. This process is currently very difficult to carry out with the available tools, since it requires knowledge and forecasting of the consumption habits of the users. The new tool will be able to make such predictions, which together with the prediction of photovoltaic production (or any other renewable resource), will allow the calculation of optimized self-consumption scenarios. Thanks to this technology, users will also be able to adapt their consumption habits to promote self-consumption and, in the future, even offer service to the grid to promote its stability._x000a_The tool is mainly composed of three modules: recruitment, planning and execution. Although AI will be used mainly in the third module, part of its results will also be used in phases one and two to help in system sizing and optimization, allowing the selection of the optimal number of PV panels. This will be done thanks to the automatic generation of statistical profiles according to the typologies of the users."/>
    <s v="National"/>
    <x v="22"/>
    <s v="ES"/>
    <s v="Aiguasol"/>
    <s v="Private sector"/>
    <x v="8"/>
    <s v="Housing and community amenities n.e.c."/>
    <x v="1"/>
    <x v="0"/>
    <m/>
    <s v="Reasoning"/>
    <s v="Automated reasoning"/>
    <m/>
    <m/>
    <s v="B-LGA"/>
    <m/>
    <m/>
    <m/>
    <m/>
    <s v="Minimal-risk"/>
    <s v=" 0 Confident"/>
    <m/>
    <m/>
    <s v="Expert and Rule based Systems, Algorithmic Decision Making"/>
    <s v="Analysis, monitoring and regulatory research"/>
    <s v="Monitoring policy implementation"/>
    <x v="0"/>
    <m/>
    <m/>
    <m/>
    <s v="G2B"/>
    <s v="Historical Data"/>
    <s v="Streaming Data"/>
    <s v="Regulatory research, analysis and monitoring"/>
    <m/>
    <m/>
    <m/>
    <s v="Improved Public Service"/>
    <m/>
    <m/>
    <s v="x"/>
    <s v="x"/>
    <m/>
    <b v="0"/>
    <b v="0"/>
    <m/>
    <m/>
    <m/>
    <m/>
    <m/>
    <m/>
    <m/>
    <b v="0"/>
    <m/>
    <m/>
    <m/>
    <s v="Survey Use and impact of AI in the public sector. 2021"/>
    <s v="validated"/>
    <x v="0"/>
    <m/>
    <s v="Colin van Noordt"/>
    <d v="2021-05-20T00:00:00"/>
    <m/>
  </r>
  <r>
    <s v="AIWT6-351"/>
    <s v="Chatbot Trade Register - Development of Chatbot for Trade Register matters"/>
    <s v="https://www.prh.fi/en/kaupparekisteri.html"/>
    <s v="anna.lauttamus-kauppila@prh.fi"/>
    <s v="The Finnish Patent Registration Office is currently building a  Finnish-speaking chatbot which helps customers with Trade Register matters. _x000a_"/>
    <s v="National"/>
    <x v="7"/>
    <s v="FI"/>
    <s v="Finnish Patent and Registration Office PRH"/>
    <s v="Central-Government"/>
    <x v="3"/>
    <s v="Economic affairs n.e.c"/>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Location Data"/>
    <s v="Public Services and engagement"/>
    <m/>
    <m/>
    <m/>
    <s v="Improved Public Service"/>
    <s v="x"/>
    <m/>
    <m/>
    <s v="x"/>
    <m/>
    <b v="0"/>
    <b v="0"/>
    <m/>
    <m/>
    <m/>
    <m/>
    <m/>
    <m/>
    <m/>
    <b v="0"/>
    <m/>
    <m/>
    <m/>
    <s v="Survey Use and impact of AI in the public sector. 2021"/>
    <s v="validated"/>
    <x v="0"/>
    <m/>
    <s v="Colin van Noordt"/>
    <d v="2021-05-20T00:00:00"/>
    <d v="2021-05-20T00:00:00"/>
  </r>
  <r>
    <s v="AIWT6-352"/>
    <s v="Classification site plans - AI to assist notaries in classifying site plan documents"/>
    <s v="internal web address"/>
    <s v="keith.cortis@gov.mt"/>
    <s v="Computer Vision through image classification techniques, to assist notaries in classifying whether an uploaded document is a site plan or not. The latter is one supporting required by the notary upon signature of contract for property purchase. When the notary submits the contract of purchase via the online notaries portal, several documents need to be uploaded as supporting evidence, one of which includes a site plan of the building, acquired via the land registry department. Once the document is uploaded, this is automatically verified to check on whether the document represents a site plan or not. If the document is classified as a site plan, the notary can proceed with the contract submission, otherwise, he/she needs to re-check whether the correct site plan document was uploaded."/>
    <s v="National"/>
    <x v="7"/>
    <s v="FI"/>
    <s v=""/>
    <s v="Governmental"/>
    <x v="3"/>
    <s v="Economic affairs n.e.c"/>
    <x v="5"/>
    <x v="4"/>
    <m/>
    <s v="Perception"/>
    <s v="Computer vision"/>
    <m/>
    <m/>
    <m/>
    <m/>
    <m/>
    <m/>
    <m/>
    <m/>
    <s v=" 0 Confident"/>
    <m/>
    <m/>
    <s v="Computer Vision and Identity Recognition"/>
    <m/>
    <m/>
    <x v="0"/>
    <m/>
    <m/>
    <m/>
    <m/>
    <m/>
    <m/>
    <s v="Internal Management"/>
    <m/>
    <m/>
    <m/>
    <b v="0"/>
    <m/>
    <m/>
    <m/>
    <m/>
    <m/>
    <b v="0"/>
    <b v="0"/>
    <m/>
    <m/>
    <m/>
    <m/>
    <m/>
    <m/>
    <m/>
    <b v="0"/>
    <m/>
    <m/>
    <m/>
    <s v="Survey Use and impact of AI in the public sector. 2021"/>
    <s v="validated"/>
    <x v="1"/>
    <s v="[Marco] Not enough information for publication"/>
    <s v="Colin van Noordt"/>
    <d v="2021-05-20T00:00:00"/>
    <d v="2021-05-20T00:00:00"/>
  </r>
  <r>
    <s v="AIWT6-353"/>
    <s v="Automation of subtitling videos and audios - Improving accessibility of public websites"/>
    <s v="internal web address"/>
    <s v="mikko.laakso@vero.fi"/>
    <s v="The solution relates to the directive (EU) 2016/2102 of the European Parliament and of the Council of 26 October 2016 on the accessibility of the websites and mobile applications of public sector bodies. The technical solution is intended for subtitling public and internal videos and audios by utilizing Microsoft's Azure cloud computing technology - speech-to-text services and text analytics.  The subtitling service is automated in such a way that the user downloads the recording to be subtitled via the web interface and receives an e-mail when the subtitling is completed. The subtitle file (.srt) is returned to the user. "/>
    <s v="National"/>
    <x v="7"/>
    <s v="FI"/>
    <s v="Finnish Tax Administration (FTA)"/>
    <s v="Central-Government"/>
    <x v="1"/>
    <s v="Executive and legislative organs, financial and fiscal affairs, external affairs."/>
    <x v="1"/>
    <x v="0"/>
    <m/>
    <s v="Perception"/>
    <s v="Audio processing"/>
    <s v="Machine learning"/>
    <m/>
    <s v="A-MLA"/>
    <m/>
    <m/>
    <m/>
    <m/>
    <s v="Minimal-risk"/>
    <s v=" 0 Confident"/>
    <m/>
    <m/>
    <s v="Audio Processing"/>
    <s v="Internal management"/>
    <s v="Internal primary processes"/>
    <x v="0"/>
    <m/>
    <m/>
    <m/>
    <s v="G2C"/>
    <s v="Dynamic Data"/>
    <s v="Streaming Data"/>
    <s v="Public Services and engagement"/>
    <m/>
    <s v="3 - AI4IOP"/>
    <s v="Incremental / Technical Change"/>
    <s v="Improved Public Service"/>
    <m/>
    <s v="x"/>
    <m/>
    <m/>
    <m/>
    <b v="0"/>
    <b v="0"/>
    <m/>
    <m/>
    <m/>
    <m/>
    <m/>
    <m/>
    <m/>
    <b v="0"/>
    <m/>
    <m/>
    <m/>
    <s v="Survey Use and impact of AI in the public sector. 2021"/>
    <s v="validated"/>
    <x v="0"/>
    <m/>
    <s v="Colin van Noordt"/>
    <d v="2021-05-20T00:00:00"/>
    <d v="2021-05-20T00:00:00"/>
  </r>
  <r>
    <s v="AIWT6-354"/>
    <s v="Cultural Heritage Tools - AI tools integrated in the National Library of Finland"/>
    <s v="https://digi.kansalliskirjasto.fi/name-search?set_language=en"/>
    <s v="minna.kaukonen@helsinki.fi"/>
    <s v="Two AI tools have been integrated into the IT system of the National Library of Finland (digi.nationallibrary.fi):_x000a_1. Named entity recognition (NER)_x000a_-Stanford NER software to recognize persons and place names from the Finnish historical newspapers. The first training and evaluation data set was created that consists of pages of both journals and newspapers from the time period 1836–1918. The Stanford NER system was trained using 220 annotated pages and evaluated using 34 pages. The results that were achieved were mostly good: 71 % of person names and 79 % of place names were recognized from the evaluation data._x000a_2. Image classification_x000a_-Google TensorFlow was used to classify images._x000a_A training dataset was created that was used to train the classifier model with TensorFlow. Using the trained model, it was possible to classify images into the following groups: advertisements, drawings, notes, pictures, paintings, maps or garbage._x000a_-The trained model was used to classify 50 000 images and its accuracy was about 70-75% when about 10 000 classified images were manually observed._x000a_-A graphical user interface was created that enabled an easier way to observe achieved results."/>
    <s v="National"/>
    <x v="7"/>
    <s v="FI"/>
    <s v="The National Library of Finland"/>
    <s v="Central-Government"/>
    <x v="7"/>
    <s v="Cultural services."/>
    <x v="1"/>
    <x v="0"/>
    <m/>
    <s v="Communication"/>
    <s v="Natural language processing"/>
    <s v="Machine learning"/>
    <s v="text analysis"/>
    <s v="A-MLA"/>
    <m/>
    <m/>
    <m/>
    <m/>
    <s v="Minimal-risk"/>
    <s v=" 0 Confident"/>
    <m/>
    <m/>
    <s v="Chatbots, Intelligent Digital Assistants, Virtual Agents and Recommendation Systems"/>
    <s v="Internal management"/>
    <s v="Internal primary processes"/>
    <x v="0"/>
    <m/>
    <m/>
    <m/>
    <s v="G2C"/>
    <s v="Historical Data"/>
    <s v="Historical Data"/>
    <s v="Public Services and engagement"/>
    <m/>
    <s v="3 - AI4IOP"/>
    <m/>
    <s v="Improved Public Service"/>
    <m/>
    <s v="x"/>
    <s v="x"/>
    <s v="x"/>
    <m/>
    <b v="0"/>
    <b v="0"/>
    <m/>
    <m/>
    <m/>
    <m/>
    <m/>
    <m/>
    <m/>
    <b v="0"/>
    <m/>
    <m/>
    <m/>
    <s v="Survey Use and impact of AI in the public sector. 2021"/>
    <s v="validated"/>
    <x v="0"/>
    <m/>
    <s v="Colin van Noordt"/>
    <d v="2021-05-20T00:00:00"/>
    <d v="2021-05-20T00:00:00"/>
  </r>
  <r>
    <s v="AIWT6-355"/>
    <s v="Chatbot  Social Insurance Institution of Finland - Automating communication with customers"/>
    <s v="www.kela.fi/lapsiperheet"/>
    <s v="riikka.lindroos-jarvitalo@kela.fi"/>
    <s v="Chatbots are in use in the customer service since 2017, during these years the Chatbot has been developed further, with two different vendors. At the moment, the organisation are  developing this service from FAQ-bot to more sophisticated one, which means that we are planning and testing the use of identification, automation and API. It is planned that in the near future our customers can do the basic customer service tasks with chatbot, and they don't feel the need to contact our customer service as frequently as they do now. _x000a__x000a_Right now the chatbot can answer to questions reqarding familybenefits, income support and coronavirus. Chatbot speaks finnish and swedish, and understands english (anwers are given in either finnish or swedish). "/>
    <s v="National"/>
    <x v="7"/>
    <s v="FI"/>
    <s v="Kela/Kansaneläkelaitos/the Social Insurance Institution of Finland"/>
    <s v="Central-Government"/>
    <x v="4"/>
    <s v="Health n.e.c."/>
    <x v="1"/>
    <x v="5"/>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m/>
    <s v="x"/>
    <m/>
    <s v="x"/>
    <m/>
    <b v="0"/>
    <b v="0"/>
    <m/>
    <m/>
    <m/>
    <m/>
    <m/>
    <m/>
    <m/>
    <b v="0"/>
    <m/>
    <m/>
    <m/>
    <s v="Survey Use and impact of AI in the public sector. 2021"/>
    <s v="validated"/>
    <x v="0"/>
    <m/>
    <s v="Colin van Noordt"/>
    <d v="2021-05-20T00:00:00"/>
    <d v="2021-05-20T00:00:00"/>
  </r>
  <r>
    <s v="AIWT6-356"/>
    <s v="Semi-automated prior art search tool - Tool to search for patents"/>
    <m/>
    <s v="mika.inki@prh.fi"/>
    <s v="The Helsinki City Library has worked with IPRally Technologies Oy to install their patent search tool on our own servers and to customize its user interface and output for our purposes. _x000a__x000a_Patent examiners need to find the most relevant prior art for each new patent application in order to be able to assess the novelty and inventive step of the patent claims. IPRally's system builds a graph from the features of a patent claim (and the description) and similar graphs are built for prior art patent documents (from the databases of large patent offices). The graphs are input into a neural network that converts them to vectors, and the distances between the vectors for the application and prior art documents are compared to find relevant prior art. Public search reports from the large patent offices are used as learning data for the neural network. The output from the system can be easily inputted into Epoquenet (examiner's search system from the European Patent Office) for further analysis._x000a_"/>
    <s v="National"/>
    <x v="7"/>
    <s v="FI"/>
    <s v="Finnish Patent and Registration Office"/>
    <s v="Governmental"/>
    <x v="3"/>
    <s v="Economic affairs n.e.c"/>
    <x v="5"/>
    <x v="4"/>
    <m/>
    <s v="Planning"/>
    <s v="Searching"/>
    <m/>
    <m/>
    <m/>
    <m/>
    <m/>
    <m/>
    <m/>
    <m/>
    <s v=" 0 Confident"/>
    <m/>
    <m/>
    <s v="Machine Learning, Deep Learning"/>
    <m/>
    <m/>
    <x v="0"/>
    <m/>
    <m/>
    <m/>
    <m/>
    <m/>
    <m/>
    <s v="Enforcement"/>
    <m/>
    <m/>
    <m/>
    <b v="0"/>
    <m/>
    <m/>
    <m/>
    <m/>
    <m/>
    <b v="0"/>
    <b v="0"/>
    <m/>
    <m/>
    <m/>
    <m/>
    <m/>
    <m/>
    <m/>
    <b v="0"/>
    <m/>
    <m/>
    <m/>
    <s v="Survey Use and impact of AI in the public sector. 2021"/>
    <s v="validated"/>
    <x v="1"/>
    <s v="[Marco] Not enough information for publication"/>
    <s v="Colin van Noordt"/>
    <d v="2021-05-20T00:00:00"/>
    <d v="2021-05-20T00:00:00"/>
  </r>
  <r>
    <s v="AIWT6-357"/>
    <s v="IMMS (Intelligent Material Management System) for the entire library collection.  "/>
    <s v="https://ai.hel.fi/en/intelligent-material-management-system/ "/>
    <s v="satu.holmberg@hel.fi"/>
    <s v="An intelligent material management system was acquired while the city library moved away from library-specific collections to one shared collection. With the change, the library wanted to enable moving the material freely between different libraries. The system was introduced in May 2019, after which it has been in use but still in the deployment phase. The system has made it possible to reach a situation where the majority of the collection now floats, i.e. moves freely between libraries. IMMS gives public libraries control of collection, space, and float management. IMMS complements your existing ILS and creates an unprecedented level of transparency in your material flow. Utilizing new tools for data collection, items can be tracked to the shelf, shelving cart, transport bin, or storage location._x000a_"/>
    <s v="Local"/>
    <x v="7"/>
    <s v="FI"/>
    <s v="Helsinki City Library"/>
    <s v="Local Government"/>
    <x v="1"/>
    <s v="R&amp;D general public services."/>
    <x v="1"/>
    <x v="1"/>
    <m/>
    <s v="Reasoning"/>
    <s v="Automated reasoning"/>
    <s v="Searching"/>
    <m/>
    <s v="B-LGA"/>
    <m/>
    <m/>
    <m/>
    <m/>
    <s v="Minimal-risk"/>
    <s v=" 0 Confident"/>
    <m/>
    <m/>
    <s v="Expert and Rule based Systems, Algorithmic Decision Making"/>
    <s v="Internal management"/>
    <s v="Internal support processes"/>
    <x v="0"/>
    <m/>
    <m/>
    <m/>
    <s v="G2G"/>
    <s v="Dynamic Data"/>
    <s v="Location Data"/>
    <s v="Regulatory research, analysis and monitoring"/>
    <m/>
    <m/>
    <m/>
    <b v="0"/>
    <m/>
    <m/>
    <m/>
    <m/>
    <m/>
    <s v="Improved Administration Efficency"/>
    <s v="Improved Administrative Efficiency"/>
    <m/>
    <m/>
    <s v="x"/>
    <s v="x"/>
    <m/>
    <m/>
    <m/>
    <s v="Open government capabilities"/>
    <s v="x"/>
    <m/>
    <m/>
    <s v="Survey Use and impact of AI in the public sector. 2021"/>
    <s v="validated"/>
    <x v="0"/>
    <m/>
    <s v="Colin van Noordt"/>
    <d v="2021-05-20T00:00:00"/>
    <d v="2021-05-20T00:00:00"/>
  </r>
  <r>
    <s v="AIWT6-358"/>
    <s v="NeRo Chatbot - Chatbot for clients of maternity services "/>
    <s v="https://ai.hel.fi/en/maternity-clinic-chatbot-nero/"/>
    <s v="monica.lindberg@hel.fi"/>
    <s v="Counseling chat and counseling robot NeRo. Transactions in the chat are initially anonymous, but if necessary, we may ask you to identify yourself during the chat. With identification, we can advise you more personally. The authentication feature is still in the experimental phase. Currently, authentication works best on Android and Windows devices. Full Apple support is coming soon. Anonymous chat already works on all devices.  NeRo counseling robot is not currently in use."/>
    <s v="Local"/>
    <x v="7"/>
    <s v="FI"/>
    <s v="Helsinki"/>
    <s v="Local Government"/>
    <x v="4"/>
    <s v="Health n.e.c."/>
    <x v="0"/>
    <x v="1"/>
    <m/>
    <s v="Communication"/>
    <s v="Natural language processing"/>
    <s v="Machine learning"/>
    <s v="chatbot"/>
    <s v="A-MLA"/>
    <m/>
    <m/>
    <m/>
    <s v="Focus directly natural persons"/>
    <s v="Limited-risk"/>
    <s v="-1 Minimal/Limited"/>
    <m/>
    <m/>
    <s v="Chatbots, Intelligent Digital Assistants, Virtual Agents and Recommendation Systems"/>
    <s v="Public services and engagement"/>
    <s v="Engagement management"/>
    <x v="0"/>
    <m/>
    <m/>
    <m/>
    <s v="G2C"/>
    <s v="Dynamic Data"/>
    <s v="Dynamic Data"/>
    <s v="Public Services and engagement"/>
    <m/>
    <m/>
    <m/>
    <s v="Improved Public Service"/>
    <m/>
    <s v="x"/>
    <m/>
    <m/>
    <m/>
    <b v="0"/>
    <b v="0"/>
    <m/>
    <m/>
    <m/>
    <m/>
    <m/>
    <m/>
    <m/>
    <b v="0"/>
    <m/>
    <m/>
    <m/>
    <s v="Survey Use and impact of AI in the public sector. 2021"/>
    <s v="validated"/>
    <x v="0"/>
    <m/>
    <s v="Colin van Noordt"/>
    <d v="2021-05-20T00:00:00"/>
    <d v="2021-05-20T00:00:00"/>
  </r>
  <r>
    <s v="AIWT6-359"/>
    <s v="Job Market Finland - Matching employees with right jobs"/>
    <s v="https://kokeile.tyomarkkinatori.fi/en/Etusivu"/>
    <s v="tyomarkkinatori.keha@ely-keskus.fi"/>
    <s v="Job Market Finland, which is a service developed by KEHA-Centre and the Ministry of Economic Affairs and Employment, is being built up in stages and it will emerge as a new kind of service for the job market, offering a shared platform for public and private suppliers of services for training and for business and industry, and for the jobs offered by various employment exchange platforms._x000a_The most important thing in the job market is matching the right employees with the right jobs. If everything goes right, the employee gets a job that matches their skills and interests, while the employer gains a skilled worker._x000a_The AI-based matching solution matches jobseeker-profiles and job vacancies based on structured information (e.g. skills, occupations) and natural language. The matches are scored and showed to both jobseeker and employer. AI-solution also helps in describing skills needed or provided. "/>
    <s v="National"/>
    <x v="7"/>
    <s v="FI"/>
    <s v="KEHA-centre"/>
    <s v="Central-Government"/>
    <x v="0"/>
    <s v="Unemployment."/>
    <x v="1"/>
    <x v="7"/>
    <m/>
    <s v="Reasoning"/>
    <s v="Automated reasoning"/>
    <m/>
    <m/>
    <s v="B-LGA"/>
    <s v="4-Employement"/>
    <m/>
    <m/>
    <m/>
    <s v="Minimal-risk"/>
    <s v="-1 Minimal/Limited"/>
    <m/>
    <m/>
    <s v="Expert and Rule based Systems, Algorithmic Decision Making"/>
    <s v="Public services and engagement"/>
    <s v="Service personalisation (various)"/>
    <x v="0"/>
    <m/>
    <m/>
    <m/>
    <s v="G2C"/>
    <s v="Dynamic Data"/>
    <s v="Streaming Data"/>
    <s v="Public Services and engagement"/>
    <m/>
    <m/>
    <m/>
    <s v="Improved Public Service"/>
    <m/>
    <m/>
    <s v="x"/>
    <s v="x"/>
    <m/>
    <b v="0"/>
    <b v="0"/>
    <m/>
    <m/>
    <m/>
    <m/>
    <m/>
    <m/>
    <m/>
    <b v="0"/>
    <m/>
    <m/>
    <m/>
    <s v="Survey Use and impact of AI in the public sector. 2021"/>
    <s v="validated"/>
    <x v="0"/>
    <m/>
    <s v="Colin van Noordt"/>
    <d v="2021-05-20T00:00:00"/>
    <d v="2021-05-20T00:00:00"/>
  </r>
  <r>
    <s v="AIWT6-360"/>
    <s v="Tray - Machine learning to increase performance and stability of data exchange"/>
    <s v=" "/>
    <s v="bernarda.kozelj@gov.si"/>
    <s v="Slovenia uses a unified data exchange system called the Tray. Due to process automation and new data consumers, there is occasionally an overload of the entire system. Data sources are overloaded with a number of requests._x000a_The system is very mission critical on one hand. On the other hand its use is increasing and we want to keep the good reputation by offering high performance and reliability despite the uneven demand. _x000a_A machine learning system was  introduced which predicts the permeability of the data provider system on the basis of its status. Machine learning system uses special algorithms for prediciton._x000a_Learning system collects performance metrics from individual calls, extracts relevant characteristics (time of returning response, occupancy, frequency of failures ...) and instructs the Throttling system on how to regulate the quantity and frequency of calls to a single source._x000a_With the learning and throttling system, we can monitor and regulate the utilization of datasources. This ensures maximum throughput of the system, its stability and the timely acquisition of data._x000a_"/>
    <s v="National"/>
    <x v="26"/>
    <s v="SI"/>
    <s v="Ministry of Public Administration"/>
    <s v="Governmental"/>
    <x v="1"/>
    <s v="General public services n.e.c."/>
    <x v="5"/>
    <x v="4"/>
    <m/>
    <s v="Learning"/>
    <s v="Machine learning"/>
    <m/>
    <m/>
    <m/>
    <m/>
    <m/>
    <m/>
    <m/>
    <m/>
    <s v=" 0 Confident"/>
    <m/>
    <m/>
    <s v="Machine Learning, Deep Learning"/>
    <m/>
    <m/>
    <x v="0"/>
    <m/>
    <m/>
    <m/>
    <m/>
    <m/>
    <m/>
    <s v="Internal Management"/>
    <m/>
    <m/>
    <m/>
    <b v="0"/>
    <m/>
    <m/>
    <m/>
    <m/>
    <m/>
    <b v="0"/>
    <b v="0"/>
    <m/>
    <m/>
    <m/>
    <m/>
    <m/>
    <m/>
    <m/>
    <b v="0"/>
    <m/>
    <m/>
    <m/>
    <s v="Survey Use and impact of AI in the public sector. 2021"/>
    <s v="validated"/>
    <x v="1"/>
    <s v="[Marco] Not enough information for publication"/>
    <s v="Colin van Noordt"/>
    <d v="2021-05-20T00:00:00"/>
    <d v="2021-05-20T00:00:00"/>
  </r>
  <r>
    <s v="AIWT6-361"/>
    <s v="AI assisted chat service - Chatbot for tax purposes "/>
    <s v="https://www.vero.fi/sahkoiset-asiointipalvelut/omavero/"/>
    <s v="mikko.laakso@vero.fi"/>
    <s v="AI assisted chat service provided by Finnish Tax Administration_x000d__x000a_- Service for individual tax payers: virtual agent advises in most common tax matters. During office hours human agent can be invited into conversation if necessary. _x000d__x000a_- Customer gets a quick reply regardless of time, without any telephone expenses or identification required_x000d__x000a_- AI assisted chat service uses NLP (natural language processing) to translate customer messages into a format that can be understood by a virtual agent_x000d__x000a_- AI solution is developed by commercial organisation, whereas governing the virtual agent (AI training, monitoring, and content creation) is done by Finnish Tax Administration chat-product team_x000d__x000a__x000d__x000a__x000d__x000a_"/>
    <s v="National"/>
    <x v="7"/>
    <s v="FI"/>
    <s v="Finnish Tax Administration"/>
    <s v="Central-Government"/>
    <x v="3"/>
    <s v="Economic affairs n.e.c"/>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Location Data"/>
    <s v="Public Services and engagement"/>
    <m/>
    <m/>
    <s v="Incremental / Technical Change"/>
    <s v="Improved Public Service"/>
    <m/>
    <s v="x"/>
    <m/>
    <m/>
    <m/>
    <b v="0"/>
    <b v="0"/>
    <m/>
    <m/>
    <m/>
    <m/>
    <m/>
    <m/>
    <m/>
    <b v="0"/>
    <m/>
    <m/>
    <m/>
    <s v="Survey Use and impact of AI in the public sector. 2021"/>
    <s v="validated"/>
    <x v="0"/>
    <m/>
    <s v="Colin van Noordt"/>
    <d v="2021-05-20T00:00:00"/>
    <d v="2021-05-20T00:00:00"/>
  </r>
  <r>
    <s v="AIWT6-362"/>
    <s v="Sentiment analysis of customer feedback - Sentiment analysis in taxation area"/>
    <s v=" "/>
    <s v="lasse.winter@vero.fi"/>
    <s v="Finnish Tax Administration has collected customer feedback and text from a variety of sources, such as social media, service chat and webpage feedback channels. On some of these the customer himself classifies his satisfaction while other data has been manually labeled by officials. This training data has been used to create a Finnish language sentiment analysis algorithm which performs better in taxation area than Finnish language open-source solutions. The algorithm is based on a LSTM neural network architecture with a word embedding layer. "/>
    <s v="National"/>
    <x v="7"/>
    <s v="FI"/>
    <s v="Finnish Tax Administration"/>
    <s v="Governmental"/>
    <x v="3"/>
    <s v="Economic affairs n.e.c"/>
    <x v="4"/>
    <x v="2"/>
    <m/>
    <s v="Communication"/>
    <s v="Natural language processing"/>
    <m/>
    <m/>
    <m/>
    <m/>
    <m/>
    <m/>
    <m/>
    <m/>
    <s v=" 0 Confident"/>
    <m/>
    <m/>
    <s v="Natural Language Processing, Text Mining and Speech Analytics"/>
    <m/>
    <m/>
    <x v="0"/>
    <m/>
    <m/>
    <m/>
    <m/>
    <m/>
    <s v="Location Data"/>
    <s v="Internal Management"/>
    <m/>
    <m/>
    <m/>
    <b v="0"/>
    <m/>
    <m/>
    <m/>
    <m/>
    <m/>
    <b v="0"/>
    <b v="0"/>
    <m/>
    <m/>
    <m/>
    <m/>
    <m/>
    <m/>
    <m/>
    <b v="0"/>
    <m/>
    <m/>
    <m/>
    <s v="Survey Use and impact of AI in the public sector. 2021"/>
    <s v="validated"/>
    <x v="1"/>
    <s v="[Marco] Author asked to NOT publishing it"/>
    <s v="Colin van Noordt"/>
    <d v="2021-05-20T00:00:00"/>
    <d v="2021-05-20T00:00:00"/>
  </r>
  <r>
    <s v="AIWT6-363"/>
    <s v="MLOps platform for classification purposes - Developing classification models"/>
    <s v=" "/>
    <s v="jussi.ritola@stat.fi"/>
    <s v="Aim is to make maintaining and developing machine learning classification models easier and more robust. Classification models are used in internal processes, either in batch mode or as online prediction services._x000a_The system also defines architecture and security policies to be used with the models. So that those decisions don't have to be made in each case separately._x000a_The system is meant for expert usage in internal data or statistics processes. The outcome is usually some middle-product data which is then aggregated before it is released to the public as a statistics release."/>
    <s v="National"/>
    <x v="7"/>
    <s v="FI"/>
    <s v="Statistics Finland"/>
    <s v="Central-Government"/>
    <x v="1"/>
    <s v="R&amp;D general public services."/>
    <x v="3"/>
    <x v="0"/>
    <m/>
    <s v="Learning"/>
    <s v="Machine learning"/>
    <s v="Machine learning"/>
    <m/>
    <s v="A-MLA"/>
    <m/>
    <m/>
    <m/>
    <m/>
    <s v="Minimal-risk"/>
    <s v=" 0 Confident"/>
    <m/>
    <m/>
    <s v="Machine Learning, Deep Learning"/>
    <s v="Internal management"/>
    <s v="Internal support processes"/>
    <x v="0"/>
    <m/>
    <m/>
    <m/>
    <s v="G2G"/>
    <s v="Dynamic Data"/>
    <m/>
    <s v="Internal Management"/>
    <m/>
    <m/>
    <m/>
    <b v="0"/>
    <m/>
    <m/>
    <m/>
    <m/>
    <m/>
    <s v="Improved Administration Efficency"/>
    <s v="Improved Administrative Efficiency"/>
    <m/>
    <m/>
    <s v="x"/>
    <m/>
    <m/>
    <m/>
    <m/>
    <b v="0"/>
    <m/>
    <m/>
    <m/>
    <s v="Survey Use and impact of AI in the public sector. 2021"/>
    <s v="validated"/>
    <x v="0"/>
    <m/>
    <s v="Colin van Noordt"/>
    <d v="2021-05-20T00:00:00"/>
    <d v="2021-05-20T00:00:00"/>
  </r>
  <r>
    <s v="AIWT6-364"/>
    <s v="Anomaly detection in e-government administration"/>
    <s v=" "/>
    <s v="zoltan.mathe@idomsoft.hu"/>
    <s v="Anomaly detection in e government administration_x000a_In government administration various critical services are used. In order to maximise these services reability and availability we are being introducing various machine learning techniques. We are focusing for the smooth operation of huge amount of services such as in order to minimise the risk of service corruption we are predicting the future load or we are trying to identify the miss usage of a certain services, etc._x000a_We are using different algorithms to create models for anomaly detection in order to analyse huge amount of data, which are produced by various general public services used by many people for government administration. "/>
    <s v="National"/>
    <x v="16"/>
    <s v="HU"/>
    <s v="Idomsoft ZRT"/>
    <s v="Central-Government"/>
    <x v="1"/>
    <s v="Public Services"/>
    <x v="3"/>
    <x v="7"/>
    <m/>
    <s v="Planning"/>
    <s v="Planning and Scheduling"/>
    <s v="Machine learning"/>
    <m/>
    <s v="A-MLA"/>
    <m/>
    <m/>
    <m/>
    <s v="Include automatic decision systems"/>
    <s v="Limited-risk"/>
    <s v=" 0 Confident"/>
    <m/>
    <m/>
    <s v="Predictive Analytics, Simulation and Data Visualisation"/>
    <s v="Analysis, monitoring and regulatory research"/>
    <s v="Monitoring policy implementation"/>
    <x v="0"/>
    <m/>
    <m/>
    <m/>
    <s v="G2G"/>
    <s v="Historical Data"/>
    <s v="Streaming Data"/>
    <s v="Regulatory research, analysis and monitoring"/>
    <m/>
    <m/>
    <m/>
    <b v="0"/>
    <m/>
    <m/>
    <m/>
    <m/>
    <m/>
    <s v="Improved Administration Efficency"/>
    <s v="Improved Administrative Efficiency"/>
    <m/>
    <m/>
    <s v="x"/>
    <m/>
    <m/>
    <s v="x"/>
    <s v="x"/>
    <b v="0"/>
    <m/>
    <m/>
    <m/>
    <s v="Survey Use and impact of AI in the public sector. 2021"/>
    <s v="validated"/>
    <x v="0"/>
    <m/>
    <s v="Colin van Noordt"/>
    <d v="2021-05-20T00:00:00"/>
    <d v="2021-05-20T00:00:00"/>
  </r>
  <r>
    <s v="AIWT6-365"/>
    <s v="Prediction supply of trucks - Machine Learning to predict truck scheduling"/>
    <s v="https://www.researchgate.net/project/Application-of-Artificial-Immune-System-in-Prediction"/>
    <s v="mail.taoufik@gmail.com"/>
    <s v="The AI enabled solution (using maching learning), is planned to be used in order to predict the available capacity in trucks scheduled for the next day. This prediction should help to optimize the transport flow. "/>
    <s v="National"/>
    <x v="11"/>
    <s v="FR"/>
    <s v="La Poste"/>
    <s v="Central-Government"/>
    <x v="3"/>
    <s v="Transport"/>
    <x v="3"/>
    <x v="7"/>
    <m/>
    <s v="Learning"/>
    <s v="Machine learning"/>
    <s v="Machine learning"/>
    <m/>
    <s v="A-MLA"/>
    <m/>
    <m/>
    <m/>
    <m/>
    <s v="Minimal-risk"/>
    <s v=" 0 Confident"/>
    <m/>
    <m/>
    <s v="Predictive Analytics, Simulation and Data Visualisation"/>
    <s v="Analysis, monitoring and regulatory research"/>
    <s v="Prediction and planning "/>
    <x v="0"/>
    <m/>
    <m/>
    <m/>
    <s v="G2B"/>
    <s v="Historical Data"/>
    <s v="Location Data"/>
    <s v="Internal Management"/>
    <m/>
    <m/>
    <s v="Incremental / Technical Change"/>
    <s v="Improved Public Service"/>
    <m/>
    <m/>
    <s v="x"/>
    <s v="x"/>
    <m/>
    <b v="0"/>
    <b v="0"/>
    <m/>
    <m/>
    <m/>
    <m/>
    <m/>
    <m/>
    <m/>
    <b v="0"/>
    <m/>
    <m/>
    <m/>
    <s v="Survey Use and impact of AI in the public sector. 2021"/>
    <s v="validated"/>
    <x v="0"/>
    <m/>
    <s v="Colin van Noordt"/>
    <d v="2021-05-20T00:00:00"/>
    <d v="2021-05-20T00:00:00"/>
  </r>
  <r>
    <s v="AIWT6-366"/>
    <s v="programmi interattivi ENEA"/>
    <s v=" "/>
    <s v="marina.sorrentino@enea.it"/>
    <s v="utilizzo il programma delle presenze e tutti i programmi interattivi ENEA"/>
    <s v="National"/>
    <x v="12"/>
    <s v="IT"/>
    <s v="ENEA"/>
    <s v="Governmental"/>
    <x v="10"/>
    <m/>
    <x v="5"/>
    <x v="4"/>
    <m/>
    <s v="Communication"/>
    <s v="Natural language processing"/>
    <m/>
    <m/>
    <m/>
    <m/>
    <m/>
    <m/>
    <m/>
    <m/>
    <s v=" 0 Confident"/>
    <m/>
    <m/>
    <s v="Chatbots, Intelligent Digital Assistants, Virtual Agents and Recommendation Systems"/>
    <m/>
    <m/>
    <x v="0"/>
    <m/>
    <m/>
    <m/>
    <m/>
    <m/>
    <m/>
    <s v="Public Services and engagement"/>
    <m/>
    <m/>
    <m/>
    <b v="0"/>
    <m/>
    <m/>
    <m/>
    <m/>
    <m/>
    <b v="0"/>
    <b v="0"/>
    <m/>
    <m/>
    <m/>
    <m/>
    <m/>
    <m/>
    <m/>
    <b v="0"/>
    <m/>
    <m/>
    <m/>
    <s v="Survey Use and impact of AI in the public sector. 2021"/>
    <s v="validated"/>
    <x v="1"/>
    <s v="[Marco] Not enough information for publication"/>
    <s v="Colin van Noordt"/>
    <d v="2021-05-20T00:00:00"/>
    <d v="2021-05-20T00:00:00"/>
  </r>
  <r>
    <s v="AIWT6-367"/>
    <s v="Unlocking digitized documents -  using OCR, extracting entities and organising image content"/>
    <s v="http://www.eluxemburgensia.lu"/>
    <s v="yves.maurer@bnl.etat.lu"/>
    <s v="Unlock digitized textual documents by correcting OCR, extracting entities and organising image content."/>
    <s v="National"/>
    <x v="20"/>
    <s v="LU"/>
    <s v="Bibliothèque nationale de Luxembourg"/>
    <s v="Central-Government"/>
    <x v="1"/>
    <s v="General services."/>
    <x v="1"/>
    <x v="0"/>
    <m/>
    <s v="Perception"/>
    <s v="Computer vision"/>
    <s v="Natural language processing"/>
    <m/>
    <s v="C-STA"/>
    <m/>
    <m/>
    <s v="11-Culture"/>
    <m/>
    <s v="Minimal-risk"/>
    <s v=" 0 Confident"/>
    <m/>
    <m/>
    <s v="Computer Vision and Identity Recognition"/>
    <s v="Internal management"/>
    <s v="Internal primary processes"/>
    <x v="0"/>
    <m/>
    <m/>
    <m/>
    <s v="G2G"/>
    <s v="Historical Data"/>
    <s v="Historical Data"/>
    <s v="Public Services and engagement"/>
    <m/>
    <s v="3 - AI4IOP"/>
    <m/>
    <b v="0"/>
    <m/>
    <m/>
    <m/>
    <m/>
    <m/>
    <s v="Improved Administration Efficency"/>
    <s v="Improved Administrative Efficiency"/>
    <m/>
    <s v="x"/>
    <m/>
    <s v="x"/>
    <m/>
    <m/>
    <m/>
    <b v="0"/>
    <m/>
    <m/>
    <m/>
    <s v="Survey Use and impact of AI in the public sector. 2021"/>
    <s v="validated"/>
    <x v="0"/>
    <m/>
    <s v="Colin van Noordt"/>
    <d v="2021-05-20T00:00:00"/>
    <d v="2021-05-20T00:00:00"/>
  </r>
  <r>
    <s v="AIWT6-368"/>
    <s v="Kranj Digital Twin - Representation of the city digitally"/>
    <s v="https://pametnamlaka.3fs.net/"/>
    <s v="ana.vizovisek@kranj.si"/>
    <s v="Digital twin for representing consuming of water, gas, traffic, et of the city"/>
    <s v="Local"/>
    <x v="26"/>
    <s v="SI042"/>
    <s v="City Municipality of Kranj"/>
    <s v="Local Government"/>
    <x v="1"/>
    <s v="R&amp;D general public services."/>
    <x v="3"/>
    <x v="7"/>
    <m/>
    <s v="Planning"/>
    <s v="Optimisation"/>
    <s v="Machine learning"/>
    <m/>
    <s v="A-MLA"/>
    <s v="2-CritInfrastruct"/>
    <m/>
    <m/>
    <s v="Use critical realtime data"/>
    <s v="Limited-risk"/>
    <s v="-3 Not Confident"/>
    <m/>
    <m/>
    <s v="Predictive Analytics, Simulation and Data Visualisation"/>
    <s v="Analysis, monitoring and regulatory research"/>
    <s v="Prediction and planning "/>
    <x v="0"/>
    <m/>
    <m/>
    <m/>
    <s v="G2G"/>
    <s v="Dynamic Data"/>
    <s v="Location Data"/>
    <s v="Service integration"/>
    <m/>
    <m/>
    <m/>
    <b v="0"/>
    <m/>
    <m/>
    <m/>
    <m/>
    <m/>
    <s v="Improved Administration Efficency"/>
    <s v="Improved Administrative Efficiency"/>
    <m/>
    <m/>
    <s v="x"/>
    <s v="x"/>
    <m/>
    <m/>
    <m/>
    <b v="0"/>
    <m/>
    <m/>
    <m/>
    <s v="Survey Use and impact of AI in the public sector. 2021"/>
    <s v="validated"/>
    <x v="0"/>
    <m/>
    <s v="Colin van Noordt"/>
    <d v="2021-05-20T00:00:00"/>
    <d v="2021-05-20T00:00:00"/>
  </r>
  <r>
    <s v="AIWT6-369"/>
    <s v="AuroraAI - Ministry of Finance"/>
    <s v="National Artificial Intelligence Programme AuroraAI"/>
    <s v="antti.hahto@vm.fi"/>
    <s v="During 2021, starter kits for deploying the AuroraAI network's core components for service providers will be published as well as a package of various services connected to the network. The starter kit will allow the first service providers to connect their services to the AuroraAI network._x000a_Responsibility for developing the reference implementations of the AuroraAI network interfaces has been assigned to DigiFinland Oy, which is a state-owned special task company. AuroraAI chatbot and the How am I? service will be piloted in the daily life of higher comprehensive school pupils in 2021."/>
    <s v="National"/>
    <x v="7"/>
    <s v="FI"/>
    <s v="Ministry of Finance"/>
    <s v="Central-Government"/>
    <x v="1"/>
    <s v="R&amp;D general public services."/>
    <x v="3"/>
    <x v="7"/>
    <m/>
    <s v="Learning"/>
    <s v="Machine learning"/>
    <s v="Machine learning"/>
    <m/>
    <s v="A-MLA"/>
    <m/>
    <m/>
    <m/>
    <s v="Include automatic decision systems"/>
    <s v="Limited-risk"/>
    <s v=" 0 Confident"/>
    <m/>
    <m/>
    <s v="Predictive Analytics, Simulation and Data Visualisation"/>
    <s v="Public services and engagement"/>
    <s v="Service personalisation (various)"/>
    <x v="0"/>
    <m/>
    <m/>
    <m/>
    <s v="G2B"/>
    <s v="Historical Data"/>
    <s v="Location Data"/>
    <s v="Service integration"/>
    <m/>
    <m/>
    <m/>
    <s v="Improved Public Service"/>
    <s v="x"/>
    <s v="x"/>
    <m/>
    <s v="x"/>
    <s v="x"/>
    <b v="0"/>
    <b v="0"/>
    <m/>
    <m/>
    <m/>
    <m/>
    <m/>
    <m/>
    <m/>
    <b v="0"/>
    <m/>
    <m/>
    <m/>
    <s v="Survey Use and impact of AI in the public sector. 2021"/>
    <s v="validated"/>
    <x v="0"/>
    <m/>
    <s v="Colin van Noordt"/>
    <d v="2021-05-20T00:00:00"/>
    <d v="2021-05-20T00:00:00"/>
  </r>
  <r>
    <s v="AIWT6-370"/>
    <s v="Social and Creative AI policy tools"/>
    <s v=" "/>
    <s v="nioannou@meci.gov.cy"/>
    <s v="Use AI to develop policy tools for Social and Creative Industries"/>
    <s v="National"/>
    <x v="6"/>
    <s v="CY"/>
    <s v="Ministry of Energy, Commerce and Industry"/>
    <s v="Governmental"/>
    <x v="0"/>
    <s v="Social protection n.e.c."/>
    <x v="4"/>
    <x v="4"/>
    <m/>
    <s v="Learning"/>
    <s v="Machine learning"/>
    <m/>
    <m/>
    <m/>
    <m/>
    <m/>
    <m/>
    <m/>
    <m/>
    <s v=" 0 Confident"/>
    <m/>
    <m/>
    <s v="Machine Learning, Deep Learning"/>
    <m/>
    <m/>
    <x v="0"/>
    <m/>
    <m/>
    <m/>
    <m/>
    <m/>
    <m/>
    <s v="Public Services and engagement"/>
    <m/>
    <m/>
    <m/>
    <b v="0"/>
    <m/>
    <m/>
    <m/>
    <m/>
    <m/>
    <b v="0"/>
    <b v="0"/>
    <m/>
    <m/>
    <m/>
    <m/>
    <m/>
    <m/>
    <m/>
    <b v="0"/>
    <m/>
    <m/>
    <m/>
    <s v="Survey Use and impact of AI in the public sector. 2021"/>
    <s v="validated"/>
    <x v="1"/>
    <s v="[Marco] Not enough information for publication"/>
    <s v="Colin van Noordt"/>
    <d v="2021-05-20T00:00:00"/>
    <d v="2021-05-20T00:00:00"/>
  </r>
  <r>
    <s v="AIWT6-371"/>
    <s v="DBA - Intelligent Control Platform"/>
    <s v="https://medium.com/urban-ai/ambient-intelligence-and-the-digital-umbrella-1650edbe3732"/>
    <s v="Marius Hartmann_x000a_MarHar@erst.dk"/>
    <s v="The research unit was established in 2017 when put first two AI models into production, in direct integration with an (internal) Control Systems so they are continually evaluating new data. Every time there's a change in our data, it's machine interprets certain thresholds put up for decision support. Intelligent Control. They have about 30 models in production today and are currently implementing their third generation of our platform now called the Intelligent Control Platform.  Currently working with real time graph ML and fraud detection and architecting of the data platform supporting this."/>
    <s v="National"/>
    <x v="9"/>
    <s v="DK"/>
    <s v="Danish Business Authority"/>
    <s v="Central-Government"/>
    <x v="1"/>
    <s v="Executive and legislative organs, financial and fiscal affairs, external affairs."/>
    <x v="1"/>
    <x v="2"/>
    <m/>
    <s v="Learning"/>
    <s v="Machine learning"/>
    <s v="Machine learning"/>
    <m/>
    <s v="A-MLA"/>
    <s v="6-LawEnforcement"/>
    <s v="5a-Services&amp;Benefits-eligibility_np"/>
    <m/>
    <s v="Focus directly natural persons"/>
    <s v="High-risk"/>
    <s v=" 0 Confident"/>
    <m/>
    <m/>
    <s v="AI-empowered Knowledge Management"/>
    <s v="Enforcement"/>
    <s v="Predictive enforcement processes"/>
    <x v="0"/>
    <s v="Yes"/>
    <m/>
    <m/>
    <s v="G2G"/>
    <s v="Historical Data"/>
    <s v="Historical Data"/>
    <s v="Enforcement"/>
    <m/>
    <m/>
    <s v="Organizational / Sustained Change"/>
    <b v="0"/>
    <m/>
    <m/>
    <m/>
    <m/>
    <m/>
    <s v="Improved Administration Efficency"/>
    <s v="Improved Administrative Efficiency"/>
    <m/>
    <m/>
    <s v="x"/>
    <m/>
    <m/>
    <m/>
    <m/>
    <b v="0"/>
    <m/>
    <m/>
    <m/>
    <s v="Survey Use and impact of AI in the public sector. 2021"/>
    <s v="validated"/>
    <x v="0"/>
    <m/>
    <s v="Colin van Noordt"/>
    <d v="2021-05-20T00:00:00"/>
    <d v="2021-05-20T00:00:00"/>
  </r>
  <r>
    <s v="AIWT6-372"/>
    <s v="Polyteia"/>
    <s v="https://www.polyteia.com/"/>
    <m/>
    <s v="The Berlin-based Polyteia provides a data analytics and visualization platform which connects city and municipal data from multiple sources with local government decision-makers. Founded in 2017, Polyteia enables municipalities to optimize their operations and enhance decision-making and planning when it comes to some of their core action fields: schools, mobility, childcare etc One of the cliensts is the municipality of Oranienburg - which has been collaborating with the startup."/>
    <s v="Local"/>
    <x v="1"/>
    <s v="DE"/>
    <s v="municipality of Oranienburg"/>
    <s v="Private sector"/>
    <x v="1"/>
    <s v="Executive and legislative organs, financial and fiscal affairs, external affairs."/>
    <x v="2"/>
    <x v="4"/>
    <m/>
    <s v="Reasoning"/>
    <s v="Automated reasoning"/>
    <m/>
    <m/>
    <m/>
    <m/>
    <m/>
    <m/>
    <m/>
    <m/>
    <s v=" 0 Confident"/>
    <m/>
    <m/>
    <s v="AI-empowered Knowledge Management"/>
    <m/>
    <m/>
    <x v="0"/>
    <m/>
    <m/>
    <m/>
    <m/>
    <m/>
    <m/>
    <s v="Public Services and engagement"/>
    <m/>
    <m/>
    <m/>
    <b v="0"/>
    <m/>
    <m/>
    <m/>
    <m/>
    <m/>
    <b v="0"/>
    <b v="0"/>
    <m/>
    <m/>
    <m/>
    <m/>
    <m/>
    <m/>
    <m/>
    <b v="0"/>
    <m/>
    <m/>
    <m/>
    <s v="https://novoville.com/i-am-a-citizen/ , https://www.dw.com/en/the-business-of-improving-government-efficiency/a-52734147 "/>
    <s v="validated"/>
    <x v="1"/>
    <s v="[Marco] Not clear where AI, more BI and DW"/>
    <s v="Colin van Noordt"/>
    <d v="2021-05-20T00:00:00"/>
    <d v="2021-05-20T00:00:00"/>
  </r>
  <r>
    <s v="AIWT6-373"/>
    <s v="Civocracy - Online Platform"/>
    <s v="https://www.civocracy.org/"/>
    <s v="twitter @civocracy"/>
    <s v="Civocracy is an online platform serving as a discussion board between citizens, businesses, organizations, and governments. Features include city-lead discussions and debates, idea crowdsourcing, statistics and analysis, real-time tracked impact, thus reviving the sense of community through participation, collaboration, and transparency. Cities in Germany, Netherlands, Belgium and France have already experienced the added value it offers to online citizen consultation. The platform has a Data Analytics/ML function and is capable of analysing group sentiments. "/>
    <s v="Multinational"/>
    <x v="1"/>
    <s v="DE"/>
    <s v="Civocracy"/>
    <s v="Non-governmental"/>
    <x v="1"/>
    <s v="R&amp;D general public services."/>
    <x v="1"/>
    <x v="7"/>
    <m/>
    <s v="Learning"/>
    <s v="Machine learning"/>
    <s v="Machine learning"/>
    <s v="sentiment analysis"/>
    <s v="A-MLA"/>
    <m/>
    <m/>
    <m/>
    <s v="Human Rights"/>
    <s v="Limited-risk"/>
    <s v=" 0 Confident"/>
    <m/>
    <m/>
    <m/>
    <s v="Public services and engagement"/>
    <s v="Engagement management"/>
    <x v="0"/>
    <m/>
    <m/>
    <m/>
    <s v="G2C"/>
    <s v="Dynamic Data"/>
    <s v="Streaming Data"/>
    <s v="Public Services and engagement"/>
    <s v="Yes"/>
    <m/>
    <m/>
    <s v="Improved Public Service"/>
    <m/>
    <s v="x"/>
    <m/>
    <s v="x"/>
    <m/>
    <s v="Open Government Capabilities"/>
    <b v="0"/>
    <m/>
    <m/>
    <m/>
    <m/>
    <m/>
    <m/>
    <m/>
    <s v="Open government capabilities"/>
    <s v="x"/>
    <s v="x"/>
    <m/>
    <m/>
    <s v="validated"/>
    <x v="0"/>
    <m/>
    <s v="Colin van Noordt"/>
    <d v="2021-05-20T00:00:00"/>
    <d v="2021-05-20T00:00:00"/>
  </r>
  <r>
    <s v="AIWT6-374"/>
    <s v="Chaos - Analysis of multiple data sources to forecast property market performance"/>
    <s v=" "/>
    <m/>
    <s v="CHAOS analyses multiple data sources to forecast property market performance. Using Artificial Intelligence, we provide our customers with actionable insights Chaos is being used in various Finnish cities, such as in Helsinki, Skanska and others.  "/>
    <s v="National"/>
    <x v="7"/>
    <s v="FI"/>
    <s v="Helsinki, Skansa and others"/>
    <s v="Private sector"/>
    <x v="1"/>
    <s v="Executive and legislative organs, financial and fiscal affairs, external affairs."/>
    <x v="3"/>
    <x v="7"/>
    <m/>
    <s v="Reasoning"/>
    <s v="Knowledge representation"/>
    <m/>
    <m/>
    <s v="B-LGA"/>
    <m/>
    <m/>
    <m/>
    <m/>
    <s v="Minimal-risk"/>
    <s v=" 0 Confident"/>
    <m/>
    <m/>
    <s v="AI-empowered Knowledge Management"/>
    <s v="Analysis, monitoring and regulatory research"/>
    <s v="Information analysis processes"/>
    <x v="0"/>
    <m/>
    <m/>
    <m/>
    <s v="G2G"/>
    <s v="Historical Data"/>
    <s v="Historical Data"/>
    <s v="Public Services and engagement"/>
    <m/>
    <m/>
    <m/>
    <b v="0"/>
    <m/>
    <m/>
    <m/>
    <m/>
    <m/>
    <s v="Improved Administration Efficency"/>
    <s v="Improved Administrative Efficiency"/>
    <m/>
    <m/>
    <s v="x"/>
    <m/>
    <m/>
    <m/>
    <m/>
    <b v="0"/>
    <m/>
    <m/>
    <m/>
    <s v="https://chaosarchitects.com/customer-cases/"/>
    <s v="validated"/>
    <x v="0"/>
    <m/>
    <s v="Colin van Noordt"/>
    <d v="2021-05-20T00:00:00"/>
    <d v="2021-05-20T00:00:00"/>
  </r>
  <r>
    <s v="AIWT6-375"/>
    <s v="Prediction of exacerbation of COPD and heart failure patients"/>
    <s v=" "/>
    <s v="Lasse Olsen, lasol@digst.dk"/>
    <s v="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Based on patient reported measurements of blood pressure, oxygen saturation, and heart rate, the algorithm identifies whether there is a risk of exacerbation or heart failure, even before the event occurs. A deterioration in the patient’s condition warns the healthcare professionals and early preventive treatment can be initiated."/>
    <s v="Local"/>
    <x v="9"/>
    <s v="DK"/>
    <s v="TeleCare Nord "/>
    <s v="Local Government"/>
    <x v="4"/>
    <s v="Hospital services."/>
    <x v="3"/>
    <x v="0"/>
    <n v="2023"/>
    <s v="Planning"/>
    <s v="Planning and Scheduling"/>
    <m/>
    <m/>
    <s v="C-STA"/>
    <m/>
    <m/>
    <s v="12-ClinicalUse"/>
    <m/>
    <s v="High-risk"/>
    <s v=" 0 Confident"/>
    <s v="A11-Medical devices, Reg. (EU) 2017/745"/>
    <m/>
    <s v="Predictive Analytics, Simulation and Data Visualisation"/>
    <s v="Analysis, monitoring and regulatory research"/>
    <s v="Prediction and planning "/>
    <x v="0"/>
    <m/>
    <m/>
    <m/>
    <s v="G2G"/>
    <s v="Historical Data"/>
    <s v="Historical Data"/>
    <s v="Regulatory research, analysis and monitoring"/>
    <m/>
    <m/>
    <m/>
    <b v="0"/>
    <m/>
    <m/>
    <m/>
    <m/>
    <m/>
    <s v="Improved Administration Efficency"/>
    <s v="Improved Administrative Efficiency"/>
    <m/>
    <s v="x"/>
    <s v="x"/>
    <m/>
    <m/>
    <m/>
    <m/>
    <b v="0"/>
    <m/>
    <m/>
    <m/>
    <s v="Mail to AI Watch 15-05-2021"/>
    <s v="validated"/>
    <x v="0"/>
    <m/>
    <s v="Colin van Noordt"/>
    <d v="2021-05-24T00:00:00"/>
    <m/>
  </r>
  <r>
    <s v="AIWT6-376"/>
    <s v="Artificial Intelligence for faster and better diagnosis of emergency patients"/>
    <s v=" "/>
    <s v="Lasse Olsen, lasol@digst.dk"/>
    <s v="To assist healthcare professionals in deciding whether or not to admit an emergency patient a tool that can provide a quick diagnosis of the 15 most common acute illnesses will be developed. This provides better opportunities to differentiate between non-critical patients and critical patients who need hospital admission. Thus, resources can be used better for the benefit of the patients. Based on analyses of blood and urine samples, the algorithm can detect the 15 most critical diagnoses and infections. The algorithm can also rank the probability of these within 60 minutes of the patient's arrival. "/>
    <s v="Local"/>
    <x v="9"/>
    <s v="DK03"/>
    <s v="Sugehus Lillebaelt"/>
    <s v="Local Government"/>
    <x v="4"/>
    <s v="Hospital services."/>
    <x v="3"/>
    <x v="2"/>
    <n v="2022"/>
    <s v="Planning"/>
    <s v="Planning and Scheduling"/>
    <m/>
    <m/>
    <s v="B-LGA"/>
    <m/>
    <m/>
    <s v="12-ClinicalUse"/>
    <m/>
    <s v="High-risk"/>
    <s v=" 0 Confident"/>
    <s v="A11-Medical devices, Reg. (EU) 2017/745"/>
    <m/>
    <s v="Predictive Analytics, Simulation and Data Visualisation"/>
    <s v="Internal management"/>
    <s v="Internal support processes"/>
    <x v="0"/>
    <m/>
    <m/>
    <m/>
    <s v="G2C"/>
    <s v="Historical Data"/>
    <s v="Historical Data"/>
    <s v="Enforcement"/>
    <m/>
    <m/>
    <m/>
    <s v="Improved Public Service"/>
    <s v="x"/>
    <m/>
    <s v="x"/>
    <m/>
    <m/>
    <b v="0"/>
    <b v="0"/>
    <m/>
    <m/>
    <m/>
    <m/>
    <m/>
    <m/>
    <m/>
    <b v="0"/>
    <m/>
    <m/>
    <m/>
    <s v="Mail to AI Watch 15-05-2021"/>
    <s v="validated"/>
    <x v="0"/>
    <m/>
    <s v="Colin van Noordt"/>
    <d v="2021-05-24T00:00:00"/>
    <m/>
  </r>
  <r>
    <s v="AIWT6-377"/>
    <s v="Artificial Intelligence in general practice "/>
    <s v=" "/>
    <s v="Lasse Olsen, lasol@digst.dk"/>
    <s v="In general practice, physicians need to handle and process a lot of information, including patients’ test results. However, not all test results require action from physicians. By automating the handling of these types of test results, physicians’ attention can instead be allocated to patients and their treatment. The algorithm will support physicians’ work in general practice by, for example, automatically handling received test results or sorting blood test results and making physicians aware of results that require immediate response."/>
    <s v="Local"/>
    <x v="9"/>
    <s v="DK"/>
    <s v="Medcom"/>
    <s v="Local Government"/>
    <x v="4"/>
    <s v="Hospital services."/>
    <x v="3"/>
    <x v="2"/>
    <n v="2021"/>
    <s v="Integration and Interaction"/>
    <s v="Robotics and Automation"/>
    <m/>
    <m/>
    <s v="B-LGA"/>
    <m/>
    <m/>
    <m/>
    <s v="Focus directly natural persons"/>
    <s v="Limited-risk"/>
    <s v=" 0 Confident"/>
    <m/>
    <m/>
    <s v="Cognitive Robotics and Process Automation, Connected and Automated Vehicles"/>
    <s v="Internal management"/>
    <s v="Internal primary processes"/>
    <x v="0"/>
    <m/>
    <m/>
    <m/>
    <s v="G2C"/>
    <s v="Historical Data"/>
    <s v="Historical Data"/>
    <s v="Public Services and engagement"/>
    <m/>
    <m/>
    <s v="Transformative / Disruptive"/>
    <s v="Improved Public Service"/>
    <m/>
    <m/>
    <s v="x"/>
    <s v="x"/>
    <m/>
    <b v="0"/>
    <b v="0"/>
    <m/>
    <m/>
    <m/>
    <m/>
    <m/>
    <m/>
    <m/>
    <b v="0"/>
    <m/>
    <m/>
    <m/>
    <s v="Mail to AI Watch 15-05-2021"/>
    <s v="validated"/>
    <x v="0"/>
    <m/>
    <s v="Colin van Noordt"/>
    <d v="2021-05-24T00:00:00"/>
    <m/>
  </r>
  <r>
    <s v="AIWT6-378"/>
    <s v="Real-time predictions and essential information for clinicians"/>
    <s v=" "/>
    <s v="Lasse Olsen, lasol@digst.dk"/>
    <s v="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he algorithm provides predictions for the bed occupancy rate of the hospital wards, the number of discharges and the risk of patient readmission in order to provide a real-time picture of the capacity."/>
    <s v="Local"/>
    <x v="9"/>
    <s v="DK"/>
    <s v="Regionshospitalet Randers"/>
    <s v="Local Government"/>
    <x v="4"/>
    <s v="Hospital services."/>
    <x v="1"/>
    <x v="2"/>
    <n v="2020"/>
    <s v="Planning"/>
    <s v="Planning and Scheduling"/>
    <m/>
    <m/>
    <s v="B-LGA"/>
    <m/>
    <m/>
    <m/>
    <s v="Use critical realtime data"/>
    <s v="Limited-risk"/>
    <s v=" 0 Confident"/>
    <m/>
    <m/>
    <s v="Predictive Analytics, Simulation and Data Visualisation"/>
    <s v="Internal management"/>
    <s v="Internal support processes"/>
    <x v="0"/>
    <m/>
    <m/>
    <m/>
    <s v="G2G"/>
    <s v="Historical Data"/>
    <s v="Historical Data"/>
    <s v="Internal Management"/>
    <m/>
    <s v="1 - IOPofAISys"/>
    <m/>
    <b v="0"/>
    <m/>
    <m/>
    <m/>
    <m/>
    <m/>
    <s v="Improved Administration Efficency"/>
    <s v="Improved Administrative Efficiency"/>
    <m/>
    <m/>
    <s v="x"/>
    <m/>
    <m/>
    <m/>
    <m/>
    <b v="0"/>
    <m/>
    <m/>
    <m/>
    <s v="Mail to AI Watch 15-05-2021"/>
    <s v="validated"/>
    <x v="0"/>
    <m/>
    <s v="Colin van Noordt"/>
    <d v="2021-05-24T00:00:00"/>
    <m/>
  </r>
  <r>
    <s v="AIWT6-379"/>
    <s v="Better diagnosis of prostate cancer"/>
    <s v=" "/>
    <s v="Lasse Olsen, lasol@digst.dk"/>
    <s v="Prostate cancer is often diagnosed at such an early stage that the cancer has not yet spread from the prostate. However, the vast majority of patients still have their prostate removed, which causes discomforts or complications. The project will develop a solution that can assess the risk of the cancer spreading, ensuring the patient does not undergo unnecessary surgery. Based on data from previous disease patterns, the algorithm will assess the risk of the cancer spreading from the prostate. The result will support the medical assessment of which patients need surgery to avoid the formation of metastases and which patients can be exempted from surgical treatment. "/>
    <s v="Local"/>
    <x v="9"/>
    <s v="DK031"/>
    <s v="Odense Universitetshospital"/>
    <s v="Local Government"/>
    <x v="4"/>
    <s v="Hospital services."/>
    <x v="3"/>
    <x v="2"/>
    <n v="2023"/>
    <s v="Planning"/>
    <s v="Planning and Scheduling"/>
    <m/>
    <m/>
    <s v="B-LGA"/>
    <m/>
    <m/>
    <s v="12-ClinicalUse"/>
    <m/>
    <s v="High-risk"/>
    <s v=" 0 Confident"/>
    <s v="A11-Medical devices, Reg. (EU) 2017/745"/>
    <m/>
    <s v="Predictive Analytics, Simulation and Data Visualisation"/>
    <s v="Internal management"/>
    <s v="Internal support processes"/>
    <x v="0"/>
    <m/>
    <m/>
    <m/>
    <s v="G2G"/>
    <s v="Historical Data"/>
    <s v="Historical Data"/>
    <s v="Internal Management"/>
    <m/>
    <m/>
    <m/>
    <b v="0"/>
    <m/>
    <m/>
    <m/>
    <m/>
    <m/>
    <s v="Improved Administration Efficency"/>
    <s v="Improved Administrative Efficiency"/>
    <m/>
    <s v="x"/>
    <m/>
    <s v="x"/>
    <m/>
    <m/>
    <m/>
    <b v="0"/>
    <m/>
    <m/>
    <m/>
    <s v="Mail to AI Watch 15-05-2021"/>
    <s v="validated"/>
    <x v="0"/>
    <m/>
    <s v="Colin van Noordt"/>
    <d v="2021-05-24T00:00:00"/>
    <m/>
  </r>
  <r>
    <s v="AIWT6-380"/>
    <s v="Artificial Intelligence for better planning of cancer treatments"/>
    <s v=" "/>
    <s v="Lasse Olsen, lasol@digst.dk"/>
    <s v="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roject will use Artificial Intelligence to offer a more individualised and risk-based cancer treatment. The algorithm will, among other things, divide patients into high-risk and low-risk groups in order to be able to adapt the treatment to the individual’s needs."/>
    <s v="Local"/>
    <x v="9"/>
    <s v="DK"/>
    <s v="Rigshospitalet"/>
    <s v="Local Government"/>
    <x v="4"/>
    <s v="Hospital services."/>
    <x v="3"/>
    <x v="0"/>
    <n v="2022"/>
    <s v="Planning"/>
    <s v="Planning and Scheduling"/>
    <m/>
    <m/>
    <s v="B-LGA"/>
    <m/>
    <m/>
    <s v="12-ClinicalUse"/>
    <m/>
    <s v="High-risk"/>
    <s v=" 0 Confident"/>
    <s v="A11-Medical devices, Reg. (EU) 2017/745"/>
    <m/>
    <s v="Predictive Analytics, Simulation and Data Visualisation"/>
    <s v="Internal management"/>
    <s v="Internal support processes"/>
    <x v="0"/>
    <m/>
    <m/>
    <m/>
    <s v="G2G"/>
    <s v="Historical Data"/>
    <s v="Historical Data"/>
    <s v="Internal Management"/>
    <m/>
    <m/>
    <m/>
    <b v="0"/>
    <m/>
    <m/>
    <m/>
    <m/>
    <m/>
    <s v="Improved Administration Efficency"/>
    <s v="Improved Administrative Efficiency"/>
    <m/>
    <s v="x"/>
    <m/>
    <s v="x"/>
    <m/>
    <m/>
    <m/>
    <b v="0"/>
    <m/>
    <m/>
    <m/>
    <s v="Mail to AI Watch 15-05-2021"/>
    <s v="validated"/>
    <x v="0"/>
    <m/>
    <s v="Colin van Noordt"/>
    <d v="2021-05-24T00:00:00"/>
    <m/>
  </r>
  <r>
    <s v="AIWT6-381"/>
    <s v="Artificial Intelligence to prevent complications after bowel cancer surgery"/>
    <s v=" "/>
    <s v="Lasse Olsen, lasol@digst.dk"/>
    <s v="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 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The algorithm is trained using health registry data on bowel cancer patients. The model is embedded in a software module, and is to be used with data from the individual patient to estimate risk of death, complications, readmission, re-operation, etc. "/>
    <s v="Local"/>
    <x v="9"/>
    <s v="DK02"/>
    <s v="West Zealand Region"/>
    <s v="Local Government"/>
    <x v="4"/>
    <s v="Hospital services."/>
    <x v="3"/>
    <x v="2"/>
    <n v="2023"/>
    <s v="Planning"/>
    <s v="Planning and Scheduling"/>
    <s v="Machine learning"/>
    <m/>
    <s v="A-MLA"/>
    <m/>
    <m/>
    <s v="12-ClinicalUse"/>
    <m/>
    <s v="High-risk"/>
    <s v=" 0 Confident"/>
    <s v="A11-Medical devices, Reg. (EU) 2017/745"/>
    <m/>
    <s v="Predictive Analytics, Simulation and Data Visualisation"/>
    <s v="Internal management"/>
    <s v="Internal support processes"/>
    <x v="0"/>
    <m/>
    <m/>
    <m/>
    <s v="G2G"/>
    <s v="Historical Data"/>
    <s v="Historical Data"/>
    <s v="Public Services and engagement"/>
    <m/>
    <m/>
    <m/>
    <b v="0"/>
    <m/>
    <m/>
    <m/>
    <m/>
    <m/>
    <s v="Improved Administration Efficency"/>
    <s v="Improved Administrative Efficiency"/>
    <m/>
    <s v="x"/>
    <m/>
    <s v="x"/>
    <m/>
    <m/>
    <m/>
    <b v="0"/>
    <m/>
    <m/>
    <m/>
    <s v="Mail to AI Watch 15-05-2021"/>
    <s v="validated"/>
    <x v="0"/>
    <m/>
    <s v="Colin van Noordt"/>
    <d v="2021-05-24T00:00:00"/>
    <m/>
  </r>
  <r>
    <s v="AIWT6-382"/>
    <s v="Reduction of radiation dose in relation to scans used in cancer treatment"/>
    <s v=" "/>
    <s v="Lasse Olsen, lasol@digst.dk"/>
    <s v="In PET scans, a radioactive tracer is injected into the patient. Higher doses of tracer provide a clearer scan image. However, the radiation dose may increase the risk of cancer development later on. The purpose is to reduce the radiation dose without reducing the quality of the scan image. This can reduce the risk of cancer and the cost of the radioactive tracer The algorithm processes scan images produced using a reduced radiation dose. Reducing the radiation dose increases the amount of noise in the image. The algorithm reduces this noise and the image can therefore still be used for diagnostics."/>
    <s v="Local"/>
    <x v="9"/>
    <s v="DK"/>
    <s v="Rigshospitalet"/>
    <s v="Local Government"/>
    <x v="4"/>
    <s v="Hospital services."/>
    <x v="3"/>
    <x v="2"/>
    <n v="2023"/>
    <s v="Perception"/>
    <s v="Computer vision"/>
    <m/>
    <m/>
    <s v="C-STA"/>
    <m/>
    <m/>
    <s v="12-ClinicalUse"/>
    <m/>
    <s v="High-risk"/>
    <s v=" 0 Confident"/>
    <s v="A11-Medical devices, Reg. (EU) 2017/745"/>
    <m/>
    <s v="Computer Vision and Identity Recognition"/>
    <s v="Analysis, monitoring and regulatory research"/>
    <s v="Information analysis processes"/>
    <x v="0"/>
    <m/>
    <m/>
    <m/>
    <s v="G2G"/>
    <s v="Historical Data"/>
    <s v="Historical Data"/>
    <s v="Public Services and engagement"/>
    <m/>
    <m/>
    <m/>
    <b v="0"/>
    <m/>
    <m/>
    <m/>
    <m/>
    <m/>
    <s v="Improved Administration Efficency"/>
    <s v="Improved Administrative Efficiency"/>
    <m/>
    <s v="x"/>
    <m/>
    <m/>
    <m/>
    <m/>
    <m/>
    <b v="0"/>
    <m/>
    <m/>
    <m/>
    <s v="Mail to AI Watch 15-05-2021"/>
    <s v="validated"/>
    <x v="0"/>
    <m/>
    <s v="Colin van Noordt"/>
    <d v="2021-05-24T00:00:00"/>
    <m/>
  </r>
  <r>
    <s v="AIWT6-383"/>
    <s v="Intelligent rehabilitation and targeted healthcare services for citizens"/>
    <s v=" "/>
    <s v="Lasse Olsen, lasol@digst.dk"/>
    <s v="Not all citizens who could potentially benefit from physical exercise treatment are offered this at the optimal time. The purpose of the project is to create knowledge about when and which citizens will most likely be able to complete a physical exercise treatment plan in order to be able to offer a more targeted rehabilitation. The algorithm provides information on which citizens would benefit the most from participation in a exercise course. The algorithm will identify citizens with a high risk of falling. The algorithm compares, among other things, data on the granting of services to citizens and data on the success rate of actual exercise courses."/>
    <s v="Local"/>
    <x v="9"/>
    <s v="DK050"/>
    <s v="Aalborg Kommune"/>
    <s v="Local Government"/>
    <x v="1"/>
    <s v="Executive and legislative organs, financial and fiscal affairs, external affairs."/>
    <x v="3"/>
    <x v="0"/>
    <n v="2021"/>
    <s v="Planning"/>
    <s v="Automated reasoning"/>
    <m/>
    <m/>
    <s v="B-LGA"/>
    <m/>
    <m/>
    <s v="12-ClinicalUse"/>
    <m/>
    <s v="High-risk"/>
    <s v=" 0 Confident"/>
    <m/>
    <m/>
    <s v="Predictive Analytics, Simulation and Data Visualisation"/>
    <s v="Analysis, monitoring and regulatory research"/>
    <s v="Prediction and planning "/>
    <x v="0"/>
    <m/>
    <m/>
    <m/>
    <s v="G2G"/>
    <s v="Historical Data"/>
    <s v="Historical Data"/>
    <s v="Public Services and engagement"/>
    <m/>
    <m/>
    <m/>
    <b v="0"/>
    <m/>
    <m/>
    <m/>
    <m/>
    <m/>
    <s v="Improved Administration Efficency"/>
    <s v="Improved Administrative Efficiency"/>
    <s v="x"/>
    <m/>
    <s v="x"/>
    <m/>
    <m/>
    <m/>
    <m/>
    <b v="0"/>
    <m/>
    <m/>
    <m/>
    <s v="Mail to AI Watch 15-05-2021"/>
    <s v="validated"/>
    <x v="0"/>
    <m/>
    <s v="Colin van Noordt"/>
    <d v="2021-05-24T00:00:00"/>
    <m/>
  </r>
  <r>
    <s v="AIWT6-384"/>
    <s v="Faster case processing when granting cleaning services using new technology"/>
    <s v=" "/>
    <s v="Lasse Olsen, lasol@digst.dk"/>
    <s v="Support decisions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When deciding whether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The algorithm will serve as a decision support tool for the caseworker in questions of whether a citizen should be granted cleaning services. The algorithm will base this on structured data regarding e.g. the citizen's condition, housing situation, and potential cohabitants. "/>
    <s v="Local"/>
    <x v="9"/>
    <s v="DK032"/>
    <s v="Esbjerg Kommune"/>
    <s v="Local Government"/>
    <x v="1"/>
    <s v="Executive and legislative organs, financial and fiscal affairs, external affairs."/>
    <x v="3"/>
    <x v="0"/>
    <n v="2021"/>
    <s v="Reasoning"/>
    <s v="Automated reasoning"/>
    <m/>
    <m/>
    <s v="B-LGA"/>
    <s v="5-Services&amp;Benefits"/>
    <m/>
    <m/>
    <s v="Focus directly natural persons"/>
    <s v="Limited-risk"/>
    <s v="-1 Minimal/Limited"/>
    <m/>
    <m/>
    <s v="AI-empowered Knowledge Management"/>
    <s v="Adjudication"/>
    <s v="Taking decisions on benefits  "/>
    <x v="0"/>
    <m/>
    <m/>
    <m/>
    <s v="G2G"/>
    <s v="Dynamic Data"/>
    <s v="Historical Data"/>
    <s v="Public Services and engagement"/>
    <m/>
    <m/>
    <m/>
    <b v="0"/>
    <m/>
    <m/>
    <m/>
    <m/>
    <m/>
    <s v="Improved Administration Efficency"/>
    <s v="Improved Administrative Efficiency"/>
    <m/>
    <s v="x"/>
    <m/>
    <s v="x"/>
    <m/>
    <s v="x"/>
    <m/>
    <s v="Open government capabilities"/>
    <s v="x"/>
    <m/>
    <m/>
    <s v="Mail to AI Watch 15-05-2021"/>
    <s v="validated"/>
    <x v="0"/>
    <m/>
    <s v="Colin van Noordt"/>
    <d v="2021-05-24T00:00:00"/>
    <m/>
  </r>
  <r>
    <s v="AIWT6-385"/>
    <s v="Intelligent sorting and filing of mail to provide citizens with faster case processing"/>
    <s v=" "/>
    <s v="Lasse Olsen, lasol@digst.dk"/>
    <s v="Every day, Norddjurs Municipality receives large amounts of digital mail and emails into a main inbox. The mail must be sorted and sent out to relevant case-workers and filed. These are resource-intensive and routine tasks. By automating these tasks, the municipality can free up resources and shorten the case-processing time for citizens The algorithm sorts incoming mail - both emails and digital mail. The algorithm then automatically distributes the mail to the right recipients. The algorithm will also be able to automatically file incoming mail."/>
    <s v="Local"/>
    <x v="9"/>
    <s v="DK042"/>
    <s v="Norddjurs Municipality"/>
    <s v="Local Government"/>
    <x v="1"/>
    <s v="Executive and legislative organs, financial and fiscal affairs, external affairs."/>
    <x v="3"/>
    <x v="0"/>
    <n v="2021"/>
    <s v="Perception"/>
    <s v="Robotics and Automation"/>
    <m/>
    <m/>
    <s v="B-LGA"/>
    <m/>
    <m/>
    <m/>
    <s v="Focus directly natural persons"/>
    <s v="Limited-risk"/>
    <s v=" 0 Confident"/>
    <m/>
    <m/>
    <s v="Cognitive Robotics and Process Automation, Connected and Automated Vehicles"/>
    <s v="Internal management"/>
    <s v="Internal primary processes"/>
    <x v="0"/>
    <m/>
    <m/>
    <m/>
    <s v="G2G"/>
    <s v="Dynamic Data"/>
    <s v="Streaming Data"/>
    <s v="Internal Management"/>
    <m/>
    <m/>
    <m/>
    <b v="0"/>
    <m/>
    <m/>
    <m/>
    <m/>
    <m/>
    <s v="Improved Administration Efficency"/>
    <s v="Improved Administrative Efficiency"/>
    <m/>
    <s v="x"/>
    <s v="x"/>
    <s v="x"/>
    <m/>
    <m/>
    <m/>
    <b v="0"/>
    <m/>
    <m/>
    <m/>
    <s v="Mail to AI Watch 15-05-2021"/>
    <s v="validated"/>
    <x v="0"/>
    <m/>
    <s v="Colin van Noordt"/>
    <d v="2021-05-24T00:00:00"/>
    <m/>
  </r>
  <r>
    <s v="AIWT6-386"/>
    <s v="Shorter response time to construction applications and help submitting correct documents"/>
    <s v=" "/>
    <s v="Lasse Olsen, lasol@digst.dk"/>
    <s v="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 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The algorithm will be a decision support tool for caseworkers processing construction applications. The algorithm will present decisions from previous, comparable cases and thus support the case workers in their assessment and decision. "/>
    <s v="Local"/>
    <x v="9"/>
    <s v="DK01"/>
    <s v="Kobenhavns Kommune"/>
    <s v="Local Government"/>
    <x v="8"/>
    <s v="Housing development."/>
    <x v="3"/>
    <x v="0"/>
    <n v="2021"/>
    <s v="Learning"/>
    <s v="Machine learning"/>
    <s v="Machine learning"/>
    <m/>
    <s v="A-MLA"/>
    <m/>
    <m/>
    <m/>
    <m/>
    <s v="Minimal-risk"/>
    <s v=" 0 Confident"/>
    <m/>
    <m/>
    <s v="AI-empowered Knowledge Management"/>
    <s v="Internal management"/>
    <s v="Internal primary processes"/>
    <x v="0"/>
    <m/>
    <m/>
    <m/>
    <s v="G2C"/>
    <s v="Historical Data"/>
    <s v="Historical Data"/>
    <s v="Public Services and engagement"/>
    <m/>
    <m/>
    <m/>
    <s v="Improved Public Service"/>
    <m/>
    <s v="x"/>
    <m/>
    <s v="x"/>
    <m/>
    <b v="0"/>
    <b v="0"/>
    <m/>
    <m/>
    <m/>
    <m/>
    <m/>
    <m/>
    <m/>
    <b v="0"/>
    <m/>
    <m/>
    <m/>
    <s v="Mail to AI Watch 15-05-2021"/>
    <s v="validated"/>
    <x v="0"/>
    <m/>
    <s v="Colin van Noordt"/>
    <d v="2021-05-24T00:00:00"/>
    <m/>
  </r>
  <r>
    <s v="AIWT6-387"/>
    <s v="Correct and uniform case management when sanctioning unemployed citizens"/>
    <s v=" "/>
    <s v="Lasse Olsen, lasol@digst.dk"/>
    <s v="The decision to sanction unemployed citizens is a complicated task for the caseworkers. Practices for when citizens should be economically sanctioned are not always uniform. The purpose of the project is therefore to develop a tool that can support caseworkers' assessment of whether economic sanctions will have the desired effect or not. The algorithm will analyse which factors have a negative or positive impact on citizens’ probability of becoming more or less available for employment. The algorithm will also provide support the assessment of whether adverse events (i.e. absences from activation offers or interviews) should trigger economic sanctions. "/>
    <s v="Local"/>
    <x v="9"/>
    <s v="DK01"/>
    <s v="Frederiksberg Municipality"/>
    <s v="Local Government"/>
    <x v="0"/>
    <s v="Unemployment."/>
    <x v="3"/>
    <x v="0"/>
    <n v="2021"/>
    <s v="Planning"/>
    <s v="Planning and Scheduling"/>
    <m/>
    <m/>
    <s v="B-LGA"/>
    <s v="4-Employement"/>
    <s v="4a-Employement-recruit"/>
    <m/>
    <m/>
    <s v="High-risk"/>
    <s v=" 0 Confident"/>
    <m/>
    <m/>
    <s v="Predictive Analytics, Simulation and Data Visualisation"/>
    <s v="Enforcement"/>
    <s v="Supporting inspection processes"/>
    <x v="0"/>
    <m/>
    <m/>
    <m/>
    <s v="G2C"/>
    <s v="Historical Data"/>
    <s v="Historical Data"/>
    <s v="Public Services and engagement"/>
    <m/>
    <m/>
    <m/>
    <s v="Improved Public Service"/>
    <m/>
    <s v="x"/>
    <m/>
    <s v="x"/>
    <m/>
    <s v="Open Government Capabilities"/>
    <b v="0"/>
    <m/>
    <m/>
    <m/>
    <m/>
    <m/>
    <m/>
    <m/>
    <s v="Open government capabilities"/>
    <s v="x"/>
    <m/>
    <m/>
    <s v="Mail to AI Watch 15-05-2021"/>
    <s v="validated"/>
    <x v="0"/>
    <m/>
    <s v="Colin van Noordt"/>
    <d v="2021-05-24T00:00:00"/>
    <m/>
  </r>
  <r>
    <s v="AIWT6-388"/>
    <s v="Targeted employment programmes for unemployed citizens"/>
    <s v=" "/>
    <s v="Lasse Olsen, lasol@digst.dk"/>
    <s v="To offer better and more targeted employment programmes to unemployed citizens, knowledge is needed about what creates the greatest effect and helps citizens the most. The purpose of the project is to reduce the period of unemployment and provide more beneficiary services to citizens. The algorithm provides a decision support tool for caseworkers to help them offer unemployed, job-ready citizens a targeted programme. The algorithm will make proposals for specific activities that can reduce the expected period of unemployment based on the individual citizen's information. "/>
    <s v="Local"/>
    <x v="9"/>
    <s v="DK031"/>
    <s v="Odense Kommune"/>
    <s v="Local Government"/>
    <x v="0"/>
    <s v="Unemployment."/>
    <x v="3"/>
    <x v="0"/>
    <n v="2021"/>
    <s v="Planning"/>
    <s v="Planning and Scheduling"/>
    <m/>
    <m/>
    <s v="B-LGA"/>
    <s v="4-Employement"/>
    <m/>
    <m/>
    <s v="Focus directly natural persons"/>
    <s v="Limited-risk"/>
    <s v=" 0 Confident"/>
    <m/>
    <m/>
    <s v="Predictive Analytics, Simulation and Data Visualisation"/>
    <s v="Public services and engagement"/>
    <s v="Service personalisation (various)"/>
    <x v="0"/>
    <m/>
    <m/>
    <m/>
    <s v="G2B"/>
    <s v="Historical Data"/>
    <s v="Historical Data"/>
    <s v="Public Services and engagement"/>
    <m/>
    <m/>
    <m/>
    <s v="Improved Public Service"/>
    <m/>
    <s v="x"/>
    <m/>
    <s v="x"/>
    <m/>
    <b v="0"/>
    <b v="0"/>
    <m/>
    <m/>
    <m/>
    <m/>
    <m/>
    <m/>
    <m/>
    <b v="0"/>
    <m/>
    <m/>
    <m/>
    <s v="Mail to AI Watch 15-05-2021"/>
    <s v="validated"/>
    <x v="0"/>
    <m/>
    <s v="Colin van Noordt"/>
    <d v="2021-05-24T00:00:00"/>
    <m/>
  </r>
  <r>
    <s v="AIWT6-389"/>
    <s v="Better match between unemployed citizens and companies"/>
    <s v=" "/>
    <s v="Lasse Olsen, lasol@digst.dk"/>
    <s v="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The algorithm matches the described professional and personal abilities from unemployed citizens’ CVs with requirements in current job openings to propose alternative jobs in other industries or alternative job types. In this way, case workers can better help the unemployed towards a more targeted job search."/>
    <s v="Local"/>
    <x v="9"/>
    <s v="DK011"/>
    <s v="Kobenhavns Kommune"/>
    <s v="Local Government"/>
    <x v="0"/>
    <s v="Unemployment."/>
    <x v="3"/>
    <x v="0"/>
    <n v="2021"/>
    <s v="Planning"/>
    <s v="Planning and Scheduling"/>
    <m/>
    <m/>
    <s v="B-LGA"/>
    <s v="4-Employement"/>
    <m/>
    <m/>
    <s v="Focus directly natural persons"/>
    <s v="Limited-risk"/>
    <s v=" 0 Confident"/>
    <m/>
    <m/>
    <s v="Predictive Analytics, Simulation and Data Visualisation"/>
    <s v="Public services and engagement"/>
    <s v="Service personalisation (various)"/>
    <x v="0"/>
    <m/>
    <m/>
    <m/>
    <s v="G2C"/>
    <s v="Historical Data"/>
    <s v="Historical Data"/>
    <s v="Public Services and engagement"/>
    <m/>
    <m/>
    <m/>
    <s v="Improved Public Service"/>
    <m/>
    <m/>
    <s v="x"/>
    <s v="x"/>
    <m/>
    <s v="Open Government Capabilities"/>
    <b v="0"/>
    <m/>
    <m/>
    <m/>
    <m/>
    <m/>
    <m/>
    <m/>
    <s v="Open government capabilities"/>
    <s v="x"/>
    <m/>
    <m/>
    <s v="Mail to AI Watch 15-05-2021"/>
    <s v="validated"/>
    <x v="0"/>
    <m/>
    <s v="Colin van Noordt"/>
    <d v="2021-05-24T00:00:00"/>
    <m/>
  </r>
  <r>
    <s v="AIWT6-390"/>
    <s v="BoSaBot - Interorganisational Chatbot to answer commonly asked questions to civil servant"/>
    <s v=" "/>
    <m/>
    <s v="Interorganisational Chatbot to answer commonly asked questions to civil servants. The pilot was started because a lot of similar questions were always answered by civil servants through different channels. Having to answer the same questions all over again was regarded as tedious work.The pilot had promising results as it turned out many queries were saved with the conversation flows. When the first pilot was finalized, there were 34 scenarios which covered 55% of the 20.000 questions which was an amazing result. At the moment, there are about 60+ scenarios with 75-80% of the queries. The pilot also looked into the impact of the skills on civil servants. The pilot had different stages with workshops to refine the use case and to think about the end-users of the Chatbots "/>
    <s v="National"/>
    <x v="2"/>
    <s v="BE"/>
    <s v="BoSa "/>
    <s v="Governmental"/>
    <x v="1"/>
    <m/>
    <x v="2"/>
    <x v="4"/>
    <m/>
    <s v="Communication"/>
    <s v="Natural language processing"/>
    <m/>
    <m/>
    <m/>
    <m/>
    <m/>
    <m/>
    <m/>
    <m/>
    <s v=" 0 Confident"/>
    <m/>
    <m/>
    <s v="Chatbots, Intelligent Digital Assistants, Virtual Agents and Recommendation Systems"/>
    <m/>
    <m/>
    <x v="0"/>
    <m/>
    <m/>
    <m/>
    <m/>
    <m/>
    <m/>
    <s v="Public Services and engagement"/>
    <m/>
    <m/>
    <m/>
    <b v="0"/>
    <m/>
    <m/>
    <m/>
    <m/>
    <m/>
    <b v="0"/>
    <b v="0"/>
    <m/>
    <m/>
    <m/>
    <m/>
    <m/>
    <m/>
    <m/>
    <b v="0"/>
    <m/>
    <m/>
    <m/>
    <s v="AI4GOV AI4Belgium kick-off event"/>
    <s v="validated"/>
    <x v="1"/>
    <s v="[Marco] Not enough information for publication"/>
    <s v="Colin van Noordt"/>
    <d v="2021-05-24T00:00:00"/>
    <m/>
  </r>
  <r>
    <s v="AIWT6-391"/>
    <s v="Masse -  Integrated ecosystem of AI solutions"/>
    <s v=" "/>
    <m/>
    <s v="MASSE Project aims to link different types of data to create an integrated ecosystem of AI solutions"/>
    <s v="National"/>
    <x v="2"/>
    <s v="BE"/>
    <s v="Belgium Police_x000a_"/>
    <s v="Governmental"/>
    <x v="5"/>
    <m/>
    <x v="2"/>
    <x v="4"/>
    <m/>
    <s v="Reasoning"/>
    <s v="Automated reasoning"/>
    <m/>
    <m/>
    <m/>
    <m/>
    <m/>
    <m/>
    <m/>
    <m/>
    <s v=" 0 Confident"/>
    <m/>
    <m/>
    <s v="AI-empowered Knowledge Management"/>
    <m/>
    <m/>
    <x v="0"/>
    <m/>
    <m/>
    <m/>
    <m/>
    <m/>
    <m/>
    <s v="Internal Management"/>
    <m/>
    <m/>
    <m/>
    <b v="0"/>
    <m/>
    <m/>
    <m/>
    <m/>
    <m/>
    <b v="0"/>
    <b v="0"/>
    <m/>
    <m/>
    <m/>
    <m/>
    <m/>
    <m/>
    <m/>
    <b v="0"/>
    <m/>
    <m/>
    <m/>
    <s v="AI4GOV AI4Belgium kick-off event November 30 2020"/>
    <s v="validated"/>
    <x v="1"/>
    <s v="[Marco] Not enough information for publication"/>
    <s v="Colin van Noordt"/>
    <d v="2021-05-24T00:00:00"/>
    <m/>
  </r>
  <r>
    <s v="AIWT6-392"/>
    <s v="Chatbot Nora - For assisting students who can't access online services"/>
    <s v=" "/>
    <m/>
    <s v="Reception Chatbot Nora was used for students who can't use online services in the NSSO in Belgiun."/>
    <s v="National"/>
    <x v="2"/>
    <s v="BE"/>
    <s v="NSSO"/>
    <m/>
    <x v="9"/>
    <m/>
    <x v="2"/>
    <x v="4"/>
    <m/>
    <s v="Communication"/>
    <s v="Natural language processing"/>
    <m/>
    <m/>
    <m/>
    <m/>
    <m/>
    <m/>
    <m/>
    <m/>
    <s v=" 0 Confident"/>
    <m/>
    <m/>
    <s v="Chatbots, Intelligent Digital Assistants, Virtual Agents and Recommendation Systems"/>
    <m/>
    <m/>
    <x v="0"/>
    <m/>
    <m/>
    <m/>
    <m/>
    <m/>
    <m/>
    <s v="Public Services and engagement"/>
    <m/>
    <m/>
    <m/>
    <b v="0"/>
    <m/>
    <m/>
    <m/>
    <m/>
    <m/>
    <b v="0"/>
    <b v="0"/>
    <m/>
    <m/>
    <m/>
    <m/>
    <m/>
    <m/>
    <m/>
    <b v="0"/>
    <m/>
    <m/>
    <m/>
    <s v="AI4GOV AI4Belgium kick-off event November 30 2020"/>
    <s v="validated"/>
    <x v="1"/>
    <s v="[Marco] Not enough information for publication"/>
    <s v="Colin van Noordt"/>
    <d v="2021-05-24T00:00:00"/>
    <m/>
  </r>
  <r>
    <s v="AIWT6-393"/>
    <s v="Chatbot Student @ Work - Chatbot to answer questions regarding employment while studying"/>
    <s v=" "/>
    <m/>
    <s v="The NSSO uses a chatbot to answer questions regarding employment while studying"/>
    <s v="National"/>
    <x v="2"/>
    <s v="BE"/>
    <s v="NSSO"/>
    <m/>
    <x v="9"/>
    <m/>
    <x v="2"/>
    <x v="4"/>
    <m/>
    <s v="Communication"/>
    <s v="Natural language processing"/>
    <m/>
    <m/>
    <m/>
    <m/>
    <m/>
    <m/>
    <m/>
    <m/>
    <s v=" 0 Confident"/>
    <m/>
    <m/>
    <s v="Chatbots, Intelligent Digital Assistants, Virtual Agents and Recommendation Systems"/>
    <m/>
    <m/>
    <x v="0"/>
    <m/>
    <m/>
    <m/>
    <m/>
    <m/>
    <m/>
    <s v="Public Services and engagement"/>
    <m/>
    <m/>
    <m/>
    <b v="0"/>
    <m/>
    <m/>
    <m/>
    <m/>
    <m/>
    <b v="0"/>
    <b v="0"/>
    <m/>
    <m/>
    <m/>
    <m/>
    <m/>
    <m/>
    <m/>
    <b v="0"/>
    <m/>
    <m/>
    <m/>
    <s v="AI4GOV AI4Belgium kick-off event November 30 2020"/>
    <s v="validated"/>
    <x v="1"/>
    <s v="[Marco] Not enough information for publication"/>
    <s v="Colin van Noordt"/>
    <d v="2021-05-24T00:00:00"/>
    <m/>
  </r>
  <r>
    <s v="AIWT6-394"/>
    <s v="Sampling of fraud cases"/>
    <s v=" "/>
    <m/>
    <s v="There are plans to use AI within existing data silos to detect fraud. "/>
    <s v="National"/>
    <x v="2"/>
    <s v="BE"/>
    <m/>
    <m/>
    <x v="1"/>
    <s v="Executive and legislative organs, financial and fiscal affairs, external affairs."/>
    <x v="2"/>
    <x v="4"/>
    <m/>
    <s v="Planning"/>
    <s v="Planning and Scheduling"/>
    <m/>
    <m/>
    <m/>
    <m/>
    <m/>
    <m/>
    <m/>
    <m/>
    <s v=" 0 Confident"/>
    <m/>
    <m/>
    <s v="Predictive Analytics, Simulation and Data Visualisation"/>
    <m/>
    <m/>
    <x v="0"/>
    <m/>
    <m/>
    <m/>
    <m/>
    <m/>
    <m/>
    <s v="Internal Management"/>
    <m/>
    <m/>
    <m/>
    <b v="0"/>
    <m/>
    <m/>
    <m/>
    <m/>
    <m/>
    <b v="0"/>
    <b v="0"/>
    <m/>
    <m/>
    <m/>
    <m/>
    <m/>
    <m/>
    <m/>
    <b v="0"/>
    <m/>
    <m/>
    <m/>
    <s v="AI4GOV AI4Belgium kick-off event November 30 2020"/>
    <s v="validated"/>
    <x v="1"/>
    <s v="[Marco] Not enough information for publication"/>
    <s v="Colin van Noordt"/>
    <d v="2021-05-24T00:00:00"/>
    <m/>
  </r>
  <r>
    <s v="AIWT6-395"/>
    <s v="NER-based extraction of contract data"/>
    <s v=" https://www.smals.be/nl/content/named-entity-recognition-une-application-pratique-du-nlp"/>
    <s v="katy.fokou@smals.be joachim.ganseman@smals.be"/>
    <s v="Smals is an ICT provider for government with new technologies and seeing where they can be applied for in government. One of them is the RSZ/ONSS with many siloed data. They wanted to centralize the database. The question is to extract some kind of information out of incoming documents with 2 proofs of concepts. The first one is to see if emails can be analysed to extract persons, functions, phones. Especially structured information are possible. Functions are difficult as it depends on the context. _x000a_Another Proof of Concepts is to extract information from forms. First, these letters have to be scanned before they can be analysed. However, the pilots showed that AI for everything is not always possible and 100% accuracy is not possible which requires validation by people. Language AI cannot understand text because they only correlate patterns. It may therefore be more useful for mailroom automation software. "/>
    <s v="National"/>
    <x v="2"/>
    <s v="BE"/>
    <s v=" RSZ/ONSS "/>
    <s v="Private sector"/>
    <x v="1"/>
    <s v="Executive and legislative organs, financial and fiscal affairs, external affairs."/>
    <x v="4"/>
    <x v="2"/>
    <m/>
    <s v="Reasoning"/>
    <s v="Automated reasoning"/>
    <m/>
    <m/>
    <s v="B-LGA"/>
    <m/>
    <m/>
    <m/>
    <m/>
    <s v="Minimal-risk"/>
    <s v=" 0 Confident"/>
    <m/>
    <m/>
    <s v="AI-empowered Knowledge Management"/>
    <s v="Internal management"/>
    <s v="Internal support processes"/>
    <x v="0"/>
    <m/>
    <m/>
    <m/>
    <s v="G2G"/>
    <s v="Historical Data"/>
    <s v="Historical Data"/>
    <s v="Internal Management"/>
    <m/>
    <s v="3 - AI4IOP"/>
    <s v="Incremental / Technical Change"/>
    <b v="0"/>
    <m/>
    <m/>
    <m/>
    <m/>
    <m/>
    <s v="Improved Administration Efficency"/>
    <s v="Improved Administrative Efficiency"/>
    <m/>
    <m/>
    <s v="x"/>
    <m/>
    <m/>
    <m/>
    <m/>
    <b v="0"/>
    <m/>
    <m/>
    <m/>
    <s v="AI4GOV AI4Belgium kick-off event November 30 2020"/>
    <s v="validated"/>
    <x v="0"/>
    <m/>
    <s v="Colin van Noordt"/>
    <d v="2021-05-24T00:00:00"/>
    <m/>
  </r>
  <r>
    <s v="AIWT6-396"/>
    <s v="Creation and management of semantic OTL relationships"/>
    <s v=" https://www.innovatieveoverheidsopdrachten.be/en/projects/creation-and-management-semantic-otl-relationships"/>
    <s v="Timothy Nuttens_x000a_T +32 485 85 89 45_x000a_timothy.nuttens@mow.vlaanderen.be"/>
    <s v="With the implementation of Building Information Management (BIM) , which (generally) relates to virtual construction and digital collaboration between all project partners within a construction project, the Roads and Traffic Agency (AWV) of the Flemish government is fully focused on the evolution towards a data-driven organization. AWV thereby exploits to the maximum the possibilities of modern digital methods and technologies to collect, manage and use correct, complete and up-to-date information about its assets. The 'assets' are the road infrastructure objects that AWV manages, maintains and operates: roads, cycle paths, tunnels, bridges and all peripheral infrastructure. With BIM, AWV can efficiently collect and manage all available information about its assets during their entire lifecycle (study and design phase / construction and installation / management and maintenance / replacement or disposal) in a central database. By collecting the asset data once and exchanging it in a standardized way,_x000a__x000a_In the (further) development of the OTL information model, correctly typing the objects and adding properties to each object type poses few practical problems. However, establishing relationships between object types is a lot more complex. As part of this PIO project, AWV is looking for a widely applicable relationship tool for creating and managing semantic relationships between assets, in accordance with the OTL. In this way, better and more complex analyzes can be performed on the asset data in the 'virtual' copy, which should allow AWV to manage its assets more efficiently, to exploit them more efficiently and (also) maintain them predictively."/>
    <s v="National"/>
    <x v="2"/>
    <s v="BE"/>
    <s v="Roads and Traffic Agency "/>
    <s v="Central-Government"/>
    <x v="3"/>
    <s v="Other industries"/>
    <x v="3"/>
    <x v="7"/>
    <m/>
    <s v="Reasoning"/>
    <s v="Automated reasoning"/>
    <m/>
    <m/>
    <s v="B-LGA"/>
    <m/>
    <m/>
    <m/>
    <m/>
    <s v="Minimal-risk"/>
    <s v=" 0 Confident"/>
    <m/>
    <m/>
    <s v="AI-empowered Knowledge Management"/>
    <s v="Internal management"/>
    <s v="Internal primary processes"/>
    <x v="0"/>
    <m/>
    <m/>
    <m/>
    <s v="G2B"/>
    <s v="Dynamic Data"/>
    <s v="Streaming Data"/>
    <s v="Internal Management"/>
    <m/>
    <s v="2 - IOP4AI​"/>
    <s v="Organizational / Sustained Change"/>
    <s v="Improved Public Service"/>
    <m/>
    <m/>
    <m/>
    <s v="x"/>
    <m/>
    <b v="0"/>
    <b v="0"/>
    <m/>
    <m/>
    <m/>
    <m/>
    <m/>
    <m/>
    <m/>
    <b v="0"/>
    <m/>
    <m/>
    <m/>
    <s v="https://innovatieveoverheidsopdrachten.be/projecten/aanmaak-en-beheer-van-semantische-otl-relaties"/>
    <s v="validated"/>
    <x v="0"/>
    <m/>
    <s v="Colin van Noordt"/>
    <d v="2021-05-24T00:00:00"/>
    <m/>
  </r>
  <r>
    <s v="AIWT6-397"/>
    <s v="Remote interpreting services - Communicating in Flemish sign language"/>
    <s v=" https://www.innovatieveoverheidsopdrachten.be/en/projects/remote-interpreting-services"/>
    <s v="Ward De Bruecker _x000a_T + 32 553 33 56_x000a_ward.debruecker@vaph.be"/>
    <s v="A remote interpreting service offers the deaf the opportunity to communicate with hearing people (and vice versa) remotely in Flemish Sign Language. In order to offer the deaf the possibility to use a remote interpreting service anytime and anywhere in the future, various technical (hardware and software) and organizational innovations of the current systems are required. _x000a_Several comparable services currently work side by side in Flanders . This fragmentation is hugely confusing for users. Scaling up through harmonization can reduce the organizational costs of a remote interpreting service and increase the use of the remote interpreting service._x000a_The aim is that the deaf users can reach everyone by telephone (eg emergency services…) and that they can be called by everyone (eg colleagues, doctor…) in a language and communication mode of their choice and with protection of their own privacy.  "/>
    <s v="Regional"/>
    <x v="2"/>
    <s v="BE2"/>
    <s v="Vlaams Agentschap voor Personen met een Handicap"/>
    <s v="Local Government"/>
    <x v="4"/>
    <s v="Health n.e.c."/>
    <x v="3"/>
    <x v="7"/>
    <m/>
    <s v="Perception"/>
    <s v="Computer vision"/>
    <m/>
    <m/>
    <s v="C-STA"/>
    <m/>
    <m/>
    <m/>
    <m/>
    <s v="Minimal-risk"/>
    <s v=" 0 Confident"/>
    <m/>
    <m/>
    <s v="Computer Vision and Identity Recognition"/>
    <s v="Public services and engagement"/>
    <s v="Engagement management"/>
    <x v="0"/>
    <m/>
    <m/>
    <m/>
    <s v="G2C"/>
    <s v="Dynamic Data"/>
    <s v="Dynamic Data"/>
    <s v="Public Services and engagement"/>
    <m/>
    <m/>
    <s v="Organizational / Sustained Change"/>
    <s v="Improved Public Service"/>
    <m/>
    <s v="x"/>
    <m/>
    <m/>
    <m/>
    <b v="0"/>
    <b v="0"/>
    <m/>
    <m/>
    <m/>
    <m/>
    <m/>
    <m/>
    <m/>
    <b v="0"/>
    <m/>
    <m/>
    <m/>
    <s v="https://innovatieveoverheidsopdrachten.be/projecten/afstandstolkendienstverlening"/>
    <s v="validated"/>
    <x v="0"/>
    <m/>
    <s v="Colin van Noordt"/>
    <d v="2021-05-24T00:00:00"/>
    <m/>
  </r>
  <r>
    <s v="AIWT6-398"/>
    <s v="AI platform for agri-food applications from field to fork - Platform for various _x000a_"/>
    <s v=" https://www.innovatieveoverheidsopdrachten.be/en/projects/ai-platform-agri-food-applications-field-fork"/>
    <s v="ILVO Ruben Van De Vijver_x000a_T +32 9 272 27 55_x000a_RUBEN.VANDEVIJVER@ILVO.VLAANDEREN.BE"/>
    <s v="ILVO uses data flows from IOT sensors, cameras on machines and drones, satellites and analysis equipment through its living labs, the food pilot, greenhouses, laboratories and test setups. These data streams are currently not being processed quickly enough, which means that potentially interesting information is lost. ILVO wants to make better use of the data it generates by developing an innovative platform. As part of this project, a preparatory process was started in January 2021 in collaboration with consultancy company Addestino. In a first phase, various work sessions were organized with internal ILVO stakeholders to estimate the desired functionalities and innovation potential from a user point of view. With an 'AI Platform for Agri-food', ILVO wishes to simplify and democratize the use of Artificial Intelligence and Data Science within the day-to-day job of ILVO researchers."/>
    <s v="National"/>
    <x v="2"/>
    <s v="BE"/>
    <s v="ILVO"/>
    <s v="Central-Government"/>
    <x v="3"/>
    <s v="Agriculture, forestry, fishing and hunting"/>
    <x v="3"/>
    <x v="7"/>
    <m/>
    <s v="Reasoning"/>
    <s v="Automated reasoning"/>
    <m/>
    <m/>
    <s v="B-LGA"/>
    <m/>
    <m/>
    <m/>
    <s v="Use critical realtime data"/>
    <s v="Limited-risk"/>
    <s v=" 0 Confident"/>
    <m/>
    <m/>
    <s v="AI-empowered Knowledge Management"/>
    <s v="Public services and engagement"/>
    <s v="Engagement management"/>
    <x v="0"/>
    <m/>
    <m/>
    <m/>
    <s v="G2B"/>
    <s v="Dynamic Data"/>
    <s v="Location Data"/>
    <s v="Regulatory research, analysis and monitoring"/>
    <m/>
    <m/>
    <s v="Organizational / Sustained Change"/>
    <s v="Improved Public Service"/>
    <m/>
    <m/>
    <s v="x"/>
    <m/>
    <m/>
    <b v="0"/>
    <b v="0"/>
    <m/>
    <m/>
    <m/>
    <m/>
    <m/>
    <m/>
    <m/>
    <b v="0"/>
    <m/>
    <m/>
    <m/>
    <s v="https://innovatieveoverheidsopdrachten.be/projecten/ai-platform-voor-agrovoedingstoepassingen-van-veld-tot-vork"/>
    <s v="validated"/>
    <x v="0"/>
    <m/>
    <s v="Colin van Noordt"/>
    <d v="2021-05-24T00:00:00"/>
    <m/>
  </r>
  <r>
    <s v="AIWT6-399"/>
    <s v="ALTRUIS - Alternative Use of Imaging Systems through Artificial Intelligence"/>
    <s v=" https://www.innovatieveoverheidsopdrachten.be/evenementen/meetup-altruis-alternative-use-imaging-systems-through-artificial-intelligence"/>
    <s v="PIO - Erwin Dewallef_x000a_T +32 472 72 40 48_x000a_erwin.dewallef@ewi.vlaanderen.be"/>
    <s v="With the PIO project Alternative Use of Imaging Systems through Artificial Intelligence (ALTRUIS) , Digipolis wants to help tackle the mobility problem in and around the city ​​of Antwerp by using camera images alternatively and using Artificial Intelligence (AI). The city of Antwerp is confronted daily with one of the heaviest traffic congestions in Europe. To remedy this, the city's main mobility axes are being thoroughly reorganized. The accompanying works (also known as 'the yard of the century') put even greater pressure on mobility and quality of life in and around the city. A disruptive approach is therefore imperative to face these challenges. ALTRUIS must translate the street footage, which in itself has little value, through its interpretation to mobility context and insights that can lead to smart mobility solutions in the city of Antwerp (primarily the Smart Zone)."/>
    <s v="Local"/>
    <x v="2"/>
    <s v="BE211"/>
    <s v="DigiPolis "/>
    <s v="Local Government"/>
    <x v="3"/>
    <s v="Transport"/>
    <x v="3"/>
    <x v="1"/>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Location Data"/>
    <s v="Regulatory research, analysis and monitoring"/>
    <m/>
    <m/>
    <s v="Transformative / Disruptive"/>
    <b v="0"/>
    <m/>
    <m/>
    <m/>
    <m/>
    <m/>
    <s v="Improved Administration Efficency"/>
    <s v="Improved Administrative Efficiency"/>
    <m/>
    <s v="x"/>
    <m/>
    <m/>
    <m/>
    <m/>
    <m/>
    <b v="0"/>
    <m/>
    <m/>
    <m/>
    <s v="https://innovatieveoverheidsopdrachten.be/projecten/alternative-use-imaging-systems-through-artificial-intelligence-altruis"/>
    <s v="validated"/>
    <x v="0"/>
    <m/>
    <s v="Colin van Noordt"/>
    <d v="2021-05-24T00:00:00"/>
    <m/>
  </r>
  <r>
    <s v="AIWT6-400"/>
    <s v="App for healthy food Zeker Healthy"/>
    <s v=" "/>
    <m/>
    <s v="The Flemish Agency for Care and Health and the Flemish Institute for Healthy Living want to develop an application for the smartphone as part of a broader package of preventive measures. Smartphones offer an excellent opportunity to promote behavioral change due to the large number of users and the frequency with which people use them.  _x000a__x000a_There are many nutritional apps available, but most are aimed at specific aspects (eg counting calories, diets, intolerances, more exercise,…) or for specific food groups or providers. Moreover, it is not always clear to citizens how scientifically substantiated these applications are. "/>
    <s v="Regional"/>
    <x v="2"/>
    <s v="BE"/>
    <s v="Flemish Agency for Care and Health &amp; Flemish Institute for Healthy Living_x000a_"/>
    <s v="Governmental"/>
    <x v="4"/>
    <s v="Health n.e.c."/>
    <x v="2"/>
    <x v="4"/>
    <m/>
    <s v="Planning"/>
    <s v="Planning and Scheduling"/>
    <m/>
    <m/>
    <m/>
    <m/>
    <m/>
    <m/>
    <m/>
    <m/>
    <s v=" 0 Confident"/>
    <m/>
    <m/>
    <s v="Predictive Analytics, Simulation and Data Visualisation"/>
    <m/>
    <m/>
    <x v="0"/>
    <m/>
    <m/>
    <m/>
    <m/>
    <m/>
    <m/>
    <s v="Public Services and engagement"/>
    <m/>
    <m/>
    <m/>
    <b v="0"/>
    <m/>
    <m/>
    <m/>
    <m/>
    <m/>
    <b v="0"/>
    <b v="0"/>
    <m/>
    <m/>
    <m/>
    <m/>
    <m/>
    <m/>
    <m/>
    <b v="0"/>
    <m/>
    <m/>
    <m/>
    <s v="https://innovatieveoverheidsopdrachten.be/projecten/app-voor-gezonde-voeding"/>
    <s v="validated"/>
    <x v="1"/>
    <s v="[Marco] Not enough information for publication"/>
    <s v="Colin van Noordt"/>
    <d v="2021-05-24T00:00:00"/>
    <m/>
  </r>
  <r>
    <s v="AIWT6-401"/>
    <s v="Capsat -  Information from satellite images for a better agricultural policy in Flanders and Europe"/>
    <s v=" https://www.innovatieveoverheidsopdrachten.be/en/projects/capsat-satellites-imagery-information-better-agricultural-policy-flanders-and-europe"/>
    <s v="Timo Ghysels_x000a_T +32 2 552 75 21_x000a_tim.ghysels@lv.vlaanderen.be"/>
    <s v="Every Flemish farmer who receives 'direct support' within the European Common Agricultural Policy (CAP) is obliged to adhere to a number of climate and environmentally friendly principles and practices with a view to sustainable, liveable and competitive agriculture. This concerns, for example, crop diversification, the maintenance of grassland and the creation of ecological focus areas._x000a_The Department of Agriculture and Fisheries supervises the correct and timely implementation of these types of policy measures. Currently, the control is based on spot checks in the field. High-resolution images from various satellites are able to quickly map the correct information. This allows for better follow-up, guidance and control of the farmers. Also possibly. crop damage due to drought or flooding can be objectified more quickly. The project was entitled CAPSAT: CAP stands for 'Common Agricultural Policy' and SAT for 'satellite'. "/>
    <s v="National"/>
    <x v="2"/>
    <s v="BE"/>
    <s v="Department of Agriculture and Fisheries"/>
    <s v="Central-Government"/>
    <x v="3"/>
    <s v="Agriculture, forestry, fishing and hunting"/>
    <x v="3"/>
    <x v="7"/>
    <m/>
    <s v="Perception"/>
    <s v="Computer vision"/>
    <s v="Machine learning"/>
    <m/>
    <s v="A-MLA"/>
    <m/>
    <m/>
    <s v="15-VideoSurveillance"/>
    <s v="Use critical realtime data"/>
    <s v="Limited-risk"/>
    <s v=" 0 Confident"/>
    <m/>
    <m/>
    <s v="Computer Vision and Identity Recognition"/>
    <s v="Analysis, monitoring and regulatory research"/>
    <s v="Monitoring policy implementation"/>
    <x v="0"/>
    <m/>
    <m/>
    <m/>
    <s v="G2B"/>
    <s v="Historical Data"/>
    <s v="Location Data"/>
    <s v="Enforcement"/>
    <m/>
    <m/>
    <s v="Organizational / Sustained Change"/>
    <s v="Improved Public Service"/>
    <m/>
    <m/>
    <s v="x"/>
    <s v="x"/>
    <m/>
    <b v="0"/>
    <b v="0"/>
    <m/>
    <m/>
    <m/>
    <m/>
    <m/>
    <m/>
    <m/>
    <b v="0"/>
    <m/>
    <m/>
    <m/>
    <s v="https://innovatieveoverheidsopdrachten.be/projecten/capsat-informatie-uit-satellietbeelden-voor-een-beter-landbouwbeleid-vlaanderen-en-europa"/>
    <s v="validated"/>
    <x v="0"/>
    <m/>
    <s v="Colin van Noordt"/>
    <d v="2021-05-24T00:00:00"/>
    <m/>
  </r>
  <r>
    <s v="AIWT6-402"/>
    <s v="CATE - Continuous Auditing based on Technological Evolution and Data Mining_x000a_"/>
    <s v=" https://innovatieveoverheidsopdrachten.be/projecten/cate-continuous-auditing-based-technological-evolution-and-data-mining"/>
    <s v="Tony Mortier_x000a_T +32 2 553 75 79_x000a_tony.mortier@vlaanderen.be"/>
    <s v="The Flemish Audit Authority is responsible for the (financial and operational) auditing of the projects that are subsidized through European structural funds and Flemish co-financing. A significant proportion of audits must be outsourced. This outsourcing is done at a relatively high cost, for not always the same amount of added value;_x000a_In outsourcing it is often noted that the performers of these assignments are often young auditors with little or no knowledge of public procurement and state aid, which makes the quality control by the Flemish Audit Authority very intensive and time-consuming, which is not the intention of outsourcing. This project wants to rethink the audit process methodologically and technologically with the following objectives: greater certainty, at a lower cost, within a shorter period of time with greater added value and less loss of (European) resources."/>
    <s v="Regional"/>
    <x v="2"/>
    <s v="BE2"/>
    <s v="Flemish Audit Office_x000a_"/>
    <s v="Local Government"/>
    <x v="1"/>
    <s v="Executive and legislative organs, financial and fiscal affairs, external affairs."/>
    <x v="3"/>
    <x v="7"/>
    <m/>
    <s v="Planning"/>
    <s v="Planning and Scheduling"/>
    <m/>
    <m/>
    <s v="B-LGA"/>
    <m/>
    <m/>
    <m/>
    <m/>
    <s v="Minimal-risk"/>
    <s v=" 0 Confident"/>
    <m/>
    <m/>
    <s v="Predictive Analytics, Simulation and Data Visualisation"/>
    <s v="Enforcement"/>
    <s v="Management of auditing and logging"/>
    <x v="0"/>
    <m/>
    <m/>
    <m/>
    <s v="G2B"/>
    <s v="Dynamic Data"/>
    <s v="Streaming Data"/>
    <s v="Enforcement"/>
    <m/>
    <m/>
    <s v="Organizational / Sustained Change"/>
    <s v="Improved Public Service"/>
    <m/>
    <m/>
    <s v="x"/>
    <s v="x"/>
    <m/>
    <b v="0"/>
    <b v="0"/>
    <m/>
    <m/>
    <m/>
    <m/>
    <m/>
    <m/>
    <m/>
    <b v="0"/>
    <m/>
    <m/>
    <m/>
    <s v="https://innovatieveoverheidsopdrachten.be/projecten/cate-continuous-auditing-based-technological-evolution-and-data-mining"/>
    <s v="validated"/>
    <x v="0"/>
    <m/>
    <s v="Colin van Noordt"/>
    <d v="2021-05-24T00:00:00"/>
    <m/>
  </r>
  <r>
    <s v="AIWT6-403"/>
    <s v="Smart Personalization of the cultural offer in Antwerp Testing (SOCRATES)"/>
    <s v=" https://www.innovatieveoverheidsopdrachten.be/en/projects/smart-personalisation-cultural-offer-antwerp-testing-socrates"/>
    <s v="City of Antwerp Martijn Gys_x000a_T +32 3 338 37 49_x000a_martijn.gys@stad.antwerpen.be"/>
    <s v="With the PIO project Smart Personalization of the Cultural Supply in Antwerp Testing (SOCRATES) , the city ​​of Antwerp and Digipolis want to investigate the feasibility and effectiveness of an individual cultural user profile. Via such a profile, the city of Antwerp wants to offer personalized recommendations to Antwerp culture lovers (tailor-made culture) at their own request and on the basis of their digital cultural DNA .The intended technological solution for SOCRATES is a Digital Experience Platform (DXP) that, as mentioned, is nourished by a personal culture profile and enriched with a wonder algorithm . The aim is to build the DXP in a modular way so that a maximum link with existing and future IT architecture, in particular the Antwerp City Platform as a Service (ACPaaS), is possible. ACPaaS offers a 'block box' of reusable (generic) backend services via engines so that (specific) frontend applications can be made faster, simpler and more powerful. The DXP intended with SOCRATES as an extension of ACPaaS extends this line to the application frontends, or all digital touchpoints with the (cultural) users.Based on the digital cultural profile of the user, Artificial Intelligence (AI) can make suggestions for, for example, literature and all kinds of cultural activities. The AI ​​algorithms are specifically trained to 'amaze' the user ( serendipity ) with sufficient diversity in the cultural offer so that the user does not get stuck in his own protected information bubble (or filter bubble ). "/>
    <s v="Local"/>
    <x v="2"/>
    <s v="BE211"/>
    <s v="City of Antwerp"/>
    <s v="Local Government"/>
    <x v="7"/>
    <s v="Cultural services."/>
    <x v="3"/>
    <x v="7"/>
    <m/>
    <s v="Communication"/>
    <s v="Natural language processing"/>
    <m/>
    <s v="Q&amp;A"/>
    <s v="B-LGA"/>
    <m/>
    <m/>
    <m/>
    <m/>
    <s v="Minimal-risk"/>
    <s v="-1 Minimal/Limited"/>
    <m/>
    <m/>
    <s v="Chatbots, Intelligent Digital Assistants, Virtual Agents and Recommendation Systems"/>
    <s v="Public services and engagement"/>
    <s v="Service personalisation (various)"/>
    <x v="0"/>
    <m/>
    <m/>
    <m/>
    <s v="G2C"/>
    <s v="Historical Data"/>
    <s v="Historical Data"/>
    <s v="Public Services and engagement"/>
    <m/>
    <m/>
    <s v="Organizational / Sustained Change"/>
    <s v="Improved Public Service"/>
    <s v="x"/>
    <m/>
    <m/>
    <m/>
    <m/>
    <b v="0"/>
    <b v="0"/>
    <m/>
    <m/>
    <m/>
    <m/>
    <m/>
    <m/>
    <m/>
    <b v="0"/>
    <m/>
    <m/>
    <m/>
    <s v="https://innovatieveoverheidsopdrachten.be/projecten/slimme-personalisatie-van-het-cultuuraanbod-antwerpen-testen-socrates"/>
    <s v="validated"/>
    <x v="0"/>
    <m/>
    <s v="Colin van Noordt"/>
    <d v="2021-05-24T00:00:00"/>
    <m/>
  </r>
  <r>
    <s v="AIWT6-404"/>
    <s v="Smart regulation - Using Artificial Intelligence to train computers to interpret regulation "/>
    <s v="https://www.innovatieveoverheidsopdrachten.be/en/projects/smart-regulation"/>
    <s v="PIO Veerle Lories_x000a_T +32 477 40 29 46_x000a_veerle.lories@ewi.vlaanderen.be"/>
    <s v="Regulations are extremely valuable information that is relevant to everyone in our society. However, the large amount of divergent and incoherent regulation leads to information silos. There are so many different types of documents that there is little structure to be found in them. Moreover, the regulations on a particular subject are often spread over various (basic) laws, amendments to, additions to and improvements to those laws. That is impractical.  Lawyers are working to clarify this by harmonizing (coordinating) and bringing together (codifying) this fragmented legislation. But this does not yet solve the problem sufficiently. With the project 'Smart Regulations' we want to offer a solution by using Artificial Intelligence to train computers to interpret regulations. For example, computers can very accurately extract the correct information from those regulations for specific target groups (this can be people, applications or machines).  _x000a_The goal is therefore to be able to offer an 'engine' on unstructured information sources from legislation, regulations and decision-making that users can subscribe to in order to get data and additional insights from these information sources more quickly according to their needs. This is how regulation becomes smart. There are even new insights emerging.   "/>
    <s v="National"/>
    <x v="2"/>
    <s v="BE"/>
    <s v="Agentschap Informatie Vlaanderen and Agentschap Binnenland Bestuur"/>
    <s v="Local Government"/>
    <x v="1"/>
    <s v="Executive and legislative organs, financial and fiscal affairs, external affairs."/>
    <x v="3"/>
    <x v="7"/>
    <m/>
    <s v="Communication"/>
    <s v="Natural language processing"/>
    <m/>
    <s v="text analysis"/>
    <s v="B-LGA"/>
    <m/>
    <m/>
    <m/>
    <s v="Include automatic decision systems"/>
    <s v="Limited-risk"/>
    <s v="-1 Minimal/Limited"/>
    <m/>
    <m/>
    <s v="Natural Language Processing, Text Mining and Speech Analytics"/>
    <s v="Internal management"/>
    <s v="Internal support processes"/>
    <x v="0"/>
    <m/>
    <m/>
    <m/>
    <s v="G2G"/>
    <s v="Historical Data"/>
    <m/>
    <s v="Regulatory research, analysis and monitoring"/>
    <m/>
    <s v="3 - AI4IOP"/>
    <s v="Organizational / Sustained Change"/>
    <b v="0"/>
    <m/>
    <m/>
    <m/>
    <m/>
    <m/>
    <s v="Improved Administration Efficency"/>
    <s v="Improved Administrative Efficiency"/>
    <m/>
    <m/>
    <m/>
    <s v="x"/>
    <m/>
    <m/>
    <m/>
    <b v="0"/>
    <m/>
    <m/>
    <m/>
    <s v="https://innovatieveoverheidsopdrachten.be/projecten/slimme-regelgeving"/>
    <s v="validated"/>
    <x v="0"/>
    <m/>
    <s v="Colin van Noordt"/>
    <d v="2021-05-24T00:00:00"/>
    <m/>
  </r>
  <r>
    <s v="AIWT6-405"/>
    <s v="Turing - Automatically control Flemish road lighting with local and current data_x000a_"/>
    <s v=" https://www.innovatieveoverheidsopdrachten.be/en/projects/turing-automatically-controlling-flemish-road-lighting-local-and-current-data"/>
    <s v="Ben Geerts_x000a_T +32 495 84 19 63_x000a_http://Ben.geerts@mow.vlaanderen.be/"/>
    <s v="On Flemish motorways, road lighting is only on where it is needed. Specifically, the light goes out when possible and stays on when necessary._x000a_In 2011, the Agency for Roads and Traffic (AWV) developed a light vision in response to the European Union's climate target to reduce energy consumption by 20% by 2020. Since then, the number of illuminated road sections has fallen by almost half. Currently, the road lighting is controlled on the basis of historical traffic intensities and weather forecasts per province. However, local and real time data on traffic intensity and weather conditions are available. Through a combination of rule-based algorithms and machine learning, internal and external data sources can be integrated into the current system that controls the road lighting. AWV wishes to use this data to make a more accurate and location-based decision whether or not road lighting should be on on a specific road segment. In this way, AWV can make a more efficient contribution to climate objectives and to promoting road safety. Moreover, the system will also allow to significantly reduce the workload of the operators."/>
    <s v="National"/>
    <x v="2"/>
    <s v="BE2"/>
    <s v="Agency for Roads and Traffic (AWV)"/>
    <s v="Central-Government"/>
    <x v="3"/>
    <s v="Transport"/>
    <x v="3"/>
    <x v="7"/>
    <m/>
    <s v="Reasoning"/>
    <s v="Automated reasoning"/>
    <s v="Machine learning"/>
    <m/>
    <s v="A-MLA"/>
    <m/>
    <m/>
    <s v="16-Transportation"/>
    <m/>
    <s v="Minimal-risk"/>
    <s v="-1 Minimal/Limited"/>
    <m/>
    <m/>
    <s v="Machine Learning, Deep Learning"/>
    <s v="Analysis, monitoring and regulatory research"/>
    <s v="Monitoring policy implementation"/>
    <x v="0"/>
    <m/>
    <m/>
    <m/>
    <s v="G2C"/>
    <s v="Dynamic Data"/>
    <s v="Location Data"/>
    <s v="Adjudication"/>
    <m/>
    <m/>
    <s v="Transformative / Disruptive"/>
    <s v="Improved Public Service"/>
    <m/>
    <s v="x"/>
    <m/>
    <s v="x"/>
    <m/>
    <b v="0"/>
    <b v="0"/>
    <m/>
    <m/>
    <m/>
    <m/>
    <m/>
    <m/>
    <m/>
    <b v="0"/>
    <m/>
    <m/>
    <m/>
    <s v="https://innovatieveoverheidsopdrachten.be/node/6418"/>
    <s v="validated"/>
    <x v="0"/>
    <m/>
    <s v="Colin van Noordt"/>
    <d v="2021-05-24T00:00:00"/>
    <m/>
  </r>
  <r>
    <s v="AIWT6-406"/>
    <s v="Elsa - AI-assisted spreading decisions_x000a_"/>
    <s v=" https://innovatieveoverheidsopdrachten.be/projecten/elsa-door-ai-ondersteunde-strooibeslissingen"/>
    <s v="Karim Bellafkih_x000a_T +32 484 56 11 53_x000a_karim.bellafkih@mow.vlaanderen.be"/>
    <s v="The Agency for Roads and Traffic (AWV) is responsible for the control of slippery conditions on Flemish roads under its own management. The AWV winter service is supported for this with various data sources and technical tools. AWV has been investing for some time in its own ice cream measurement system (GMS) that combines real-time results from measuring points and measuring stations with weather forecasts from the RMI.The knowledge and expertise of the employees is very different and is translated into a not very consistent spreading policy across the districts. However, the roads do not stop at the boundary line between two districts. That is why AWV wants to have a system developed that can support district employees in their choice of spreading and that can lead to more uniform spreading decisions across the districts. By combining physical rules and machine learning techniques , the system can help make the assessment and indicate which type of spreading material, in what quantity and at what time, is most appropriate to make and keep the roads in the district ice-free. "/>
    <s v="National"/>
    <x v="2"/>
    <s v="BE2"/>
    <s v="Agency for Roads and Traffic (AWV)"/>
    <s v="Central-Government"/>
    <x v="3"/>
    <s v="Transport"/>
    <x v="3"/>
    <x v="7"/>
    <m/>
    <s v="Reasoning"/>
    <s v="Automated reasoning"/>
    <m/>
    <m/>
    <s v="B-LGA"/>
    <m/>
    <m/>
    <s v="16-Transportation"/>
    <m/>
    <s v="Minimal-risk"/>
    <s v="-1 Minimal/Limited"/>
    <m/>
    <m/>
    <s v="AI-empowered Knowledge Management"/>
    <s v="Analysis, monitoring and regulatory research"/>
    <s v="Monitoring policy implementation"/>
    <x v="0"/>
    <m/>
    <m/>
    <m/>
    <s v="G2C"/>
    <s v="Dynamic Data"/>
    <s v="Dynamic Data"/>
    <s v="Regulatory research, analysis and monitoring"/>
    <m/>
    <m/>
    <s v="Transformative / Disruptive"/>
    <s v="Improved Public Service"/>
    <m/>
    <m/>
    <s v="x"/>
    <s v="x"/>
    <m/>
    <b v="0"/>
    <b v="0"/>
    <m/>
    <m/>
    <m/>
    <m/>
    <m/>
    <m/>
    <m/>
    <b v="0"/>
    <m/>
    <m/>
    <m/>
    <s v="https://innovatieveoverheidsopdrachten.be/projecten/elsa-door-ai-ondersteunde-strooibeslissingen"/>
    <s v="validated"/>
    <x v="0"/>
    <m/>
    <s v="Colin van Noordt"/>
    <d v="2021-05-24T00:00:00"/>
    <m/>
  </r>
  <r>
    <s v="AIWT6-407"/>
    <s v="Innovative functionalities and AI for energy saving in the public sector_x000a_"/>
    <s v=" https://www.innovatieveoverheidsopdrachten.be/en/projects/innovative-functionalities-and-artificial-intelligence-energy-saving-public-sector"/>
    <s v="VEB Contacts: _x000a_Tjeu Binnebeek_x000a_T +32 2 421 32 00_x000a_Stijn Sysmans_x000a_T +32 2 421 32 00"/>
    <s v="Terra is the patrimony and energy database, originated in the bosom of Flanders Radical Digital. The database bundles energy information and characteristics about the buildings and infrastructure of the Flemish public sector. One of the tasks of the VEB is to ensure that the data is optimally and actively used for initiating and monitoring energy saving processes and renewable energy projects. Within this PIO project, VEB, Facilities and Services and VEA work together to achieve the following objectives through smart use of this data: _x000a_detect energy-saving potential in public buildings faster thanks to AI applications and smart algorithms;_x000a_develop comprehensive real estate strategies with a lasting impact thanks to asset analyzes and professionally managed energy management;_x000a_initiating measures and facilitating and monitoring OEPC contracts for the public sector through measurement and verification models;_x000a_increase the impact of specific functionalities thanks to synergies with other projects and initiatives. It will be examined where AI can be used to achieve these objectives and whether a Software-as-a-Service (SaaS) model can offer added value. "/>
    <s v="Regional"/>
    <x v="2"/>
    <s v="BE2"/>
    <s v="VEB, HFB and VEA"/>
    <s v="Local Government"/>
    <x v="3"/>
    <s v="Fuel and energy"/>
    <x v="3"/>
    <x v="7"/>
    <m/>
    <s v="Reasoning"/>
    <s v="Automated reasoning"/>
    <m/>
    <m/>
    <s v="B-LGA"/>
    <m/>
    <m/>
    <m/>
    <m/>
    <s v="Minimal-risk"/>
    <s v=" 0 Confident"/>
    <m/>
    <m/>
    <s v="Machine Learning, Deep Learning"/>
    <s v="Analysis, monitoring and regulatory research"/>
    <s v="Prediction and planning "/>
    <x v="0"/>
    <m/>
    <m/>
    <m/>
    <s v="G2G"/>
    <s v="Historical Data"/>
    <s v="Historical Data"/>
    <s v="Regulatory research, analysis and monitoring"/>
    <m/>
    <m/>
    <s v="Organizational / Sustained Change"/>
    <b v="0"/>
    <m/>
    <m/>
    <m/>
    <m/>
    <m/>
    <s v="Improved Administration Efficency"/>
    <s v="Improved Administrative Efficiency"/>
    <s v="x"/>
    <m/>
    <s v="x"/>
    <m/>
    <m/>
    <m/>
    <m/>
    <b v="0"/>
    <m/>
    <m/>
    <m/>
    <s v="https://innovatieveoverheidsopdrachten.be/projecten/innovatieve-functionaliteiten-en-ai-voor-energiebesparing-de-publieke-sector"/>
    <s v="validated"/>
    <x v="0"/>
    <m/>
    <s v="Colin van Noordt"/>
    <d v="2021-05-24T00:00:00"/>
    <m/>
  </r>
  <r>
    <s v="AIWT6-408"/>
    <s v="Naamsestraat - Reduce night noise through technology and nudging"/>
    <s v=" https://www.leuvenmindgate.be/news/leuven-deploys-technology-to-tackle-night-noise"/>
    <s v="https://www.leuven.be/thomas-van-oppens"/>
    <s v="The Naamsestraat in Leuven is a so-called transit street along which people return home after going out in the center. This regularly causes night-time noise problems at night._x000a_The City of Leuven wants to remedy this in the context of an integrated approach to nightlife nuisance in which prevention and repression go hand in hand and are reinforced through technological applications. Naamsestraat will function as a living lab to gain experience in the use of nudging techniques with real-time control based on targeted data capture:_x000a_definition of disturbing night noise and technological automation of an objectified recognition thereof;_x000a_mapping the disturbing night noise;_x000a_control of nudging techniques based on the real-time detected night noise;_x000a_and secondly, schedule interventions using predictive models and initiate them based on real time detections_x000a_Working on a liveable city by, among other things, tackling night noise and other nightlife-related nuisance is part of the 2020-2025 administrative agreement of the city of Leuven. Various stakeholders and partners are involved in this."/>
    <s v="Local"/>
    <x v="2"/>
    <s v="BE242"/>
    <s v="Leuven City"/>
    <s v="Local Government"/>
    <x v="5"/>
    <s v="Public order and safety n.e.c."/>
    <x v="3"/>
    <x v="7"/>
    <m/>
    <s v="Perception"/>
    <s v="Audio processing"/>
    <s v="Machine learning"/>
    <m/>
    <s v="A-MLA"/>
    <m/>
    <m/>
    <m/>
    <s v="Focus directly natural persons"/>
    <s v="Limited-risk"/>
    <s v=" 0 Confident"/>
    <m/>
    <m/>
    <s v="Audio Processing"/>
    <s v="Enforcement"/>
    <s v="Supporting inspection processes"/>
    <x v="0"/>
    <m/>
    <m/>
    <m/>
    <s v="G2C"/>
    <s v="Dynamic Data"/>
    <s v="Location Data"/>
    <s v="Enforcement"/>
    <m/>
    <m/>
    <s v="Transformative / Disruptive"/>
    <s v="Improved Public Service"/>
    <m/>
    <m/>
    <s v="x"/>
    <s v="x"/>
    <m/>
    <b v="0"/>
    <b v="0"/>
    <m/>
    <m/>
    <m/>
    <m/>
    <m/>
    <m/>
    <m/>
    <b v="0"/>
    <m/>
    <m/>
    <m/>
    <s v="https://innovatieveoverheidsopdrachten.be/projecten/nachtlawaai-verminderen-dmv-technologie-en-nudging"/>
    <s v="validated"/>
    <x v="0"/>
    <m/>
    <s v="Colin van Noordt"/>
    <d v="2021-05-24T00:00:00"/>
    <m/>
  </r>
  <r>
    <s v="AIWT6-409"/>
    <s v="Clearance of dumped war ammunition in the North Sea_x000a_"/>
    <s v=" https://www.innovatieveoverheidsopdrachten.be/en/projects/removal-dumped-war-ammunition-north-sea"/>
    <s v="Youri Meersschaut_x000a_T +32 477 58 12 76_x000a_youri.meersschaut@mow.vlaanderen.be"/>
    <s v="On the sandbank De Paardenmarkt , located in the North Sea about 1.5 kilometers from the coast of Knokke, there are an estimated 35,000 tons of dumped ammunition (mainly) from WWI. It concerns both conventional and chemical ammunition. To date, there is no danger to the marine environment or public health, but there is an ongoing risk of the (chemical) munitions rusting through or tearing through (due to ship strikes), resulting in heavy (chemical) pollution. Moreover, the ammunition dump at De Paardenmarkt may in the future be an obstacle to coastal safety in general and to further developments around the port of Zeebrugge in particular._x000a__x000a_The Maritime Access department of the Department of Mobility and Public Works (MOW) of the Flemish government therefore wants to have a test carried out in the context of this PIO project that should demonstrate how this ammunition dump could be done safely and in a time and cost-effective way be cleaned up. The following topics are covered: precision detection of the position of the ammunition, continuous monitoring of the environment, removal of the overlying sediments, deepening of the ammunition and safe transport to the mainland with robot technology. The aim of the test is to locate a piece (or unit ) of ammunition a few meters below the seabed as precisely as possible within the larger ammunition dump and, regardless of the type or condition of the piece, to dig it up and bring it ashore (further disposal / processing of the collected ammunition is not part of the test). For this, the necessary survey systems and robot technology will have to be developed and / or tested that make it possible to reduce the risks to humans and the marine environment to a minimum. If successful, the tested solutions can be purchased and deployed for a full-scale clean-up operation. "/>
    <s v="Regional"/>
    <x v="2"/>
    <s v="BE2"/>
    <s v="Department of Mobility and Public Works (MOW)"/>
    <s v="Central-Government"/>
    <x v="2"/>
    <s v="Environmental protection n.e.c."/>
    <x v="3"/>
    <x v="7"/>
    <m/>
    <s v="Integration and Interaction"/>
    <s v="Robotics and Automation"/>
    <m/>
    <m/>
    <s v="B-LGA"/>
    <m/>
    <m/>
    <m/>
    <s v="Output that could produce physical damages to natural persons"/>
    <s v="Limited-risk"/>
    <s v=" 0 Confident"/>
    <m/>
    <m/>
    <s v="Cognitive Robotics and Process Automation, Connected and Automated Vehicles"/>
    <s v="Enforcement"/>
    <s v="Supporting inspection processes"/>
    <x v="0"/>
    <m/>
    <m/>
    <m/>
    <s v="G2G"/>
    <s v="Dynamic Data"/>
    <s v="Location Data"/>
    <s v="Process automation"/>
    <m/>
    <m/>
    <s v="Transformative / Disruptive"/>
    <b v="0"/>
    <m/>
    <m/>
    <m/>
    <m/>
    <m/>
    <s v="Improved Administration Efficency"/>
    <s v="Improved Administrative Efficiency"/>
    <m/>
    <m/>
    <m/>
    <s v="x"/>
    <m/>
    <m/>
    <m/>
    <s v="Open government capabilities"/>
    <s v="x"/>
    <m/>
    <m/>
    <s v="https://innovatieveoverheidsopdrachten.be/projecten/opruiming-gedumpte-oorlogsmunitie-de-noordzee"/>
    <s v="validated"/>
    <x v="0"/>
    <m/>
    <s v="Colin van Noordt"/>
    <d v="2021-05-24T00:00:00"/>
    <m/>
  </r>
  <r>
    <s v="AIWT6-410"/>
    <s v="Customer call analysis -  Finding patterns in the reasons for customer inquiries_x000a_"/>
    <s v=" "/>
    <m/>
    <s v="The Social Insurance Board, in cooperation with Feelingstream, conducted five pilot projects aimed at analyzing customer calls and web chats in detail and finding patterns in the reasons for customer inquiries. As part of the pilot, the Feelingstream application transcribed the Social Insurance Board's calls from May to August 2020 (3 months) in Estonian and Russian. The Feelingstream application provides an opportunity to get both a statistical overview and a detailed understanding of customers' concerns across several customer communication channels - calls, emails and chatbot. Customer contact analysis is the fastest and most immediate way to find places in services that the customer is in trouble with and that can be changed quickly. The analysis creates insights for managerial decision-making, which in turn leads to better and more efficient public services. The pilot project involved an information line manager and two service managers. In the pilot project, SKA chose Feelingstream as a partner, which specializes in analyzing customer contacts in Estonian and Russian. The analysis creates insights for managerial decision-making, which in turn leads to better public services to make them faster and more convenient for citizens to use. "/>
    <s v="National"/>
    <x v="3"/>
    <s v="EE"/>
    <s v="Social Insurance Board"/>
    <s v="Central-Government"/>
    <x v="0"/>
    <s v="Social protection n.e.c."/>
    <x v="4"/>
    <x v="7"/>
    <m/>
    <s v="Communication"/>
    <s v="Natural language processing"/>
    <s v="Machine learning"/>
    <s v="text analysis"/>
    <s v="A-MLA"/>
    <s v="5-Services&amp;Benefits"/>
    <m/>
    <m/>
    <s v="Focus directly natural persons"/>
    <s v="Limited-risk"/>
    <s v="-1 Minimal/Limited"/>
    <m/>
    <m/>
    <s v="Natural Language Processing, Text Mining and Speech Analytics"/>
    <s v="Public services and engagement"/>
    <s v="Engagement management"/>
    <x v="0"/>
    <m/>
    <m/>
    <m/>
    <s v="G2C"/>
    <s v="Historical Data"/>
    <s v="Historical Data"/>
    <s v="Public Services and engagement"/>
    <m/>
    <m/>
    <s v="Incremental / Technical Change"/>
    <s v="Improved Public Service"/>
    <s v="x"/>
    <m/>
    <m/>
    <m/>
    <m/>
    <b v="0"/>
    <b v="0"/>
    <m/>
    <m/>
    <m/>
    <m/>
    <m/>
    <m/>
    <m/>
    <b v="0"/>
    <m/>
    <m/>
    <m/>
    <s v="https://www.kratid.ee/ska-feelingstream"/>
    <s v="validated"/>
    <x v="0"/>
    <m/>
    <s v="Colin van Noordt"/>
    <d v="2021-05-24T00:00:00"/>
    <m/>
  </r>
  <r>
    <s v="AIWT6-411"/>
    <s v="Automatic translation of Riigi Teataja Ametlikud Teadaanded_x000a_"/>
    <s v="https://www.just.ee/et/uudised/ametlikes-teadaannetes-voeti-kasutusele-masintolge"/>
    <m/>
    <s v="A machine translation has been introduced in the Official Gazette to translate the information on the website into English. The main goal of introducing machine translation is to support Estonia's open business environment and save on translation costs. Among other things, the solution ensures that the information is comprehensible to foreigners or foreign creditors on the boards of companies.Machine translation uses a neural network learning algorithm, which means that the system evolves over time. The publisher monitors the quality of the texts translated as a result of the machine translation and, if necessary, corrects the errors in them, from which the machine translation learns and therefore the quality of the translation will improve in the future. The authentic text of the notice, which has legal significance, is in Estonian only. The introduction of machine translation in the Official Gazette was 80% funded by the European Commission. The development partners of the Ministry of Justice and the Center of Registers and Information Systems were Tilde Eesti OÜ and Inversion OÜ"/>
    <s v="National"/>
    <x v="3"/>
    <s v="EE"/>
    <s v="Official Gazette"/>
    <s v="Central-Government"/>
    <x v="1"/>
    <s v="General public services n.e.c."/>
    <x v="3"/>
    <x v="7"/>
    <m/>
    <s v="Communication"/>
    <s v="Natural language processing"/>
    <s v="Machine learning"/>
    <s v="automatic translation"/>
    <s v="A-MLA"/>
    <m/>
    <m/>
    <m/>
    <m/>
    <s v="Minimal-risk"/>
    <s v=" 0 Confident"/>
    <m/>
    <m/>
    <s v="Natural Language Processing, Text Mining and Speech Analytics"/>
    <s v="Internal management"/>
    <s v="Internal support processes"/>
    <x v="0"/>
    <m/>
    <m/>
    <m/>
    <s v="G2G"/>
    <s v="Dynamic Data"/>
    <m/>
    <s v="Internal Management"/>
    <m/>
    <s v="3 - AI4IOP"/>
    <s v="Organizational / Sustained Change"/>
    <b v="0"/>
    <m/>
    <m/>
    <m/>
    <m/>
    <m/>
    <s v="Improved Administration Efficency"/>
    <s v="Improved Administrative Efficiency"/>
    <m/>
    <m/>
    <s v="x"/>
    <s v="x"/>
    <m/>
    <m/>
    <m/>
    <b v="0"/>
    <m/>
    <m/>
    <m/>
    <s v="https://www.just.ee/et/uudised/ametlikes-teadaannetes-voeti-kasutusele-masintolge"/>
    <s v="validated"/>
    <x v="0"/>
    <m/>
    <s v="Colin van Noordt"/>
    <d v="2021-05-24T00:00:00"/>
    <m/>
  </r>
  <r>
    <s v="AIWT6-412"/>
    <s v="Automatic translation in the Land Register search portal_x000a_"/>
    <s v="https://www.rik.ee/en/news/today-translation-tool-can-be-used-e-business-register-and-e-land-register"/>
    <s v="info@rik.ee"/>
    <s v="The Center of Registers and Information Systems introduced an automatic data translation tool in the web environments of the e-Land Register on the 29th of October 2021. The tool helps the user to translate on-screen registry data into English in real time.  The new machine translation solution simplifies the understanding of registry data for non-Estonian speaking citizens. The tool helps the user of the e-Land Register to understand detailed data, such as easements and mortgages.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s v="National"/>
    <x v="3"/>
    <s v="EE"/>
    <s v="Center of Registers and Information Systems_x000a__x000a_"/>
    <s v="Central-Government"/>
    <x v="1"/>
    <s v="General public services n.e.c."/>
    <x v="4"/>
    <x v="0"/>
    <m/>
    <s v="Communication"/>
    <s v="Natural language processing"/>
    <s v="Machine learning"/>
    <s v="automatic translation"/>
    <s v="A-MLA"/>
    <m/>
    <m/>
    <m/>
    <m/>
    <s v="Minimal-risk"/>
    <s v="-1 Minimal/Limited"/>
    <m/>
    <m/>
    <s v="Natural Language Processing, Text Mining and Speech Analytics"/>
    <s v="Internal management"/>
    <s v="Internal primary processes"/>
    <x v="0"/>
    <s v="Yes"/>
    <m/>
    <m/>
    <s v="G2B"/>
    <s v="Dynamic Data"/>
    <s v="Streaming Data"/>
    <s v="Public Services and engagement"/>
    <m/>
    <s v="3 - AI4IOP"/>
    <m/>
    <s v="Improved Public Service"/>
    <m/>
    <s v="x"/>
    <m/>
    <s v="x"/>
    <m/>
    <s v="Open Government Capabilities"/>
    <b v="0"/>
    <m/>
    <m/>
    <m/>
    <m/>
    <m/>
    <m/>
    <m/>
    <s v="Open government capabilities"/>
    <s v="x"/>
    <m/>
    <m/>
    <s v="https://www.kratid.ee/kasutuslood"/>
    <s v="validated"/>
    <x v="0"/>
    <m/>
    <s v="Colin van Noordt"/>
    <d v="2021-05-24T00:00:00"/>
    <m/>
  </r>
  <r>
    <s v="AIWT6-413"/>
    <s v="Automatic translation in the information system of the Commercial Register_x000a_"/>
    <s v="https://www.rik.ee/en/news/today-translation-tool-can-be-used-e-business-register-and-e-land-register"/>
    <s v="info@rik.ee"/>
    <s v="The Center of Registers and Information Systems introduced an automatic data translation tool in the web environments of the e-Business Register on the 29th of October 2021. The tool helps the user to translate on-screen registry data into English in real time.  The new machine translation solution simplifies the understanding of registry data for non-Estonian speaking citizens. The tool helps to manage the content of court rulings in the e-Business Register.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s v="National"/>
    <x v="3"/>
    <s v="EE"/>
    <s v="Commercial Register"/>
    <s v="Central-Government"/>
    <x v="1"/>
    <s v="General public services n.e.c."/>
    <x v="1"/>
    <x v="0"/>
    <m/>
    <s v="Communication"/>
    <s v="Natural language processing"/>
    <s v="Machine learning"/>
    <s v="automatic translation"/>
    <s v="A-MLA"/>
    <m/>
    <m/>
    <m/>
    <m/>
    <s v="Minimal-risk"/>
    <s v="-1 Minimal/Limited"/>
    <m/>
    <m/>
    <s v="Natural Language Processing, Text Mining and Speech Analytics"/>
    <s v="Internal management"/>
    <s v="Internal primary processes"/>
    <x v="0"/>
    <s v="Yes"/>
    <m/>
    <m/>
    <s v="G2B"/>
    <s v="Dynamic Data"/>
    <s v="Streaming Data"/>
    <s v="Public Services and engagement"/>
    <m/>
    <s v="3 - AI4IOP"/>
    <m/>
    <s v="Improved Public Service"/>
    <m/>
    <s v="x"/>
    <m/>
    <s v="x"/>
    <m/>
    <s v="Open Government Capabilities"/>
    <b v="0"/>
    <m/>
    <m/>
    <m/>
    <m/>
    <m/>
    <m/>
    <m/>
    <s v="Open government capabilities"/>
    <s v="x"/>
    <m/>
    <m/>
    <s v="https://www.kratid.ee/kasutuslood"/>
    <s v="validated"/>
    <x v="0"/>
    <m/>
    <s v="Colin van Noordt"/>
    <d v="2021-05-24T00:00:00"/>
    <m/>
  </r>
  <r>
    <s v="AIWT6-414"/>
    <s v="Forecasting models Road Administration (Roads conditions and return of investments)"/>
    <s v="https://www.kratid.ee/kasutuslood"/>
    <m/>
    <s v="The Road Administration is developing forecasting models to determine the condition of roads and the return on investment. This allows you to predict where investments should be directed to get the most out of your projects._x000a__x000a_"/>
    <s v="National"/>
    <x v="3"/>
    <s v="EE"/>
    <s v="Road Administration_x000a_"/>
    <s v="Central-Government"/>
    <x v="3"/>
    <s v="Transport"/>
    <x v="3"/>
    <x v="0"/>
    <m/>
    <s v="Planning"/>
    <s v="Planning and Scheduling"/>
    <s v="Machine learning"/>
    <m/>
    <s v="A-MLA"/>
    <m/>
    <m/>
    <m/>
    <m/>
    <s v="Minimal-risk"/>
    <s v=" 0 Confident"/>
    <m/>
    <m/>
    <s v="Predictive Analytics, Simulation and Data Visualisation"/>
    <s v="Analysis, monitoring and regulatory research"/>
    <s v="Prediction and planning "/>
    <x v="0"/>
    <m/>
    <m/>
    <m/>
    <s v="G2G"/>
    <s v="Historical Data"/>
    <s v="Historical Data"/>
    <s v="Internal Management"/>
    <m/>
    <m/>
    <m/>
    <b v="0"/>
    <m/>
    <m/>
    <m/>
    <m/>
    <m/>
    <s v="Improved Administration Efficency"/>
    <s v="Improved Administrative Efficiency"/>
    <m/>
    <s v="x"/>
    <s v="x"/>
    <s v="x"/>
    <m/>
    <m/>
    <m/>
    <b v="0"/>
    <m/>
    <m/>
    <m/>
    <s v="https://www.kratid.ee/kasutuslood"/>
    <s v="validated"/>
    <x v="0"/>
    <m/>
    <s v="Colin van Noordt"/>
    <d v="2021-05-24T00:00:00"/>
    <m/>
  </r>
  <r>
    <s v="AIWT6-415"/>
    <s v="Kama - Multilingual multidisciplinary neuroma machine translation"/>
    <s v="https://github.com/tartunlp/kama"/>
    <m/>
    <s v="Multilingual multidisciplinary neuroma machine translation. This version supports seven languages ​​as input and output languages: Estonian, Latvian, Lithuanian, English, Russian, German and Finnish._x000a_"/>
    <s v="National"/>
    <x v="3"/>
    <s v="EE"/>
    <s v="Ministry of Education and Research, University of Tartu, Ministry of Economic Affairs and Communications"/>
    <s v="Central-Government"/>
    <x v="1"/>
    <s v="General services."/>
    <x v="3"/>
    <x v="0"/>
    <m/>
    <s v="Communication"/>
    <s v="Natural language processing"/>
    <m/>
    <s v="automatic translation"/>
    <s v="B-LGA"/>
    <m/>
    <m/>
    <m/>
    <m/>
    <s v="Minimal-risk"/>
    <s v=" 0 Confident"/>
    <m/>
    <m/>
    <s v="Natural Language Processing, Text Mining and Speech Analytics"/>
    <s v="Internal management"/>
    <s v="Internal primary processes"/>
    <x v="0"/>
    <m/>
    <m/>
    <m/>
    <s v="G2C"/>
    <s v="Dynamic Data"/>
    <m/>
    <s v="Process digitalisation"/>
    <m/>
    <s v="3 - AI4IOP"/>
    <s v="Incremental / Technical Change"/>
    <s v="Improved Public Service"/>
    <m/>
    <m/>
    <s v="x"/>
    <s v="x"/>
    <m/>
    <b v="0"/>
    <b v="0"/>
    <m/>
    <m/>
    <m/>
    <m/>
    <m/>
    <m/>
    <m/>
    <b v="0"/>
    <m/>
    <m/>
    <m/>
    <s v="https://github.com/tartunlp/kama"/>
    <s v="validated"/>
    <x v="0"/>
    <m/>
    <s v="Colin van Noordt"/>
    <d v="2021-05-24T00:00:00"/>
    <m/>
  </r>
  <r>
    <s v="AIWT6-416"/>
    <s v="ESTNLTK - Open source tools for Estonian natural language processing"/>
    <s v="https://github.com/estnltk/estnltk"/>
    <m/>
    <s v="EstNLTK (NLTK or Natural Language ToolKit) is a collection written mainly in Python for editing Estonian texts._x000a_The goals of EstNLTK are to interface and make available existing language technology tools and to create new ones. The solution is funded by the Estonian National Language Technology Program (https://www.keeletehnoloogia.ee/et)._x000a_."/>
    <s v="National"/>
    <x v="3"/>
    <s v="EE"/>
    <s v="IKTP"/>
    <s v="Community led"/>
    <x v="1"/>
    <s v="General services."/>
    <x v="0"/>
    <x v="6"/>
    <m/>
    <s v="Communication"/>
    <s v="Natural language processing"/>
    <s v="Machine learning"/>
    <s v="text analysis"/>
    <s v="A-MLA"/>
    <m/>
    <m/>
    <m/>
    <m/>
    <s v="Minimal-risk"/>
    <s v=" 0 Confident"/>
    <m/>
    <m/>
    <s v="Natural Language Processing, Text Mining and Speech Analytics"/>
    <s v="Internal management"/>
    <s v="Internal primary processes"/>
    <x v="0"/>
    <m/>
    <m/>
    <m/>
    <s v="G2C"/>
    <s v="Dynamic Data"/>
    <m/>
    <s v="Public Services and engagement"/>
    <s v="Yes"/>
    <s v="3 - AI4IOP"/>
    <m/>
    <s v="Improved Public Service"/>
    <m/>
    <m/>
    <s v="x"/>
    <s v="x"/>
    <s v="x"/>
    <s v="Open Government Capabilities"/>
    <b v="0"/>
    <m/>
    <m/>
    <m/>
    <m/>
    <m/>
    <m/>
    <m/>
    <s v="Open government capabilities"/>
    <s v="x"/>
    <s v="x"/>
    <m/>
    <s v="https://www.kratid.ee/kasutuslood"/>
    <s v="validated"/>
    <x v="0"/>
    <m/>
    <s v="Colin van Noordt"/>
    <d v="2021-05-24T00:00:00"/>
    <m/>
  </r>
  <r>
    <s v="AIWT6-417"/>
    <s v="PPA Information Phone call transcription for customers analysis different languages"/>
    <s v=" "/>
    <m/>
    <s v="Pilot project of Police and Border Guard Board (PPA), use an AI application based on the analysis of customer contacts in several different languages, including Estonian and Russian. During the pilot, the PBGB took on two focuses: directing customers to use more e-channels and improving the display and content of customer information.  _x000a_ The pilot project focused on calls concerning the issuance of documents. This was already known to be the biggest reason customers call. The self-service for applying for identity cards and travel documents created by the PBGB has led a quarter of applications to the e-channel. The analysis carried out indicated that since the request for documents takes place every 5-10 years, a long enough time has passed since the previous procedure that next time the clients will no longer remember the right steps to do. The analysis identified those bottlenecks that prevent customers from getting in trouble and further digitizing the document issuance service."/>
    <s v="National"/>
    <x v="3"/>
    <s v="EE"/>
    <s v="Police and Border Guard Board (PPA)"/>
    <s v="Central-Government"/>
    <x v="5"/>
    <s v="Police Services"/>
    <x v="1"/>
    <x v="0"/>
    <m/>
    <s v="Perception"/>
    <s v="Audio processing"/>
    <s v="Machine learning"/>
    <m/>
    <s v="A-MLA"/>
    <s v="7-Migration"/>
    <s v="7c-Migration-authenticity_docs"/>
    <m/>
    <m/>
    <s v="High-risk"/>
    <s v=" 0 Confident"/>
    <m/>
    <m/>
    <s v="Audio Processing"/>
    <s v="Analysis, monitoring and regulatory research"/>
    <s v="Monitoring policy implementation"/>
    <x v="0"/>
    <m/>
    <m/>
    <m/>
    <s v="G2G"/>
    <s v="Historical Data"/>
    <s v="Historical Data"/>
    <s v="Public Services and engagement"/>
    <m/>
    <m/>
    <m/>
    <b v="0"/>
    <m/>
    <m/>
    <m/>
    <m/>
    <m/>
    <s v="Improved Administration Efficency"/>
    <s v="Improved Administrative Efficiency"/>
    <m/>
    <s v="x"/>
    <m/>
    <m/>
    <s v="x"/>
    <s v="x"/>
    <m/>
    <b v="0"/>
    <m/>
    <m/>
    <m/>
    <s v="https://www.kratid.ee/ppa-feelingstream"/>
    <s v="validated"/>
    <x v="0"/>
    <m/>
    <s v="Colin van Noordt"/>
    <d v="2021-05-24T00:00:00"/>
    <m/>
  </r>
  <r>
    <s v="AIWT6-418"/>
    <s v="Identification of forest tree species, forest clearing and forest height"/>
    <s v="https://www.kratid.ee/kasutuslood"/>
    <m/>
    <s v="Together with the development partner, the Environmental Agency and KEMIT have created a remote forest monitoring information system that enables the keeping of records of forest resources in georeferenced form and the collection and sharing of operational forest information. The created solution is semi-automatic, based partly on machine learning algorithms, partly on visual inspection of remote sensing data and partly on third party software solutions. Remote sensing data are mainly used as source data, but forest notifications, soil maps and other data (incl. Teaching and validation data) are also input. As a result of the processing, all-Estonian map layers are completed for the most important assessment features, such as a raster map of tree vegetation tree species (for identification by main tree species)._x000a_"/>
    <s v="National"/>
    <x v="3"/>
    <s v="EE"/>
    <s v="Environmental Agency"/>
    <s v="Central-Government"/>
    <x v="2"/>
    <s v="Protection of biodiversity and landscape."/>
    <x v="3"/>
    <x v="0"/>
    <m/>
    <s v="Perception"/>
    <s v="Computer vision"/>
    <s v="Machine learning"/>
    <m/>
    <s v="A-MLA"/>
    <m/>
    <m/>
    <m/>
    <m/>
    <s v="Minimal-risk"/>
    <s v=" 0 Confident"/>
    <m/>
    <m/>
    <s v="Computer Vision and Identity Recognition"/>
    <s v="Analysis, monitoring and regulatory research"/>
    <s v="Prediction and planning "/>
    <x v="0"/>
    <m/>
    <m/>
    <m/>
    <s v="G2G"/>
    <s v="Dynamic Data"/>
    <s v="Location Data"/>
    <s v="Smart city"/>
    <m/>
    <m/>
    <m/>
    <b v="0"/>
    <m/>
    <m/>
    <m/>
    <m/>
    <m/>
    <s v="Improved Administration Efficency"/>
    <s v="Improved Administrative Efficiency"/>
    <m/>
    <s v="x"/>
    <m/>
    <s v="x"/>
    <m/>
    <m/>
    <m/>
    <b v="0"/>
    <m/>
    <m/>
    <m/>
    <s v="https://www.kratid.ee/kasutuslood"/>
    <s v="validated"/>
    <x v="0"/>
    <m/>
    <s v="Colin van Noordt"/>
    <d v="2021-05-24T00:00:00"/>
    <m/>
  </r>
  <r>
    <s v="AIWT6-419"/>
    <s v="Transcription Kratt 1247 - Transcribing calls to to crisis number 1247"/>
    <s v=" "/>
    <m/>
    <s v="Kratt begins transcribing calls to 1247._x000a_"/>
    <s v="National"/>
    <x v="3"/>
    <s v="EE"/>
    <m/>
    <s v="Central-Government"/>
    <x v="5"/>
    <s v="Police Services"/>
    <x v="1"/>
    <x v="0"/>
    <m/>
    <s v="Perception"/>
    <s v="Audio processing"/>
    <s v="Machine learning"/>
    <m/>
    <s v="A-MLA"/>
    <m/>
    <m/>
    <m/>
    <s v="Focus directly natural persons"/>
    <s v="Limited-risk"/>
    <s v=" 0 Confident"/>
    <m/>
    <m/>
    <s v="Audio Processing"/>
    <s v="Internal management"/>
    <s v="Internal primary processes"/>
    <x v="0"/>
    <m/>
    <m/>
    <m/>
    <s v="G2C"/>
    <s v="Dynamic Data"/>
    <s v="Dynamic Data"/>
    <s v="Internal Management"/>
    <m/>
    <m/>
    <m/>
    <s v="Improved Public Service"/>
    <s v="x"/>
    <m/>
    <m/>
    <m/>
    <m/>
    <s v="Open Government Capabilities"/>
    <b v="0"/>
    <m/>
    <m/>
    <m/>
    <m/>
    <m/>
    <m/>
    <m/>
    <s v="Open government capabilities"/>
    <s v="x"/>
    <m/>
    <m/>
    <s v="https://www.kratid.ee/kasutuslood"/>
    <s v="validated"/>
    <x v="0"/>
    <m/>
    <s v="Colin van Noordt"/>
    <d v="2021-05-24T00:00:00"/>
    <m/>
  </r>
  <r>
    <s v="AIWT6-420"/>
    <s v="Alarm Center Assistant for Risk Assessment"/>
    <s v=" "/>
    <m/>
    <s v="⁠The purpose of the procurement is to carry out development work in order to determine whether and in what way Artificial Intelligence can assist the rescue organizer in determining the risk assessment as a result of preliminary analysis, including time transcription and prototyping of previous emergency call audio files."/>
    <s v="National"/>
    <x v="3"/>
    <s v="EE"/>
    <m/>
    <s v="Central-Government"/>
    <x v="5"/>
    <s v="Police Services"/>
    <x v="4"/>
    <x v="0"/>
    <m/>
    <s v="Perception"/>
    <s v="Audio processing"/>
    <m/>
    <m/>
    <s v="B-LGA"/>
    <m/>
    <m/>
    <m/>
    <s v="Use critical realtime data"/>
    <s v="Limited-risk"/>
    <s v=" 0 Confident"/>
    <m/>
    <m/>
    <s v="Audio Processing"/>
    <s v="Public services and engagement"/>
    <s v="Service personalisation (various)"/>
    <x v="0"/>
    <m/>
    <m/>
    <m/>
    <s v="G2G"/>
    <s v="Historical Data"/>
    <s v="Historical Data"/>
    <s v="Public Services and engagement"/>
    <m/>
    <m/>
    <m/>
    <b v="0"/>
    <m/>
    <m/>
    <m/>
    <m/>
    <m/>
    <s v="Improved Administration Efficency"/>
    <s v="Improved Administrative Efficiency"/>
    <m/>
    <s v="x"/>
    <m/>
    <s v="x"/>
    <m/>
    <m/>
    <m/>
    <b v="0"/>
    <m/>
    <m/>
    <m/>
    <s v="https://www.kratid.ee/kasutuslood"/>
    <s v="validated"/>
    <x v="0"/>
    <m/>
    <s v="Colin van Noordt"/>
    <d v="2021-05-24T00:00:00"/>
    <m/>
  </r>
  <r>
    <s v="AIWT6-421"/>
    <s v="Transcription Kratt 112 - Transcribing emergency calls dialed to the emergency number 112"/>
    <s v=" "/>
    <m/>
    <s v="Kratt starts transcribing calls to 112._x000a_"/>
    <s v="National"/>
    <x v="3"/>
    <s v="EE"/>
    <m/>
    <s v="Central-Government"/>
    <x v="5"/>
    <s v="Police Services"/>
    <x v="1"/>
    <x v="0"/>
    <m/>
    <s v="Perception"/>
    <s v="Audio processing"/>
    <s v="Machine learning"/>
    <m/>
    <s v="A-MLA"/>
    <m/>
    <m/>
    <m/>
    <s v="Focus directly natural persons"/>
    <s v="Limited-risk"/>
    <s v=" 0 Confident"/>
    <m/>
    <m/>
    <s v="Audio Processing"/>
    <s v="Analysis, monitoring and regulatory research"/>
    <s v="Information analysis processes"/>
    <x v="0"/>
    <m/>
    <m/>
    <m/>
    <s v="G2C"/>
    <s v="Dynamic Data"/>
    <s v="Dynamic Data"/>
    <s v="Internal Management"/>
    <m/>
    <m/>
    <m/>
    <s v="Improved Public Service"/>
    <m/>
    <m/>
    <s v="x"/>
    <m/>
    <m/>
    <b v="0"/>
    <b v="0"/>
    <m/>
    <m/>
    <m/>
    <m/>
    <m/>
    <m/>
    <m/>
    <b v="0"/>
    <m/>
    <m/>
    <m/>
    <s v="https://www.kratid.ee/kasutuslood"/>
    <s v="validated"/>
    <x v="0"/>
    <m/>
    <s v="Colin van Noordt"/>
    <d v="2021-05-24T00:00:00"/>
    <m/>
  </r>
  <r>
    <s v="AIWT6-422"/>
    <s v="Monitoring and species identification by image recognition"/>
    <s v=" "/>
    <m/>
    <m/>
    <s v="National"/>
    <x v="3"/>
    <s v="EE"/>
    <m/>
    <s v="Governmental"/>
    <x v="10"/>
    <m/>
    <x v="2"/>
    <x v="4"/>
    <m/>
    <s v="Perception"/>
    <s v="Computer vision"/>
    <m/>
    <m/>
    <m/>
    <m/>
    <m/>
    <m/>
    <m/>
    <m/>
    <s v=" 0 Confident"/>
    <m/>
    <m/>
    <m/>
    <m/>
    <m/>
    <x v="0"/>
    <m/>
    <m/>
    <m/>
    <m/>
    <m/>
    <m/>
    <m/>
    <m/>
    <m/>
    <m/>
    <b v="0"/>
    <m/>
    <m/>
    <m/>
    <m/>
    <m/>
    <b v="0"/>
    <b v="0"/>
    <m/>
    <m/>
    <m/>
    <m/>
    <m/>
    <m/>
    <m/>
    <b v="0"/>
    <m/>
    <m/>
    <m/>
    <s v="https://www.kratid.ee/kasutuslood"/>
    <s v="validated"/>
    <x v="1"/>
    <s v="[Marco] Not engiugh details"/>
    <s v="Colin van Noordt"/>
    <d v="2021-05-24T00:00:00"/>
    <m/>
  </r>
  <r>
    <s v="AIWT6-423"/>
    <s v="Detected ad detection"/>
    <s v=" "/>
    <m/>
    <m/>
    <s v="National"/>
    <x v="3"/>
    <s v="EE"/>
    <s v="Consumer Protection and Technical Surveillance Authority_x000a_"/>
    <s v="Governmental"/>
    <x v="10"/>
    <m/>
    <x v="2"/>
    <x v="4"/>
    <m/>
    <s v="Perception"/>
    <s v="Computer vision"/>
    <m/>
    <m/>
    <m/>
    <m/>
    <m/>
    <m/>
    <m/>
    <m/>
    <s v=" 0 Confident"/>
    <m/>
    <m/>
    <m/>
    <m/>
    <m/>
    <x v="0"/>
    <m/>
    <m/>
    <m/>
    <m/>
    <m/>
    <m/>
    <m/>
    <m/>
    <m/>
    <m/>
    <b v="0"/>
    <m/>
    <m/>
    <m/>
    <m/>
    <m/>
    <b v="0"/>
    <b v="0"/>
    <m/>
    <m/>
    <m/>
    <m/>
    <m/>
    <m/>
    <m/>
    <b v="0"/>
    <m/>
    <m/>
    <m/>
    <s v="https://www.kratid.ee/kasutuslood"/>
    <s v="validated"/>
    <x v="1"/>
    <s v="[Marco] Not engiugh details"/>
    <s v="Colin van Noordt"/>
    <d v="2021-05-24T00:00:00"/>
    <m/>
  </r>
  <r>
    <s v="AIWT6-424"/>
    <s v="Appearance - Identification of objects"/>
    <s v="https://www.kratid.ee/kasutuslood"/>
    <m/>
    <s v="This is an internal development of the National Archives, using image recognition to identify objects. Users can upload photos of their ancestors and receive matches from FOTIS. The photos they upload will identify faces and compare them to more than half a million photos from the 1840s. Out of about 3 million faces, the most similar matches will be returned by email the next day. "/>
    <s v="National"/>
    <x v="3"/>
    <s v="EE"/>
    <s v="National Archives"/>
    <s v="Central-Government"/>
    <x v="1"/>
    <s v="Executive and legislative organs, financial and fiscal affairs, external affairs."/>
    <x v="3"/>
    <x v="0"/>
    <m/>
    <s v="Perception"/>
    <s v="Computer vision"/>
    <s v="Machine learning"/>
    <m/>
    <s v="A-MLA"/>
    <m/>
    <m/>
    <m/>
    <m/>
    <s v="Minimal-risk"/>
    <s v=" 0 Confident"/>
    <m/>
    <m/>
    <s v="Computer Vision and Identity Recognition"/>
    <s v="Enforcement"/>
    <s v="Smart Recognition processes"/>
    <x v="0"/>
    <m/>
    <m/>
    <m/>
    <s v="G2C"/>
    <s v="Dynamic Data"/>
    <s v="Historical Data"/>
    <s v="Public Services and engagement"/>
    <m/>
    <m/>
    <m/>
    <s v="Improved Public Service"/>
    <m/>
    <m/>
    <s v="x"/>
    <s v="x"/>
    <m/>
    <b v="0"/>
    <b v="0"/>
    <m/>
    <m/>
    <m/>
    <m/>
    <m/>
    <m/>
    <m/>
    <b v="0"/>
    <m/>
    <m/>
    <m/>
    <s v="https://www.kratid.ee/kasutuslood"/>
    <s v="validated"/>
    <x v="0"/>
    <m/>
    <s v="Colin van Noordt"/>
    <d v="2021-05-24T00:00:00"/>
    <m/>
  </r>
  <r>
    <s v="AIWT6-425"/>
    <s v="Analytics of usability of the state portal"/>
    <s v=" "/>
    <m/>
    <m/>
    <s v="National"/>
    <x v="3"/>
    <s v="EE"/>
    <s v="State Information System Board_x000a_"/>
    <s v="Governmental"/>
    <x v="1"/>
    <s v="R&amp;D general public services."/>
    <x v="2"/>
    <x v="4"/>
    <m/>
    <s v="Reasoning"/>
    <s v="Automated reasoning"/>
    <m/>
    <m/>
    <m/>
    <m/>
    <m/>
    <m/>
    <m/>
    <m/>
    <s v=" 0 Confident"/>
    <m/>
    <m/>
    <s v="Machine Learning, Deep Learning"/>
    <m/>
    <m/>
    <x v="0"/>
    <m/>
    <m/>
    <m/>
    <m/>
    <m/>
    <m/>
    <m/>
    <m/>
    <m/>
    <m/>
    <b v="0"/>
    <m/>
    <m/>
    <m/>
    <m/>
    <m/>
    <b v="0"/>
    <b v="0"/>
    <m/>
    <m/>
    <m/>
    <m/>
    <m/>
    <m/>
    <m/>
    <b v="0"/>
    <m/>
    <m/>
    <m/>
    <s v="https://www.kratid.ee/kasutuslood"/>
    <s v="validated"/>
    <x v="1"/>
    <s v="[Marco] Not engiugh details"/>
    <s v="Colin van Noordt"/>
    <d v="2021-05-24T00:00:00"/>
    <m/>
  </r>
  <r>
    <s v="AIWT6-426"/>
    <s v="Calculation of forest resources by remote sensing methods"/>
    <s v="https://www.kratid.ee/kasutuslood"/>
    <m/>
    <s v="In the course of the annual Estonian Forest Statistical Inventory (SMI), field measurements have been made on 5,600 plots since 1999. The data provide statistical estimates of the forest resource, which is the basis for national reporting and forest policy-making. The aim of the project is to develop a methodology suitable for the Estonian SMI for the use of multispectral space images and laser scanning data from aircraft in order to obtain forest resource estimates in the form of maps. In the course of the project, solutions are sought to compile maps of estimates of stand species species composition, height and stem volume using accurate measurement data of trees growing on plots as model input. The results are useful both for monitoring forests and for planning economic decisions at the stand level._x000a_"/>
    <s v="National"/>
    <x v="3"/>
    <s v="EE"/>
    <s v="KEMIT and the Environment Agency"/>
    <s v="Central-Government"/>
    <x v="2"/>
    <s v="Protection of biodiversity and landscape."/>
    <x v="1"/>
    <x v="0"/>
    <m/>
    <s v="Perception"/>
    <s v="Computer vision"/>
    <s v="Machine learning"/>
    <m/>
    <s v="A-MLA"/>
    <m/>
    <m/>
    <m/>
    <m/>
    <s v="Minimal-risk"/>
    <s v=" 0 Confident"/>
    <m/>
    <m/>
    <s v="Computer Vision and Identity Recognition"/>
    <s v="Enforcement"/>
    <s v="Smart Recognition processes"/>
    <x v="0"/>
    <m/>
    <m/>
    <m/>
    <s v="G2C"/>
    <s v="Dynamic Data"/>
    <s v="Location Data"/>
    <s v="Smart city"/>
    <m/>
    <m/>
    <m/>
    <s v="Improved Public Service"/>
    <m/>
    <m/>
    <s v="x"/>
    <s v="x"/>
    <m/>
    <b v="0"/>
    <b v="0"/>
    <m/>
    <m/>
    <m/>
    <m/>
    <m/>
    <m/>
    <m/>
    <b v="0"/>
    <m/>
    <m/>
    <m/>
    <s v="https://www.kratid.ee/kasutuslood"/>
    <s v="validated"/>
    <x v="0"/>
    <m/>
    <s v="Colin van Noordt"/>
    <d v="2021-05-24T00:00:00"/>
    <m/>
  </r>
  <r>
    <s v="AIWT6-427"/>
    <s v="Water level monitoring in coastal seas and lakes using satellite altimetry"/>
    <s v="https://www.kratid.ee/kasutuslood"/>
    <m/>
    <s v="The project will develop three different prototypes: operational hydrological monitoring of flood satellite information, control of resource charges in peat deposits using radar remote sensing data, and remote water level monitoring data to improve hydrological monitoring and marine forecasting services. Hydrological monitoring includes on-site measurements of water levels and flows at national hydrometric stations. Control of resource fees: From the data of Sentinel-1 it is possible to assess on which deposits and several times a quarter of peat was peeled. This overview provides an opportunity to check the data reflected in the declaration of resource fees. Prototypes of remote sensing of water levels allow the combined use of remote sensing data, forecasting model and Artificial Intelligence to provide better water level information to interested parties and the public._x000a_"/>
    <s v="National"/>
    <x v="3"/>
    <s v="EE"/>
    <m/>
    <s v="Central-Government"/>
    <x v="2"/>
    <s v="Environmental protection n.e.c."/>
    <x v="4"/>
    <x v="0"/>
    <m/>
    <s v="Perception"/>
    <s v="Computer vision"/>
    <m/>
    <m/>
    <s v="C-STA"/>
    <m/>
    <m/>
    <m/>
    <m/>
    <s v="Minimal-risk"/>
    <s v=" 0 Confident"/>
    <m/>
    <m/>
    <s v="Computer Vision and Identity Recognition"/>
    <s v="Analysis, monitoring and regulatory research"/>
    <s v="Monitoring policy implementation"/>
    <x v="0"/>
    <m/>
    <m/>
    <m/>
    <s v="G2G"/>
    <s v="Dynamic Data"/>
    <s v="Location Data"/>
    <s v="Smart city"/>
    <m/>
    <m/>
    <m/>
    <b v="0"/>
    <m/>
    <m/>
    <m/>
    <m/>
    <m/>
    <s v="Improved Administration Efficency"/>
    <s v="Improved Administrative Efficiency"/>
    <m/>
    <s v="x"/>
    <m/>
    <s v="x"/>
    <m/>
    <m/>
    <m/>
    <b v="0"/>
    <m/>
    <m/>
    <m/>
    <s v="https://www.kratid.ee/kasutuslood"/>
    <s v="validated"/>
    <x v="0"/>
    <m/>
    <s v="Colin van Noordt"/>
    <d v="2021-05-24T00:00:00"/>
    <m/>
  </r>
  <r>
    <s v="AIWT6-428"/>
    <s v="Marakratt - Personal learning path infrastructure "/>
    <s v="https://www.hitsa.ee/personaliseeritud-ope"/>
    <s v="Margus Püüa margus.puua@harno.ee"/>
    <s v="The pilot's objectives are to identify and validate the requirements for the use of shakes and data analytics in personalized learning using data that does not require additional work for the student teacher._x000a_"/>
    <s v="National"/>
    <x v="3"/>
    <s v="EE"/>
    <m/>
    <s v="Central-Government"/>
    <x v="9"/>
    <s v="R&amp;D education."/>
    <x v="4"/>
    <x v="0"/>
    <m/>
    <s v="Reasoning"/>
    <s v="Automated reasoning"/>
    <m/>
    <m/>
    <s v="B-LGA"/>
    <m/>
    <m/>
    <m/>
    <s v="Focus directly natural persons"/>
    <s v="Limited-risk"/>
    <s v=" 0 Confident"/>
    <m/>
    <m/>
    <s v="Machine Learning, Deep Learning"/>
    <s v="Public services and engagement"/>
    <s v="Service personalisation (various)"/>
    <x v="0"/>
    <m/>
    <m/>
    <m/>
    <s v="G2C"/>
    <s v="Dynamic Data"/>
    <s v="Streaming Data"/>
    <s v="Public Services and engagement"/>
    <m/>
    <m/>
    <m/>
    <s v="Improved Public Service"/>
    <s v="x"/>
    <m/>
    <m/>
    <m/>
    <m/>
    <s v="Open Government Capabilities"/>
    <b v="0"/>
    <m/>
    <m/>
    <m/>
    <m/>
    <m/>
    <m/>
    <m/>
    <s v="Open government capabilities"/>
    <s v="x"/>
    <m/>
    <m/>
    <s v="https://www.kratid.ee/kasutuslood"/>
    <s v="validated"/>
    <x v="0"/>
    <m/>
    <s v="Colin van Noordt"/>
    <d v="2021-05-24T00:00:00"/>
    <m/>
  </r>
  <r>
    <s v="AIWT6-429"/>
    <s v="Salme - Speech recognition in courts"/>
    <s v=" "/>
    <s v="Margit.Roa-Valme@rik.ee"/>
    <s v="Speech recognition software enables the transcription of a written transcript of a hearing ('the transcript'), which is used to draw up the minutes of the hearing, on the basis of both a real-time audio recording of the hearing and a digitally recorded audio recording . ._x000a_"/>
    <s v="National"/>
    <x v="3"/>
    <s v="EE"/>
    <s v="Estonian Court"/>
    <s v="Central-Government"/>
    <x v="1"/>
    <s v="General public services n.e.c."/>
    <x v="4"/>
    <x v="2"/>
    <m/>
    <s v="Perception"/>
    <s v="Audio processing"/>
    <s v="Machine learning"/>
    <m/>
    <s v="A-MLA"/>
    <s v="8-Justice"/>
    <s v="8-Justice"/>
    <m/>
    <m/>
    <s v="High-risk"/>
    <s v=" 0 Confident"/>
    <m/>
    <m/>
    <s v="Audio Processing"/>
    <s v="Public services and engagement"/>
    <s v="Service integration (various)"/>
    <x v="0"/>
    <m/>
    <m/>
    <m/>
    <s v="G2G"/>
    <s v="Dynamic Data"/>
    <s v="Dynamic Data"/>
    <s v="Internal Management"/>
    <m/>
    <m/>
    <m/>
    <b v="0"/>
    <m/>
    <m/>
    <m/>
    <m/>
    <m/>
    <s v="Improved Administration Efficency"/>
    <s v="Improved Administrative Efficiency"/>
    <m/>
    <s v="x"/>
    <m/>
    <s v="x"/>
    <m/>
    <m/>
    <m/>
    <b v="0"/>
    <m/>
    <m/>
    <m/>
    <s v="https://www.rik.ee/et/news/2-oktoobril-toimub-rik-kohtute-helisalvestustarkvara-salme-hanke-infopaev"/>
    <s v="validated"/>
    <x v="0"/>
    <m/>
    <s v="Colin van Noordt"/>
    <d v="2021-05-24T00:00:00"/>
    <m/>
  </r>
  <r>
    <s v="AIWT6-430"/>
    <s v="Ice map: Statistical characterization of the sea ice extent in the Gulf of Riga (Baltic Sea)"/>
    <s v="https://www.researchgate.net/publication/312241750_Statistical_characterization_of_the_sea_ice_extent_during_different_winter_scenarios_in_the_Gulf_of_Riga_Baltic_Sea_using_optical_remote-sensing_imagery"/>
    <s v="Liis Sipelgas_x000a_Liis.Sipelgas@envir.ee"/>
    <s v="This study focuses on the statistical characterization of ice conditions (extent, sea ice occurrence probability (SIOP), and length of ice season) in the Gulf of Riga, Baltic Sea, using remote-sensing data. The optical remote-sensing data with 250 m resolution acquired by a Moderate Resolution Imaging Spectroradiometer (MODIS) during 2002–2011 were used for statistical characterization of sea ice. A method based on bimodal histogram analysis of remote-sensing reflectance data was developed to discriminate ice from water. In general, ice extent information obtained from MODIS data agrees with the official ice chart data (synthetic aperture radar (SAR) and in situ measurements) and multi-sensor product containing data from microwave and infrared instruments (R² &gt;0.83). However, in case of severe winters and extremely mild winters there are differences in the dates when maximum ice extent is registered. MODIS data can be used for detailed analysis of ice extent in specific basins of Baltic Sea. Depending on the year, the ice season length in the Gulf of Riga ranged from 68 to 146 days, and the maximum ice extent varied greatly from 329 to 15,350 km². SIOP and number of ice days increased significantly in areas where the depth is less than 15 m. Based on negative-degree days and ice cover characteristics (SIOP and ice season length), three winter scenarios were defined: severe (2003, 2006, 2010, and 2011), medium (2004 and 2005), and mild (2007, 2008, and 2009)."/>
    <s v="National"/>
    <x v="3"/>
    <s v="EE"/>
    <s v="Estonian Weather Service"/>
    <s v="Central-Government"/>
    <x v="3"/>
    <s v="Transport"/>
    <x v="4"/>
    <x v="5"/>
    <m/>
    <s v="Perception"/>
    <s v="Computer vision"/>
    <m/>
    <m/>
    <s v="C-STA"/>
    <m/>
    <m/>
    <m/>
    <m/>
    <s v="Minimal-risk"/>
    <s v=" 0 Confident"/>
    <m/>
    <m/>
    <s v="Computer Vision and Identity Recognition"/>
    <s v="Analysis, monitoring and regulatory research"/>
    <s v="Information analysis processes"/>
    <x v="0"/>
    <m/>
    <m/>
    <m/>
    <s v="G2G"/>
    <s v="Dynamic Data"/>
    <s v="Location Data"/>
    <s v="Regulatory research, analysis and monitoring"/>
    <m/>
    <m/>
    <m/>
    <b v="0"/>
    <m/>
    <m/>
    <m/>
    <m/>
    <m/>
    <s v="Improved Administration Efficency"/>
    <s v="Improved Administrative Efficiency"/>
    <m/>
    <s v="x"/>
    <s v="x"/>
    <m/>
    <m/>
    <m/>
    <m/>
    <b v="0"/>
    <m/>
    <m/>
    <m/>
    <s v="https://www.maaamet.ee/sites/default/files/content-agnes/1_6_liis_sipelgas_kuidas_riigi_ilmateenistus_kasutab_jaakaardi_tegemisel_esthubi_voimalusi_19.03.2019.pdf"/>
    <s v="validated"/>
    <x v="0"/>
    <m/>
    <s v="Colin van Noordt"/>
    <d v="2021-05-24T00:00:00"/>
    <m/>
  </r>
  <r>
    <s v="AIWT6-431"/>
    <s v="Automation of Social Insurance Board customer appeals"/>
    <s v="https://www.kratid.ee/ska-feelingstream"/>
    <s v="©2020 kratt@mkm.ee"/>
    <s v="‎The Social Insurance Board, in cooperation with Feelingstream, carried out five pilot projects aimed at analysing customer calls and online conversations in detail and finding patterns in the reasons for customer requests. As part of the pilot, the Feelingstream app transcribed calls from the Social Insurance Board from May to August 2020 (3 months) in Estonian and Russian. The pilot project involved the head of the hotline and two service managers. ‎"/>
    <s v="National"/>
    <x v="3"/>
    <s v="EE"/>
    <s v="Social Insurance Board_x000a_"/>
    <s v="Central-Government"/>
    <x v="0"/>
    <s v="Social protection n.e.c."/>
    <x v="4"/>
    <x v="0"/>
    <m/>
    <s v="Integration and Interaction"/>
    <s v="Robotics and Automation"/>
    <m/>
    <m/>
    <s v="B-LGA"/>
    <s v="5-Services&amp;Benefits"/>
    <m/>
    <m/>
    <s v="Focus directly natural persons"/>
    <s v="Limited-risk"/>
    <s v=" 0 Confident"/>
    <m/>
    <m/>
    <s v="Cognitive Robotics and Process Automation, Connected and Automated Vehicles"/>
    <s v="Public services and engagement"/>
    <s v="Engagement management"/>
    <x v="0"/>
    <m/>
    <m/>
    <m/>
    <s v="G2C"/>
    <s v="Historical Data"/>
    <s v="Historical Data"/>
    <s v="Internal Management"/>
    <m/>
    <m/>
    <s v="Organizational / Sustained Change"/>
    <s v="Improved Public Service"/>
    <m/>
    <s v="x"/>
    <m/>
    <s v="x"/>
    <m/>
    <b v="0"/>
    <b v="0"/>
    <m/>
    <m/>
    <m/>
    <m/>
    <m/>
    <m/>
    <m/>
    <b v="0"/>
    <m/>
    <m/>
    <m/>
    <s v="https://www.kratid.ee/kasutuslood"/>
    <s v="validated"/>
    <x v="0"/>
    <m/>
    <s v="Colin van Noordt"/>
    <d v="2021-05-24T00:00:00"/>
    <m/>
  </r>
  <r>
    <s v="AIWT6-432"/>
    <s v="Chatbot"/>
    <s v=" "/>
    <m/>
    <m/>
    <s v="National"/>
    <x v="3"/>
    <s v="EE"/>
    <m/>
    <s v="Governmental"/>
    <x v="10"/>
    <m/>
    <x v="2"/>
    <x v="4"/>
    <m/>
    <s v="Communication"/>
    <s v="Natural language processing"/>
    <m/>
    <m/>
    <m/>
    <m/>
    <m/>
    <m/>
    <m/>
    <m/>
    <s v=" 0 Confident"/>
    <m/>
    <m/>
    <m/>
    <m/>
    <m/>
    <x v="0"/>
    <m/>
    <m/>
    <m/>
    <m/>
    <m/>
    <m/>
    <m/>
    <m/>
    <m/>
    <m/>
    <b v="0"/>
    <m/>
    <m/>
    <m/>
    <m/>
    <m/>
    <b v="0"/>
    <b v="0"/>
    <m/>
    <m/>
    <m/>
    <m/>
    <m/>
    <m/>
    <m/>
    <b v="0"/>
    <m/>
    <m/>
    <m/>
    <s v="https://www.kratid.ee/kasutuslood"/>
    <s v="validated"/>
    <x v="1"/>
    <s v="[Marco] Not enough details"/>
    <s v="Colin van Noordt"/>
    <d v="2021-05-24T00:00:00"/>
    <m/>
  </r>
  <r>
    <s v="AIWT6-433"/>
    <s v="Improving road safety"/>
    <s v=" "/>
    <m/>
    <s v="The objectives of the project are to create a mathematical machine learning model for traffic accident forecasting, to evaluate its accuracy and usability, and to create a prototype of the model._x000a_"/>
    <s v="National"/>
    <x v="3"/>
    <s v="EE"/>
    <s v="Road Administration, Police and Border Guard Board_x000a_"/>
    <s v="Governmental"/>
    <x v="3"/>
    <s v="Transport"/>
    <x v="2"/>
    <x v="4"/>
    <m/>
    <s v="Planning"/>
    <s v="Planning and Scheduling"/>
    <m/>
    <m/>
    <m/>
    <m/>
    <m/>
    <m/>
    <m/>
    <m/>
    <s v=" 0 Confident"/>
    <m/>
    <m/>
    <s v="Predictive Analytics, Simulation and Data Visualisation"/>
    <m/>
    <m/>
    <x v="0"/>
    <m/>
    <m/>
    <m/>
    <m/>
    <m/>
    <m/>
    <s v="Regulatory research, analysis and monitoring"/>
    <m/>
    <m/>
    <m/>
    <b v="0"/>
    <m/>
    <m/>
    <m/>
    <m/>
    <m/>
    <b v="0"/>
    <b v="0"/>
    <m/>
    <m/>
    <m/>
    <m/>
    <m/>
    <m/>
    <m/>
    <b v="0"/>
    <m/>
    <m/>
    <m/>
    <s v="https://www.kratid.ee/kasutuslood"/>
    <s v="validated"/>
    <x v="1"/>
    <s v="[Marco] toolkit not specific PS case"/>
    <s v="Colin van Noordt"/>
    <d v="2021-05-24T00:00:00"/>
    <m/>
  </r>
  <r>
    <s v="AIWT6-434"/>
    <s v="Identification of flammable dwellings"/>
    <s v="https://www.riigiteataja.ee/en/eli/502022016005/consolide"/>
    <m/>
    <s v="A project under development in Estonia about an AI solution for detection of flammable residential buildings Estonia"/>
    <s v="National"/>
    <x v="3"/>
    <s v="EE"/>
    <s v="Estonian Fire Department_x000a_"/>
    <s v="Central-Government"/>
    <x v="5"/>
    <s v="Fire-protection services "/>
    <x v="3"/>
    <x v="0"/>
    <m/>
    <s v="Planning"/>
    <s v="Planning and Scheduling"/>
    <m/>
    <m/>
    <s v="B-LGA"/>
    <m/>
    <m/>
    <s v="15-VideoSurveillance"/>
    <s v="Focus directly natural persons"/>
    <s v="Limited-risk"/>
    <s v=" 0 Confident"/>
    <m/>
    <m/>
    <s v="Predictive Analytics, Simulation and Data Visualisation"/>
    <s v="Enforcement"/>
    <s v="Predictive enforcement processes"/>
    <x v="0"/>
    <m/>
    <m/>
    <m/>
    <s v="G2B"/>
    <s v="Dynamic Data"/>
    <s v="Dynamic Data"/>
    <s v="Regulatory research, analysis and monitoring"/>
    <m/>
    <m/>
    <m/>
    <s v="Improved Public Service"/>
    <m/>
    <m/>
    <s v="x"/>
    <m/>
    <m/>
    <b v="0"/>
    <b v="0"/>
    <m/>
    <m/>
    <m/>
    <m/>
    <m/>
    <m/>
    <m/>
    <b v="0"/>
    <m/>
    <m/>
    <m/>
    <s v="https://www.kratid.ee/kasutuslood"/>
    <s v="validated"/>
    <x v="0"/>
    <m/>
    <s v="Colin van Noordt"/>
    <d v="2021-05-24T00:00:00"/>
    <m/>
  </r>
  <r>
    <s v="AIWT6-435"/>
    <s v="Remote sensing in the construction sector"/>
    <s v=" "/>
    <m/>
    <s v="The aim of remote sensing is to prototype various remote sensing methods and create use cases based on them that could be used by the construction sector._x000a_"/>
    <s v="National"/>
    <x v="3"/>
    <s v="EE"/>
    <s v="Ministry of Economic Affairs and Communications_x000a_"/>
    <s v="Governmental"/>
    <x v="3"/>
    <s v="Other industries"/>
    <x v="2"/>
    <x v="4"/>
    <m/>
    <s v="Perception"/>
    <s v="Computer vision"/>
    <m/>
    <m/>
    <m/>
    <m/>
    <m/>
    <m/>
    <m/>
    <m/>
    <s v=" 0 Confident"/>
    <m/>
    <m/>
    <m/>
    <m/>
    <m/>
    <x v="0"/>
    <m/>
    <m/>
    <m/>
    <m/>
    <m/>
    <m/>
    <m/>
    <m/>
    <m/>
    <m/>
    <b v="0"/>
    <m/>
    <m/>
    <m/>
    <m/>
    <m/>
    <b v="0"/>
    <b v="0"/>
    <m/>
    <m/>
    <m/>
    <m/>
    <m/>
    <m/>
    <m/>
    <b v="0"/>
    <m/>
    <m/>
    <m/>
    <s v="https://www.kratid.ee/kasutuslood"/>
    <s v="validated"/>
    <x v="1"/>
    <s v="[Marco] toolkit not specific PS case"/>
    <s v="Colin van Noordt"/>
    <d v="2021-05-24T00:00:00"/>
    <m/>
  </r>
  <r>
    <s v="AIWT6-436"/>
    <s v="Crop Identification - Identification of crops from Sentinel-1 and -2 time series"/>
    <s v="https://www.kratid.ee/kasutuslood"/>
    <m/>
    <s v="Within the framework of the RITA1 / 02-52 project “Introduction of remote sensing data in the development and development of public services”, we are developing, together with Estonian universities, a methodology for identifying crops suitable for Estonian conditions._x000a_"/>
    <s v="National"/>
    <x v="3"/>
    <s v="EE"/>
    <m/>
    <s v="Central-Government"/>
    <x v="3"/>
    <s v="Agriculture, forestry, fishing and hunting"/>
    <x v="4"/>
    <x v="0"/>
    <m/>
    <s v="Perception"/>
    <s v="Computer vision"/>
    <s v="Machine learning"/>
    <m/>
    <s v="A-MLA"/>
    <m/>
    <m/>
    <m/>
    <m/>
    <s v="Minimal-risk"/>
    <s v="-1 Minimal/Limited"/>
    <m/>
    <m/>
    <s v="Computer Vision and Identity Recognition"/>
    <s v="Analysis, monitoring and regulatory research"/>
    <s v="Prediction and planning "/>
    <x v="0"/>
    <m/>
    <m/>
    <m/>
    <s v="G2G"/>
    <s v="Dynamic Data"/>
    <s v="Location Data"/>
    <s v="Regulatory research, analysis and monitoring"/>
    <m/>
    <m/>
    <m/>
    <b v="0"/>
    <m/>
    <m/>
    <m/>
    <m/>
    <m/>
    <s v="Improved Administration Efficency"/>
    <s v="Improved Administrative Efficiency"/>
    <m/>
    <s v="x"/>
    <m/>
    <m/>
    <m/>
    <m/>
    <m/>
    <b v="0"/>
    <m/>
    <m/>
    <m/>
    <s v="https://www.kratid.ee/kasutuslood"/>
    <s v="validated"/>
    <x v="0"/>
    <m/>
    <s v="Colin van Noordt"/>
    <d v="2021-05-24T00:00:00"/>
    <m/>
  </r>
  <r>
    <s v="AIWT6-437"/>
    <s v="Mapping of flooded areas and moisture regime of bogs from satellite images"/>
    <s v="https://www.kratid.ee/kasutuslood"/>
    <m/>
    <s v="A sustainable implementation plan will be created so that the responsible ministries would be able to carry out research-intensive activities and introduce modern space technologies in Estonia for a longer period of time within the scope of their administration."/>
    <s v="National"/>
    <x v="3"/>
    <s v="EE"/>
    <m/>
    <s v="Central-Government"/>
    <x v="2"/>
    <s v="Environmental protection n.e.c."/>
    <x v="3"/>
    <x v="0"/>
    <m/>
    <s v="Perception"/>
    <s v="Computer vision"/>
    <s v="Machine learning"/>
    <m/>
    <s v="A-MLA"/>
    <m/>
    <m/>
    <m/>
    <m/>
    <s v="Minimal-risk"/>
    <s v=" 0 Confident"/>
    <m/>
    <m/>
    <s v="Computer Vision and Identity Recognition"/>
    <s v="Analysis, monitoring and regulatory research"/>
    <s v="Information analysis processes"/>
    <x v="0"/>
    <m/>
    <m/>
    <m/>
    <s v="G2G"/>
    <s v="Historical Data"/>
    <s v="Location Data"/>
    <s v="Smart city"/>
    <m/>
    <m/>
    <m/>
    <b v="0"/>
    <m/>
    <m/>
    <m/>
    <m/>
    <m/>
    <s v="Improved Administration Efficency"/>
    <s v="Improved Administrative Efficiency"/>
    <m/>
    <s v="x"/>
    <m/>
    <s v="x"/>
    <m/>
    <m/>
    <m/>
    <b v="0"/>
    <m/>
    <m/>
    <m/>
    <s v="https://www.kratid.ee/kasutuslood"/>
    <s v="validated"/>
    <x v="0"/>
    <m/>
    <s v="Colin van Noordt"/>
    <d v="2021-05-24T00:00:00"/>
    <m/>
  </r>
  <r>
    <s v="AIWT6-438"/>
    <s v="Remote sensing for landscape fire control"/>
    <s v=" "/>
    <m/>
    <m/>
    <s v="National"/>
    <x v="3"/>
    <s v="EE"/>
    <m/>
    <s v="Governmental"/>
    <x v="5"/>
    <s v="Fire-protection services "/>
    <x v="2"/>
    <x v="4"/>
    <m/>
    <s v="Perception"/>
    <s v="Computer vision"/>
    <m/>
    <m/>
    <m/>
    <m/>
    <m/>
    <m/>
    <m/>
    <m/>
    <s v=" 0 Confident"/>
    <m/>
    <m/>
    <m/>
    <m/>
    <m/>
    <x v="0"/>
    <m/>
    <m/>
    <m/>
    <m/>
    <m/>
    <m/>
    <m/>
    <m/>
    <m/>
    <m/>
    <b v="0"/>
    <m/>
    <m/>
    <m/>
    <m/>
    <m/>
    <b v="0"/>
    <b v="0"/>
    <m/>
    <m/>
    <m/>
    <m/>
    <m/>
    <m/>
    <m/>
    <b v="0"/>
    <m/>
    <m/>
    <m/>
    <s v="https://www.kratid.ee/kasutuslood"/>
    <s v="validated"/>
    <x v="1"/>
    <s v="[Marco] Not engiugh details"/>
    <s v="Colin van Noordt"/>
    <d v="2021-05-24T00:00:00"/>
    <m/>
  </r>
  <r>
    <s v="AIWT6-439"/>
    <s v="Kratt for internal security agency - Combining video and GIS to identify people "/>
    <s v=" "/>
    <m/>
    <s v="Kratt for internal security agencies. The video stream and GIS data are combined to create an intelligence surveillance and reconnaissance (ISR) tool."/>
    <s v="National"/>
    <x v="3"/>
    <s v="EE"/>
    <m/>
    <s v="Central-Government"/>
    <x v="5"/>
    <s v="Police Services"/>
    <x v="1"/>
    <x v="0"/>
    <m/>
    <s v="Perception"/>
    <s v="Computer vision"/>
    <m/>
    <m/>
    <s v="C-STA"/>
    <m/>
    <m/>
    <s v="15-VideoSurveillance"/>
    <s v="Focus directly natural persons"/>
    <s v="Limited-risk"/>
    <s v=" 0 Confident"/>
    <m/>
    <m/>
    <s v="Computer Vision and Identity Recognition"/>
    <s v="Enforcement"/>
    <s v="Smart Recognition processes"/>
    <x v="0"/>
    <m/>
    <m/>
    <m/>
    <s v="G2G"/>
    <s v="Dynamic Data"/>
    <s v="Dynamic Data"/>
    <s v="Enforcement"/>
    <m/>
    <m/>
    <m/>
    <b v="0"/>
    <m/>
    <m/>
    <m/>
    <m/>
    <m/>
    <s v="Improved Administration Efficency"/>
    <s v="Improved Administrative Efficiency"/>
    <m/>
    <s v="x"/>
    <m/>
    <s v="x"/>
    <m/>
    <m/>
    <m/>
    <b v="0"/>
    <m/>
    <m/>
    <m/>
    <s v="https://www.kratid.ee/kasutuslood"/>
    <s v="validated"/>
    <x v="0"/>
    <m/>
    <s v="Colin van Noordt"/>
    <d v="2021-05-24T00:00:00"/>
    <m/>
  </r>
  <r>
    <s v="AIWT6-440"/>
    <s v="Automatic border control - Facial Recognition at border controls"/>
    <s v=" "/>
    <m/>
    <s v="Estonian border checkpoints come with a facial recognition solution and automatic border control gates._x000a_"/>
    <s v="National"/>
    <x v="3"/>
    <s v="EE"/>
    <m/>
    <s v="Central-Government"/>
    <x v="5"/>
    <s v="Police Services"/>
    <x v="4"/>
    <x v="0"/>
    <m/>
    <s v="Perception"/>
    <s v="Computer vision"/>
    <s v="Machine learning"/>
    <m/>
    <s v="A-MLA"/>
    <s v="1-Biometrics"/>
    <s v="1-Biometrics"/>
    <m/>
    <m/>
    <s v="High-risk"/>
    <s v=" 0 Confident"/>
    <m/>
    <m/>
    <s v="Computer Vision and Identity Recognition"/>
    <s v="Enforcement"/>
    <s v="Smart Recognition processes"/>
    <x v="0"/>
    <m/>
    <m/>
    <m/>
    <s v="G2G"/>
    <s v="Dynamic Data"/>
    <s v="Dynamic Data"/>
    <s v="Public Services and engagement"/>
    <m/>
    <m/>
    <m/>
    <s v="Improved Public Service"/>
    <m/>
    <m/>
    <s v="x"/>
    <m/>
    <m/>
    <b v="0"/>
    <b v="0"/>
    <m/>
    <m/>
    <m/>
    <m/>
    <m/>
    <m/>
    <m/>
    <b v="0"/>
    <m/>
    <m/>
    <m/>
    <s v="https://www.err.ee/1112855/eesti-piiripunktidesse-tulevad-naotuvastuslahendus-ja-automaatsed-piirikontrolli-varavad"/>
    <s v="validated"/>
    <x v="0"/>
    <m/>
    <s v="Colin van Noordt"/>
    <d v="2021-05-24T00:00:00"/>
    <m/>
  </r>
  <r>
    <s v="AIWT6-441"/>
    <s v="Chatbot National Library - Help find the correct information"/>
    <s v="https://www.kratid.ee/kasutuslood"/>
    <m/>
    <s v="The aim of the project is to increase the availability of library services and speed up the flow of information._x000a_"/>
    <s v="National"/>
    <x v="3"/>
    <s v="EE"/>
    <s v="National Library_x000a_"/>
    <s v="Central-Government"/>
    <x v="1"/>
    <s v="Executive and legislative organs, financial and fiscal affairs, external affairs."/>
    <x v="4"/>
    <x v="0"/>
    <m/>
    <s v="Communication"/>
    <s v="Natural language processing"/>
    <m/>
    <s v="chatbot"/>
    <s v="B-LGA"/>
    <m/>
    <m/>
    <m/>
    <m/>
    <s v="Minimal-risk"/>
    <s v=" 0 Confident"/>
    <m/>
    <m/>
    <s v="Chatbots, Intelligent Digital Assistants, Virtual Agents and Recommendation Systems"/>
    <s v="Public services and engagement"/>
    <s v="Service integration (various)"/>
    <x v="0"/>
    <m/>
    <m/>
    <m/>
    <s v="G2C"/>
    <s v="Dynamic Data"/>
    <s v="Dynamic Data"/>
    <s v="Public Services and engagement"/>
    <m/>
    <m/>
    <m/>
    <s v="Improved Public Service"/>
    <s v="x"/>
    <m/>
    <s v="x"/>
    <m/>
    <m/>
    <b v="0"/>
    <b v="0"/>
    <m/>
    <m/>
    <m/>
    <m/>
    <m/>
    <m/>
    <m/>
    <b v="0"/>
    <m/>
    <m/>
    <m/>
    <s v="https://www.kratid.ee/kasutuslood"/>
    <s v="validated"/>
    <x v="0"/>
    <m/>
    <s v="Colin van Noordt"/>
    <d v="2021-05-24T00:00:00"/>
    <m/>
  </r>
  <r>
    <s v="AIWT6-442"/>
    <s v="Automatic keyword tagging of publications"/>
    <s v=" "/>
    <m/>
    <m/>
    <s v="National"/>
    <x v="3"/>
    <s v="EE"/>
    <s v="National Library_x000a_"/>
    <s v="Governmental"/>
    <x v="1"/>
    <s v="Executive and legislative organs, financial and fiscal affairs, external affairs."/>
    <x v="2"/>
    <x v="4"/>
    <m/>
    <s v="Planning"/>
    <s v="Planning and Scheduling"/>
    <m/>
    <m/>
    <m/>
    <m/>
    <m/>
    <m/>
    <m/>
    <m/>
    <s v=" 0 Confident"/>
    <m/>
    <m/>
    <s v="AI-empowered Knowledge Management"/>
    <m/>
    <m/>
    <x v="0"/>
    <m/>
    <m/>
    <m/>
    <m/>
    <m/>
    <m/>
    <s v="Public Services and engagement"/>
    <m/>
    <m/>
    <m/>
    <b v="0"/>
    <m/>
    <m/>
    <m/>
    <m/>
    <m/>
    <b v="0"/>
    <b v="0"/>
    <m/>
    <m/>
    <m/>
    <m/>
    <m/>
    <m/>
    <m/>
    <b v="0"/>
    <m/>
    <m/>
    <m/>
    <s v="https://www.kratid.ee/kasutuslood"/>
    <s v="validated"/>
    <x v="1"/>
    <s v="[Marco] Not enough details"/>
    <s v="Colin van Noordt"/>
    <d v="2021-05-24T00:00:00"/>
    <m/>
  </r>
  <r>
    <s v="AIWT6-443"/>
    <s v="Kratt Säll - Organising museum inventory"/>
    <s v="https://www.muinsuskaitseamet.ee/ru/node/1932"/>
    <m/>
    <s v="The National Heritage Board, together with pilot museums, will test the Artificial Intelligence of conservation and inventory Kratt Säll, which will make museum inventories more convenient and faster. Today, it takes an average of 19 minutes for two people to make an inventory of one museum in the Museum Information System. For example, in a future shared repository or larger museums, inventorying a 2.5 million object will take 47.5 million minutes, or 90.3 years. This time is also the reason why it is often not possible to ensure the long-term preservation of all museum objects. One of the most important goals is to find a smart solution for controlling the condition and location of museums, based on the physical characteristics of each museum (eg material, age, condition) and the storage environment of the museum to determine the need and interval for inspections. If successful, this would allow time-consuming inventories to be abandoned in the future and replaced by needs-based controls. With the help of Kratt Säll, we want to take inventories and condition surveys of museums to a new level. The use of krat changes the traditional and very time-consuming work step, giving the custodian the information they need to make decisions quickly. It predicts the aging processes of the museum and indicates objects that would need immediate preservation or rapid intervention."/>
    <s v="National"/>
    <x v="3"/>
    <s v="EE"/>
    <s v="National Heritage Board_x000a_"/>
    <s v="Central-Government"/>
    <x v="7"/>
    <s v="Recreation, culture and religion n.e.c."/>
    <x v="1"/>
    <x v="0"/>
    <m/>
    <s v="Reasoning"/>
    <s v="Automated reasoning"/>
    <m/>
    <m/>
    <s v="B-LGA"/>
    <m/>
    <m/>
    <m/>
    <m/>
    <s v="Minimal-risk"/>
    <s v=" 0 Confident"/>
    <m/>
    <m/>
    <s v="Machine Learning, Deep Learning"/>
    <s v="Internal management"/>
    <s v="Internal support processes"/>
    <x v="0"/>
    <m/>
    <m/>
    <m/>
    <s v="G2G"/>
    <s v="Historical Data"/>
    <s v="Historical Data"/>
    <s v="Internal Management"/>
    <m/>
    <s v="1 - IOPofAISys"/>
    <m/>
    <b v="0"/>
    <m/>
    <m/>
    <m/>
    <m/>
    <m/>
    <s v="Improved Administration Efficency"/>
    <s v="Improved Administrative Efficiency"/>
    <m/>
    <m/>
    <s v="x"/>
    <m/>
    <m/>
    <m/>
    <m/>
    <b v="0"/>
    <m/>
    <m/>
    <m/>
    <s v="https://www.muinsuskaitseamet.ee/ru/node/1932"/>
    <s v="validated"/>
    <x v="0"/>
    <m/>
    <s v="Colin van Noordt"/>
    <d v="2021-05-24T00:00:00"/>
    <m/>
  </r>
  <r>
    <s v="AIWT6-444"/>
    <s v="Kratt Folli - Recognition of museum objects "/>
    <s v="https://www.kratid.ee/kasutuslood"/>
    <m/>
    <s v="The National Heritage Board, together with pilot museums, will test the Artificial Intelligence  Folli. The preliminary application for the project was declared compliant by the State Information System Board. The National Heritage Board will start preparing the procurement in order to start the analysis and prototyping of the search in case of a positive decision. The project analyzes how museums can be described as kratt and creates a prototype called Folli, who is like a real museum worker, because Folli recognizes what is depicted in the picture and makes this information available to us. The prototype will be developed and tested in collaboration with pilot museums and volunteers. More than 10 Estonian museums have given up as pilot museums, and other memory institutions have also shown interest. The aim of the project is to take an important step towards automating the description of a museum. Image recognition has been practiced in both memory institutions and the private sector, but it is more about experiments or looking for solutions to individual questions (eg whether there is a man or a woman in the image). The analysis to be created must find answers to the questions of how to develop a chatbot that recognizes objects, activities and themes in images. However, the prototype can already find answers to some questions that need to be solved."/>
    <s v="National"/>
    <x v="3"/>
    <s v="EE"/>
    <s v="National Heritage Board_x000a_"/>
    <s v="Central-Government"/>
    <x v="7"/>
    <s v="Recreation, culture and religion n.e.c."/>
    <x v="4"/>
    <x v="0"/>
    <m/>
    <s v="Perception"/>
    <s v="Computer vision"/>
    <s v="Machine learning"/>
    <m/>
    <s v="A-MLA"/>
    <m/>
    <m/>
    <m/>
    <m/>
    <s v="Minimal-risk"/>
    <s v=" 0 Confident"/>
    <m/>
    <m/>
    <s v="Computer Vision and Identity Recognition"/>
    <s v="Internal management"/>
    <s v="Internal support processes"/>
    <x v="0"/>
    <m/>
    <m/>
    <m/>
    <s v="G2G"/>
    <s v="Dynamic Data"/>
    <s v="Dynamic Data"/>
    <s v="Public Services and engagement"/>
    <m/>
    <m/>
    <m/>
    <b v="0"/>
    <m/>
    <m/>
    <m/>
    <m/>
    <m/>
    <s v="Improved Administration Efficency"/>
    <s v="Improved Administrative Efficiency"/>
    <m/>
    <s v="x"/>
    <m/>
    <m/>
    <m/>
    <m/>
    <m/>
    <b v="0"/>
    <m/>
    <m/>
    <m/>
    <s v="https://www.kratid.ee/kasutuslood"/>
    <s v="validated"/>
    <x v="0"/>
    <m/>
    <s v="Colin van Noordt"/>
    <d v="2021-05-24T00:00:00"/>
    <m/>
  </r>
  <r>
    <s v="AIWT6-445"/>
    <s v="Kratt for analyzing customer conversations - Finding the root causes of customer inquiries"/>
    <s v=" "/>
    <m/>
    <s v="Feelingstream has created an application based on Artificial Intelligence, which is based on the analysis of customer contacts in several different languages, including Estonian and Russian. The Unemployment Insurance Fund and Feelingstream worked together to create a pilot, the aim of which was to find the root causes of customer inquiries and thereby reduce the number of calls. As part of the pilot, the Feelingstream application Unemployment Insurance Fund transcribed calls from April to August 2019 (5 months).  The main reason for calling with the chosen type of support was related to the receipt of grants. From a human point of view, it is very clear why issues related to the receipt of money arise and the volume of calls is therefore significantly higher at the beginning of the month. Following the pilot project, work was carried out to improve e-environments and there were other findings that continued to work to improve the customer experience."/>
    <s v="National"/>
    <x v="3"/>
    <s v="EE"/>
    <s v="Unemployment Insurance Fund"/>
    <s v="Central-Government"/>
    <x v="0"/>
    <s v="Unemployment."/>
    <x v="4"/>
    <x v="0"/>
    <m/>
    <s v="Communication"/>
    <s v="Natural language processing"/>
    <s v="Machine learning"/>
    <s v="text analysis"/>
    <s v="A-MLA"/>
    <m/>
    <m/>
    <m/>
    <s v="Focus directly natural persons"/>
    <s v="Limited-risk"/>
    <s v=" 0 Confident"/>
    <m/>
    <m/>
    <s v="Natural Language Processing, Text Mining and Speech Analytics"/>
    <s v="Public services and engagement"/>
    <s v="Service personalisation (various)"/>
    <x v="0"/>
    <m/>
    <m/>
    <m/>
    <s v="G2C"/>
    <s v="Historical Data"/>
    <s v="Historical Data"/>
    <s v="Public Services and engagement"/>
    <m/>
    <m/>
    <m/>
    <s v="Improved Public Service"/>
    <m/>
    <s v="x"/>
    <m/>
    <m/>
    <m/>
    <s v="Open Government Capabilities"/>
    <b v="0"/>
    <m/>
    <m/>
    <m/>
    <m/>
    <m/>
    <m/>
    <m/>
    <s v="Open government capabilities"/>
    <s v="x"/>
    <m/>
    <m/>
    <s v="https://www.kratid.ee/kasutuslood"/>
    <s v="validated"/>
    <x v="0"/>
    <m/>
    <s v="Colin van Noordt"/>
    <d v="2021-05-24T00:00:00"/>
    <m/>
  </r>
  <r>
    <s v="AIWT6-446"/>
    <s v="Text-to-speech synthesis in Estonian"/>
    <s v="https://www.kratid.ee/kasutuslood"/>
    <m/>
    <s v="Cooperation with the University of Tartu is the ongoing project &quot;Estonian speech synthesis with neural networks&quot;, the aim of which is to create new synthesized voices using the neural network method. The aim of the EKI speech synthesis project &quot;Expressive and diverse speech synthesis in Estonian&quot; is to achieve a significantly more natural and expressive output speech, which, as a long-term goal, enables wider use of speech synthesis due to better quality. As a result of the project, expressive and diverse synthesis voices created by different methods have been and will be completed, which meet the expectations of different target groups and can be used for various purposes._x000a_"/>
    <s v="National"/>
    <x v="3"/>
    <s v="EE"/>
    <m/>
    <s v="Academic-Research"/>
    <x v="1"/>
    <s v="General services."/>
    <x v="4"/>
    <x v="0"/>
    <m/>
    <s v="Learning"/>
    <s v="Machine learning"/>
    <s v="Machine learning"/>
    <m/>
    <s v="A-MLA"/>
    <m/>
    <m/>
    <m/>
    <m/>
    <s v="Minimal-risk"/>
    <s v=" 0 Confident"/>
    <m/>
    <m/>
    <m/>
    <s v="Internal management"/>
    <s v="Internal primary processes"/>
    <x v="0"/>
    <m/>
    <m/>
    <m/>
    <s v="G2G"/>
    <s v="Dynamic Data"/>
    <s v="Dynamic Data"/>
    <s v="Public Services and engagement"/>
    <m/>
    <m/>
    <m/>
    <b v="0"/>
    <m/>
    <m/>
    <m/>
    <m/>
    <m/>
    <s v="Improved Administration Efficency"/>
    <s v="Improved Administrative Efficiency"/>
    <m/>
    <m/>
    <m/>
    <m/>
    <s v="x"/>
    <m/>
    <m/>
    <b v="0"/>
    <m/>
    <m/>
    <m/>
    <s v="https://www.kratid.ee/kasutuslood"/>
    <s v="validated"/>
    <x v="0"/>
    <m/>
    <s v="Colin van Noordt"/>
    <d v="2021-05-24T00:00:00"/>
    <m/>
  </r>
  <r>
    <s v="AIWT6-447"/>
    <s v="Effective tax collection - Identifying companies or person in need for inspection"/>
    <m/>
    <m/>
    <s v=" The Tax and Customs Board (MTA) has begun to analyze whether Artificial Intelligence could be used for more efficient tax collection. In particular, the system could identify which companies are most likely to be envelope payers. The aim would be to establish a model that would make it easier to determine the probability of paying an envelope salary through information provided on tax returns (such as turnover) and help to better find suitable objects, ie companies to be inspected."/>
    <s v="National"/>
    <x v="3"/>
    <s v="EE"/>
    <s v="Tax and Customs Board_x000a_"/>
    <s v="Central-Government"/>
    <x v="1"/>
    <s v="Executive and legislative organs, financial and fiscal affairs, external affairs."/>
    <x v="4"/>
    <x v="0"/>
    <m/>
    <s v="Planning"/>
    <s v="Planning and Scheduling"/>
    <m/>
    <m/>
    <s v="B-LGA"/>
    <m/>
    <m/>
    <m/>
    <s v="Focus directly natural persons"/>
    <s v="Limited-risk"/>
    <s v=" 0 Confident"/>
    <m/>
    <m/>
    <s v="Predictive Analytics, Simulation and Data Visualisation"/>
    <s v="Enforcement"/>
    <s v="Supporting inspection processes"/>
    <x v="0"/>
    <m/>
    <m/>
    <m/>
    <s v="G2C"/>
    <s v="Dynamic Data"/>
    <s v="Dynamic Data"/>
    <s v="Enforcement"/>
    <m/>
    <m/>
    <m/>
    <s v="Improved Public Service"/>
    <m/>
    <m/>
    <s v="x"/>
    <s v="x"/>
    <m/>
    <s v="Open Government Capabilities"/>
    <b v="0"/>
    <m/>
    <m/>
    <m/>
    <m/>
    <m/>
    <m/>
    <m/>
    <s v="Open government capabilities"/>
    <s v="x"/>
    <m/>
    <m/>
    <s v="https://www.kratid.ee/kasutuslood"/>
    <s v="validated"/>
    <x v="0"/>
    <m/>
    <s v="Colin van Noordt"/>
    <d v="2021-05-24T00:00:00"/>
    <m/>
  </r>
  <r>
    <s v="AIWT6-448"/>
    <s v="Auwi SaaS - Real-time AI-run analysis from millions of message "/>
    <s v=" "/>
    <m/>
    <s v="Aiwo SaaS service offers a real-time and unbiased AI-run analysis from millions of messages to clear dashboards and actionable findings. The Finnish Ministry for Foreign Affairs of Finland uses the AiWo Digital platform to analysis Coronavirus discussions on twitter"/>
    <s v="National"/>
    <x v="7"/>
    <s v="FI"/>
    <s v="Ministry for Foreign Affairs of Finland"/>
    <s v="Central-Government"/>
    <x v="1"/>
    <s v="R&amp;D general public services."/>
    <x v="3"/>
    <x v="2"/>
    <m/>
    <s v="Communication"/>
    <s v="Natural language processing"/>
    <s v="Machine learning"/>
    <s v="text analysis"/>
    <s v="A-MLA"/>
    <m/>
    <m/>
    <m/>
    <s v="Use critical realtime data"/>
    <s v="Limited-risk"/>
    <s v=" 0 Confident"/>
    <m/>
    <m/>
    <s v="Natural Language Processing, Text Mining and Speech Analytics"/>
    <s v="Analysis, monitoring and regulatory research"/>
    <s v="Information analysis processes"/>
    <x v="0"/>
    <m/>
    <m/>
    <m/>
    <s v="G2G"/>
    <s v="Historical Data"/>
    <s v="Historical Data"/>
    <s v="Regulatory research, analysis and monitoring"/>
    <m/>
    <m/>
    <m/>
    <b v="0"/>
    <m/>
    <m/>
    <m/>
    <m/>
    <m/>
    <s v="Improved Administration Efficency"/>
    <s v="Improved Administrative Efficiency"/>
    <m/>
    <s v="x"/>
    <m/>
    <s v="x"/>
    <m/>
    <m/>
    <m/>
    <b v="0"/>
    <m/>
    <m/>
    <m/>
    <s v="https://faia.fi/market-research/"/>
    <s v="validated"/>
    <x v="0"/>
    <m/>
    <s v="Colin van Noordt"/>
    <d v="2021-05-24T00:00:00"/>
    <m/>
  </r>
  <r>
    <s v="AIWT6-449"/>
    <s v="Predicting Heat Energy Consumption"/>
    <s v="https://faia.fi/market-research/"/>
    <m/>
    <s v="The AI solution predicts energy consumption levels based on historical data and local weather forecasts, reducing errors between the forecast and actual heat demand by a third It is used in Helen, a Finnish energy production company. "/>
    <s v="Local"/>
    <x v="7"/>
    <s v="FI"/>
    <s v="Helen"/>
    <s v="Private sector"/>
    <x v="3"/>
    <s v="Fuel and energy"/>
    <x v="1"/>
    <x v="2"/>
    <m/>
    <s v="Planning"/>
    <s v="Planning and Scheduling"/>
    <m/>
    <m/>
    <s v="B-LGA"/>
    <m/>
    <m/>
    <m/>
    <m/>
    <s v="Minimal-risk"/>
    <s v=" 0 Confident"/>
    <m/>
    <m/>
    <s v="Predictive Analytics, Simulation and Data Visualisation"/>
    <s v="Analysis, monitoring and regulatory research"/>
    <s v="Prediction and planning "/>
    <x v="0"/>
    <m/>
    <m/>
    <m/>
    <s v="G2G"/>
    <s v="Historical Data"/>
    <s v="Historical Data"/>
    <s v="Public Services and engagement"/>
    <m/>
    <m/>
    <m/>
    <b v="0"/>
    <m/>
    <m/>
    <m/>
    <m/>
    <m/>
    <s v="Improved Administration Efficency"/>
    <s v="Improved Administrative Efficiency"/>
    <s v="x"/>
    <m/>
    <s v="x"/>
    <m/>
    <m/>
    <m/>
    <m/>
    <b v="0"/>
    <m/>
    <m/>
    <m/>
    <s v="https://faia.fi/market-research/"/>
    <s v="validated"/>
    <x v="0"/>
    <m/>
    <s v="Colin van Noordt"/>
    <d v="2021-05-24T00:00:00"/>
    <m/>
  </r>
  <r>
    <s v="AIWT6-450"/>
    <s v="Sewage - Improving Sewage Pipe Network predicting sewer blockages"/>
    <s v=" Sewage - Improving Sewage Pipe Network predicting sewer blockages"/>
    <s v="Kia Aksela_x000a_Head of Department, HSY Network"/>
    <s v="The AI solution predicts possible blockages in Helsinki Region Environmental Services Authority HSY’s sewage network, spanning over 3000 kilometers. With the intelligent solution, HSY is able to prevent one third of blockages on an annual basis as sewer cleaning can be targeted on blockage-prone drain ranges suggested by the AI solution. The solution is used in Helsinki Region Environmental Services Authority. The experience showed that the AI is able to predict blockages efficiently, and up to a third of the blockages could be avoided. "/>
    <s v="Regional"/>
    <x v="7"/>
    <s v="FI1B"/>
    <s v="Helsinki Region Environmental Services Authority HSY"/>
    <s v="Local Government"/>
    <x v="8"/>
    <s v="Housing and community amenities n.e.c."/>
    <x v="1"/>
    <x v="0"/>
    <m/>
    <s v="Planning"/>
    <s v="Planning and Scheduling"/>
    <m/>
    <m/>
    <s v="B-LGA"/>
    <s v="2-CritInfrastruct"/>
    <s v="2-CritInfrastruct"/>
    <m/>
    <m/>
    <s v="Minimal-risk"/>
    <s v="-1 Minimal/Limited"/>
    <m/>
    <m/>
    <s v="Predictive Analytics, Simulation and Data Visualisation"/>
    <s v="Analysis, monitoring and regulatory research"/>
    <s v="Prediction and planning "/>
    <x v="0"/>
    <m/>
    <m/>
    <m/>
    <s v="G2B"/>
    <s v="Historical Data"/>
    <s v="Location Data"/>
    <s v="Internal Management"/>
    <m/>
    <m/>
    <m/>
    <s v="Improved Public Service"/>
    <m/>
    <m/>
    <s v="x"/>
    <s v="x"/>
    <m/>
    <b v="0"/>
    <b v="0"/>
    <m/>
    <m/>
    <m/>
    <m/>
    <m/>
    <m/>
    <m/>
    <b v="0"/>
    <m/>
    <m/>
    <m/>
    <s v="https://faia.fi/market-research/"/>
    <s v="validated"/>
    <x v="0"/>
    <m/>
    <s v="Colin van Noordt"/>
    <d v="2021-05-24T00:00:00"/>
    <m/>
  </r>
  <r>
    <s v="AIWT6-451"/>
    <s v="Optimize the processing of reports of adverse health events"/>
    <s v=" "/>
    <m/>
    <s v="Using the data from all the reports of adverse health events, the AI ​​will make it possible to classify the reports, extract the relevant business concepts and detect anomalies in the reports.  "/>
    <s v="National"/>
    <x v="11"/>
    <s v="FR"/>
    <s v="General Directorate of Health "/>
    <s v="Central-Government"/>
    <x v="4"/>
    <s v="Health n.e.c."/>
    <x v="4"/>
    <x v="2"/>
    <m/>
    <s v="Learning"/>
    <s v="Machine learning"/>
    <s v="Machine learning"/>
    <m/>
    <s v="A-MLA"/>
    <m/>
    <m/>
    <s v="12-ClinicalUse"/>
    <m/>
    <s v="High-risk"/>
    <s v=" 0 Confident"/>
    <s v="A11-Medical devices, Reg. (EU) 2017/745"/>
    <m/>
    <s v="Machine Learning, Deep Learning"/>
    <s v="Analysis, monitoring and regulatory research"/>
    <s v="Information analysis processes"/>
    <x v="0"/>
    <m/>
    <m/>
    <m/>
    <s v="G2G"/>
    <s v="Historical Data"/>
    <s v="Historical Data"/>
    <s v="Enforc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2"/>
    <s v="Facilitate access to patient information - Semantic search in patient records "/>
    <s v=" "/>
    <m/>
    <s v="The AI ​​will allow a semantic search in the computerized patient record to allow the healthcare staff to find and visualize the information on the patient. The prototype will facilitate the work of nursing staff and reduce the loss of time associated with finding information on the patient._x000a_"/>
    <s v="National"/>
    <x v="11"/>
    <s v="FR"/>
    <s v="Bordeaux University Hospital Center"/>
    <s v="Central-Government"/>
    <x v="4"/>
    <s v="Health n.e.c."/>
    <x v="4"/>
    <x v="7"/>
    <m/>
    <s v="Reasoning"/>
    <s v="Knowledge representation"/>
    <m/>
    <m/>
    <m/>
    <m/>
    <m/>
    <s v="12-ClinicalUse"/>
    <m/>
    <s v="High-risk"/>
    <s v=" 0 Confident"/>
    <m/>
    <m/>
    <s v="AI-empowered Knowledge Management"/>
    <s v="Internal management"/>
    <s v="Internal primary processes"/>
    <x v="0"/>
    <m/>
    <m/>
    <m/>
    <s v="G2G"/>
    <s v="Dynamic Data"/>
    <s v="Streaming Data"/>
    <s v="Internal Management"/>
    <m/>
    <s v="1 - IOPofAISys"/>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3"/>
    <s v="Ionizing radiation exposure monitoring information system (SISERI)"/>
    <s v="https://siseri.irsn.fr/about-siseri"/>
    <m/>
    <s v="Using data from the ionizing radiation exposure monitoring information system (SISERI), AI will allow personalized monitoring of workers' exposure to ionizing radiation and easier detection of anomalies."/>
    <s v="National"/>
    <x v="11"/>
    <s v="FR"/>
    <s v="Institute for Radiation Protection and Nuclear Safet"/>
    <s v="Central-Government"/>
    <x v="4"/>
    <s v="Health n.e.c."/>
    <x v="4"/>
    <x v="2"/>
    <m/>
    <s v="Planning"/>
    <s v="Planning and Scheduling"/>
    <m/>
    <m/>
    <s v="B-LGA"/>
    <m/>
    <m/>
    <s v="12-ClinicalUse"/>
    <m/>
    <s v="High-risk"/>
    <s v=" 0 Confident"/>
    <s v="A11-Medical devices, Reg. (EU) 2017/745"/>
    <m/>
    <s v="Predictive Analytics, Simulation and Data Visualisation"/>
    <s v="Enforcement"/>
    <s v="Management of auditing and logging"/>
    <x v="0"/>
    <m/>
    <m/>
    <m/>
    <s v="G2G"/>
    <s v="Historical Data"/>
    <s v="Dynamic Data"/>
    <s v="Internal Man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4"/>
    <s v="Acts - Develop Artificial Intelligence in dematerialized legality control"/>
    <s v=" "/>
    <m/>
    <s v="Using data from the @ctes (Acts) application, the AI ​​will simplify the work of agents in the prefecture, by automatically sorting transmissible and non-transmissible acts and by detecting the information to be checked as a priority._x000a_"/>
    <s v="National"/>
    <x v="11"/>
    <s v="FR"/>
    <s v="General Directorate of Local Authorities ."/>
    <s v="Central-Government"/>
    <x v="1"/>
    <s v="Executive and legislative organs, financial and fiscal affairs, external affairs."/>
    <x v="4"/>
    <x v="2"/>
    <m/>
    <s v="Planning"/>
    <s v="Planning and Scheduling"/>
    <m/>
    <m/>
    <s v="B-LGA"/>
    <s v="6-LawEnforcement"/>
    <m/>
    <m/>
    <s v="Focus directly natural persons"/>
    <s v="Limited-risk"/>
    <s v="-2 High/Limited"/>
    <m/>
    <m/>
    <s v="Predictive Analytics, Simulation and Data Visualisation"/>
    <s v="Internal management"/>
    <s v="Internal support processes"/>
    <x v="0"/>
    <m/>
    <m/>
    <m/>
    <s v="G2G"/>
    <s v="Dynamic Data"/>
    <s v="Streaming Data"/>
    <s v="Enforcement"/>
    <m/>
    <s v="3 - AI4IOP"/>
    <s v="Incremental / Technical Change"/>
    <b v="0"/>
    <m/>
    <m/>
    <m/>
    <m/>
    <m/>
    <s v="Improved Administration Efficency"/>
    <s v="Improved Administrative Efficiency"/>
    <m/>
    <m/>
    <s v="x"/>
    <m/>
    <m/>
    <m/>
    <m/>
    <s v="Open government capabilities"/>
    <s v="x"/>
    <m/>
    <m/>
    <s v="https://www.etalab.gouv.fr/intelligence-artificielle-decouvrez-les-15-nouveaux-projets-selectionnes"/>
    <s v="validated"/>
    <x v="0"/>
    <m/>
    <s v="Colin van Noordt"/>
    <d v="2021-05-24T00:00:00"/>
    <m/>
  </r>
  <r>
    <s v="AIWT6-455"/>
    <s v="Improve the online pre-complaint system - Detecting infringements automatically "/>
    <s v="https://www.etalab.gouv.fr/intelligence-artificielle-decouvrez-les-15-nouveaux-projets-selectionnes"/>
    <m/>
    <s v="By automatically detecting infringements from online pre-complaints and identifying additional questions to ask the user, AI will transform online pre-complaints into qualified complaints, which will save time. both for complainants and gendarmerie officers._x000a_"/>
    <s v="National"/>
    <x v="11"/>
    <s v="FR"/>
    <s v="General Directorate of the National Gendarmerie "/>
    <s v="Central-Government"/>
    <x v="5"/>
    <s v="Police Services"/>
    <x v="4"/>
    <x v="2"/>
    <m/>
    <s v="Communication"/>
    <s v="Natural language processing"/>
    <s v="Machine learning"/>
    <s v="text analysis"/>
    <s v="A-MLA"/>
    <m/>
    <m/>
    <m/>
    <m/>
    <s v="Minimal-risk"/>
    <s v="-1 Minimal/Limited"/>
    <m/>
    <m/>
    <s v="Natural Language Processing, Text Mining and Speech Analytics"/>
    <s v="Enforcement"/>
    <s v="Predictive enforcement processes"/>
    <x v="0"/>
    <m/>
    <m/>
    <m/>
    <s v="G2B"/>
    <s v="Historical Data"/>
    <s v="Historical Data"/>
    <s v="Public Services and engagement"/>
    <m/>
    <m/>
    <s v="Incremental / Technical Change"/>
    <s v="Improved Public Service"/>
    <m/>
    <m/>
    <s v="x"/>
    <s v="x"/>
    <m/>
    <b v="0"/>
    <b v="0"/>
    <m/>
    <m/>
    <m/>
    <m/>
    <m/>
    <m/>
    <m/>
    <b v="0"/>
    <m/>
    <m/>
    <m/>
    <s v="https://www.etalab.gouv.fr/intelligence-artificielle-decouvrez-les-15-nouveaux-projets-selectionnes"/>
    <s v="validated"/>
    <x v="0"/>
    <m/>
    <s v="Colin van Noordt"/>
    <d v="2021-05-24T00:00:00"/>
    <m/>
  </r>
  <r>
    <s v="AIWT6-456"/>
    <s v="Identify false customs declarations using text mining"/>
    <s v="https://www.etalab.gouv.fr/intelligence-artificielle-decouvrez-les-15-nouveaux-projets-selectionnes"/>
    <m/>
    <s v="From product descriptions in single administrative documents, AI will help detect imported products that are wrongly declared in a tax-advantaged product nomenclature and improve the fight against customs duty fraud._x000a_"/>
    <s v="National"/>
    <x v="11"/>
    <s v="FR"/>
    <s v="General Directorate of Customs and Indirect Duties"/>
    <s v="Central-Government"/>
    <x v="1"/>
    <s v="Executive and legislative organs, financial and fiscal affairs, external affairs."/>
    <x v="4"/>
    <x v="2"/>
    <m/>
    <s v="Planning"/>
    <s v="Planning and Scheduling"/>
    <m/>
    <m/>
    <s v="B-LGA"/>
    <m/>
    <m/>
    <m/>
    <m/>
    <s v="Minimal-risk"/>
    <s v="-1 Minimal/Limited"/>
    <m/>
    <m/>
    <s v="Security Analytics and Threat Intelligence"/>
    <s v="Enforcement"/>
    <s v="Supporting inspection processes"/>
    <x v="0"/>
    <m/>
    <m/>
    <m/>
    <s v="G2B"/>
    <s v="Historical Data"/>
    <s v="Historical Data"/>
    <s v="Enforcement"/>
    <m/>
    <m/>
    <s v="Incremental / Technical Change"/>
    <s v="Improved Public Service"/>
    <m/>
    <m/>
    <s v="x"/>
    <m/>
    <m/>
    <b v="0"/>
    <b v="0"/>
    <m/>
    <m/>
    <m/>
    <m/>
    <m/>
    <m/>
    <m/>
    <b v="0"/>
    <m/>
    <m/>
    <m/>
    <s v="https://www.etalab.gouv.fr/intelligence-artificielle-decouvrez-les-15-nouveaux-projets-selectionnes"/>
    <s v="validated"/>
    <x v="0"/>
    <m/>
    <s v="Colin van Noordt"/>
    <d v="2021-05-24T00:00:00"/>
    <m/>
  </r>
  <r>
    <s v="AIWT6-457"/>
    <s v="Improve the identification of the employing establishment in the population census "/>
    <s v="https://www.etalab.gouv.fr/intelligence-artificielle-decouvrez-les-15-nouveaux-projets-selectionnes"/>
    <m/>
    <s v="Based on the declaration of the employing establishment in the population census data and the SIRENE database of companies and their establishments, the AI ​​will make it possible to develop a recommendation engine for the agents who correct the census data. The project will allow greater precision in home-work statistics provided by INSEE and a gain in efficiency in the data production chain._x000a_"/>
    <s v="National"/>
    <x v="11"/>
    <s v="FR"/>
    <s v="National Institute of Statistics and Economic Studies"/>
    <s v="Central-Government"/>
    <x v="1"/>
    <s v="Executive and legislative organs, financial and fiscal affairs, external affairs."/>
    <x v="4"/>
    <x v="2"/>
    <m/>
    <s v="Communication"/>
    <s v="Natural language processing"/>
    <m/>
    <s v="text analysis"/>
    <s v="B-LGA"/>
    <m/>
    <m/>
    <m/>
    <m/>
    <s v="Minimal-risk"/>
    <s v=" 0 Confident"/>
    <m/>
    <m/>
    <s v="Natural Language Processing, Text Mining and Speech Analytics"/>
    <s v="Internal management"/>
    <s v="Internal support processes"/>
    <x v="0"/>
    <m/>
    <m/>
    <m/>
    <s v="G2G"/>
    <s v="Historical Data"/>
    <s v="Historical Data"/>
    <s v="Public Services and eng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8"/>
    <s v="Develop a tool to help the establishment of craft businesses"/>
    <s v="https://www.etalab.gouv.fr/intelligence-artificielle-decouvrez-les-15-nouveaux-projets-selectionnes"/>
    <m/>
    <s v="Using data on craft businesses and data on the population, AI will make it possible to determine the chances of success of a craftsman in a territory and to better advise craftsmen in their choice of location._x000a_"/>
    <s v="Regional"/>
    <x v="11"/>
    <s v="FRI"/>
    <s v="New Aquitaine Chambers of Trades and Crafts "/>
    <s v="Local Government"/>
    <x v="3"/>
    <s v="General economic, commercial and labour affair"/>
    <x v="4"/>
    <x v="2"/>
    <m/>
    <s v="Planning"/>
    <s v="Planning and Scheduling"/>
    <m/>
    <m/>
    <s v="B-LGA"/>
    <m/>
    <m/>
    <m/>
    <m/>
    <s v="Minimal-risk"/>
    <s v=" 0 Confident"/>
    <m/>
    <m/>
    <s v="Predictive Analytics, Simulation and Data Visualisation"/>
    <s v="Analysis, monitoring and regulatory research"/>
    <s v="Information analysis processes"/>
    <x v="0"/>
    <m/>
    <m/>
    <m/>
    <s v="G2B"/>
    <s v="Historical Data"/>
    <s v="Historical Data"/>
    <s v="Public Services and engagement"/>
    <m/>
    <m/>
    <s v="Incremental / Technical Change"/>
    <s v="Improved Public Service"/>
    <m/>
    <s v="x"/>
    <m/>
    <s v="x"/>
    <m/>
    <b v="0"/>
    <b v="0"/>
    <m/>
    <m/>
    <m/>
    <m/>
    <m/>
    <m/>
    <m/>
    <b v="0"/>
    <m/>
    <m/>
    <m/>
    <s v="https://www.etalab.gouv.fr/intelligence-artificielle-decouvrez-les-15-nouveaux-projets-selectionnes"/>
    <s v="validated"/>
    <x v="0"/>
    <m/>
    <s v="Colin van Noordt"/>
    <d v="2021-05-24T00:00:00"/>
    <m/>
  </r>
  <r>
    <s v="AIWT6-459"/>
    <s v="AI to Identify molecules contaminating the environment and the sources of pollution"/>
    <s v=" "/>
    <m/>
    <s v="From the results of chemical analyzes, AI will make it possible to objectify the similarities and differences between molecular spectra to better identify molecules contaminating the environment and better detect polluting olecules."/>
    <s v="National"/>
    <x v="11"/>
    <s v="FR"/>
    <s v="National Institute for the Industrial Environment and Risks ."/>
    <s v="Central-Government"/>
    <x v="2"/>
    <s v="Pollution abatement."/>
    <x v="4"/>
    <x v="2"/>
    <m/>
    <s v="Learning"/>
    <s v="Machine learning"/>
    <s v="Machine learning"/>
    <m/>
    <s v="A-MLA"/>
    <m/>
    <m/>
    <m/>
    <m/>
    <s v="Minimal-risk"/>
    <s v=" 0 Confident"/>
    <m/>
    <m/>
    <s v="Machine Learning, Deep Learning"/>
    <s v="Internal management"/>
    <s v="Internal primary processes"/>
    <x v="0"/>
    <m/>
    <m/>
    <m/>
    <s v="G2G"/>
    <s v="Dynamic Data"/>
    <s v="Streaming Data"/>
    <s v="Smart city"/>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0"/>
    <s v="AI to identify entities presenting a risk to economic interests"/>
    <s v=" "/>
    <m/>
    <s v="From requests for foreign investments in France crossed with external sources, the AI ​​will make it possible to detect and identify entities presenting a risk for the economic interests of France in order to improve the examination of the files of economic intelligence and better detect the risks that foreign investments may present._x000a_"/>
    <s v="National"/>
    <x v="11"/>
    <s v="FR"/>
    <s v="Directorate-General for Enterprises - Strategic Information and Economic Security Service"/>
    <s v="Central-Government"/>
    <x v="3"/>
    <s v="Economic affairs n.e.c"/>
    <x v="4"/>
    <x v="2"/>
    <m/>
    <s v="Reasoning"/>
    <s v="Automated reasoning"/>
    <m/>
    <m/>
    <s v="B-LGA"/>
    <m/>
    <m/>
    <m/>
    <s v="Focus directly natural persons"/>
    <s v="Limited-risk"/>
    <s v=" 0 Confident"/>
    <m/>
    <m/>
    <s v="Security Analytics and Threat Intelligence"/>
    <s v="Internal management"/>
    <s v="Internal support processes"/>
    <x v="0"/>
    <m/>
    <m/>
    <m/>
    <s v="G2B"/>
    <s v="Historical Data"/>
    <s v="Historical Data"/>
    <s v="Enforcement"/>
    <m/>
    <s v="3 - AI4IOP"/>
    <s v="Incremental / Technical Change"/>
    <s v="Improved Public Service"/>
    <m/>
    <m/>
    <s v="x"/>
    <m/>
    <m/>
    <b v="0"/>
    <b v="0"/>
    <m/>
    <m/>
    <m/>
    <m/>
    <m/>
    <m/>
    <m/>
    <b v="0"/>
    <m/>
    <m/>
    <m/>
    <s v="https://www.etalab.gouv.fr/intelligence-artificielle-decouvrez-les-15-nouveaux-projets-selectionnes"/>
    <s v="validated"/>
    <x v="0"/>
    <m/>
    <s v="Colin van Noordt"/>
    <d v="2021-05-24T00:00:00"/>
    <m/>
  </r>
  <r>
    <s v="AIWT6-461"/>
    <s v="Group disputes together with AI for a joint decision"/>
    <s v=" "/>
    <m/>
    <s v="From all requests to administrative courts, AI will make it possible to group together disputes to automatically detect series and improve the efficiency of administrative justice."/>
    <s v="National"/>
    <x v="11"/>
    <s v="FR"/>
    <s v="Council of State"/>
    <s v="Central-Government"/>
    <x v="5"/>
    <s v="Law courts"/>
    <x v="4"/>
    <x v="2"/>
    <m/>
    <s v="Planning"/>
    <s v="Searching"/>
    <m/>
    <m/>
    <s v="C-STA"/>
    <s v="8-Justice"/>
    <m/>
    <m/>
    <m/>
    <s v="High-risk"/>
    <s v=" 0 Confident"/>
    <m/>
    <m/>
    <s v="AI-empowered Knowledge Management"/>
    <s v="Enforcement"/>
    <s v="Predictive enforcement processes"/>
    <x v="0"/>
    <m/>
    <m/>
    <m/>
    <s v="G2B"/>
    <s v="Dynamic Data"/>
    <s v="Streaming Data"/>
    <s v="Regulatory research, analysis and monitoring"/>
    <m/>
    <m/>
    <s v="Incremental / Technical Change"/>
    <s v="Improved Public Service"/>
    <m/>
    <m/>
    <s v="x"/>
    <s v="x"/>
    <m/>
    <s v="Open Government Capabilities"/>
    <b v="0"/>
    <m/>
    <m/>
    <m/>
    <m/>
    <m/>
    <m/>
    <m/>
    <s v="Open government capabilities"/>
    <s v="x"/>
    <m/>
    <m/>
    <s v="https://www.etalab.gouv.fr/intelligence-artificielle-decouvrez-les-15-nouveaux-projets-selectionnes"/>
    <s v="validated"/>
    <x v="0"/>
    <m/>
    <s v="Colin van Noordt"/>
    <d v="2021-05-24T00:00:00"/>
    <m/>
  </r>
  <r>
    <s v="AIWT6-462"/>
    <s v="AI for Detect mandatory information and unfair terms in contracts, quotes and invoices"/>
    <s v=" "/>
    <m/>
    <s v="From the reports and documents collected by the investigators of the DGCCRF during the controls and the decisions, opinions and recommendations of the unfair terms commission, the AI ​​will make it possible to detect the presence and content of the mandatory information, to identify the themes of contract clauses and, where applicable, to identify unfair terms in order to ensure better consumer protection and better competitive market regulation._x000a_"/>
    <s v="National"/>
    <x v="11"/>
    <s v="FR"/>
    <s v="Directorate-General for Competition, Consumer Affairs and Fraud Control"/>
    <s v="Central-Government"/>
    <x v="3"/>
    <s v="General economic, commercial and labour affair"/>
    <x v="4"/>
    <x v="2"/>
    <m/>
    <s v="Communication"/>
    <s v="Natural language processing"/>
    <m/>
    <s v="text analysis"/>
    <s v="B-LGA"/>
    <m/>
    <m/>
    <m/>
    <s v="Focus directly natural persons"/>
    <s v="Limited-risk"/>
    <s v=" 0 Confident"/>
    <m/>
    <m/>
    <s v="Natural Language Processing, Text Mining and Speech Analytics"/>
    <s v="Enforcement"/>
    <s v="Supporting inspection processes"/>
    <x v="0"/>
    <m/>
    <m/>
    <m/>
    <s v="G2G"/>
    <s v="Historical Data"/>
    <s v="Historical Data"/>
    <s v="Public Services and engagement"/>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3"/>
    <s v="AI to identify breaks in antenna's positioning of terrestrial reference points from satellite data"/>
    <s v="https://www.etalab.gouv.fr/intelligence-artificielle-decouvrez-les-15-nouveaux-projets-selectionnes"/>
    <m/>
    <s v="The AI ​​will automatically identify breaks in the measurement of the positions of permanent antennas (GNSS) so that they can be taken into account in order to improve the quality of the international terrestrial reference system."/>
    <s v="National"/>
    <x v="11"/>
    <s v="FR"/>
    <s v="National Institute for Geographic and Forest Information "/>
    <s v="Central-Government"/>
    <x v="1"/>
    <s v="Executive and legislative organs, financial and fiscal affairs, external affairs."/>
    <x v="4"/>
    <x v="2"/>
    <m/>
    <s v="Learning"/>
    <s v="Machine learning"/>
    <s v="Machine learning"/>
    <m/>
    <s v="A-MLA"/>
    <s v="2-CritInfrastruct"/>
    <s v="2-CritInfrastruct"/>
    <m/>
    <m/>
    <s v="Minimal-risk"/>
    <s v="-1 Minimal/Limited"/>
    <m/>
    <m/>
    <s v="Machine Learning, Deep Learning"/>
    <s v="Analysis, monitoring and regulatory research"/>
    <s v="Information analysis processes"/>
    <x v="0"/>
    <m/>
    <m/>
    <m/>
    <s v="G2B"/>
    <s v="Historical Data"/>
    <s v="Location Data"/>
    <s v="Regulatory research, analysis and monitoring"/>
    <m/>
    <m/>
    <s v="Incremental / Technical Change"/>
    <s v="Improved Public Service"/>
    <m/>
    <m/>
    <s v="x"/>
    <s v="x"/>
    <m/>
    <b v="0"/>
    <b v="0"/>
    <m/>
    <m/>
    <m/>
    <m/>
    <m/>
    <m/>
    <m/>
    <b v="0"/>
    <m/>
    <m/>
    <m/>
    <s v="https://www.etalab.gouv.fr/intelligence-artificielle-decouvrez-les-15-nouveaux-projets-selectionnes"/>
    <s v="validated"/>
    <x v="0"/>
    <m/>
    <s v="Colin van Noordt"/>
    <d v="2021-05-24T00:00:00"/>
    <m/>
  </r>
  <r>
    <s v="AIWT6-464"/>
    <s v="Identify divergences in case law - Detection of divergent interpretations of the law"/>
    <s v=" "/>
    <m/>
    <s v="Based on case law data from the Court of Cassation (Jurinet) and the Courts of Appeal (JuriCA), AI will make it possible to reconcile decisions dealing with the same subject and to detect divergent interpretations of the law in order to guarantee an interpretation. uniform of the law."/>
    <s v="National"/>
    <x v="11"/>
    <s v="FR"/>
    <s v="Court of Cassation"/>
    <s v="Central-Government"/>
    <x v="5"/>
    <s v="Law courts"/>
    <x v="4"/>
    <x v="2"/>
    <m/>
    <s v="Reasoning"/>
    <s v="Knowledge representation"/>
    <m/>
    <m/>
    <s v="C-STA"/>
    <s v="8-Justice"/>
    <s v="8-Justice"/>
    <m/>
    <m/>
    <s v="High-risk"/>
    <s v=" 0 Confident"/>
    <m/>
    <m/>
    <s v="AI-empowered Knowledge Management"/>
    <s v="Internal management"/>
    <s v="Internal primary processes"/>
    <x v="0"/>
    <m/>
    <m/>
    <m/>
    <s v="G2G"/>
    <s v="Dynamic Data"/>
    <s v="Streaming Data"/>
    <s v="Public Services and engagement"/>
    <m/>
    <s v="3 - AI4IOP"/>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5"/>
    <s v="Automating coastline correction work - Improve coastal mapping"/>
    <s v="https://www.etalab.gouv.fr/intelligence-artificielle-decouvrez-les-15-nouveaux-projets-selectionnes"/>
    <m/>
    <s v="From laser remote sensing (lidar) measurements taken on the coastline, AI will improve the production of the coastline reference frame by automating the correction work of agents._x000a_"/>
    <s v="National"/>
    <x v="11"/>
    <s v="FR"/>
    <s v="Hydrographic and Oceanographic Service of the Navy"/>
    <s v="Central-Government"/>
    <x v="1"/>
    <s v="Executive and legislative organs, financial and fiscal affairs, external affairs."/>
    <x v="4"/>
    <x v="2"/>
    <m/>
    <s v="Perception"/>
    <s v="Computer vision"/>
    <m/>
    <m/>
    <s v="C-STA"/>
    <m/>
    <m/>
    <m/>
    <m/>
    <s v="Minimal-risk"/>
    <s v=" 0 Confident"/>
    <m/>
    <m/>
    <s v="Computer Vision and Identity Recognition"/>
    <s v="Enforcement"/>
    <s v="Smart Recognition processes"/>
    <x v="0"/>
    <m/>
    <m/>
    <m/>
    <s v="G2G"/>
    <s v="Historical Data"/>
    <s v="Location Data"/>
    <s v="Internal Management"/>
    <m/>
    <m/>
    <s v="Incremental / Technical Change"/>
    <b v="0"/>
    <m/>
    <m/>
    <m/>
    <m/>
    <m/>
    <s v="Improved Administration Efficency"/>
    <s v="Improved Administrative Efficiency"/>
    <m/>
    <s v="x"/>
    <s v="x"/>
    <m/>
    <m/>
    <m/>
    <m/>
    <b v="0"/>
    <m/>
    <m/>
    <m/>
    <s v="https://www.etalab.gouv.fr/intelligence-artificielle-decouvrez-les-15-nouveaux-projets-selectionnes"/>
    <s v="validated"/>
    <x v="0"/>
    <m/>
    <s v="Colin van Noordt"/>
    <d v="2021-05-24T00:00:00"/>
    <m/>
  </r>
  <r>
    <s v="AIWT6-466"/>
    <s v="Safecity - Applying Artificial Intelligence to video surveillance system"/>
    <s v=" "/>
    <m/>
    <s v="Athlos for the Municipality of Alghero conceived and elaborated the R&amp;D project called Safecity._x000a_The Municipality of Alghero has equipped itself in the last few years with a video surveillance system, but the human resources of the control room are not sufficient to monitor the videos of the events that are taken up by the cameras. _x000a_So the idea of ​​applying Artificial Intelligence to the video surveillance system to increase the Administration’s ability to guarantee the safety of people and things. _x000a_SAFECITY will allow to analyze in real time the videos of the video surveillance system, classify the behaviors and intents to predict an event and identify potential criminals. _x000a_Moreover, thanks to a Decision Management platform (DM) it will be possible to automate the operational intervention system on the territory also by analyzing the decisions taken in the past by the operators of the municipal police corps operations room._x000a_The interaction between the DM and the identified police officers for the execution of the interventions on the territory will take place in natural language through an avatar."/>
    <s v="Local"/>
    <x v="12"/>
    <s v="IT"/>
    <s v="Municipality of Alghero"/>
    <s v="Governmental"/>
    <x v="5"/>
    <s v="Police Services"/>
    <x v="2"/>
    <x v="4"/>
    <m/>
    <s v="Perception"/>
    <s v="Computer vision"/>
    <m/>
    <m/>
    <s v="A-MLA"/>
    <s v="1-Biometrics"/>
    <m/>
    <m/>
    <m/>
    <s v="High-risk"/>
    <s v=" 0 Confident"/>
    <m/>
    <m/>
    <s v="Computer Vision and Identity Recognition"/>
    <m/>
    <m/>
    <x v="0"/>
    <m/>
    <m/>
    <m/>
    <m/>
    <m/>
    <m/>
    <s v="Enforcement"/>
    <m/>
    <m/>
    <m/>
    <b v="0"/>
    <m/>
    <m/>
    <m/>
    <m/>
    <m/>
    <b v="0"/>
    <b v="0"/>
    <m/>
    <m/>
    <m/>
    <m/>
    <m/>
    <m/>
    <m/>
    <b v="0"/>
    <m/>
    <m/>
    <m/>
    <s v="https://www.athlos.biz/en/projects-archive/safecity-2/"/>
    <s v="validated"/>
    <x v="1"/>
    <s v="[Marco] web site is not reachable"/>
    <s v="Colin van Noordt"/>
    <d v="2021-05-24T00:00:00"/>
    <m/>
  </r>
  <r>
    <s v="AIWT6-467"/>
    <s v="Safe Spotter - AI platform to detect and transmit data of an accident "/>
    <s v=" "/>
    <m/>
    <s v="Safespotter is an R&amp;D project born for the Municipality of Monserrato whose general objective is to reduce the number of deaths and injuries in case of road accidents._x000a_The idea was born as part of the creation of an innovative and sustainable Smart City model towards which the Municipality of Monserrato aims. The strategic objective is to start a process of protecting citizens and the territory, strengthening the ability to govern road safety. Artificial Intelligence platform able to detect and transmit the data of an accident through an advanced system of cameras and sound sensors able to hear the noise produced by a traffic accident. These sensors, mounted on intelligent street lights, will activate a directional camera to detect Minimun Safe Data (MSD), or a minimum set of key data on the accident, such as images / videos, time, place, driving direction and the vehicle registration number."/>
    <s v="Local"/>
    <x v="12"/>
    <s v="IT"/>
    <s v="Municipality of Monserrato "/>
    <s v="Local Government"/>
    <x v="3"/>
    <s v="Transport"/>
    <x v="0"/>
    <x v="1"/>
    <m/>
    <s v="Perception"/>
    <s v="Computer vision"/>
    <m/>
    <m/>
    <s v="C-STA"/>
    <m/>
    <m/>
    <m/>
    <s v="Focus directly natural persons"/>
    <s v="Limited-risk"/>
    <s v=" 0 Confident"/>
    <m/>
    <m/>
    <s v="Computer Vision and Identity Recognition"/>
    <s v="Enforcement"/>
    <s v="Predictive enforcement processes"/>
    <x v="0"/>
    <m/>
    <m/>
    <m/>
    <s v="G2C"/>
    <s v="Dynamic Data"/>
    <s v="Location Data"/>
    <s v="Public Services and engagement"/>
    <s v="Yes"/>
    <m/>
    <s v="Incremental / Technical Change"/>
    <s v="Improved Public Service"/>
    <m/>
    <m/>
    <s v="x"/>
    <m/>
    <m/>
    <b v="0"/>
    <b v="0"/>
    <m/>
    <m/>
    <m/>
    <m/>
    <m/>
    <m/>
    <m/>
    <b v="0"/>
    <m/>
    <m/>
    <m/>
    <s v="https://www.athlos.biz/en/projects-archive/safe-spotter-2/"/>
    <s v="validated"/>
    <x v="0"/>
    <m/>
    <s v="Colin van Noordt"/>
    <d v="2021-05-24T00:00:00"/>
    <m/>
  </r>
  <r>
    <s v="AIWT6-468"/>
    <s v="Voice-bot ACOSS - answering questions from users"/>
    <s v="https://www.etalab.gouv.fr/intelligence-artificielle-decouvrez-les-15-nouveaux-projets-selectionnes"/>
    <m/>
    <s v="develop a conversational voice agent - voice-bot - to answer questions from users of the Chèque Emploi Associatif (CEA);"/>
    <s v="National"/>
    <x v="11"/>
    <s v="FR"/>
    <s v="Central Agency of Social Security Bodies (ACOSS):"/>
    <s v="Central-Government"/>
    <x v="0"/>
    <s v="Social protection n.e.c."/>
    <x v="0"/>
    <x v="5"/>
    <m/>
    <s v="Communication"/>
    <s v="Natural language processing"/>
    <s v="Machine learning"/>
    <s v="voice assistan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s v="x"/>
    <m/>
    <m/>
    <m/>
    <m/>
    <b v="0"/>
    <b v="0"/>
    <m/>
    <m/>
    <m/>
    <m/>
    <m/>
    <m/>
    <m/>
    <b v="0"/>
    <m/>
    <m/>
    <m/>
    <s v="https://www.etalab.gouv.fr/intelligence-artificielle-decouvrez-les-6-projets-laureats-de-lappel-a-manifestation-dinteret-ia"/>
    <s v="validated"/>
    <x v="0"/>
    <m/>
    <s v="Colin van Noordt"/>
    <d v="2021-05-24T00:00:00"/>
    <m/>
  </r>
  <r>
    <s v="AIWT6-469"/>
    <s v="Better guide environmental police checks"/>
    <s v=" "/>
    <m/>
    <s v="French Biodiversity Agency (AFB): better guide environmental police controls thanks to AI;"/>
    <s v="National"/>
    <x v="11"/>
    <s v="FR"/>
    <s v="French Biodiversity Agency (AFB):"/>
    <s v="Central-Government"/>
    <x v="2"/>
    <s v="Protection of biodiversity and landscape."/>
    <x v="4"/>
    <x v="2"/>
    <m/>
    <s v="Planning"/>
    <s v="Planning and Scheduling"/>
    <m/>
    <m/>
    <s v="B-LGA"/>
    <m/>
    <m/>
    <m/>
    <m/>
    <s v="Minimal-risk"/>
    <s v=" 0 Confident"/>
    <m/>
    <m/>
    <s v="Predictive Analytics, Simulation and Data Visualisation"/>
    <s v="Analysis, monitoring and regulatory research"/>
    <s v="Monitoring policy implementation"/>
    <x v="0"/>
    <m/>
    <m/>
    <m/>
    <s v="G2G"/>
    <s v="Dynamic Data"/>
    <s v="Streaming Data"/>
    <s v="Public Services and engagement"/>
    <m/>
    <m/>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m/>
    <s v="Colin van Noordt"/>
    <d v="2021-05-24T00:00:00"/>
    <m/>
  </r>
  <r>
    <s v="AIWT6-470"/>
    <s v="ASN: better use of the data contained in follow-up letter of inspections"/>
    <s v="https://www.ensreg.eu/sites/default/files/attachments/update_of_the_action_plan_of_the_french_nuclear_safety_authority.pdf"/>
    <m/>
    <s v="ASN, in charge of the regulation of the French nuclear installations, requested operators on 5 May 2011 to undertake complementary safety assessments (CSA) of their installations following the accident that occurred in Japan on 11 March 2011. The objective of the solution was to Automatically detect, thanks to inspection follow-up letters, weak signals and statistical trends to support inspectors in their work. The challenges were to analyze the information contained in the 20,000 follow-up letters inspection and extract structured data and to develop a “ready-to-use” tool to help inspectors in their work"/>
    <s v="National"/>
    <x v="11"/>
    <s v="FR"/>
    <s v="Nuclear Safety Authority (ASN)"/>
    <s v="Central-Government"/>
    <x v="6"/>
    <s v="Military defence."/>
    <x v="1"/>
    <x v="5"/>
    <m/>
    <s v="Communication"/>
    <s v="Natural language processing"/>
    <m/>
    <s v="text analysis"/>
    <s v="B-LGA"/>
    <m/>
    <m/>
    <m/>
    <s v="Focus directly natural persons"/>
    <s v="Limited-risk"/>
    <s v=" 0 Confident"/>
    <m/>
    <m/>
    <s v="Security Analytics and Threat Intelligence"/>
    <s v="Enforcement"/>
    <s v="Supporting inspection processes"/>
    <x v="0"/>
    <m/>
    <m/>
    <m/>
    <s v="G2G"/>
    <s v="Historical Data"/>
    <s v="Dynamic Data"/>
    <s v="Predictive systems"/>
    <m/>
    <m/>
    <s v="Incremental / Technical Change"/>
    <b v="0"/>
    <m/>
    <m/>
    <m/>
    <m/>
    <m/>
    <s v="Improved Administration Efficency"/>
    <s v="Improved Administrative Efficiency"/>
    <m/>
    <m/>
    <m/>
    <m/>
    <s v="x"/>
    <s v="x"/>
    <s v="x"/>
    <s v="Open government capabilities"/>
    <s v="x"/>
    <m/>
    <m/>
    <s v="https://www.etalab.gouv.fr/intelligence-artificielle-decouvrez-les-6-projets-laureats-de-lappel-a-manifestation-dinteret-ia"/>
    <s v="validated"/>
    <x v="0"/>
    <m/>
    <s v="Colin van Noordt"/>
    <d v="2021-05-24T00:00:00"/>
    <m/>
  </r>
  <r>
    <s v="AIWT6-471"/>
    <s v="Automatically detecting irregularities in occupancy soils"/>
    <s v=" "/>
    <m/>
    <s v="Automatically detecting irregularities in occupancy soils (illegal constructions, illegal dumping, etc.) from aerial and satellite images"/>
    <s v="National"/>
    <x v="11"/>
    <s v="FR"/>
    <s v="Departmental Directorate of Territories and the Sea (DDTM) of_x000a_L'Hérault:"/>
    <s v="Central-Government"/>
    <x v="8"/>
    <s v="Housing and community amenities n.e.c."/>
    <x v="4"/>
    <x v="2"/>
    <m/>
    <s v="Perception"/>
    <s v="Computer vision"/>
    <m/>
    <m/>
    <s v="C-STA"/>
    <m/>
    <m/>
    <m/>
    <s v="Use critical realtime data"/>
    <s v="Limited-risk"/>
    <s v=" 0 Confident"/>
    <m/>
    <m/>
    <s v="Computer Vision and Identity Recognition"/>
    <s v="Enforcement"/>
    <s v="Predictive enforcement processes"/>
    <x v="0"/>
    <m/>
    <m/>
    <m/>
    <s v="G2G"/>
    <s v="Historical Data"/>
    <s v="Historical Data"/>
    <s v="Enforcement"/>
    <m/>
    <m/>
    <s v="Incremental / Technical Change"/>
    <b v="0"/>
    <m/>
    <m/>
    <m/>
    <m/>
    <m/>
    <s v="Improved Administration Efficency"/>
    <s v="Improved Administrative Efficiency"/>
    <m/>
    <s v="x"/>
    <m/>
    <s v="x"/>
    <m/>
    <m/>
    <m/>
    <b v="0"/>
    <m/>
    <m/>
    <m/>
    <s v="https://www.etalab.gouv.fr/intelligence-artificielle-decouvrez-les-6-projets-laureats-de-lappel-a-manifestation-dinteret-ia"/>
    <s v="validated"/>
    <x v="0"/>
    <m/>
    <s v="Colin van Noordt"/>
    <d v="2021-05-24T00:00:00"/>
    <m/>
  </r>
  <r>
    <s v="AIWT6-472"/>
    <s v="Targeting establishment inspection - refine targeting of establishments for inspections"/>
    <s v="https://www.etalab.gouv.fr/intelligence-artificielle-decouvrez-les-6-projets-laureats-de-lappel-a-manifestation-dinteret-ia"/>
    <m/>
    <s v="refine the targeting of establishments to be inspected in the direct delivery sector to consumers (restaurants, catering trades, distributors) through consumer reviews on online review sites."/>
    <s v="National"/>
    <x v="11"/>
    <s v="FR"/>
    <s v="General Directorate of Food (DGAL) of the Ministry of_x000a_Agriculture and Food:"/>
    <s v="Central-Government"/>
    <x v="3"/>
    <s v="Other industries"/>
    <x v="1"/>
    <x v="5"/>
    <m/>
    <s v="Planning"/>
    <s v="Planning and Scheduling"/>
    <m/>
    <m/>
    <s v="B-LGA"/>
    <m/>
    <m/>
    <m/>
    <m/>
    <s v="Minimal-risk"/>
    <s v="-1 Minimal/Limited"/>
    <m/>
    <m/>
    <s v="Predictive Analytics, Simulation and Data Visualisation"/>
    <s v="Enforcement"/>
    <s v="Supporting inspection processes"/>
    <x v="0"/>
    <m/>
    <m/>
    <m/>
    <s v="G2G"/>
    <s v="Historical Data"/>
    <s v="Historical Data"/>
    <s v="Enforcement"/>
    <m/>
    <m/>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m/>
    <s v="Colin van Noordt"/>
    <d v="2021-05-24T00:00:00"/>
    <m/>
  </r>
  <r>
    <s v="AIWT6-473"/>
    <s v="Intelligence Emploi"/>
    <s v="https://www.modernisation.gouv.fr/actualites/investir-pour-transformer-decouvrez-les-17-laureats-du-premier-appel-projets-du-ftap"/>
    <m/>
    <s v="Install Artificial Intelligence within Pôle emploi as a lever to accelerate the return to sustainable employment."/>
    <s v="National"/>
    <x v="11"/>
    <s v="FR"/>
    <s v="Ministry of Labor "/>
    <s v="Central-Government"/>
    <x v="0"/>
    <s v="Unemployment."/>
    <x v="1"/>
    <x v="1"/>
    <m/>
    <s v="Planning"/>
    <s v="Planning and Scheduling"/>
    <m/>
    <m/>
    <s v="B-LGA"/>
    <s v="4-Employement"/>
    <m/>
    <m/>
    <m/>
    <s v="Minimal-risk"/>
    <s v="-3 Not Confident"/>
    <m/>
    <m/>
    <s v="Predictive Analytics, Simulation and Data Visualisation"/>
    <s v="Public services and engagement"/>
    <s v="Service personalisation (various)"/>
    <x v="0"/>
    <m/>
    <m/>
    <m/>
    <s v="G2B"/>
    <s v="Historical Data"/>
    <s v="Historical Data"/>
    <s v="Public Services and engagement"/>
    <m/>
    <m/>
    <s v="Incremental / Technical Change"/>
    <s v="Improved Public Service"/>
    <m/>
    <m/>
    <s v="x"/>
    <s v="x"/>
    <m/>
    <b v="0"/>
    <b v="0"/>
    <m/>
    <m/>
    <m/>
    <m/>
    <m/>
    <m/>
    <m/>
    <b v="0"/>
    <m/>
    <m/>
    <m/>
    <s v="https://www.modernisation.gouv.fr/action-publique-2022/fonds-pour-la-transformation-de-laction-publique/investir-pour-transformer-decouvrez-les-17-laureats-du-premier-appel-a-projets-du-ftap"/>
    <s v="validated"/>
    <x v="0"/>
    <m/>
    <s v="Colin van Noordt"/>
    <d v="2021-05-24T00:00:00"/>
    <m/>
  </r>
  <r>
    <s v="AIWT6-474"/>
    <s v="AI for targeting fraud and valuing requests (CFVR) to improve the efficiency of tax audits"/>
    <s v="https://www.modernisation.gouv.fr/actualites/investir-pour-transformer-decouvrez-les-17-laureats-du-premier-appel-projets-du-ftap"/>
    <m/>
    <s v="Concretely, the use of the innumerable data gathered by the administrations, milled by algorithm, would make it possible to target the controls on the people and the companies most likely to be in default - involuntary or fraudulent. For example in the event of a sudden change in income, or inconsistency in the situations declared to the various administrations ..."/>
    <s v="National"/>
    <x v="11"/>
    <s v="FR"/>
    <s v="Ministry of Action and Public Accounts - DGFIP"/>
    <s v="Central-Government"/>
    <x v="1"/>
    <s v="Executive and legislative organs, financial and fiscal affairs, external affairs."/>
    <x v="4"/>
    <x v="1"/>
    <m/>
    <s v="Planning"/>
    <s v="Planning and Scheduling"/>
    <m/>
    <m/>
    <s v="B-LGA"/>
    <s v="6-LawEnforcement"/>
    <m/>
    <m/>
    <s v="Focus directly natural persons"/>
    <s v="Limited-risk"/>
    <s v=" 0 Confident"/>
    <m/>
    <m/>
    <s v="Predictive Analytics, Simulation and Data Visualisation"/>
    <s v="Enforcement"/>
    <s v="Predictive enforcement processes"/>
    <x v="0"/>
    <m/>
    <m/>
    <m/>
    <s v="G2B"/>
    <s v="Historical Data"/>
    <s v="Historical Data"/>
    <s v="Enforcement"/>
    <m/>
    <m/>
    <s v="Incremental / Technical Change"/>
    <s v="Improved Public Service"/>
    <m/>
    <m/>
    <s v="x"/>
    <m/>
    <m/>
    <b v="0"/>
    <b v="0"/>
    <m/>
    <m/>
    <m/>
    <m/>
    <m/>
    <m/>
    <m/>
    <b v="0"/>
    <m/>
    <m/>
    <m/>
    <s v="https://www.modernisation.gouv.fr/action-publique-2022/fonds-pour-la-transformation-de-laction-publique/investir-pour-transformer-decouvrez-les-17-laureats-du-premier-appel-a-projets-du-ftap"/>
    <s v="validated"/>
    <x v="0"/>
    <m/>
    <s v="Colin van Noordt"/>
    <d v="2021-05-24T00:00:00"/>
    <m/>
  </r>
  <r>
    <s v="AIWT6-475"/>
    <s v="Datascience"/>
    <s v="https://www.modernisation.gouv.fr/actualites/investir-pour-transformer-decouvrez-les-17-laureats-du-premier-appel-projets-du-ftap"/>
    <m/>
    <s v="Enlargement of the activity of the scientific laboratory (datalab) created in 2016 by the Ministry of the Interior in order to systematize the approaches of strategic analysis by data, and promote the emergence of Artificial Intelligence for the benefit of the all the missions of the Ministry of the Interior."/>
    <s v="National"/>
    <x v="11"/>
    <s v="FR"/>
    <s v="Ministry of the Interior"/>
    <s v="Central-Government"/>
    <x v="1"/>
    <s v="R&amp;D general public services."/>
    <x v="4"/>
    <x v="1"/>
    <m/>
    <s v="Planning"/>
    <s v="Automated reasoning"/>
    <m/>
    <m/>
    <s v="B-LGA"/>
    <m/>
    <m/>
    <m/>
    <m/>
    <s v="Minimal-risk"/>
    <s v="-1 Minimal/Limited"/>
    <m/>
    <m/>
    <s v="Predictive Analytics, Simulation and Data Visualisation"/>
    <s v="Public services and engagement"/>
    <s v="Data Sharing Management"/>
    <x v="0"/>
    <m/>
    <m/>
    <m/>
    <s v="G2C"/>
    <s v="Historical Data"/>
    <s v="Dynamic Data"/>
    <s v="Data access and reuse"/>
    <m/>
    <s v="2 - IOP4AI​"/>
    <s v="Incremental / Technical Change"/>
    <s v="Improved Public Service"/>
    <m/>
    <m/>
    <s v="x"/>
    <m/>
    <m/>
    <s v="Open Government Capabilities"/>
    <b v="0"/>
    <m/>
    <m/>
    <m/>
    <m/>
    <m/>
    <m/>
    <m/>
    <s v="Open government capabilities"/>
    <s v="x"/>
    <m/>
    <m/>
    <s v="https://www.modernisation.gouv.fr/action-publique-2022/fonds-pour-la-transformation-de-laction-publique/investir-pour-transformer-decouvrez-les-17-laureats-du-premier-appel-a-projets-du-ftap"/>
    <s v="validated"/>
    <x v="0"/>
    <m/>
    <s v="Colin van Noordt"/>
    <d v="2021-05-24T00:00:00"/>
    <m/>
  </r>
  <r>
    <s v="AIWT6-476"/>
    <s v="Health data hub - Creation of a big data infrastructure in health"/>
    <s v="https://www.modernisation.gouv.fr/actualites/investir-pour-transformer-decouvrez-les-17-laureats-du-premier-appel-projets-du-ftap"/>
    <m/>
    <s v="create a “big data” data infrastructure in health as well as bring together tools and skills to significantly improve the efficiency of our health system. The advantages of the project: the development of data-driven analysis for clinical research, decision support in terms of resource allocation and the development of predictive and efficient medicine"/>
    <s v="National"/>
    <x v="11"/>
    <s v="FR"/>
    <s v="Ministry of Solidarity and Health - DREES"/>
    <s v="Central-Government"/>
    <x v="4"/>
    <s v="Health n.e.c."/>
    <x v="4"/>
    <x v="1"/>
    <m/>
    <s v="Planning"/>
    <s v="Planning and Scheduling"/>
    <m/>
    <m/>
    <s v="B-LGA"/>
    <m/>
    <m/>
    <s v="12-ClinicalUse"/>
    <m/>
    <s v="High-risk"/>
    <s v=" 0 Confident"/>
    <m/>
    <m/>
    <s v="AI-empowered Knowledge Management"/>
    <s v="Public services and engagement"/>
    <s v="Data Sharing Management"/>
    <x v="0"/>
    <m/>
    <m/>
    <m/>
    <s v="G2G"/>
    <s v="Historical Data"/>
    <s v="Historical Data"/>
    <s v="Regulatory research, analysis and monitoring"/>
    <m/>
    <s v="2 - IOP4AI​"/>
    <s v="Incremental / Technical Change"/>
    <b v="0"/>
    <m/>
    <m/>
    <m/>
    <m/>
    <m/>
    <s v="Improved Administration Efficency"/>
    <s v="Improved Administrative Efficiency"/>
    <m/>
    <m/>
    <s v="x"/>
    <m/>
    <s v="x"/>
    <m/>
    <m/>
    <s v="Open government capabilities"/>
    <s v="x"/>
    <m/>
    <m/>
    <s v="https://www.modernisation.gouv.fr/action-publique-2022/fonds-pour-la-transformation-de-laction-publique/investir-pour-transformer-decouvrez-les-17-laureats-du-premier-appel-a-projets-du-ftap"/>
    <s v="validated"/>
    <x v="0"/>
    <m/>
    <s v="Colin van Noordt"/>
    <d v="2021-05-24T00:00:00"/>
    <m/>
  </r>
  <r>
    <s v="AIWT6-477"/>
    <s v="Expert systems in meteorology and climate to better forecasting"/>
    <s v="https://www.modernisation.gouv.fr/actualites/investir-pour-transformer-decouvrez-les-17-laureats-du-premier-appel-projets-du-ftap"/>
    <m/>
    <s v="Experiment innovative technologies like machine learning for better forecasting of meteorological phenomena and their impacts. "/>
    <s v="National"/>
    <x v="11"/>
    <s v="FR"/>
    <s v="Ministry of Ecological and Inclusive Transition - Météo France"/>
    <s v="Central-Government"/>
    <x v="2"/>
    <s v="Environmental protection n.e.c."/>
    <x v="4"/>
    <x v="1"/>
    <m/>
    <s v="Planning"/>
    <s v="Machine learning"/>
    <s v="Machine learning"/>
    <m/>
    <s v="A-MLA"/>
    <m/>
    <m/>
    <m/>
    <m/>
    <s v="Minimal-risk"/>
    <s v=" 0 Confident"/>
    <m/>
    <m/>
    <s v="Expert and Rule based Systems, Algorithmic Decision Making"/>
    <s v="Analysis, monitoring and regulatory research"/>
    <s v="Prediction and planning "/>
    <x v="0"/>
    <m/>
    <m/>
    <m/>
    <s v="G2G"/>
    <s v="Historical Data"/>
    <s v="Location Data"/>
    <s v="Regulatory research, analysis and monitoring"/>
    <m/>
    <m/>
    <s v="Incremental / Technical Change"/>
    <b v="0"/>
    <m/>
    <m/>
    <m/>
    <m/>
    <m/>
    <s v="Improved Administration Efficency"/>
    <s v="Improved Administrative Efficiency"/>
    <m/>
    <s v="x"/>
    <m/>
    <m/>
    <m/>
    <m/>
    <m/>
    <b v="0"/>
    <m/>
    <m/>
    <m/>
    <s v="https://www.modernisation.gouv.fr/action-publique-2022/fonds-pour-la-transformation-de-laction-publique/investir-pour-transformer-decouvrez-les-17-laureats-du-premier-appel-a-projets-du-ftap"/>
    <s v="validated"/>
    <x v="0"/>
    <m/>
    <s v="Colin van Noordt"/>
    <d v="2021-05-24T00:00:00"/>
    <m/>
  </r>
  <r>
    <s v="AIWT6-478"/>
    <s v="Indexing of Government photos for better identification on photos using facial recognition "/>
    <s v=" "/>
    <m/>
    <s v="The Government’s Information and Press service has an enormous media library of political photos belonging to the Luxembourg State. Until now, the work on indexing these photos, carried out manually, has been fastidious and time consuming. The AI project aimed to identify the politicians on these photos using facial recognition and generate improved metadata for the media library. Setting up this facial recognition has allowed to facilitate and accelerate the provision of the photos’ metadata, which in turn resulted in better use of the media library’s content, for the benefit of the State as a whole._x000a_"/>
    <s v="National"/>
    <x v="20"/>
    <s v="LU"/>
    <s v="Government’s Information and Press service"/>
    <s v="Central-Government"/>
    <x v="1"/>
    <s v="R&amp;D general public services."/>
    <x v="1"/>
    <x v="2"/>
    <m/>
    <s v="Perception"/>
    <s v="Computer vision"/>
    <s v="Machine learning"/>
    <m/>
    <s v="A-MLA"/>
    <m/>
    <m/>
    <m/>
    <s v="Focus directly natural persons"/>
    <s v="Limited-risk"/>
    <s v=" 0 Confident"/>
    <m/>
    <m/>
    <s v="Computer Vision and Identity Recognition"/>
    <s v="Enforcement"/>
    <s v="Smart Recognition processes"/>
    <x v="0"/>
    <m/>
    <m/>
    <m/>
    <s v="G2G"/>
    <s v="Historical Data"/>
    <s v="Historical Data"/>
    <s v="Internal Management"/>
    <m/>
    <m/>
    <m/>
    <b v="0"/>
    <m/>
    <m/>
    <m/>
    <m/>
    <m/>
    <s v="Improved Administration Efficency"/>
    <s v="Improved Administrative Efficiency"/>
    <m/>
    <s v="x"/>
    <s v="x"/>
    <m/>
    <m/>
    <m/>
    <m/>
    <b v="0"/>
    <m/>
    <m/>
    <m/>
    <s v="https://gouvernement.lu/en/dossiers.gouv_digitalisation%2Ben%2Bdossiers%2B2021%2BAI4Gov.html"/>
    <s v="validated"/>
    <x v="0"/>
    <m/>
    <s v="Colin van Noordt"/>
    <d v="2021-05-24T00:00:00"/>
    <m/>
  </r>
  <r>
    <s v="AIWT6-479"/>
    <s v="Extraction of topographical objects - AI to extract topographical objects from aerial images"/>
    <s v="https://gouvernement.lu/en/dossiers.gouv_digitalisation%2Ben%2Bdossiers%2B2021%2BAI4Gov.html"/>
    <m/>
    <s v="This project involved using AI to extract topographical objects from aerial images, thereby making it possible to detect new buildings and roads with a view to identifying construction areas. Extracting these objects made it possible to reduce State officials’ workload and increase the quality and rapidity of updating the databases held by the Land Registry and Topography Administration. A further aim of the project was to allow the creation of new data and services, and object recognition._x000a_"/>
    <s v="National"/>
    <x v="20"/>
    <s v="LU"/>
    <s v="Land Registry and Topography Administration"/>
    <s v="Central-Government"/>
    <x v="1"/>
    <s v="Executive and legislative organs, financial and fiscal affairs, external affairs."/>
    <x v="4"/>
    <x v="2"/>
    <m/>
    <s v="Perception"/>
    <s v="Computer vision"/>
    <s v="Machine learning"/>
    <m/>
    <s v="A-MLA"/>
    <m/>
    <m/>
    <m/>
    <m/>
    <s v="Minimal-risk"/>
    <s v=" 0 Confident"/>
    <m/>
    <m/>
    <s v="Computer Vision and Identity Recognition"/>
    <s v="Analysis, monitoring and regulatory research"/>
    <s v="Information analysis processes"/>
    <x v="0"/>
    <m/>
    <m/>
    <m/>
    <s v="G2G"/>
    <s v="Historical Data"/>
    <s v="Location Data"/>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0"/>
    <s v="Transcription of texts  of articles by using optical character recognition"/>
    <s v="https://gouvernement.lu/en/dossiers.gouv_digitalisation%2Ben%2Bdossiers%2B2021%2BAI4Gov.html"/>
    <m/>
    <s v="The aim of the project proposed by the Luxembourg National Library (Bibliothèque nationale de Luxembourg - BnL) is to improve the transcription of the texts of articles by using optical character recognition (OCR). This enhancement was a prerequisite for the automated identification of &quot;named entities&quot; (people, places, organisations, and dates). These entities, detected using AI techniques, form the basis for a new interactive application that allows dynamic exploration of articles, thereby improving access to the archive of digitalised newspapers and journals._x000a_"/>
    <s v="National"/>
    <x v="20"/>
    <s v="LU"/>
    <s v=" Luxembourg National Library"/>
    <s v="Central-Government"/>
    <x v="1"/>
    <s v="Executive and legislative organs, financial and fiscal affairs, external affairs."/>
    <x v="4"/>
    <x v="2"/>
    <m/>
    <s v="Perception"/>
    <s v="Computer vision"/>
    <s v="Machine learning"/>
    <m/>
    <s v="A-MLA"/>
    <m/>
    <m/>
    <m/>
    <m/>
    <s v="Minimal-risk"/>
    <s v=" 0 Confident"/>
    <m/>
    <m/>
    <s v="Computer Vision and Identity Recognition"/>
    <s v="Analysis, monitoring and regulatory research"/>
    <s v="Prediction and planning "/>
    <x v="0"/>
    <m/>
    <m/>
    <m/>
    <s v="G2G"/>
    <s v="Dynamic Data"/>
    <s v="Historical Data"/>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1"/>
    <s v="CLAVIS project - Automatic recognition of old handwritten documents"/>
    <s v="https://sip.gouvernement.lu/en/dossiers.gouv_digitalisation%2Ben%2Bdossiers%2B2021%2BAI4Gov.html"/>
    <m/>
    <s v="The CLAVIS project proposed by the Luxembourg National archives (Archives nationales de Luxembourg - ANLux) involves submitting digitised images of seventeenth- and eighteenth-century manuscript documents to Transkribus, a platform for AI-assisted recognition of handwriting, transcription, and searches in historic documents. Automated transcription helps to make these sources, hardly exploitable until now, legible and comprehensible again for upcoming generations of researchers. ANLux also expects the project to come up with new possibilities for the automated creation of inventories or indexes of people and places._x000a_"/>
    <s v="National"/>
    <x v="20"/>
    <s v="LU"/>
    <s v="Luxembourg National archive"/>
    <s v="Central-Government"/>
    <x v="1"/>
    <s v="Executive and legislative organs, financial and fiscal affairs, external affairs."/>
    <x v="4"/>
    <x v="2"/>
    <m/>
    <s v="Perception"/>
    <s v="Computer vision"/>
    <s v="Machine learning"/>
    <m/>
    <s v="A-MLA"/>
    <m/>
    <m/>
    <s v="11-Culture"/>
    <m/>
    <s v="Minimal-risk"/>
    <s v=" 0 Confident"/>
    <m/>
    <m/>
    <s v="Computer Vision and Identity Recognition"/>
    <s v="Internal management"/>
    <s v="Internal support processes"/>
    <x v="0"/>
    <m/>
    <m/>
    <m/>
    <s v="G2G"/>
    <s v="Historical Data"/>
    <s v="Historical Data"/>
    <s v="Regulatory research, analysis and monitoring"/>
    <m/>
    <s v="3 - AI4IOP"/>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2"/>
    <s v="3D scan underground infrastructure - Prevention damage of critical infrastructure"/>
    <s v="https://slimstebinnenstad.nl/categorie-projecten/"/>
    <m/>
    <s v="The 3D scan of the precise location of the main sewer in combination with an app that visualizes the location of the sewer above ground prevents damage to this critical infrastructure during construction work."/>
    <s v="Local"/>
    <x v="13"/>
    <s v="NL"/>
    <s v="Municipality of Arnhem "/>
    <s v="Local Government"/>
    <x v="8"/>
    <s v="Water supply."/>
    <x v="3"/>
    <x v="6"/>
    <m/>
    <s v="Planning"/>
    <s v="Planning and Scheduling"/>
    <m/>
    <m/>
    <s v="B-LGA"/>
    <s v="2-CritInfrastruct"/>
    <s v="2-CritInfrastruct"/>
    <m/>
    <m/>
    <s v="Minimal-risk"/>
    <s v="-1 Minimal/Limited"/>
    <m/>
    <m/>
    <s v="Predictive Analytics, Simulation and Data Visualisation"/>
    <s v="Analysis, monitoring and regulatory research"/>
    <s v="Prediction and planning "/>
    <x v="0"/>
    <m/>
    <m/>
    <m/>
    <s v="G2B"/>
    <s v="Historical Data"/>
    <s v="Location Data"/>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483"/>
    <s v="8TING - Analysis of drivers to keep people in class"/>
    <s v="https://slimstebinnenstad.nl/categorie-projecten/ https://www.8ting.nl/Cases/Data-analyse-bijstandsbestand/"/>
    <m/>
    <s v="With 8TING, the use of pyschology and web technology in the Municipality of Enschede appeals to internal drivers by monitoring and adjusting on more than 80 factors. Based on profile, behaviour and context, it is made clear who needs what attention. With this insight, (automatic) programs are planned to measure, pats on the back and people are kept in class."/>
    <s v="Local"/>
    <x v="13"/>
    <s v="NL"/>
    <s v="8Ting, business office Work &amp; Income of the municipality of Enschede"/>
    <s v="Local Government"/>
    <x v="9"/>
    <s v="Secondary education."/>
    <x v="3"/>
    <x v="7"/>
    <m/>
    <s v="Planning"/>
    <s v="Planning and Scheduling"/>
    <m/>
    <m/>
    <s v="B-LGA"/>
    <s v="3-Education"/>
    <s v="3b-Education-students"/>
    <m/>
    <m/>
    <s v="High-risk"/>
    <s v="-2 High/Limited"/>
    <m/>
    <m/>
    <s v="Predictive Analytics, Simulation and Data Visualisation"/>
    <s v="Analysis, monitoring and regulatory research"/>
    <s v="Information analysis processes"/>
    <x v="0"/>
    <m/>
    <m/>
    <m/>
    <s v="G2C"/>
    <s v="Historical Data"/>
    <m/>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84"/>
    <s v="Aerial Inspection Drones"/>
    <s v="https://www.rvo.nl/subsidie-en-financieringswijzer/sbir/sbir-oproep-artifici%C3%ABle-intelligentie-voor-de-publieke-diensten/publieke-samenvattingen "/>
    <m/>
    <s v="Aurea Imaging wants to develop image analysis technology for drones/Unmanned Aerial Vehicles (UAVs) to use them in the agricultural sector in detecting anomalies. These abnormalities may indicate harmful organisms. In a testing ground of the Dutch Food and Consumer Product Safety Authority (NVWA), we investigate the feasibility of this technology."/>
    <s v="National"/>
    <x v="13"/>
    <s v="NL"/>
    <s v="Aurea Imaging / Pegasus Geospatial Consulting B.V, NVWA"/>
    <s v="Private sector"/>
    <x v="3"/>
    <s v="Agriculture, forestry, fishing and hunting"/>
    <x v="4"/>
    <x v="7"/>
    <m/>
    <s v="Integration and Interaction"/>
    <s v="Robotics and Automation"/>
    <m/>
    <m/>
    <s v="B-LGA"/>
    <m/>
    <m/>
    <m/>
    <m/>
    <s v="Minimal-risk"/>
    <s v=" 0 Confident"/>
    <m/>
    <m/>
    <s v="Cognitive Robotics and Process Automation, Connected and Automated Vehicles"/>
    <s v="Enforcement"/>
    <s v="Smart Recognition processes"/>
    <x v="0"/>
    <m/>
    <m/>
    <m/>
    <s v="G2B"/>
    <s v="Dynamic Data"/>
    <s v="Location Data"/>
    <s v="Enforcement"/>
    <m/>
    <m/>
    <s v="Transformative / Disruptiv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85"/>
    <s v="Agent system"/>
    <s v="https://werkenbijprorail.nl/nieuws/artificial-intelligence-ingezet-bij-prorail/"/>
    <m/>
    <s v="The agent is an autonomous computer program that functions completely independently with associated actions and goals. The officer gives avies to train traffic controllers in case of delay to avoid further delays in train traffic."/>
    <s v="National"/>
    <x v="13"/>
    <s v="NL"/>
    <s v="ProRail"/>
    <s v="Central-Government"/>
    <x v="3"/>
    <s v="Transport"/>
    <x v="4"/>
    <x v="1"/>
    <m/>
    <s v="Learning"/>
    <s v="Machine learning"/>
    <s v="Machine learning"/>
    <m/>
    <s v="A-MLA"/>
    <m/>
    <m/>
    <m/>
    <s v="Output that could produce physical damages to natural persons"/>
    <s v="Limited-risk"/>
    <s v=" 0 Confident"/>
    <m/>
    <m/>
    <s v="Machine Learning, Deep Learning"/>
    <s v="Analysis, monitoring and regulatory research"/>
    <s v="Information analysis processes"/>
    <x v="0"/>
    <m/>
    <m/>
    <m/>
    <s v="G2G"/>
    <s v="Dynamic Data"/>
    <s v="Dynamic Data"/>
    <s v="Adjudication"/>
    <m/>
    <m/>
    <m/>
    <b v="0"/>
    <m/>
    <m/>
    <m/>
    <m/>
    <m/>
    <s v="Improved Administration Efficency"/>
    <s v="Improved Administrative Efficiency"/>
    <m/>
    <m/>
    <m/>
    <m/>
    <s v="x"/>
    <m/>
    <m/>
    <b v="0"/>
    <m/>
    <m/>
    <m/>
    <s v="Hoekstra, M., Chideock, C., &amp; Veenstra, A.F. van (2021). Quik Scan AI in de Publieke Dienstverlening II - Longlist Initiatieven. TNO: Den Haag."/>
    <s v="validated"/>
    <x v="0"/>
    <m/>
    <s v="Colin van Noordt"/>
    <d v="2021-05-24T00:00:00"/>
    <m/>
  </r>
  <r>
    <s v="AIWT6-486"/>
    <s v="AI for public space notifications - Image recognition to analyse reports "/>
    <s v="https://www.smartcitydordrecht.nl/gemeentelijke-projecten/dordrecht-koploper-in-onderzoek-gebruik-artificial-intelligence-ai-bij-meldingen-openbare-ruimte _x000a_https://www.nativeconsulting.nl/tdocumenten/docdetail.aspx?pkey1=447&amp;title=datagedreven-werken-in-de-praktijk-dordrecht-roeselare-be-en-eindhoven"/>
    <m/>
    <s v="In Dordrecht, residents can report defects and inconveniences in public space to the Wijklijn. These reports vary from loose pavement tiles, broken street lights to reporting dangerous situations. After the report arrives at the municipality, we look at how the situation can be solved. Dordrecht has investigated whether it will be possible in the future to use Artificial Intelligence (AI) to make reporting easier and the process more efficient.With photo a report of defects in the public space; image recognition helps to analyze the report."/>
    <s v="Local"/>
    <x v="13"/>
    <s v="NL"/>
    <s v="Municipality of Dordrecht"/>
    <s v="Local Government"/>
    <x v="1"/>
    <s v="Executive and legislative organs, financial and fiscal affairs, external affairs."/>
    <x v="4"/>
    <x v="1"/>
    <m/>
    <s v="Perception"/>
    <s v="Computer vision"/>
    <s v="Machine learning"/>
    <m/>
    <s v="A-MLA"/>
    <m/>
    <m/>
    <s v="15-VideoSurveillance"/>
    <s v="Use critical realtime data"/>
    <s v="Limited-risk"/>
    <s v=" 0 Confident"/>
    <m/>
    <m/>
    <s v="Computer Vision and Identity Recognition"/>
    <s v="Enforcement"/>
    <s v="Smart Recognition processes"/>
    <x v="0"/>
    <m/>
    <m/>
    <m/>
    <s v="G2C"/>
    <s v="Dynamic Data"/>
    <s v="Location Data"/>
    <s v="Internal Management"/>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487"/>
    <s v="AI Chatbot Robin - Answer questions about business transfers"/>
    <s v="https://techfocus.pleio.nl/cms/view/cabb9532-71a8-4728-9c06-371c3de67d47/communicatietechnologieen/101e23fd-783b-4330-b5c1-a4054df88a26 en https://www.rvo.nl/onderwerpen/agrarisch-ondernemen/uw-registratie-bij-ons/bedrijfsoverdracht"/>
    <m/>
    <s v="Chatbot Robin is the sequel to the Pilot Watson. Chatbot Robin went live in April 2019.  Chatbot Robin is a virtual agent that can answer questions about business transfers."/>
    <s v="National"/>
    <x v="13"/>
    <s v="NL"/>
    <s v="Netherlands Enterprise Agency, KAI MT, BZK, ICTU, CIO EZK and entrepreneurs"/>
    <s v="Central-Government"/>
    <x v="1"/>
    <s v="Executive and legislative organs, financial and fiscal affairs, external affairs."/>
    <x v="3"/>
    <x v="7"/>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m/>
    <s v="x"/>
    <m/>
    <m/>
    <m/>
    <b v="0"/>
    <b v="0"/>
    <m/>
    <m/>
    <m/>
    <m/>
    <m/>
    <m/>
    <m/>
    <b v="0"/>
    <m/>
    <m/>
    <m/>
    <s v="Hoekstra, M., Chideock, C., &amp; Veenstra, A.F. van (2021). Quik Scan AI in de Publieke Dienstverlening II - Longlist Initiatieven. TNO: Den Haag."/>
    <s v="validated"/>
    <x v="0"/>
    <m/>
    <s v="Colin van Noordt"/>
    <d v="2021-05-24T00:00:00"/>
    <m/>
  </r>
  <r>
    <s v="AIWT6-488"/>
    <s v="AICrimePrediction (AICP) - Prediction of  the risk of crime and terrorism"/>
    <s v="https://www.rvo.nl/subsidie-en-financieringswijzer/sbir/sbir-oproep-artifici%C3%ABle-intelligentie-voor-de-publieke-diensten/publieke-samenvattingen "/>
    <m/>
    <s v="AICrimePrediction (AICP) is a feasibility study of the Amsterdam police and Ciphix. It investigates whether the historical data of the control room (type, time, location), combined with the real-time reports by means of AI, can predict the risk of crime and terrorism with great accuracy."/>
    <s v="National"/>
    <x v="13"/>
    <s v="NL"/>
    <s v="Ciphix, Amsterdam Police"/>
    <s v="Local Government"/>
    <x v="5"/>
    <s v="Public order and safety n.e.c."/>
    <x v="4"/>
    <x v="7"/>
    <m/>
    <s v="Planning"/>
    <s v="Planning and Scheduling"/>
    <m/>
    <m/>
    <s v="B-LGA"/>
    <s v="6-LawEnforcement"/>
    <s v="6e-LawEnforcement-predictcrime"/>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489"/>
    <s v="AI machine learning supervised - Delivering learning reports"/>
    <s v="https://www.rvo.nl/subsidie-en-financieringswijzer/sbir/sbir-oproep-artifici%C3%ABle-intelligentie-voor-de-publieke-diensten/publieke-samenvattingen "/>
    <m/>
    <s v="Duo is currently holding a small-scale internal pilot called 'AI machine learning supervised', with the aim of delivering a learning report for DUO"/>
    <s v="National"/>
    <x v="13"/>
    <s v="NL"/>
    <s v="Education Implementation Service"/>
    <s v="Central-Government"/>
    <x v="9"/>
    <s v="R&amp;D education."/>
    <x v="4"/>
    <x v="7"/>
    <m/>
    <s v="Learning"/>
    <s v="Machine learning"/>
    <s v="Machine learning"/>
    <m/>
    <s v="A-MLA"/>
    <s v="3-Education"/>
    <m/>
    <m/>
    <s v="Focus directly natural persons"/>
    <s v="Limited-risk"/>
    <s v="-3 Not Confident"/>
    <m/>
    <m/>
    <s v="Machine Learning, Deep Learning"/>
    <s v="Internal management"/>
    <s v="Internal primary processes"/>
    <x v="0"/>
    <m/>
    <m/>
    <m/>
    <s v="G2C"/>
    <s v="Dynamic Data"/>
    <s v="Streaming Data"/>
    <s v="Internal Man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90"/>
    <s v="AI for detection of diseases in plants and trees"/>
    <s v="https://www.rvo.nl/subsidie-en-financieringswijzer/sbir/sbir-oproep-artifici%C3%ABle-intelligentie-voor-de-publieke-diensten/publieke-samenvattingen "/>
    <m/>
    <s v="The NVWA has a pilot run that uses AI to detect diseases in plants and trees."/>
    <s v="National"/>
    <x v="13"/>
    <s v="NL"/>
    <s v="NVWA"/>
    <s v="Central-Government"/>
    <x v="2"/>
    <s v="Protection of biodiversity and landscape."/>
    <x v="4"/>
    <x v="7"/>
    <m/>
    <s v="Perception"/>
    <s v="Computer vision"/>
    <m/>
    <m/>
    <s v="C-STA"/>
    <m/>
    <m/>
    <m/>
    <m/>
    <s v="Minimal-risk"/>
    <s v=" 0 Confident"/>
    <m/>
    <m/>
    <s v="Computer Vision and Identity Recognition"/>
    <s v="Enforcement"/>
    <s v="Smart Recognition processes"/>
    <x v="0"/>
    <m/>
    <m/>
    <m/>
    <s v="G2G"/>
    <s v="Historical Data"/>
    <s v="Location Data"/>
    <s v="Business intelligence"/>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491"/>
    <s v="AI for detecting Asian Hornbill "/>
    <m/>
    <m/>
    <s v="The NVWA has a pilot running that uses AI to detect the Asian Hornbill. If the NVWA receives a notification about a possible nest in a certain area. The NVWA will then fly a drone with thermal imaging camera over that area. The NVWA is also developing an image recognition app for the Asian horn. The app determines whether it is a European or Asian horn."/>
    <s v="National"/>
    <x v="13"/>
    <s v="NL"/>
    <s v="NVWA"/>
    <s v="Central-Government"/>
    <x v="3"/>
    <s v="Agriculture, forestry, fishing and hunting"/>
    <x v="4"/>
    <x v="7"/>
    <m/>
    <s v="Perception"/>
    <s v="Computer vision"/>
    <m/>
    <m/>
    <s v="C-STA"/>
    <m/>
    <m/>
    <m/>
    <m/>
    <s v="Minimal-risk"/>
    <s v=" 0 Confident"/>
    <m/>
    <m/>
    <s v="Computer Vision and Identity Recognition"/>
    <s v="Enforcement"/>
    <s v="Smart Recognition processes"/>
    <x v="0"/>
    <m/>
    <m/>
    <m/>
    <s v="G2G"/>
    <s v="Dynamic Data"/>
    <s v="Location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492"/>
    <s v="AI for fisheries inspections - Detecting illegal barrels"/>
    <s v="https://www.rvo.nl/subsidie-en-financieringswijzer/sbir/sbir-oproep-artifici%C3%ABle-intelligentie-voor-de-publieke-diensten/publieke-samenvattingen "/>
    <m/>
    <s v="Aurea Imaging wants to develop image analysis technology for drones/Unmanned Aerial Vehicles (UAVs) to use them in the agricultural sector to detect deviations. These deviations may indicate harmful organisms. In a testing ground of the Dutch Food and Consumer Product Safety Authority (NVWA) we are investigating the feasibility of this technology. The detection of these anomalies using AI has 3 purposes:_x000a_A more efficient use of resources for inspection (inspection, lab, deployment of equipment),_x000a_Improving inspection methods of the Netherlands Food and Consumer Product Safety Authority,_x000a_Achieve higher food safety through better controls."/>
    <s v="National"/>
    <x v="13"/>
    <s v="NL"/>
    <s v="NVWA"/>
    <s v="Central-Government"/>
    <x v="2"/>
    <s v="Environmental protection n.e.c."/>
    <x v="4"/>
    <x v="7"/>
    <m/>
    <s v="Perception"/>
    <s v="Computer vision"/>
    <s v="Machine learning"/>
    <m/>
    <s v="A-MLA"/>
    <m/>
    <m/>
    <m/>
    <s v="Use critical realtime data"/>
    <s v="Limited-risk"/>
    <s v=" 0 Confident"/>
    <m/>
    <m/>
    <s v="Computer Vision and Identity Recognition"/>
    <s v="Enforcement"/>
    <s v="Supporting inspection processes"/>
    <x v="0"/>
    <m/>
    <m/>
    <m/>
    <s v="G2G"/>
    <s v="Historical Data"/>
    <s v="Location Data"/>
    <s v="Business intelligence"/>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493"/>
    <s v="AIDA: AI Disaster Advisor"/>
    <s v="https://www.rvo.nl/subsidie-en-financieringswijzer/sbir/sbir-oproep-artifici%C3%ABle-intelligentie-voor-de-publieke-diensten/publieke-samenvattingen "/>
    <m/>
    <s v="AIDA (Artificial Intelligence Disaster Advisor) combines Big Data, Data Science and Data Streaming and quickly feeds all emergency services in a crisis situation with relevant information, making them better able to save and protect lives."/>
    <s v="National"/>
    <x v="13"/>
    <s v="NL"/>
    <s v="Cyber Peacekeeping Forces"/>
    <s v="Central-Government"/>
    <x v="5"/>
    <s v="Public order and safety n.e.c."/>
    <x v="4"/>
    <x v="7"/>
    <m/>
    <s v="Reasoning"/>
    <s v="Knowledge representation"/>
    <m/>
    <m/>
    <s v="B-LGA"/>
    <m/>
    <m/>
    <m/>
    <s v="Focus directly natural persons"/>
    <s v="Limited-risk"/>
    <s v=" 0 Confident"/>
    <m/>
    <m/>
    <s v="AI-empowered Knowledge Management"/>
    <s v="Analysis, monitoring and regulatory research"/>
    <s v="Information analysis processes"/>
    <x v="0"/>
    <m/>
    <m/>
    <m/>
    <s v="G2G"/>
    <s v="Historical Data"/>
    <s v="Historical Data"/>
    <s v="Enforcement"/>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494"/>
    <s v="Automated risk signalling in Utrecht"/>
    <s v=" "/>
    <m/>
    <s v="Testing with 'automated risk signalling' with input from different files."/>
    <s v="Local"/>
    <x v="13"/>
    <s v="NL"/>
    <s v="Municipality of Utrecht, Tilburg, Nijmegen, Middelburg, Hilversum, Amersfoort, Leiden and Almere, Groningen, Zwolle, Tiel and Drechtsteden "/>
    <s v="Governmental"/>
    <x v="0"/>
    <m/>
    <x v="3"/>
    <x v="7"/>
    <m/>
    <s v="Planning"/>
    <s v="Optimisation"/>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495"/>
    <s v="Amsterdam Discovery Challenge app"/>
    <s v="https://www.computable.nl/artikel/nieuws/overheid/6161734/250449/app-moet-toeristen-verspreiden-over-amsterdam.html"/>
    <m/>
    <s v="Users are assigned a route. That tour leads them past alternatives to the tourist attractions in the center of the city."/>
    <s v="Local"/>
    <x v="13"/>
    <s v="NL"/>
    <s v="Municipality of Amsterdam and app developer"/>
    <s v="Governmental"/>
    <x v="3"/>
    <s v="Other industries"/>
    <x v="3"/>
    <x v="5"/>
    <m/>
    <s v="Learning"/>
    <s v="Machine learning"/>
    <m/>
    <m/>
    <m/>
    <m/>
    <m/>
    <m/>
    <m/>
    <m/>
    <s v=" 0 Confident"/>
    <m/>
    <m/>
    <s v="Machine Learning, Deep Learning"/>
    <m/>
    <m/>
    <x v="0"/>
    <m/>
    <m/>
    <m/>
    <m/>
    <m/>
    <m/>
    <s v="Public Services and engagement"/>
    <m/>
    <m/>
    <m/>
    <b v="0"/>
    <m/>
    <m/>
    <m/>
    <m/>
    <m/>
    <b v="0"/>
    <b v="0"/>
    <m/>
    <m/>
    <m/>
    <m/>
    <m/>
    <m/>
    <m/>
    <b v="0"/>
    <m/>
    <m/>
    <m/>
    <s v="Hoekstra, M., Chideock, C., &amp; Veenstra, A.F. van (2021). Quik Scan AI in de Publieke Dienstverlening II - Longlist Initiatieven. TNO: Den Haag."/>
    <s v="validated"/>
    <x v="1"/>
    <s v="[Marco] is using Google Map, it is an app, no mention of specific AI development"/>
    <s v="Colin van Noordt"/>
    <d v="2021-05-24T00:00:00"/>
    <m/>
  </r>
  <r>
    <s v="AIWT6-496"/>
    <s v="Anti-cheat software for exams"/>
    <s v="https://www.rtlnieuws.nl/tech/artikel/5210854/proctorexam-online-surveillance-tentamen-examen-universiteit-hogeschool en https://lsvb.nl/2021/01/26/meerderheid-onderwijsinstellingen-blijven-online-surveillance-gebruiken-bij-tentamens-ondanks-grote-bezwaren/"/>
    <m/>
    <s v="Several Dutch higher education institutions use online surveillance software called Proctorexam. By means of the proctoring software, students can be watched during exams via the webcam, microphone or web browser. The software monitors whether the students are cheating and can label students as 'suspicious'"/>
    <s v="Local"/>
    <x v="13"/>
    <s v="NL"/>
    <s v="15 high educational institutions in the Netherlands"/>
    <s v="Local Government"/>
    <x v="9"/>
    <s v="Education not definable by level."/>
    <x v="3"/>
    <x v="7"/>
    <m/>
    <s v="Perception"/>
    <s v="Computer vision"/>
    <s v="Machine learning"/>
    <m/>
    <s v="A-MLA"/>
    <s v="3-Education"/>
    <s v="3b-Education-students"/>
    <m/>
    <m/>
    <s v="High-risk"/>
    <s v=" 0 Confident"/>
    <m/>
    <m/>
    <s v="Computer Vision and Identity Recognition"/>
    <s v="Enforcement"/>
    <s v="Predictive enforcement processes"/>
    <x v="0"/>
    <m/>
    <m/>
    <m/>
    <s v="G2G"/>
    <s v="Dynamic Data"/>
    <s v="Streaming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497"/>
    <s v="App Enschede Fietst"/>
    <s v="https://slimstebinnenstad.nl/categorie-projecten/"/>
    <m/>
    <s v="Smart app that encourages Residents to take the bike for short trips (&lt;7.5 km). The app gives the optimal route and departure time to the user. What motivates extra is the reward system. For each bike ride, users receive points that they can exchange for vouchers from entrepreneurs in and around Enschede."/>
    <s v="Local"/>
    <x v="13"/>
    <s v="NL"/>
    <s v="Municipality of Enschede"/>
    <s v="Governmental"/>
    <x v="4"/>
    <s v="Health n.e.c."/>
    <x v="3"/>
    <x v="7"/>
    <m/>
    <s v="Learning"/>
    <s v="Machine learning"/>
    <m/>
    <m/>
    <m/>
    <m/>
    <m/>
    <m/>
    <m/>
    <m/>
    <s v=" 0 Confident"/>
    <m/>
    <m/>
    <s v="Machine Learning, Deep Learning"/>
    <m/>
    <m/>
    <x v="0"/>
    <m/>
    <m/>
    <m/>
    <m/>
    <m/>
    <m/>
    <s v="Public Services and engagement"/>
    <m/>
    <m/>
    <m/>
    <b v="0"/>
    <m/>
    <m/>
    <m/>
    <m/>
    <m/>
    <b v="0"/>
    <b v="0"/>
    <m/>
    <m/>
    <m/>
    <m/>
    <m/>
    <m/>
    <m/>
    <b v="0"/>
    <m/>
    <m/>
    <m/>
    <s v="Hoekstra, M., Chideock, C., &amp; Veenstra, A.F. van (2021). Quik Scan AI in de Publieke Dienstverlening II - Longlist Initiatieven. TNO: Den Haag."/>
    <s v="validated"/>
    <x v="1"/>
    <s v="[Marco] cannot find details, seems an app"/>
    <s v="Colin van Noordt"/>
    <d v="2021-05-24T00:00:00"/>
    <m/>
  </r>
  <r>
    <s v="AIWT6-498"/>
    <s v="Artificial inspector - Self-learning system for the inspection of national roads and waterways"/>
    <s v="https://2coolmonkeys.nl/portfolio/de-ai-fabriek/"/>
    <m/>
    <s v="By using cameras, a large part of this inspection can be automated. Instead of using expensive professional cameras that can be used to a limited extent, Rijkswaterstaat has opted to use standard smartphones (Android). The app on the smartphone is applied to cars and ships and makes a recording every second. This recording is used in combination with geographic data to train a cloud-based neural network"/>
    <s v="National"/>
    <x v="13"/>
    <s v="NL"/>
    <s v="Rijkswaterstaat, 2CoolMonkeys"/>
    <s v="Local Government"/>
    <x v="3"/>
    <s v="Transport"/>
    <x v="0"/>
    <x v="1"/>
    <m/>
    <s v="Planning"/>
    <s v="Planning and Scheduling"/>
    <m/>
    <m/>
    <s v="B-LGA"/>
    <m/>
    <m/>
    <s v="16-Transportation"/>
    <m/>
    <s v="Minimal-risk"/>
    <s v="-1 Minimal/Limited"/>
    <m/>
    <m/>
    <s v="Predictive Analytics, Simulation and Data Visualisation"/>
    <s v="Enforcement"/>
    <s v="Supporting inspection processes"/>
    <x v="0"/>
    <m/>
    <m/>
    <m/>
    <s v="G2B"/>
    <s v="Dynamic Data"/>
    <s v="Location Data"/>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499"/>
    <s v="Asphalt scan - Detection of  damage to roads"/>
    <s v="https://www.baminfra.nl/nieuws/samen-winnen-met-artificial-intelligence"/>
    <m/>
    <s v="With the help of 'the Asphalt Scan', damage to the road and reduced brightness of signage is recognized. The Asphalt Scan uses satellites and scanning vehicles to collect data. Algorithms then identify the problems on the road. "/>
    <s v="Regional"/>
    <x v="13"/>
    <s v="NL"/>
    <s v="Province of North Holland, Municipality of Amersfoort, Bam infra, Province of Gelderland and other provinces"/>
    <s v="Local Government"/>
    <x v="3"/>
    <s v="Transport"/>
    <x v="3"/>
    <x v="2"/>
    <m/>
    <s v="Planning"/>
    <s v="Planning and Scheduling"/>
    <m/>
    <m/>
    <s v="B-LGA"/>
    <m/>
    <m/>
    <s v="16-Transportation"/>
    <s v="Output that could produce physical damages to natural persons"/>
    <s v="Limited-risk"/>
    <s v=" 0 Confident"/>
    <m/>
    <m/>
    <s v="Predictive Analytics, Simulation and Data Visualisation"/>
    <s v="Enforcement"/>
    <s v="Predictive enforcement processes"/>
    <x v="0"/>
    <m/>
    <m/>
    <m/>
    <s v="G2C"/>
    <s v="Dynamic Data"/>
    <s v="Location Data"/>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00"/>
    <s v="Birth certificate Image recognition - Birth certificate validation "/>
    <s v="https://socialmediadna.nl/innovatiecongres-justitie-en-veiligheid/"/>
    <m/>
    <s v="Image analysis techniques developed for document validation."/>
    <s v="National"/>
    <x v="13"/>
    <s v="NL"/>
    <s v="IND and TNO"/>
    <s v="Private sector"/>
    <x v="5"/>
    <s v="Public order and safety n.e.c."/>
    <x v="4"/>
    <x v="1"/>
    <m/>
    <s v="Perception"/>
    <s v="Computer vision"/>
    <m/>
    <m/>
    <m/>
    <m/>
    <m/>
    <m/>
    <m/>
    <m/>
    <s v=" 0 Confident"/>
    <m/>
    <m/>
    <s v="Computer Vision and Identity Recognition"/>
    <m/>
    <m/>
    <x v="0"/>
    <m/>
    <m/>
    <m/>
    <m/>
    <m/>
    <m/>
    <s v="Public Services and engag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1"/>
    <s v="Combating Online Child Abuse"/>
    <s v="https://www.rvo.nl/subsidie-en-financieringswijzer/sbir/sbir-oproep-artifici%C3%ABle-intelligentie-voor-de-publieke-diensten/publieke-samenvattingen "/>
    <m/>
    <s v="The SBIR project Combating Online Child Abuse determines whether it is possible to create and implement an AI model that recognizes illegal content (images) so that this content can be removed from the Internet. "/>
    <s v="National"/>
    <x v="13"/>
    <s v="NL"/>
    <s v="PWC"/>
    <s v="Central-Government"/>
    <x v="5"/>
    <s v="Public order and safety n.e.c."/>
    <x v="4"/>
    <x v="7"/>
    <m/>
    <s v="Perception"/>
    <s v="Computer vision"/>
    <m/>
    <m/>
    <s v="B-LGA"/>
    <s v="6-LawEnforcement"/>
    <s v="6e-LawEnforcement-predictcrime"/>
    <m/>
    <s v="Focus directly natural persons"/>
    <s v="High-risk"/>
    <s v=" 0 Confident"/>
    <m/>
    <m/>
    <s v="Computer Vision and Identity Recognition"/>
    <s v="Enforcement"/>
    <s v="Predictive enforcement processes"/>
    <x v="0"/>
    <m/>
    <m/>
    <m/>
    <s v="G2G"/>
    <s v="Dynamic Data"/>
    <s v="Historical Data"/>
    <s v="Enforcement"/>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02"/>
    <s v="Prediction of young people engagement in undesirable behaviour (Pilot Apeldoorn Youth)"/>
    <s v="https://www.binnenlandsbestuur.nl/digitaal/nieuws/zorgen-over-big-data-pilot-apeldoornse-jeugd.9536068.lynkx"/>
    <m/>
    <s v="By linking data sources, predict which groups of young people are more likely to engage in undesirable behaviour in which locations."/>
    <s v="Local"/>
    <x v="13"/>
    <s v="NL"/>
    <s v="Municipality of Apeldoorn"/>
    <s v="Local Government"/>
    <x v="0"/>
    <s v="Family and children."/>
    <x v="0"/>
    <x v="5"/>
    <m/>
    <s v="Planning"/>
    <s v="Planning and Scheduling"/>
    <m/>
    <m/>
    <s v="B-LGA"/>
    <m/>
    <m/>
    <m/>
    <s v="Focus directly natural persons"/>
    <s v="Limited-risk"/>
    <s v=" 0 Confident"/>
    <m/>
    <m/>
    <s v="Predictive Analytics, Simulation and Data Visualisation"/>
    <s v="Analysis, monitoring and regulatory research"/>
    <s v="Prediction and planning "/>
    <x v="0"/>
    <m/>
    <m/>
    <m/>
    <s v="G2G"/>
    <s v="Historical Data"/>
    <s v="Historical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03"/>
    <s v="Blue Operational Prevention Service"/>
    <s v="https://www.rvo.nl/subsidie-en-financieringswijzer/sbir/sbir-oproep-artifici%C3%ABle-intelligentie-voor-de-publieke-diensten/publieke-samenvattingen"/>
    <m/>
    <s v="The aim of this project is to prevent flooding. The optimal deployment is determined by minimizing real-time information about the risks with smart algorithms based on the available resources. This gives a user a tailor-made action perspective."/>
    <s v="Regional"/>
    <x v="13"/>
    <s v="NL"/>
    <s v="Nelen &amp; Schuurmans"/>
    <s v="Private sector"/>
    <x v="5"/>
    <s v="Public order and safety n.e.c."/>
    <x v="4"/>
    <x v="7"/>
    <m/>
    <s v="Planning"/>
    <s v="Planning and Scheduling"/>
    <m/>
    <m/>
    <s v="B-LGA"/>
    <m/>
    <m/>
    <m/>
    <m/>
    <s v="Minimal-risk"/>
    <s v=" 0 Confident"/>
    <m/>
    <m/>
    <s v="Predictive Analytics, Simulation and Data Visualisation"/>
    <s v="Analysis, monitoring and regulatory research"/>
    <s v="Prediction and planning "/>
    <x v="0"/>
    <m/>
    <m/>
    <m/>
    <s v="G2G"/>
    <s v="Historical Data"/>
    <s v="Historical Data"/>
    <s v="Regulatory research, analysis and monitoring"/>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04"/>
    <s v="Subsidence insight through satellite and other data"/>
    <s v=" "/>
    <m/>
    <m/>
    <s v="National"/>
    <x v="13"/>
    <s v="NL"/>
    <s v="Rijkswaterstaat, provinces, Netherlands Space Office and entrepreneurs "/>
    <s v="Governmental"/>
    <x v="10"/>
    <m/>
    <x v="4"/>
    <x v="7"/>
    <m/>
    <s v="Learning"/>
    <s v="Machine learning"/>
    <m/>
    <m/>
    <m/>
    <m/>
    <m/>
    <m/>
    <m/>
    <m/>
    <s v=" 0 Confident"/>
    <m/>
    <m/>
    <s v="Machine Learning, Deep Learning"/>
    <m/>
    <m/>
    <x v="0"/>
    <m/>
    <m/>
    <m/>
    <m/>
    <m/>
    <m/>
    <m/>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5"/>
    <s v="Tree Monitor - Detecting illegal logging "/>
    <s v="https://www.neo.nl/nieuws/bomenmonitor-helpt-illegale-kap-op-te-sporen/ "/>
    <m/>
    <s v="Since December 2017, the province of Gelderland has an additional tool for detecting illegal logging: the tree monitor. Satellite images from different years are compared with each other, if trees have disappeared somewhere, the map indicates this."/>
    <s v="Regional"/>
    <x v="13"/>
    <s v="NL"/>
    <s v="Province of Gelderland, NEO, Wageningen Environmental Research"/>
    <s v="Local Government"/>
    <x v="2"/>
    <s v="Environmental protection n.e.c."/>
    <x v="3"/>
    <x v="5"/>
    <m/>
    <s v="Perception"/>
    <s v="Computer vision"/>
    <s v="Machine learning"/>
    <m/>
    <s v="A-MLA"/>
    <m/>
    <m/>
    <m/>
    <s v="Focus directly natural persons"/>
    <s v="Limited-risk"/>
    <s v=" 0 Confident"/>
    <m/>
    <m/>
    <s v="Computer Vision and Identity Recognition"/>
    <s v="Enforcement"/>
    <s v="Predictive enforcement processes"/>
    <x v="0"/>
    <m/>
    <m/>
    <m/>
    <s v="G2G"/>
    <s v="Historical Data"/>
    <s v="Historical Data"/>
    <s v="Business intelligence"/>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06"/>
    <s v="Manage forest area"/>
    <s v=" "/>
    <m/>
    <m/>
    <s v="Regional"/>
    <x v="13"/>
    <s v="NL"/>
    <s v="Province of Groningen, NEO"/>
    <s v="Governmental"/>
    <x v="2"/>
    <s v="Environmental protection n.e.c."/>
    <x v="4"/>
    <x v="7"/>
    <m/>
    <s v="Perception"/>
    <s v="Computer vision"/>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7"/>
    <s v="Fire radar - Predict nuisance situations in neighbourhoods"/>
    <s v="https://www.brandweer.nl/media/4153/bom0716-def-lr.pdf"/>
    <m/>
    <s v="A TNO computer model used to predict nuisance situations in neighbourhoods and to calculate interventions that should work best in the situation in question. This model has been used for fire brigade tbhv making predictions by region, broken down by different areas and periods. The goal is to manage the risk."/>
    <s v="National"/>
    <x v="13"/>
    <s v="NL"/>
    <s v="Fire Brigade, TNO"/>
    <s v="Governmental"/>
    <x v="1"/>
    <s v="Fire-protection services "/>
    <x v="3"/>
    <x v="7"/>
    <m/>
    <s v="Reasoning"/>
    <s v="Common sense reason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8"/>
    <s v="Brid.ge"/>
    <s v="https://www.youtube.com/watch?v=4Pf_dK-OtFs_x000a_ https://techforfuture.nl/smart-city-enschede-onderzoekers-combineren-realtime-informatie-over-parkeren-weer-en-vervoer/"/>
    <m/>
    <s v="With the available information, the visitor can drive directly to the right parking lot or still opt for public transport. "/>
    <s v="Local"/>
    <x v="13"/>
    <s v="NL"/>
    <s v="Municipality of Enschede, Saxion, Winkelhart Enschede, University of Twente, Both Social, eLabbs, Marotura, Present Media, Squal Media, Think Public, University of Twente and Winkelhart Enschede"/>
    <s v="Local Government"/>
    <x v="3"/>
    <s v="Transport"/>
    <x v="4"/>
    <x v="1"/>
    <m/>
    <s v="Reasoning"/>
    <s v="Automated reasoning"/>
    <m/>
    <m/>
    <s v="B-LGA"/>
    <m/>
    <m/>
    <s v="16-Transportation"/>
    <m/>
    <s v="Limited-risk"/>
    <s v=" 0 Confident"/>
    <m/>
    <m/>
    <m/>
    <s v="Public services and engagement"/>
    <s v="Service personalisation (various)"/>
    <x v="0"/>
    <m/>
    <m/>
    <m/>
    <s v="G2C"/>
    <s v="Dynamic Data"/>
    <s v="Location Data"/>
    <s v="Smart city"/>
    <m/>
    <m/>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09"/>
    <s v="Business Intelligence and Analytics (BI&amp;A) - Indication of risks based on previous declarations"/>
    <s v="https://decorrespondent.nl/1766/Vergeet-de-politiestaat-Welkom-in-de-belastingstaat/90525160-5a2c27c2 "/>
    <m/>
    <s v="Dutch Tax Authority works with self-learning models that increasingly more refined indicate where risks are based on previous inspected declarations and feedback of the results. An example is Dynamic Monitoring. This project links outstanding receivables to sources for redress (wages, cars, real estate, etc.) and generates a list of claims with (new) redress options."/>
    <s v="National"/>
    <x v="13"/>
    <s v="NL"/>
    <s v="Dutch Tax Authority"/>
    <s v="Central-Government"/>
    <x v="1"/>
    <s v="Executive and legislative organs, financial and fiscal affairs, external affairs."/>
    <x v="4"/>
    <x v="3"/>
    <m/>
    <s v="Reasoning"/>
    <s v="Automated reasoning"/>
    <m/>
    <m/>
    <s v="B-LGA"/>
    <m/>
    <s v="5a-Services&amp;Benefits-eligibility_np"/>
    <m/>
    <m/>
    <s v="Minimal-risk"/>
    <s v="-1 Minimal/Limited"/>
    <m/>
    <m/>
    <s v="Predictive Analytics, Simulation and Data Visualisation"/>
    <s v="Analysis, monitoring and regulatory research"/>
    <s v="Monitoring policy implementation"/>
    <x v="0"/>
    <m/>
    <m/>
    <m/>
    <s v="G2G"/>
    <s v="Historical Data"/>
    <s v="Historical Data"/>
    <s v="Enforc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510"/>
    <s v="c6Next - Impact measurement on social policy"/>
    <s v="https://deProof of Conceptstarter.vng.nl/sites/default/files/project_bestand/stapeling_in_het_sociale_domein_de_100_van_dordrecht.pdf"/>
    <m/>
    <s v="Performing impact measurement on parts of social policy, such as (the costs and benefits) of youth or neighbourhood teams. Proof of Concepts found in the municipality of Zwijndrecht and Dordrecht."/>
    <s v="Local"/>
    <x v="13"/>
    <s v="NL"/>
    <s v="Municipality of Zwijndrecht and Dordrecht"/>
    <s v="Governmental"/>
    <x v="0"/>
    <s v="Social protection n.e.c."/>
    <x v="4"/>
    <x v="4"/>
    <m/>
    <s v="Reasoning"/>
    <s v="Common sense reason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link broken. Cannot find info"/>
    <s v="Colin van Noordt"/>
    <d v="2021-05-24T00:00:00"/>
    <m/>
  </r>
  <r>
    <s v="AIWT6-511"/>
    <s v="Camera test lizards"/>
    <s v=" "/>
    <m/>
    <m/>
    <s v="Regional"/>
    <x v="13"/>
    <s v="NL"/>
    <s v="Province of Gelderland, Ravon"/>
    <s v="Governmental"/>
    <x v="10"/>
    <m/>
    <x v="4"/>
    <x v="4"/>
    <m/>
    <s v="Perception"/>
    <s v="Computer vision"/>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2"/>
    <s v="Case Law Engine"/>
    <s v="https://www.trouw.nl/nieuws/de-rechtspraak-is-met-deze-nieuwe-robot-niet-langer-digibeet~b9b058a2/"/>
    <m/>
    <s v="A search engine allows lawyers and lawyers to search rulings of completed lawsuits about labor disputes. With the help of Artificial Intelligence, all published dismissal cases are searched, and labeled by keywords so that they are recognized later. Legal researchers from Erasmus University Rotterdam keep an eye on whether the keywords are properly explained."/>
    <s v="National"/>
    <x v="13"/>
    <s v="NL"/>
    <s v="LexIQ"/>
    <s v="Central-Government"/>
    <x v="5"/>
    <s v="Law courts"/>
    <x v="3"/>
    <x v="2"/>
    <m/>
    <s v="Reasoning"/>
    <s v="Knowledge representation"/>
    <m/>
    <m/>
    <s v="B-LGA"/>
    <s v="8-Justice"/>
    <s v="8-Justice"/>
    <m/>
    <m/>
    <s v="High-risk"/>
    <s v=" 0 Confident"/>
    <m/>
    <m/>
    <s v="AI-empowered Knowledge Management"/>
    <s v="Public services and engagement"/>
    <s v="Service integration (various)"/>
    <x v="0"/>
    <m/>
    <m/>
    <m/>
    <s v="G2G"/>
    <s v="Dynamic Data"/>
    <s v="Streaming Data"/>
    <s v="Regulatory research, analysis and monitoring"/>
    <m/>
    <s v="3 - AI4IOP"/>
    <m/>
    <b v="0"/>
    <m/>
    <m/>
    <m/>
    <m/>
    <m/>
    <s v="Improved Administration Efficency"/>
    <s v="Improved Administrative Efficiency"/>
    <m/>
    <m/>
    <s v="x"/>
    <m/>
    <m/>
    <m/>
    <m/>
    <s v="Open government capabilities"/>
    <s v="x"/>
    <m/>
    <m/>
    <s v="Hoekstra, M., Chideock, C., &amp; Veenstra, A.F. van (2021). Quik Scan AI in de Publieke Dienstverlening II - Longlist Initiatieven. TNO: Den Haag."/>
    <s v="validated"/>
    <x v="0"/>
    <m/>
    <s v="Colin van Noordt"/>
    <d v="2021-05-24T00:00:00"/>
    <m/>
  </r>
  <r>
    <s v="AIWT6-513"/>
    <s v="CityFlows-Amsterdam"/>
    <s v="https://cityflows-project.eu/amsterdam-2/"/>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s v="Regional"/>
    <x v="13"/>
    <s v="NL"/>
    <s v="Municipality of Amsterdam-AMS Institute"/>
    <s v="Local Government"/>
    <x v="3"/>
    <s v="Transport"/>
    <x v="3"/>
    <x v="0"/>
    <m/>
    <s v="Learning"/>
    <s v="Machine learning"/>
    <s v="Machine learning"/>
    <m/>
    <s v="A-MLA"/>
    <m/>
    <m/>
    <m/>
    <s v="Focus directly natural persons"/>
    <s v="Limited-risk"/>
    <s v=" 0 Confident"/>
    <m/>
    <m/>
    <s v="AI-empowered Knowledge Management"/>
    <s v="Analysis, monitoring and regulatory research"/>
    <s v="Prediction and planning "/>
    <x v="0"/>
    <m/>
    <m/>
    <m/>
    <s v="G2G"/>
    <s v="Historical Data"/>
    <s v="Location Data"/>
    <s v="Regulatory research, analysis and monitoring"/>
    <m/>
    <m/>
    <m/>
    <b v="0"/>
    <m/>
    <m/>
    <m/>
    <m/>
    <m/>
    <s v="Improved Administration Efficency"/>
    <s v="Improved Administrative Efficiency"/>
    <m/>
    <m/>
    <s v="x"/>
    <m/>
    <m/>
    <m/>
    <m/>
    <b v="0"/>
    <m/>
    <m/>
    <m/>
    <s v="https://cityflows-project.eu/"/>
    <s v="validated"/>
    <x v="0"/>
    <m/>
    <s v="Colin van Noordt"/>
    <d v="2021-05-24T00:00:00"/>
    <m/>
  </r>
  <r>
    <s v="AIWT6-514"/>
    <s v="Cluster analysis with photos from the past"/>
    <s v=" "/>
    <m/>
    <m/>
    <s v="Regional"/>
    <x v="13"/>
    <s v="NL"/>
    <s v="Province of South Holland"/>
    <s v="Governmental"/>
    <x v="10"/>
    <m/>
    <x v="3"/>
    <x v="4"/>
    <m/>
    <s v="Perception"/>
    <s v="Computer vision"/>
    <m/>
    <m/>
    <m/>
    <m/>
    <m/>
    <m/>
    <m/>
    <m/>
    <s v=" 0 Confident"/>
    <m/>
    <m/>
    <s v="Computer Vision and Identity Recognition"/>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5"/>
    <s v="Operationeel Mobiliteitscentrum (OMC) - Amsterdam"/>
    <s v="https://amsterdamsmartcity.com/updates/project/operationeel-mobiliteitscentrum-omc_x000a_https://www.parool.nl/nieuws/dit-was-de-generale-repetitie-voor-het-ek-voetbal~ba6376d6/"/>
    <s v="Boen Groothoff"/>
    <s v="The , is a dashboard in which the crowds about the different mobility flows are displayed in real time. In this way, the operational staff, from transport providers to road managers and police, can act directly to remedy and even prevent the bottlenecks."/>
    <s v="Local"/>
    <x v="13"/>
    <s v="NL"/>
    <s v="Municipality of Amsterdam &amp; Johan Cruijff ArenA"/>
    <s v="Governmental"/>
    <x v="3"/>
    <s v="Transport"/>
    <x v="3"/>
    <x v="0"/>
    <m/>
    <s v="Planning"/>
    <s v="Planning and Scheduling"/>
    <m/>
    <m/>
    <m/>
    <m/>
    <m/>
    <m/>
    <m/>
    <m/>
    <s v=" 0 Confident"/>
    <m/>
    <m/>
    <s v="AI-empowered Knowledge Management"/>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only BI, not clear AI role"/>
    <s v="Colin van Noordt"/>
    <d v="2021-05-24T00:00:00"/>
    <m/>
  </r>
  <r>
    <s v="AIWT6-516"/>
    <s v="Connected transport"/>
    <s v=" "/>
    <m/>
    <m/>
    <s v="Regional"/>
    <x v="13"/>
    <s v="NL"/>
    <s v="Province of South Holland, Rijkswaterstaat, metropolitan region"/>
    <s v="Governmental"/>
    <x v="3"/>
    <s v="Transport"/>
    <x v="4"/>
    <x v="4"/>
    <m/>
    <s v="Planning"/>
    <s v="Planning and Scheduling"/>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7"/>
    <s v="CrossWalk in Smart City Rijswijk"/>
    <s v="https://www.rijswijk.nl/smartcity/app_x000a_https://dynniq.com/wp-content/uploads/2018/11/2182364-DYNNIQ_leaflet_Crosswalk_ENG_v3-drukbestand_LR.pdf "/>
    <m/>
    <s v="The municipality of Rijswijk uses a smart pedestrian app for people who have difficulty walking. They are given more time to cross by extending the time of green traffic light. "/>
    <s v="Local"/>
    <x v="13"/>
    <s v="NL"/>
    <s v="Municipality of Rijswijk, Dynniq"/>
    <s v="Local Government"/>
    <x v="4"/>
    <s v="Health n.e.c."/>
    <x v="3"/>
    <x v="7"/>
    <m/>
    <s v="Perception"/>
    <s v="Computer vision"/>
    <s v="Machine learning"/>
    <m/>
    <s v="A-MLA"/>
    <m/>
    <m/>
    <m/>
    <s v="Use critical realtime data"/>
    <s v="Limited-risk"/>
    <s v=" 0 Confident"/>
    <m/>
    <m/>
    <m/>
    <s v="Enforcement"/>
    <s v="Smart Recognition processes"/>
    <x v="0"/>
    <m/>
    <m/>
    <m/>
    <s v="G2C"/>
    <s v="Dynamic Data"/>
    <s v="Location Data"/>
    <s v="Smart city"/>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18"/>
    <s v="Dashboard victims of domestic violence "/>
    <s v="https://deProof of Conceptstarter.vng.nl/sites/default/files/project_bestand/monitor_huiselijk_geweld.docx"/>
    <m/>
    <s v="Building a system with which developments can be monitored in a (somewhat) predictive way, but also to test in practice whether it provides building blocks for a preventive approach to domestic violence."/>
    <s v="Local"/>
    <x v="13"/>
    <s v="NL"/>
    <s v="Municipality of Zaanstad"/>
    <s v="Governmental"/>
    <x v="0"/>
    <s v="Family and children."/>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link broken. Cannot find info"/>
    <s v="Colin van Noordt"/>
    <d v="2021-05-24T00:00:00"/>
    <m/>
  </r>
  <r>
    <s v="AIWT6-519"/>
    <s v="Dashboard Safety Tilburg SpotOn - Geographical selections of crime"/>
    <s v="https://hetccv.nl/onderwerpen/informatiepositie-gemeenten/voorbeeldgemeenten/gemeente-tilburg/"/>
    <m/>
    <s v="SpotOn makes it possible to make geographical selections in the field of crime, after which the selection continues in all other graphs, crosstabs, lists etc. By displaying the information on geographical maps, it is clear at a glance where hotspot areas are located in the city. Enforcement officials then decide whether or not to intervene."/>
    <s v="Local"/>
    <x v="13"/>
    <s v="NL"/>
    <s v="Municipality of Tilburg"/>
    <s v="Governmental"/>
    <x v="5"/>
    <s v="Police Services"/>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link broken. There is a Tilburg crime dashboard in the web but cannot link the author"/>
    <s v="Colin van Noordt"/>
    <d v="2021-05-24T00:00:00"/>
    <m/>
  </r>
  <r>
    <s v="AIWT6-520"/>
    <s v="Data scrub"/>
    <s v=" "/>
    <m/>
    <m/>
    <s v="Regional"/>
    <x v="13"/>
    <s v="NL"/>
    <s v="Province of South Holland, municipalities"/>
    <s v="Governmental"/>
    <x v="10"/>
    <m/>
    <x v="4"/>
    <x v="4"/>
    <m/>
    <s v="Learning"/>
    <s v="Machine learning"/>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21"/>
    <s v="Improve data quality with AI - Machine learning to improve the data quality of registrations"/>
    <s v="https://www.digitaleoverheid.nl/overzicht-van-alle-onderwerpen/nieuwe-technologieen-data-en-ethiek/het-led/toolbox/aan-de-slag-datagedreven-werken-in-de-praktijk/ "/>
    <m/>
    <s v="The services of the municipality of The Hague run on data registrations. The quality of the registrations can have consequences for the quality of the service. In this pilot, AI (machine learning) was used with the aim of analyzing, monitoring and continuously improving the data quality of the registrations. Phinion's Qbot product has been used. Qbot discovers patterns and deviations within and between registrations via machine learning."/>
    <s v="Local"/>
    <x v="13"/>
    <s v="NL"/>
    <s v="Municipality of The Hague and Phinion Data Engineering."/>
    <s v="Local Government"/>
    <x v="1"/>
    <s v="R&amp;D general public services."/>
    <x v="1"/>
    <x v="0"/>
    <m/>
    <s v="Learning"/>
    <s v="Machine learning"/>
    <s v="Machine learning"/>
    <m/>
    <s v="A-MLA"/>
    <m/>
    <m/>
    <m/>
    <m/>
    <s v="Minimal-risk"/>
    <s v=" 0 Confident"/>
    <m/>
    <m/>
    <s v="AI-empowered Knowledge Management"/>
    <s v="Internal management"/>
    <s v="Internal primary processes"/>
    <x v="0"/>
    <m/>
    <m/>
    <m/>
    <s v="G2G"/>
    <s v="Historical Data"/>
    <s v="Historical Data"/>
    <s v="Internal Management"/>
    <m/>
    <s v="4 - AI4DQ"/>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22"/>
    <s v="the Refinery"/>
    <s v="https://zoek.officielebekendmakingen.nl/blg-849198.pdf"/>
    <m/>
    <s v="A facility that makes it possible to quickly access, give meaning to large amounts of police data, to analyse and visualize in conjunction with each other. "/>
    <s v="Local"/>
    <x v="13"/>
    <s v="NL"/>
    <s v="Dutch Police"/>
    <s v="Local Government"/>
    <x v="5"/>
    <s v="Police Services"/>
    <x v="3"/>
    <x v="1"/>
    <m/>
    <s v="Planning"/>
    <s v="Planning and Scheduling"/>
    <s v="Machine learning"/>
    <m/>
    <s v="A-MLA"/>
    <m/>
    <m/>
    <m/>
    <m/>
    <s v="Minimal-risk"/>
    <s v=" 0 Confident"/>
    <m/>
    <m/>
    <s v="Predictive Analytics, Simulation and Data Visualisation"/>
    <s v="Analysis, monitoring and regulatory research"/>
    <s v="Information analysis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23"/>
    <s v="The smart bridge"/>
    <s v="https://baae58888c14f40f89d08821.blob.core.windows.net/paper/SmartShipping_paper_nl.pdf "/>
    <m/>
    <s v="The province of South Holland has an important role in the traffic flow within the region by operating and maintaining more than 100 bridges. Smart ICT solutions offer new opportunities to link up-to-date traffic information with live shipping information via sensors and algorithms. In the project 'impact monitor bridge openings', an essential step has been taken in predicting traffic intensities around a number of important bridges in the province of South Holland. The Long Short-Term Memory neural networks used can make predictions up to 21 minutes ahead with a correlation-efficient accuracy of 60-80%."/>
    <s v="Regional"/>
    <x v="13"/>
    <s v="NL"/>
    <s v="Province of South Holland, DO IT analytics"/>
    <s v="Local Government"/>
    <x v="3"/>
    <s v="Transport"/>
    <x v="1"/>
    <x v="2"/>
    <m/>
    <s v="Planning"/>
    <s v="Planning and Scheduling"/>
    <s v="Machine learning"/>
    <m/>
    <s v="A-MLA"/>
    <s v="2-CritInfrastruct"/>
    <s v="2-CritInfrastruct"/>
    <m/>
    <m/>
    <s v="High-risk"/>
    <s v="-2 High/Limited"/>
    <m/>
    <m/>
    <s v="Predictive Analytics, Simulation and Data Visualisation"/>
    <s v="Analysis, monitoring and regulatory research"/>
    <s v="Prediction and planning "/>
    <x v="0"/>
    <m/>
    <m/>
    <m/>
    <s v="G2C"/>
    <s v="Dynamic Data"/>
    <s v="Location Data"/>
    <s v="Internal Management"/>
    <m/>
    <m/>
    <m/>
    <s v="Improved Public Service"/>
    <m/>
    <m/>
    <s v="x"/>
    <s v="x"/>
    <s v="x"/>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24"/>
    <s v="Detection of aggression, panic and abnormal behaviour with smart cameras"/>
    <s v="https://www.rvo.nl/subsidie-en-financieringswijzer/sbir/sbir-oproep-artifici%C3%ABle-intelligentie-voor-de-publieke-diensten/publieke-samenvattingen "/>
    <m/>
    <s v="In this project, ViNotion develops AI technology that analyzes the behavior of individuals and recognizes panic, aggression and deviant behavior early. This allows early signalling in large public areas such as stations, airports, city centres and entertainment centres, so that security and assistance can be switched on much faster. The faster and more efficient deployment of personnel reduces the impact of incidents on the public and the environment."/>
    <s v="National"/>
    <x v="13"/>
    <s v="NL"/>
    <s v="ViNotion"/>
    <s v="Private sector"/>
    <x v="5"/>
    <s v="Public order and safety n.e.c."/>
    <x v="4"/>
    <x v="7"/>
    <m/>
    <s v="Perception"/>
    <s v="Computer vision"/>
    <s v="Machine learning"/>
    <m/>
    <s v="A-MLA"/>
    <m/>
    <m/>
    <m/>
    <s v="Use critical realtime data"/>
    <s v="Limited-risk"/>
    <s v=" 0 Confident"/>
    <m/>
    <m/>
    <s v="Computer Vision and Identity Recognition"/>
    <s v="Enforcement"/>
    <s v="Smart Recognition processes"/>
    <x v="0"/>
    <m/>
    <m/>
    <m/>
    <s v="G2C"/>
    <s v="Dynamic Data"/>
    <s v="Dynamic Data"/>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25"/>
    <s v="Firework nuisance detection system - AI to determine if bangs are firework"/>
    <s v="https://www.ad.nl/amersfoort/amersfoort-zet-experiment-met-vuurwerkdetectie-voort~a4e1dbbd/"/>
    <m/>
    <s v="If multiple sensors catch a bang, the system determines whether these are (illegal) fireworks. If so, municipal enforcers will receive a notification on their smartphones. This data makes it clear, for example, which routes nuisance offenders run, at what times they are lit and where. "/>
    <s v="Local"/>
    <x v="13"/>
    <s v="NL"/>
    <s v="6 municipalities"/>
    <s v="Local Government"/>
    <x v="5"/>
    <s v="Public order and safety n.e.c."/>
    <x v="3"/>
    <x v="5"/>
    <m/>
    <s v="Perception"/>
    <s v="Audio processing"/>
    <s v="Machine learning"/>
    <m/>
    <s v="A-MLA"/>
    <m/>
    <m/>
    <m/>
    <s v="Use critical realtime data"/>
    <s v="Limited-risk"/>
    <s v=" 0 Confident"/>
    <m/>
    <m/>
    <s v="Audio Processing"/>
    <s v="Analysis, monitoring and regulatory research"/>
    <s v="Monitoring policy implementation"/>
    <x v="0"/>
    <m/>
    <m/>
    <m/>
    <s v="G2C"/>
    <s v="Dynamic Data"/>
    <s v="Dynamic Data"/>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26"/>
    <s v="Diagnosis Plan and Control Tool - Assessing the risk of home fraud"/>
    <s v="https://www.binnenlandsbestuur.nl/sociaal/achtergrond/achtergrond/het-bijstandswonder-van-boxmeer.699608.lynkx_x000a_https://www.toetsingscommissievp.nl/binaries/toetsingscommissievp/documenten/publicaties/2020/01/02/boxmeer-vu-2016/Boxmeer+VU+2016.pdf"/>
    <m/>
    <s v="This allows the municipality to assess the risk of fraud so that it can make a choice whether or not to go on a home visit to verify data. A risk indicator in this system is, for example, the form in which one lives (such as with family, subletting) and whether or not with inmates. These circumstances are then related to the amount of housing costs and any debts. This digital tool allows a municipality to use its human power more selectively during home visits."/>
    <s v="Local"/>
    <x v="13"/>
    <s v="NL"/>
    <s v="Municipalities (Boxmeer)"/>
    <s v="Local Government"/>
    <x v="0"/>
    <s v="Social protection n.e.c."/>
    <x v="3"/>
    <x v="11"/>
    <m/>
    <s v="Planning"/>
    <s v="Planning and Scheduling"/>
    <m/>
    <m/>
    <s v="B-LGA"/>
    <m/>
    <m/>
    <m/>
    <s v="Focus directly natural persons"/>
    <s v="Limited-risk"/>
    <s v="-1 Minimal/Limited"/>
    <m/>
    <m/>
    <s v="Predictive Analytics, Simulation and Data Visualisation"/>
    <s v="Enforcement"/>
    <s v="Supporting inspection processes"/>
    <x v="0"/>
    <m/>
    <m/>
    <m/>
    <s v="G2C"/>
    <s v="Historical Data"/>
    <s v="Location Data"/>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27"/>
    <s v="DigiDijk - Real-time monitoring of dikes to prevent calamities and plan maintenance"/>
    <s v="https://zoek.officielebekendmakingen.nl/blg-820189.pdf"/>
    <m/>
    <s v="The investigation (carried out between February and June 2017) includes a combination of desk research, interviews with policy stakeholders, executors (NWO and RVO), SBIR appli_x0002_cants/tenderers and universities, a survey of tenderers/applicants (questionnaire sent to 1,045 RVO applicants, of whom 250 had invalid email addresses; 181 respondents completed the questionnaire, a response rate of 23%. The questionnaire was also sent to 845 NWO applicants, of whom 145 had invalid email addresses; 205 responded, a 29% response rate), an analysis of administrative data on SBIR and an econometric analysis (for a detailed ex_x0002_planation, see the main report and an"/>
    <s v="Local"/>
    <x v="13"/>
    <s v="NL"/>
    <s v="RWS and Hoogheemraadschap Delfland "/>
    <s v="Governmental"/>
    <x v="5"/>
    <s v="Public order and safety n.e.c."/>
    <x v="3"/>
    <x v="4"/>
    <m/>
    <s v="Planning"/>
    <s v="Planning and Scheduling"/>
    <m/>
    <m/>
    <m/>
    <m/>
    <m/>
    <m/>
    <m/>
    <m/>
    <s v=" 0 Confident"/>
    <m/>
    <m/>
    <s v="Predictive Analytics, Simulation and Data Visualisation"/>
    <m/>
    <m/>
    <x v="0"/>
    <m/>
    <m/>
    <m/>
    <m/>
    <m/>
    <m/>
    <s v="Internal Management"/>
    <m/>
    <m/>
    <m/>
    <b v="0"/>
    <m/>
    <m/>
    <m/>
    <m/>
    <m/>
    <b v="0"/>
    <b v="0"/>
    <m/>
    <m/>
    <m/>
    <m/>
    <m/>
    <m/>
    <m/>
    <b v="0"/>
    <m/>
    <m/>
    <m/>
    <s v="Hoekstra, M., Chideock, C., &amp; Veenstra, A.F. van (2021). Quik Scan AI in de Publieke Dienstverlening II - Longlist Initiatieven. TNO: Den Haag."/>
    <s v="validated"/>
    <x v="1"/>
    <s v="[Marco] the pdf linked is describing an investigation about the SBIR instrument (Small Biz Innovation Research).. Nothing about dikes"/>
    <s v="Colin van Noordt"/>
    <d v="2021-05-24T00:00:00"/>
    <m/>
  </r>
  <r>
    <s v="AIWT6-528"/>
    <s v="Digital we Chatbot"/>
    <s v=" "/>
    <m/>
    <s v="Exploration of various examples of intelligent customer interaction (chatbots)"/>
    <s v="Local"/>
    <x v="13"/>
    <s v="NL"/>
    <s v="Manifesto group, municipality of Amsterdam, SIVI, Bvolve, Innovalor"/>
    <s v="Private sector"/>
    <x v="1"/>
    <s v="Executive and legislative organs, financial and fiscal affairs, external affairs."/>
    <x v="4"/>
    <x v="4"/>
    <m/>
    <s v="Communication"/>
    <s v="Searching"/>
    <m/>
    <m/>
    <m/>
    <m/>
    <m/>
    <m/>
    <m/>
    <m/>
    <s v=" 0 Confident"/>
    <m/>
    <m/>
    <s v="Chatbots, Intelligent Digital Assistants, Virtual Agents and Recommendation Systems"/>
    <m/>
    <m/>
    <x v="0"/>
    <m/>
    <m/>
    <m/>
    <m/>
    <m/>
    <m/>
    <s v="Public Services and engag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29"/>
    <s v="Digital assistant for answering Parliamentary questions"/>
    <s v="https://datascienceinitiative.eu/wp-content/uploads/2020/05/DSI-AIBinnenDeOverheid.pdf"/>
    <m/>
    <s v="The digital assistant supports policy staff in answering parliamentary questions by searching public sources"/>
    <s v="National"/>
    <x v="13"/>
    <s v="NL"/>
    <s v="Ministry of Social Affairs and Employment"/>
    <s v="Central-Government"/>
    <x v="1"/>
    <s v="Executive and legislative organs, financial and fiscal affairs, external affairs."/>
    <x v="1"/>
    <x v="0"/>
    <m/>
    <s v="Communication"/>
    <s v="Natural language processing"/>
    <m/>
    <s v="Q&amp;A"/>
    <s v="B-LGA"/>
    <m/>
    <m/>
    <m/>
    <s v="Include automatic decision systems"/>
    <s v="High-risk"/>
    <s v=" 0 Confident"/>
    <m/>
    <m/>
    <s v="Natural Language Processing, Text Mining and Speech Analytics"/>
    <s v="Internal management"/>
    <s v="Internal primary processes"/>
    <x v="0"/>
    <m/>
    <m/>
    <m/>
    <s v="G2G"/>
    <s v="Dynamic Data"/>
    <m/>
    <s v="Internal Management"/>
    <m/>
    <m/>
    <m/>
    <b v="0"/>
    <m/>
    <m/>
    <m/>
    <m/>
    <m/>
    <s v="Improved Administration Efficency"/>
    <s v="Improved Administrative Efficiency"/>
    <m/>
    <s v="x"/>
    <s v="x"/>
    <m/>
    <s v="x"/>
    <m/>
    <m/>
    <s v="Open government capabilities"/>
    <s v="x"/>
    <s v="x"/>
    <m/>
    <s v="Hoekstra, M., Chideock, C., &amp; Veenstra, A.F. van (2021). Quik Scan AI in de Publieke Dienstverlening II - Longlist Initiatieven. TNO: Den Haag."/>
    <s v="validated"/>
    <x v="0"/>
    <m/>
    <s v="Colin van Noordt"/>
    <d v="2021-05-24T00:00:00"/>
    <m/>
  </r>
  <r>
    <s v="AIWT6-530"/>
    <s v="Digital identification and verification"/>
    <s v="https://www.digitaleoverheid.nl/actielijn/onderzoek-naar-gebruik-automatische-gezichtsherkenning-en-andere-vormen-van-biometrische-identificatie/"/>
    <m/>
    <s v="Research into the use of automatic facial recognition and other forms of biometric identification."/>
    <s v="National"/>
    <x v="13"/>
    <s v="NL"/>
    <s v="Ministry of Justice and Security, Ministry of the Interior and Kingdom Relations"/>
    <s v="Central-Government"/>
    <x v="1"/>
    <s v="General services."/>
    <x v="3"/>
    <x v="2"/>
    <m/>
    <s v="Perception"/>
    <s v="Computer vision"/>
    <s v="Machine learning"/>
    <m/>
    <s v="A-MLA"/>
    <s v="1-Biometrics"/>
    <s v="1-Biometrics"/>
    <m/>
    <m/>
    <s v="High-risk"/>
    <s v=" 0 Confident"/>
    <m/>
    <m/>
    <s v="Computer Vision and Identity Recognition"/>
    <s v="Enforcement"/>
    <s v="Smart Recognition processes"/>
    <x v="0"/>
    <m/>
    <m/>
    <m/>
    <s v="G2G"/>
    <s v="Dynamic Data"/>
    <s v="Dynamic Data"/>
    <s v="Regulatory research, analysis and monitoring"/>
    <m/>
    <m/>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31"/>
    <s v="Pair"/>
    <s v="TK 2010-2011, 17050, nr. 414 (bijlage)"/>
    <m/>
    <s v="Risk profiles home visits to check the place of residence of students registered as living students."/>
    <s v="National"/>
    <x v="13"/>
    <s v="NL"/>
    <m/>
    <s v="Governmental"/>
    <x v="9"/>
    <s v="Subsidiary services to education."/>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link broken. There is a Tilburg crime dashboard in the web but cannot link the author"/>
    <s v="Colin van Noordt"/>
    <d v="2021-05-24T00:00:00"/>
    <m/>
  </r>
  <r>
    <s v="AIWT6-532"/>
    <s v="E-Discovery - automatic classifcation of incoming and outgoing emails"/>
    <s v="https://www.nationaalarchief.nl/archiveren/nieuws/e-discovery-machine-learning-en-e-mail"/>
    <m/>
    <s v="In 2016, the Nationaal Archief started a study into the possibilities of E-discovery within information management. As part of this research, in collaboration with the ICT Implementation Organisation (ICTU), a prototype has been developed that automatically classifies incoming and outgoing e-mails."/>
    <s v="National"/>
    <x v="13"/>
    <s v="NL"/>
    <s v="National Archives and ICTU"/>
    <s v="Central-Government"/>
    <x v="1"/>
    <s v="Executive and legislative organs, financial and fiscal affairs, external affairs."/>
    <x v="4"/>
    <x v="5"/>
    <m/>
    <s v="Reasoning"/>
    <s v="Automated reasoning"/>
    <s v="Machine learning"/>
    <m/>
    <s v="A-MLA"/>
    <m/>
    <m/>
    <m/>
    <m/>
    <s v="Minimal-risk"/>
    <s v=" 0 Confident"/>
    <m/>
    <m/>
    <s v="AI-empowered Knowledge Management"/>
    <s v="Internal management"/>
    <s v="Internal support processes"/>
    <x v="0"/>
    <m/>
    <m/>
    <m/>
    <s v="G2G"/>
    <s v="Dynamic Data"/>
    <s v="Streaming Data"/>
    <s v="Internal Management"/>
    <m/>
    <s v="3 - AI4IOP"/>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33"/>
    <s v="Energysharing Hoekse Waard"/>
    <s v=" "/>
    <m/>
    <m/>
    <s v="Regional"/>
    <x v="13"/>
    <s v="NL"/>
    <s v="Province of South Holland, energysharing network"/>
    <s v="Governmental"/>
    <x v="10"/>
    <m/>
    <x v="4"/>
    <x v="4"/>
    <m/>
    <s v="Learning"/>
    <s v="Machine learning"/>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36"/>
    <s v="Excess Material Exchange"/>
    <s v="https://www.prorail.nl/nieuws/online-handelsplatform-voor-restmaterialen"/>
    <m/>
    <s v="Various organizations are exploring the possibilities of exchanging residual materials among themselves. With the help of AI, supply and demand are linked together and a trading platform is created to close the residual flows circle of the organizations. EME then uses Artificial Intelligence (AI) to quickly read and interpret all that data. AI ensures that matches are made quickly and on a large scale between buyers and suppliers of materials. The intelligence lies in the fact that the AI program also brings together parties that you might not immediately think of yourself."/>
    <s v="National"/>
    <x v="13"/>
    <s v="NL"/>
    <s v="ProRail, Schiphol, DSM, Rijkswaterstaat Heembouw, Sodexo"/>
    <s v="Central-Government"/>
    <x v="3"/>
    <s v="Transport"/>
    <x v="3"/>
    <x v="1"/>
    <m/>
    <s v="Learning"/>
    <s v="Machine learning"/>
    <s v="Machine learning"/>
    <m/>
    <s v="A-MLA"/>
    <m/>
    <m/>
    <m/>
    <m/>
    <s v="Minimal-risk"/>
    <s v=" 0 Confident"/>
    <m/>
    <m/>
    <m/>
    <s v="Internal management"/>
    <s v="Internal support processes"/>
    <x v="0"/>
    <m/>
    <m/>
    <m/>
    <s v="G2G"/>
    <s v="Dynamic Data"/>
    <s v="Streaming Data"/>
    <s v="Process automation"/>
    <m/>
    <s v="3 - AI4IOP"/>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37"/>
    <s v="FinPro - Combining data from a wide range of sources to provide insight into fraud and subversive crime"/>
    <s v="https://www.meetingmoreminds.com/wat-doen-we/overige-projecten-initiatieven/_x000a_https://www.meetingmoreminds.com/wp-content/uploads/2018/01/TVP_9_2016_p24-28_FinPro.pdf"/>
    <m/>
    <m/>
    <s v="National"/>
    <x v="13"/>
    <s v="NL"/>
    <s v="OM and the Municipality of Rotterdam, Programme Office of the National Programme Rotterdam-Zuid and the police"/>
    <s v="Governmental"/>
    <x v="5"/>
    <s v="Public order and safety n.e.c."/>
    <x v="4"/>
    <x v="4"/>
    <m/>
    <s v="Reasoning"/>
    <s v="Knowledge representation"/>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cannot find details"/>
    <s v="Colin van Noordt"/>
    <d v="2021-05-24T00:00:00"/>
    <m/>
  </r>
  <r>
    <s v="AIWT6-538"/>
    <s v="FlowCube - a picture of the traffic of cyclists, vehicles and pedestrians"/>
    <s v="https://www.rvo.nl/subsidie-en-financieringswijzer/sbir/sbir-oproep-artifici%C3%ABle-intelligentie-voor-de-publieke-diensten/publieke-samenvattingen "/>
    <m/>
    <s v="The aim of the development of this system is to get a picture of the traffic of cyclists, vehicles and pedestrians. This is done by means of compact video and AI modules, also called the FlowCube. The image recognition in FlowCube detects cyclists, cars and pedestrians. "/>
    <s v="Local"/>
    <x v="13"/>
    <s v="NL"/>
    <s v="Technolution B.V."/>
    <s v="Private sector"/>
    <x v="3"/>
    <s v="Transport"/>
    <x v="4"/>
    <x v="7"/>
    <m/>
    <s v="Learning"/>
    <s v="Machine learning"/>
    <s v="Machine learning"/>
    <m/>
    <s v="A-MLA"/>
    <m/>
    <m/>
    <s v="16-Transportation"/>
    <s v="Use critical realtime data"/>
    <s v="Limited-risk"/>
    <s v=" 0 Confident"/>
    <m/>
    <m/>
    <s v="Predictive Analytics, Simulation and Data Visualisation"/>
    <s v="Enforcement"/>
    <s v="Smart Recognition processes"/>
    <x v="0"/>
    <m/>
    <m/>
    <m/>
    <s v="G2C"/>
    <s v="Dynamic Data"/>
    <s v="Location Data"/>
    <s v="Regulatory research, analysis and monitoring"/>
    <m/>
    <m/>
    <m/>
    <s v="Improved Public Service"/>
    <s v="x"/>
    <s v="x"/>
    <m/>
    <s v="x"/>
    <m/>
    <b v="0"/>
    <b v="0"/>
    <m/>
    <m/>
    <m/>
    <m/>
    <m/>
    <m/>
    <m/>
    <b v="0"/>
    <m/>
    <m/>
    <m/>
    <s v="Hoekstra, M., Chideock, C., &amp; Veenstra, A.F. van (2021). Quik Scan AI in de Publieke Dienstverlening II - Longlist Initiatieven. TNO: Den Haag."/>
    <s v="validated"/>
    <x v="0"/>
    <m/>
    <s v="Colin van Noordt"/>
    <d v="2021-05-24T00:00:00"/>
    <m/>
  </r>
  <r>
    <s v="AIWT6-539"/>
    <s v="Forensic Image Recognition (FIRE) -  Recognition of containers that have illegal cargo"/>
    <s v="https://datascienceinitiative.eu/wp-content/uploads/2020/05/DSI-AIBinnenDeOverheid.pdf"/>
    <m/>
    <s v="This system aims to relieve detection staff by automatic image recognition. To recognize these images, large amounts of data are analyzed. The system could learn to recognize containers that potentially have an illegal cargo."/>
    <s v="National"/>
    <x v="13"/>
    <s v="NL"/>
    <s v="Netherlands Forensic Institute (NFI)"/>
    <s v="Central-Government"/>
    <x v="5"/>
    <s v="Police Services"/>
    <x v="4"/>
    <x v="0"/>
    <m/>
    <s v="Perception"/>
    <s v="Computer vision"/>
    <s v="Machine learning"/>
    <m/>
    <s v="A-MLA"/>
    <s v="6-LawEnforcement"/>
    <s v="6f-LawEnforcement-profiling_np"/>
    <m/>
    <m/>
    <s v="High-risk"/>
    <s v="-2 High/Limited"/>
    <m/>
    <m/>
    <s v="Computer Vision and Identity Recognition"/>
    <s v="Enforcement"/>
    <s v="Smart Recognition processes"/>
    <x v="0"/>
    <m/>
    <m/>
    <m/>
    <s v="G2B"/>
    <s v="Dynamic Data"/>
    <s v="Dynamic Data"/>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1"/>
    <s v="Data comparator - AI to compare data from different applications"/>
    <s v="https://github.com/EduardWitteveen/GegevensVergelijker_x000a_https://www.geoinformatienederland.nl/agenda/gin-bijeenkomst-themagroep-noord-bij-de-gemeente-sudwest-fryslan"/>
    <m/>
    <s v="This is a tool with which the municipality compares the data from different applications with the original source."/>
    <s v="Local"/>
    <x v="13"/>
    <s v="NL"/>
    <s v="Municipality of Súdwest-Fryslân "/>
    <s v="Governmental"/>
    <x v="1"/>
    <s v="Executive and legislative organs, financial and fiscal affairs, external affairs."/>
    <x v="4"/>
    <x v="4"/>
    <m/>
    <s v="Learning"/>
    <s v="Machine learning"/>
    <m/>
    <m/>
    <m/>
    <m/>
    <m/>
    <m/>
    <m/>
    <m/>
    <s v=" 0 Confident"/>
    <m/>
    <m/>
    <s v="AI-empowered Knowledge Management"/>
    <m/>
    <m/>
    <x v="0"/>
    <m/>
    <m/>
    <m/>
    <m/>
    <m/>
    <m/>
    <s v="Internal Management"/>
    <m/>
    <m/>
    <m/>
    <b v="0"/>
    <m/>
    <m/>
    <m/>
    <m/>
    <m/>
    <b v="0"/>
    <b v="0"/>
    <m/>
    <m/>
    <m/>
    <m/>
    <m/>
    <m/>
    <m/>
    <b v="0"/>
    <m/>
    <m/>
    <m/>
    <s v="Hoekstra, M., Chideock, C., &amp; Veenstra, A.F. van (2021). Quik Scan AI in de Publieke Dienstverlening II - Longlist Initiatieven. TNO: Den Haag."/>
    <s v="validated"/>
    <x v="1"/>
    <s v="[Marco] even looking in the code on gfithub, cannot find AI, just SQL queries"/>
    <s v="Colin van Noordt"/>
    <d v="2021-05-24T00:00:00"/>
    <m/>
  </r>
  <r>
    <s v="AIWT6-542"/>
    <s v="Generating road characteristics from road signs registration"/>
    <s v=" "/>
    <m/>
    <m/>
    <s v="Regional"/>
    <x v="13"/>
    <s v="NL"/>
    <s v="Province of Gelderland"/>
    <s v="Governmental"/>
    <x v="3"/>
    <s v="Transport"/>
    <x v="3"/>
    <x v="4"/>
    <m/>
    <s v="Learning"/>
    <s v="Machine learning"/>
    <m/>
    <m/>
    <m/>
    <m/>
    <m/>
    <m/>
    <m/>
    <m/>
    <s v=" 0 Confident"/>
    <m/>
    <m/>
    <m/>
    <m/>
    <m/>
    <x v="0"/>
    <m/>
    <m/>
    <m/>
    <m/>
    <m/>
    <m/>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43"/>
    <s v="Generate road markings from footage"/>
    <s v=" "/>
    <m/>
    <m/>
    <s v="Regional"/>
    <x v="13"/>
    <s v="NL"/>
    <s v="Province of Gelderland"/>
    <s v="Governmental"/>
    <x v="3"/>
    <s v="Transport"/>
    <x v="3"/>
    <x v="4"/>
    <m/>
    <s v="Learning"/>
    <s v="Machine learning"/>
    <m/>
    <m/>
    <m/>
    <m/>
    <m/>
    <m/>
    <m/>
    <m/>
    <s v=" 0 Confident"/>
    <m/>
    <m/>
    <m/>
    <m/>
    <m/>
    <x v="0"/>
    <m/>
    <m/>
    <m/>
    <m/>
    <m/>
    <m/>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44"/>
    <s v="Geniq -  reports wait times"/>
    <s v="https://www.pinkroccade-healthcare.nl/product/geniq-ggz/"/>
    <m/>
    <s v="Calculates, analyzes, and reports wait times, so that an institution always has up-to-date insights."/>
    <s v="Local"/>
    <x v="13"/>
    <s v="NL"/>
    <s v="Mental health institutions"/>
    <s v="Local Government"/>
    <x v="0"/>
    <s v="Social protection n.e.c."/>
    <x v="3"/>
    <x v="7"/>
    <m/>
    <s v="Learning"/>
    <s v="Machine learning"/>
    <s v="Machine learning"/>
    <m/>
    <s v="A-MLA"/>
    <m/>
    <m/>
    <m/>
    <m/>
    <s v="Minimal-risk"/>
    <s v=" 0 Confident"/>
    <m/>
    <m/>
    <s v="AI-empowered Knowledge Management"/>
    <s v="Analysis, monitoring and regulatory research"/>
    <s v="Information analysis processes"/>
    <x v="0"/>
    <m/>
    <m/>
    <m/>
    <s v="G2C"/>
    <s v="Historical Data"/>
    <s v="Dynamic Data"/>
    <s v="Internal Man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5"/>
    <s v="Geo-data in social domain"/>
    <s v="https://www.digitale-sociale-kaart.nl/uden"/>
    <s v="info@digitale-sociale-kaart.nl"/>
    <s v="Developing a social map by linking data."/>
    <s v="Local"/>
    <x v="13"/>
    <s v="NL"/>
    <s v="Municipality of Uden"/>
    <s v="Governmental"/>
    <x v="0"/>
    <s v="Social protection n.e.c."/>
    <x v="3"/>
    <x v="4"/>
    <m/>
    <s v="Learning"/>
    <s v="Machine learning"/>
    <m/>
    <m/>
    <m/>
    <m/>
    <m/>
    <m/>
    <m/>
    <m/>
    <s v=" 0 Confident"/>
    <m/>
    <m/>
    <s v="AI-empowered Knowledge Management"/>
    <m/>
    <m/>
    <x v="0"/>
    <m/>
    <m/>
    <m/>
    <m/>
    <m/>
    <m/>
    <s v="Internal Management"/>
    <m/>
    <m/>
    <m/>
    <b v="0"/>
    <m/>
    <m/>
    <m/>
    <m/>
    <m/>
    <b v="0"/>
    <b v="0"/>
    <m/>
    <m/>
    <m/>
    <m/>
    <m/>
    <m/>
    <m/>
    <b v="0"/>
    <m/>
    <m/>
    <m/>
    <s v="Hoekstra, M., Chideock, C., &amp; Veenstra, A.F. van (2021). Quik Scan AI in de Publieke Dienstverlening II - Longlist Initiatieven. TNO: Den Haag."/>
    <s v="validated"/>
    <x v="1"/>
    <s v="[Marco] AI not clear "/>
    <s v="Colin van Noordt"/>
    <d v="2021-05-24T00:00:00"/>
    <m/>
  </r>
  <r>
    <s v="AIWT6-546"/>
    <s v="GEO reference of documents - Gaining more insight into data on nitrogen emissions and soil pollution"/>
    <s v="https://www.bolesian.ai/case-gelderland/"/>
    <m/>
    <s v="Bolesian has developed an application for the province of Gelderland with which large amounts of unstructured information and data can be analyzed. The focus is on gaining more insight into data on nitrogen emissions and soil pollution. "/>
    <s v="Regional"/>
    <x v="13"/>
    <s v="NL"/>
    <s v="Province of Gelderland, Bolesian.ai"/>
    <s v="Private sector"/>
    <x v="1"/>
    <s v="Executive and legislative organs, financial and fiscal affairs, external affairs."/>
    <x v="4"/>
    <x v="7"/>
    <m/>
    <s v="Reasoning"/>
    <s v="Automated reasoning"/>
    <s v="Machine learning"/>
    <m/>
    <s v="A-MLA"/>
    <m/>
    <m/>
    <m/>
    <m/>
    <s v="Minimal-risk"/>
    <s v=" 0 Confident"/>
    <m/>
    <m/>
    <s v="AI-empowered Knowledge Management"/>
    <s v="Internal management"/>
    <s v="Internal support processes"/>
    <x v="0"/>
    <m/>
    <m/>
    <m/>
    <s v="G2G"/>
    <s v="Dynamic Data"/>
    <s v="Location Data"/>
    <s v="Regulatory research, analysis and monitoring"/>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547"/>
    <s v="Graasdierpremie - Use of drones in counting animals "/>
    <s v="https://staff.science.uva.nl/p.s.m.mettes/papers/drones-eccvw14.pdf"/>
    <m/>
    <s v="nature conservation by auto matically monitoring animal distribution and animal abundance. Typi cally, such conservation tasks are performed manually on foot or after_x000a_an aerial recording from a manned aircraft. Such manual approaches are expensive, slow and labor intensive."/>
    <s v="National"/>
    <x v="13"/>
    <s v="NL"/>
    <s v="NVWA"/>
    <s v="Central-Government"/>
    <x v="3"/>
    <s v="Agriculture, forestry, fishing and hunting"/>
    <x v="4"/>
    <x v="3"/>
    <m/>
    <s v="Integration and Interaction"/>
    <s v="Robotics and Automation"/>
    <m/>
    <m/>
    <s v="B-LGA"/>
    <m/>
    <m/>
    <m/>
    <m/>
    <s v="Minimal-risk"/>
    <s v=" 0 Confident"/>
    <m/>
    <m/>
    <s v="Cognitive Robotics and Process Automation, Connected and Automated Vehicles"/>
    <s v="Enforcement"/>
    <s v="Supporting inspection processes"/>
    <x v="0"/>
    <m/>
    <m/>
    <m/>
    <s v="G2B"/>
    <s v="Dynamic Data"/>
    <s v="Location Data"/>
    <s v="Enforcement"/>
    <m/>
    <m/>
    <s v="Organizational / Sustained Chang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8"/>
    <s v="Hansken - Faster search of photographs because of smart algorithm"/>
    <s v="https://www.hansken.nl/latest/news/2021/03/21/smart-algorithm-faster-search_x000a_https://www.forensischinstituut.nl/forensisch-onderzoek/hansken"/>
    <m/>
    <s v="There must be a more efficient way of doing this, thought the data scientists at the Netherlands Forensic Institute (NFI), and so they developed the Forensic Image Recognition Engine (FIRE) software library. Working on the basis of existing models, the experts created a machine learning algorithm that, after ‘training’, is able to find the proverbial needle in the haystack. Using artificial intelligence is not just interesting in drugs cases involving shipping containers but can also be valuable for many other police investigations. Above all, automating the search process saves massive amounts of time and frees up police officers for other tasks."/>
    <s v="National"/>
    <x v="13"/>
    <s v="NL"/>
    <s v="Police, NFI"/>
    <s v="Central-Government"/>
    <x v="5"/>
    <s v="R&amp;D public order and safety."/>
    <x v="3"/>
    <x v="7"/>
    <m/>
    <s v="Learning"/>
    <s v="Machine learning"/>
    <s v="Machine learning"/>
    <m/>
    <s v="A-MLA"/>
    <m/>
    <m/>
    <m/>
    <m/>
    <s v="Minimal-risk"/>
    <s v=" 0 Confident"/>
    <m/>
    <m/>
    <s v="Machine Learning, Deep Learning"/>
    <s v="Internal management"/>
    <s v="Internal support processes"/>
    <x v="0"/>
    <m/>
    <m/>
    <m/>
    <s v="G2G"/>
    <s v="Historical Data"/>
    <s v="Historical Data"/>
    <s v="Enforcement"/>
    <m/>
    <s v="3 - AI4IOP"/>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49"/>
    <s v="Hansken - Recognizing images of narcotics in digital seizure"/>
    <s v="https://www.hansken.nl/latest/news/2021/03/21/smart-algorithm-faster-search"/>
    <m/>
    <s v="The NFI has a project under way using AI to recognise narcotics seized from images"/>
    <s v="National"/>
    <x v="13"/>
    <s v="NL"/>
    <s v="Netherlands Forensic Institute"/>
    <s v="Central-Government"/>
    <x v="4"/>
    <s v="Health n.e.c."/>
    <x v="1"/>
    <x v="7"/>
    <m/>
    <s v="Perception"/>
    <s v="Computer vision"/>
    <s v="Machine learning"/>
    <m/>
    <s v="A-MLA"/>
    <s v="6-LawEnforcement"/>
    <s v="6a-LawEnforcement-riskassess_np"/>
    <m/>
    <m/>
    <s v="Limited-risk"/>
    <s v="-1 Minimal/Limited"/>
    <m/>
    <m/>
    <s v="Computer Vision and Identity Recognition"/>
    <s v="Enforcement"/>
    <s v="Predictive enforcement processes"/>
    <x v="0"/>
    <m/>
    <m/>
    <m/>
    <s v="G2G"/>
    <s v="Historical Data"/>
    <s v="Historical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50"/>
    <s v="HKV Eye - Line in Water"/>
    <s v="https://www.rvo.nl/subsidie-en-financieringswijzer/sbir/sbir-oproep-artifici%C3%ABle-intelligentie-voor-de-publieke-diensten/publieke-samenvattingen_x000a_https://www.hkv.nl/actueel/hkveye-%C2%96-een-helpende-hand-voor-beheer-en-onderhoud-van-waterkeringen/"/>
    <m/>
    <s v="With HKVEYE ('a new organism on the dike'), HKV Lijn develops extra eyes in water to inspect dikes better and easier. HKVEYE looks in detail at the condition of the dike."/>
    <s v="Local"/>
    <x v="13"/>
    <s v="NL"/>
    <s v="HKV Line in water B.V."/>
    <s v="Private sector"/>
    <x v="2"/>
    <s v="Environmental protection n.e.c."/>
    <x v="4"/>
    <x v="7"/>
    <m/>
    <s v="Integration and Interaction"/>
    <s v="Robotics and Automation"/>
    <m/>
    <m/>
    <s v="B-LGA"/>
    <m/>
    <m/>
    <m/>
    <s v="Use critical realtime data"/>
    <s v="Limited-risk"/>
    <s v=" 0 Confident"/>
    <m/>
    <m/>
    <s v="Cognitive Robotics and Process Automation, Connected and Automated Vehicles"/>
    <s v="Enforcement"/>
    <s v="Predictive enforcement processes"/>
    <x v="0"/>
    <m/>
    <m/>
    <m/>
    <s v="G2G"/>
    <s v="Dynamic Data"/>
    <s v="Location Data"/>
    <s v="Internal Management"/>
    <m/>
    <m/>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51"/>
    <s v="Identifying people at risk of falling into large debts"/>
    <s v="https://nos.nl/artikel/2366864-fraude-opsporen-of-gevaar-van-discriminatie-gemeenten-gebruiken-slimme-algoritmes.html"/>
    <m/>
    <s v="People at risk of defaulting into large debts automatically surface"/>
    <s v="Local"/>
    <x v="13"/>
    <s v="NL"/>
    <s v="Municipality of Amsterdam"/>
    <s v="Local Government"/>
    <x v="0"/>
    <s v="Social protection n.e.c."/>
    <x v="3"/>
    <x v="7"/>
    <m/>
    <s v="Planning"/>
    <s v="Planning and Scheduling"/>
    <m/>
    <m/>
    <s v="B-LGA"/>
    <s v="5-Services&amp;Benefits"/>
    <s v="5b-Services&amp;Benefit-creditworthinessnp"/>
    <m/>
    <m/>
    <s v="High-risk"/>
    <s v=" 0 Confident"/>
    <m/>
    <m/>
    <s v="Predictive Analytics, Simulation and Data Visualisation"/>
    <s v="Enforcement"/>
    <s v="Supporting inspection processes"/>
    <x v="0"/>
    <m/>
    <m/>
    <m/>
    <s v="G2C"/>
    <s v="Historical Data"/>
    <s v="Historical Data"/>
    <s v="Public Services and engagement"/>
    <m/>
    <m/>
    <s v="Organizational / Sustained Chang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52"/>
    <s v="ID lab"/>
    <s v="https://www.digitaleoverheid.nl/achtergrondartikelen/minder-risicos-in-de-binnenvaart-zo-werkt-het-id-lab/ "/>
    <m/>
    <s v="Data scientists from the ID lab help the ILT to strengthen data-driven supervision and address the societal challenges that the organization faces. The approach is both demand-oriented and data-driven."/>
    <s v="National"/>
    <x v="13"/>
    <s v="NL"/>
    <s v="Environment and Transport Inspectorate (ILT)"/>
    <s v="Governmental"/>
    <x v="10"/>
    <m/>
    <x v="4"/>
    <x v="2"/>
    <m/>
    <s v="Learning"/>
    <s v="Machine learning"/>
    <m/>
    <m/>
    <m/>
    <m/>
    <m/>
    <m/>
    <m/>
    <m/>
    <s v=" 0 Confident"/>
    <m/>
    <m/>
    <m/>
    <m/>
    <m/>
    <x v="0"/>
    <m/>
    <m/>
    <m/>
    <m/>
    <m/>
    <m/>
    <s v="Auditing and logging"/>
    <m/>
    <m/>
    <m/>
    <b v="0"/>
    <m/>
    <m/>
    <m/>
    <m/>
    <m/>
    <b v="0"/>
    <b v="0"/>
    <m/>
    <m/>
    <m/>
    <m/>
    <m/>
    <m/>
    <m/>
    <b v="0"/>
    <m/>
    <m/>
    <m/>
    <s v="Hoekstra, M., Chideock, C., &amp; Veenstra, A.F. van (2021). Quik Scan AI in de Publieke Dienstverlening II - Longlist Initiatieven. TNO: Den Haag."/>
    <s v="retired"/>
    <x v="1"/>
    <m/>
    <s v="Colin van Noordt"/>
    <d v="2021-05-24T00:00:00"/>
    <m/>
  </r>
  <r>
    <s v="AIWT6-553"/>
    <s v="Detecting illegal logging"/>
    <s v=" "/>
    <m/>
    <m/>
    <s v="Regional"/>
    <x v="13"/>
    <s v="NL"/>
    <s v="Province of Groningen, NEO"/>
    <s v="Governmental"/>
    <x v="2"/>
    <s v="Environmental protection n.e.c."/>
    <x v="4"/>
    <x v="4"/>
    <m/>
    <s v="Learning"/>
    <s v="Machine learning"/>
    <m/>
    <m/>
    <m/>
    <m/>
    <m/>
    <m/>
    <m/>
    <m/>
    <s v=" 0 Confident"/>
    <m/>
    <m/>
    <m/>
    <m/>
    <m/>
    <x v="0"/>
    <m/>
    <m/>
    <m/>
    <m/>
    <m/>
    <m/>
    <s v="Enforc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54"/>
    <s v="Infobox criminal and unexplained assets (iCOV)"/>
    <s v="https://hetccv.nl/onderwerpen/veilige-vakantieparken/overzicht-maatregelen/analyse-icov/_x000a_https://www.securitymanagement.nl/big-data-fraude/_x000a_https://icov.nl/organisatie/"/>
    <m/>
    <s v="System provides insight into the assets of individuals and companies based on risk factors. An example is analyzing suspicious transactions in Rotterdam-Zuid."/>
    <s v="National"/>
    <x v="13"/>
    <s v="NL"/>
    <s v="Public Prosecutor's Office, the National Police, the Tax Authorities, Customs, the FIOD and the Financial Intelligence Unit, the Social Affairs and Employment Inspectorate (Investigation Directorate), the Intelligence and Investigation Service of the Environment and Transport Inspectorate (ILT-IOD), the Intelligence and Investigation Service of the Dutch Food and Consumer Product Safety Authority (NVWA-IOD), the Media Commissioner "/>
    <s v="Central-Government"/>
    <x v="5"/>
    <s v="Police Services"/>
    <x v="3"/>
    <x v="3"/>
    <m/>
    <s v="Planning"/>
    <s v="Planning and Scheduling"/>
    <m/>
    <m/>
    <s v="B-LGA"/>
    <m/>
    <m/>
    <m/>
    <s v="Focus directly natural persons"/>
    <s v="Limited-risk"/>
    <s v=" 0 Confident"/>
    <m/>
    <m/>
    <s v="Predictive Analytics, Simulation and Data Visualisation"/>
    <s v="Enforcement"/>
    <s v="Supporting inspection processes"/>
    <x v="0"/>
    <m/>
    <m/>
    <m/>
    <s v="G2B"/>
    <s v="Dynamic Data"/>
    <s v="Streaming Data"/>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5"/>
    <s v="Information from archives"/>
    <s v=" "/>
    <m/>
    <m/>
    <s v="Local"/>
    <x v="13"/>
    <s v="NL"/>
    <s v="Municipality of Amsterdam"/>
    <s v="Governmental"/>
    <x v="1"/>
    <s v="Executive and legislative organs, financial and fiscal affairs, external affairs."/>
    <x v="3"/>
    <x v="4"/>
    <m/>
    <s v="Learning"/>
    <s v="Machine learning"/>
    <m/>
    <m/>
    <m/>
    <m/>
    <m/>
    <m/>
    <m/>
    <m/>
    <s v=" 0 Confident"/>
    <m/>
    <m/>
    <s v="AI-empowered Knowledge Management"/>
    <m/>
    <m/>
    <x v="0"/>
    <m/>
    <m/>
    <m/>
    <m/>
    <m/>
    <m/>
    <s v="Internal Manag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56"/>
    <s v="Inspection bridges with drones"/>
    <s v="https://datascienceinitiative.eu/wp-content/uploads/2020/05/DSI-AIBinnenDeOverheid.pdf"/>
    <m/>
    <s v="Instead of human capacity, drones are used to inspect bridges and viaducts."/>
    <s v="National"/>
    <x v="13"/>
    <s v="NL"/>
    <s v="Rijkswaterstaat and market parties"/>
    <s v="Central-Government"/>
    <x v="3"/>
    <s v="Transport"/>
    <x v="4"/>
    <x v="0"/>
    <m/>
    <s v="Integration and Interaction"/>
    <s v="Robotics and Automation"/>
    <m/>
    <m/>
    <s v="B-LGA"/>
    <s v="2-CritInfrastruct"/>
    <s v="2-CritInfrastruct"/>
    <m/>
    <m/>
    <s v="High-risk"/>
    <s v=" 0 Confident"/>
    <m/>
    <m/>
    <s v="Cognitive Robotics and Process Automation, Connected and Automated Vehicles"/>
    <s v="Enforcement"/>
    <s v="Supporting inspection processes"/>
    <x v="0"/>
    <m/>
    <m/>
    <m/>
    <s v="G2C"/>
    <s v="Dynamic Data"/>
    <s v="Location Data"/>
    <s v="Internal Management"/>
    <m/>
    <m/>
    <s v="Transformative / Disruptive"/>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7"/>
    <s v="Intelligent traffic control systems (I-VRI's) - Better traffic flow "/>
    <s v="https://www.talking-traffic.com/nl/partner-worden-bij-talking-traffic/clusters-en-expertise/intelligente-vri-s"/>
    <s v="Info@talking-traffic.com"/>
    <s v="The province of Gelderland has replaced the existing traffic lights with intelligent traffic control systems (iVRIs) at 8 intersections in Arnhem and Velp. These new installations ensure better flow. The iVRI's use mobile data from road users. For example, buses and emergency services can be given priority when passing through an intersection. In addition, the road user receives up-to-date information about the fastest route through the city and advice on speed. This information allows road users to tailor their traffic behaviour to the current situation. This results in a better flow."/>
    <s v="Regional"/>
    <x v="13"/>
    <s v="NL"/>
    <s v="Province of Gelderland"/>
    <s v="Local Government"/>
    <x v="3"/>
    <s v="Transport"/>
    <x v="3"/>
    <x v="6"/>
    <m/>
    <s v="Planning"/>
    <s v="Planning and Scheduling"/>
    <m/>
    <m/>
    <s v="B-LGA"/>
    <m/>
    <m/>
    <m/>
    <s v="Use critical realtime data"/>
    <s v="Limited-risk"/>
    <s v=" 0 Confident"/>
    <m/>
    <m/>
    <s v="Predictive Analytics, Simulation and Data Visualisation"/>
    <s v="Public services and engagement"/>
    <s v="Service integration (various)"/>
    <x v="0"/>
    <m/>
    <m/>
    <m/>
    <s v="G2G"/>
    <s v="Dynamic Data"/>
    <s v="Location Data"/>
    <s v="Public Services and engag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58"/>
    <s v="Use of scan cars for underground containers - Determining type of waste "/>
    <s v="https://www.digitaleoverheid.nl/overzicht-van-alle-onderwerpen/nieuwe-technologieen-data-en-ethiek/het-led/toolbox/aan-de-slag-datagedreven-werken-in-de-praktijk/ "/>
    <m/>
    <s v="By means of scan cars that drive around The Hague, photos can be taken of underground containers (ORAC's). Thanks to AI, it is determined what type of waste there is. "/>
    <s v="Local"/>
    <x v="13"/>
    <s v="NL"/>
    <s v="Municipality of The Hague"/>
    <s v="Local Government"/>
    <x v="8"/>
    <s v="Housing and community amenities n.e.c."/>
    <x v="3"/>
    <x v="0"/>
    <m/>
    <s v="Perception"/>
    <s v="Computer vision"/>
    <m/>
    <m/>
    <s v="C-STA"/>
    <m/>
    <m/>
    <m/>
    <m/>
    <s v="Minimal-risk"/>
    <s v=" 0 Confident"/>
    <m/>
    <m/>
    <s v="Computer Vision and Identity Recognition"/>
    <s v="Enforcement"/>
    <s v="Smart Recognition processes"/>
    <x v="0"/>
    <m/>
    <m/>
    <m/>
    <s v="G2B"/>
    <s v="Dynamic Data"/>
    <s v="Dynamic Data"/>
    <s v="Public Services and eng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9"/>
    <s v="iRN_iColumbo"/>
    <s v="https://docplayer.nl/4918688-Projectplan-verduurzaming-irn-icolumbo.html"/>
    <s v="www.tno.nl"/>
    <s v="A service within the Internet Research &amp;Investigation Network (iRN) of the police where the Internet can be methodically and automatically searched for suspicious material.  TK 2013-2014, 26 643, nr. 298, p. 16"/>
    <s v="National"/>
    <x v="13"/>
    <s v="NL"/>
    <s v="Dutch Police"/>
    <s v="Central-Government"/>
    <x v="5"/>
    <s v="Police Services"/>
    <x v="3"/>
    <x v="11"/>
    <m/>
    <s v="Learning"/>
    <s v="Machine learning"/>
    <s v="Machine learning"/>
    <m/>
    <s v="A-MLA"/>
    <s v="6-LawEnforcement"/>
    <s v="6a-LawEnforcement-riskassess_np"/>
    <m/>
    <m/>
    <s v="Limited-risk"/>
    <s v=" 0 Confident"/>
    <m/>
    <m/>
    <s v="Machine Learning, Deep Learning"/>
    <s v="Enforcement"/>
    <s v="Predictive enforcement processes"/>
    <x v="0"/>
    <m/>
    <m/>
    <m/>
    <s v="G2G"/>
    <s v="Dynamic Data"/>
    <m/>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60"/>
    <s v="Artificial Intelligence Knowledge System for the judiciary searches for similar lawsuits"/>
    <s v="https://www.rijksoverheid.nl/binaries/rijksoverheid/documenten/kamerstukken/2018/12/19/ek-artificiele-intelligentie-en-algoritmen-in-de-rechtspleging/ek-artificiele-intelligentie-en-algoritmen-in-de-rechtspleging.pdf https://www.tweedekamer.nl/kamerstukken/kamervragen/detail?id=2020Z03232&amp;did=2020D11984"/>
    <m/>
    <s v="Knowledge system searches for similar lawsuits using entered text and gives the user the top 10 most similar lawsuits"/>
    <s v="Regional"/>
    <x v="13"/>
    <s v="NL"/>
    <s v="District Court of East Brabant"/>
    <s v="Local Government"/>
    <x v="5"/>
    <s v="Law courts"/>
    <x v="4"/>
    <x v="1"/>
    <m/>
    <s v="Reasoning"/>
    <s v="Knowledge representation"/>
    <m/>
    <m/>
    <s v="B-LGA"/>
    <s v="8-Justice"/>
    <m/>
    <m/>
    <s v="Output that could produce physical damages to natural persons"/>
    <s v="Limited-risk"/>
    <s v="-1 Minimal/Limited"/>
    <m/>
    <m/>
    <s v="AI-empowered Knowledge Management"/>
    <s v="Internal management"/>
    <s v="Internal support processes"/>
    <x v="0"/>
    <m/>
    <m/>
    <m/>
    <s v="G2B"/>
    <s v="Historical Data"/>
    <s v="Historical Data"/>
    <s v="Internal Management"/>
    <m/>
    <s v="3 - AI4IOP"/>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61"/>
    <s v="Chamber of Commerce"/>
    <s v="TK 2010-2011, 17050, nr. 414 (bijlage)"/>
    <m/>
    <s v="The Chamber of Commerce analyses on a structural basis whether there are striking developments at the companies registered in the NHR, for example whether there are many board changes."/>
    <s v="National"/>
    <x v="13"/>
    <s v="NL"/>
    <s v="Chamber of Commerce"/>
    <s v="Governmental"/>
    <x v="3"/>
    <s v="General economic, commercial and labour affair"/>
    <x v="3"/>
    <x v="4"/>
    <m/>
    <s v="Reasoning"/>
    <s v="Automated reasoning"/>
    <m/>
    <m/>
    <m/>
    <m/>
    <m/>
    <m/>
    <m/>
    <m/>
    <s v=" 0 Confident"/>
    <m/>
    <m/>
    <m/>
    <m/>
    <m/>
    <x v="0"/>
    <m/>
    <m/>
    <m/>
    <m/>
    <m/>
    <m/>
    <s v="Business intelligence"/>
    <m/>
    <m/>
    <m/>
    <b v="0"/>
    <m/>
    <m/>
    <m/>
    <m/>
    <m/>
    <b v="0"/>
    <b v="0"/>
    <m/>
    <m/>
    <m/>
    <m/>
    <m/>
    <m/>
    <m/>
    <b v="0"/>
    <m/>
    <m/>
    <m/>
    <s v="Hoekstra, M., Chideock, C., &amp; Veenstra, A.F. van (2021). Quik Scan AI in de Publieke Dienstverlening II - Longlist Initiatieven. TNO: Den Haag."/>
    <s v="retired"/>
    <x v="1"/>
    <m/>
    <s v="Colin van Noordt"/>
    <d v="2021-05-24T00:00:00"/>
    <m/>
  </r>
  <r>
    <s v="AIWT6-562"/>
    <s v="LAA - Address quality BRP"/>
    <s v="https://www.rijksoverheid.nl/binaries/rijksoverheid/documenten/rapporten/2016/03/21/rapport-landelijke-aanpak-adreskwaliteit/rapport-landelijke-aanpak-adreskwaliteit.pdf_x000a_https://www.ictu.nl/projecten/landelijke-aanpak-adreskwaliteit"/>
    <m/>
    <s v="Data analysis used to achieve pattern recognition and to search for incorrect addressing based on this. The aim is to put the BRP in order and ultimately contribute to the fight against fraud."/>
    <s v="National"/>
    <x v="13"/>
    <s v="NL"/>
    <s v="Ministry of Interior"/>
    <s v="Central-Government"/>
    <x v="1"/>
    <s v="Executive and legislative organs, financial and fiscal affairs, external affairs."/>
    <x v="3"/>
    <x v="1"/>
    <m/>
    <s v="Planning"/>
    <s v="Planning and Scheduling"/>
    <m/>
    <m/>
    <s v="B-LGA"/>
    <m/>
    <m/>
    <m/>
    <m/>
    <s v="Minimal-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63"/>
    <s v="Legal engineering program with Calculemus Flint"/>
    <s v=" "/>
    <m/>
    <s v="The legal engineering program with Calculemus Flint is a method for interpreting legal sources and applying standards. Calculemus is a step-by-step plan to solve normative questions. Flint (Formal Language for the Interpretation of Normative Theories) is the domain specific language forinterpreting for legal sources."/>
    <s v="Local"/>
    <x v="13"/>
    <s v="NL"/>
    <s v="TNO, the IND, the Ministry of the Interior and Kingdom Relations, the investment post OBDO (Government-wide Policy Consultation Digital Government), Ministry of Jusititie and Security, ICTU, Ministry of Economic Affairs and Climate, Ministry of Finance, University of Amsterdam and CWI."/>
    <s v="Private sector"/>
    <x v="10"/>
    <m/>
    <x v="4"/>
    <x v="4"/>
    <m/>
    <s v="Learning"/>
    <s v="Machine learning"/>
    <m/>
    <m/>
    <m/>
    <m/>
    <m/>
    <m/>
    <m/>
    <m/>
    <s v=" 0 Confident"/>
    <m/>
    <m/>
    <m/>
    <m/>
    <m/>
    <x v="0"/>
    <m/>
    <m/>
    <m/>
    <m/>
    <m/>
    <m/>
    <s v="Process digitalisation"/>
    <m/>
    <m/>
    <m/>
    <b v="0"/>
    <m/>
    <m/>
    <m/>
    <m/>
    <m/>
    <b v="0"/>
    <b v="0"/>
    <m/>
    <m/>
    <m/>
    <m/>
    <m/>
    <m/>
    <m/>
    <b v="0"/>
    <m/>
    <m/>
    <m/>
    <s v="Hoekstra, M., Chideock, C., &amp; Veenstra, A.F. van (2021). Quik Scan AI in de Publieke Dienstverlening II - Longlist Initiatieven. TNO: Den Haag."/>
    <s v="validated"/>
    <x v="1"/>
    <s v="Missing link"/>
    <s v="Colin van Noordt"/>
    <d v="2021-05-24T00:00:00"/>
    <m/>
  </r>
  <r>
    <s v="AIWT6-564"/>
    <s v="Using smart algorithms to map whether building or demolishing certain homes improves liveability"/>
    <s v="https://nos.nl/artikel/2366864-fraude-opsporen-of-gevaar-van-discriminatie-gemeenten-gebruiken-slimme-algoritmes.html"/>
    <m/>
    <s v="The Municipality of Breda uses smart algorithms to investigate whether building or demolishing certain types of homes improves the quality of life."/>
    <s v="Local"/>
    <x v="13"/>
    <s v="NL"/>
    <s v="Municipality of Breda"/>
    <s v="Local Government"/>
    <x v="8"/>
    <s v="Housing development."/>
    <x v="3"/>
    <x v="7"/>
    <m/>
    <s v="Planning"/>
    <s v="Planning and Scheduling"/>
    <m/>
    <m/>
    <s v="B-LGA"/>
    <m/>
    <m/>
    <m/>
    <m/>
    <s v="Minimal-risk"/>
    <s v=" 0 Confident"/>
    <m/>
    <m/>
    <s v="Predictive Analytics, Simulation and Data Visualisation"/>
    <s v="Analysis, monitoring and regulatory research"/>
    <s v="Prediction and planning "/>
    <x v="0"/>
    <m/>
    <m/>
    <m/>
    <s v="G2B"/>
    <s v="Historical Data"/>
    <s v="Historical Data"/>
    <s v="Regulatory research, analysis and monitoring"/>
    <m/>
    <m/>
    <m/>
    <s v="Improved Public Service"/>
    <m/>
    <m/>
    <s v="x"/>
    <s v="x"/>
    <m/>
    <s v="Open Government Capabilities"/>
    <b v="0"/>
    <m/>
    <m/>
    <m/>
    <m/>
    <m/>
    <m/>
    <m/>
    <s v="Open government capabilities"/>
    <m/>
    <s v="x"/>
    <m/>
    <s v="Hoekstra, M., Chideock, C., &amp; Veenstra, A.F. van (2021). Quik Scan AI in de Publieke Dienstverlening II - Longlist Initiatieven. TNO: Den Haag."/>
    <s v="validated"/>
    <x v="0"/>
    <m/>
    <s v="Colin van Noordt"/>
    <d v="2021-05-24T00:00:00"/>
    <m/>
  </r>
  <r>
    <s v="AIWT6-565"/>
    <s v="Micro subsidies, automated decision-making saves energy"/>
    <s v=" "/>
    <m/>
    <s v="Automated decision-making saves energy"/>
    <s v="Regional"/>
    <x v="13"/>
    <s v="NL"/>
    <s v="Province of South Holland"/>
    <s v="Governmental"/>
    <x v="10"/>
    <m/>
    <x v="4"/>
    <x v="4"/>
    <m/>
    <s v="Reasoning"/>
    <s v="Automated reasoning"/>
    <m/>
    <m/>
    <m/>
    <m/>
    <m/>
    <m/>
    <m/>
    <m/>
    <s v=" 0 Confident"/>
    <m/>
    <m/>
    <m/>
    <m/>
    <m/>
    <x v="0"/>
    <m/>
    <m/>
    <m/>
    <m/>
    <m/>
    <m/>
    <s v="Process automation"/>
    <m/>
    <m/>
    <m/>
    <b v="0"/>
    <m/>
    <m/>
    <m/>
    <m/>
    <m/>
    <b v="0"/>
    <b v="0"/>
    <m/>
    <m/>
    <m/>
    <m/>
    <m/>
    <m/>
    <m/>
    <b v="0"/>
    <m/>
    <m/>
    <m/>
    <s v="Hoekstra, M., Chideock, C., &amp; Veenstra, A.F. van (2021). Quik Scan AI in de Publieke Dienstverlening II - Longlist Initiatieven. TNO: Den Haag."/>
    <s v="validated"/>
    <x v="1"/>
    <s v="Missing link"/>
    <s v="Colin van Noordt"/>
    <d v="2021-05-24T00:00:00"/>
    <m/>
  </r>
  <r>
    <s v="AIWT6-566"/>
    <s v="Monitor vital holiday parks "/>
    <s v="http://vitalevakantieparken.nl/default.aspx"/>
    <m/>
    <s v="Monitor vital holiday parks for insight into the quality of holiday parks contains the following functionalities.m: benchmark, planning and measuring interventions, quality of the parks etc."/>
    <s v="Local"/>
    <x v="13"/>
    <s v="NL"/>
    <s v="Municipalities Putten. Heerde, Epe, Harderwijk, Ede, Ermelo and the province of Gelderland"/>
    <s v="Governmental"/>
    <x v="2"/>
    <s v="Other industries"/>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67"/>
    <s v="Monitoring in motion with AI"/>
    <s v=" "/>
    <m/>
    <s v="In this project, a smart camera system is developed to recognize, identify and measure objects in public spaces. "/>
    <s v="Local"/>
    <x v="13"/>
    <s v="NL"/>
    <s v="Eco Consult, Devise Analytics"/>
    <s v="Private sector"/>
    <x v="1"/>
    <m/>
    <x v="4"/>
    <x v="4"/>
    <m/>
    <s v="Perception"/>
    <s v="Computer vision"/>
    <m/>
    <m/>
    <s v="A-MLA"/>
    <m/>
    <m/>
    <m/>
    <m/>
    <s v="Limited-risk"/>
    <s v=" 0 Confident"/>
    <m/>
    <m/>
    <m/>
    <m/>
    <m/>
    <x v="0"/>
    <m/>
    <m/>
    <m/>
    <m/>
    <m/>
    <m/>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68"/>
    <s v="Mutation signaling using AI"/>
    <s v="https://www.rvo.nl/subsidie-en-financieringswijzer/sbir/sbir-oproep-artifici%C3%ABle-intelligentie-voor-de-publieke-diensten/publieke-samenvattingen "/>
    <m/>
    <s v="During phase 1 of this SBIR, Readar investigates whether it can develop a mutation signaling on aerial photographs. The aim is to keep map material such as the BAG and BGT up to date more effectively. At the moment, this process has a lot of handicrafts. With the help of AI, the company expects to be able to automate the manual detection of the mutations."/>
    <s v="Local"/>
    <x v="13"/>
    <s v="NL"/>
    <s v="Readar B.V. "/>
    <s v="Private sector"/>
    <x v="10"/>
    <m/>
    <x v="4"/>
    <x v="4"/>
    <m/>
    <s v="Learning"/>
    <s v="Machine learning"/>
    <m/>
    <m/>
    <m/>
    <m/>
    <m/>
    <m/>
    <m/>
    <m/>
    <s v=" 0 Confident"/>
    <m/>
    <m/>
    <m/>
    <m/>
    <m/>
    <x v="0"/>
    <m/>
    <m/>
    <m/>
    <m/>
    <m/>
    <m/>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69"/>
    <s v="MyStatLab"/>
    <s v="www.overheid.nl"/>
    <m/>
    <s v="'Big Learning Data' from Blackboard and other large-scale e-learning educational applications are used to gain knowledge about learning processes."/>
    <s v="Local"/>
    <x v="13"/>
    <s v="NL"/>
    <s v="Universities"/>
    <s v="Academic-Research"/>
    <x v="9"/>
    <m/>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retired"/>
    <x v="1"/>
    <m/>
    <s v="Colin van Noordt"/>
    <d v="2021-05-24T00:00:00"/>
    <m/>
  </r>
  <r>
    <s v="AIWT6-570"/>
    <s v="Tackling undermining using AI"/>
    <s v="https://www.rvo.nl/subsidie-en-financieringswijzer/sbir/sbir-oproep-artifici%C3%ABle-intelligentie-voor-de-publieke-diensten/publieke-samenvattingen "/>
    <m/>
    <s v="With a mobile app and web portal, Milvum can pass on suspicions of subversion (such as illegal prostitution or drug production) directly to the municipality. The addition of AI functionality (e.g. big data analysis) will take the platform one step further; for example by better identifying, categorising and prioritising subversive crime."/>
    <s v="Local"/>
    <x v="13"/>
    <s v="NL"/>
    <s v="Milvum B.V."/>
    <s v="Private sector"/>
    <x v="5"/>
    <s v="Public order and safety n.e.c."/>
    <x v="1"/>
    <x v="7"/>
    <m/>
    <s v="Learning"/>
    <s v="Machine learning"/>
    <s v="Machine learning"/>
    <m/>
    <s v="A-MLA"/>
    <s v="6-LawEnforcement"/>
    <m/>
    <m/>
    <s v="Output that could produce physical damages to natural persons"/>
    <s v="Limited-risk"/>
    <s v="-3 Not Confident"/>
    <m/>
    <m/>
    <m/>
    <s v="Enforcement"/>
    <s v="Predictive enforcement processes"/>
    <x v="0"/>
    <m/>
    <m/>
    <m/>
    <s v="G2C"/>
    <s v="Dynamic Data"/>
    <s v="Dynamic Data"/>
    <s v="Process automation"/>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71"/>
    <s v="Detecting 'unknown' companies with environmental risk"/>
    <s v="https://www.digitaleoverheid.nl/nieuws/data-project-eindhoven-maakt-onvindbare-bedrijven-vindbaar/"/>
    <m/>
    <s v="Mapping unknown companies that pose a potential environmental risk by making smart use of data."/>
    <s v="Local"/>
    <x v="13"/>
    <s v="NL"/>
    <s v="Municipality of Eindhoven"/>
    <s v="Local Government"/>
    <x v="3"/>
    <s v="General economic, commercial and labour affair"/>
    <x v="1"/>
    <x v="5"/>
    <m/>
    <s v="Planning"/>
    <s v="Planning and Scheduling"/>
    <m/>
    <m/>
    <s v="B-LGA"/>
    <m/>
    <m/>
    <m/>
    <m/>
    <s v="Minimal-risk"/>
    <s v="-1 Minimal/Limited"/>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72"/>
    <s v="Detecting welfare fraud - Prediction of the likelihood of unlawful behavior"/>
    <s v="https://www.gemeentennl.nl/digitaal/inkoop-van-ai-door-gemeenten-3x-transparanter/en    https://www.nissewaard.nl/werk-en-inkomen/werk-en-inkomen_to/voorspelmodel-bijstandsfraude.htm en Gemeente Nissewaard. (z.d.). Infographic hoe controleren we de uitvoering van de bijstand? Opgevraagd van: https://www.nissewaard.nl/contact/contact_to/de-avg-in-nissewaard.htm "/>
    <m/>
    <s v="The municipality of Nissewaard uses AI to detect welfare fraud. The algorithm maps patterns in data that indicate an increased risk of wrongdoing. Based on these patterns, the algorithm predicts the likelihood of unlawful behavior for each client. "/>
    <s v="Local"/>
    <x v="13"/>
    <s v="NL"/>
    <s v="Totta Datalab, municipality of Nissewaard, municipality of Brielle"/>
    <s v="Local Government"/>
    <x v="0"/>
    <s v="Social protection n.e.c."/>
    <x v="3"/>
    <x v="5"/>
    <m/>
    <s v="Planning"/>
    <s v="Planning and Scheduling"/>
    <m/>
    <m/>
    <s v="B-LGA"/>
    <s v="6-LawEnforcement"/>
    <s v="6e-LawEnforcement-predictcrime"/>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3"/>
    <s v="Detecting welfare fraud in the municipality of Deventer and Goirle"/>
    <s v="https://nos.nl/artikel/2366864-fraude-opsporen-of-gevaar-van-discriminatie-gemeenten-gebruiken-slimme-algoritmes.html"/>
    <m/>
    <s v="Generating risk profiles of welfare recipients. On the basis of the risk score, it is determined whether a dossier is additionally investigated."/>
    <s v="Local"/>
    <x v="13"/>
    <s v="NL"/>
    <s v="Municipality of Deventer, Municipality of Goirle"/>
    <s v="Local Government"/>
    <x v="0"/>
    <s v="Social protection n.e.c."/>
    <x v="4"/>
    <x v="7"/>
    <m/>
    <s v="Planning"/>
    <s v="Planning and Scheduling"/>
    <s v="Machine learning"/>
    <m/>
    <s v="A-MLA"/>
    <s v="5-Services&amp;Benefits"/>
    <s v="6f-LawEnforcement-profiling_np"/>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4"/>
    <s v="Detection of crime and subversion"/>
    <s v="https://nos.nl/artikel/2366864-fraude-opsporen-of-gevaar-van-discriminatie-gemeenten-gebruiken-slimme-algoritmes.html"/>
    <m/>
    <s v="The municipality of Leudal uses algorithms to detect crime and subversion: in buildings where the paperwork smacks of suspicious cases. "/>
    <s v="Local"/>
    <x v="13"/>
    <s v="NL"/>
    <s v="Municipality of Leudal"/>
    <s v="Local Government"/>
    <x v="5"/>
    <s v="Public order and safety n.e.c."/>
    <x v="3"/>
    <x v="7"/>
    <m/>
    <s v="Planning"/>
    <s v="Planning and Scheduling"/>
    <s v="Machine learning"/>
    <m/>
    <s v="A-MLA"/>
    <s v="6-LawEnforcement"/>
    <s v="6a-LawEnforcement-riskassess_np"/>
    <m/>
    <m/>
    <s v="High-risk"/>
    <s v=" 0 Confident"/>
    <m/>
    <m/>
    <s v="Predictive Analytics, Simulation and Data Visualisation"/>
    <s v="Enforcement"/>
    <s v="Supporting inspection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5"/>
    <s v="Detection of crime and subversion in the municipality of Dronten"/>
    <s v="https://nos.nl/artikel/2366864-fraude-opsporen-of-gevaar-van-discriminatie-gemeenten-gebruiken-slimme-algoritmes.html"/>
    <m/>
    <s v="Dronten Municipality has an experiment under way to investigate how algorithms can be used to detect subversive crime"/>
    <s v="Local"/>
    <x v="13"/>
    <s v="NL"/>
    <s v="Municipality of Dronten"/>
    <s v="Local Government"/>
    <x v="5"/>
    <s v="Public order and safety n.e.c."/>
    <x v="4"/>
    <x v="7"/>
    <m/>
    <s v="Planning"/>
    <s v="Planning and Scheduling"/>
    <s v="Machine learning"/>
    <m/>
    <s v="A-MLA"/>
    <s v="6-LawEnforcement"/>
    <s v="6a-LawEnforcement-riskassess_np"/>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6"/>
    <s v="Detection of crime and subversion in the municipality of Maastricht"/>
    <s v="https://nos.nl/artikel/2366864-fraude-opsporen-of-gevaar-van-discriminatie-gemeenten-gebruiken-slimme-algoritmes.html"/>
    <m/>
    <s v="The municipality of Maastricht uses algorithms to detect crime and subversion: in buildings where the paperwork smacks of suspicious cases. "/>
    <s v="Local"/>
    <x v="13"/>
    <s v="NL"/>
    <s v="Municipality of Maastricht"/>
    <s v="Local Government"/>
    <x v="5"/>
    <s v="Public order and safety n.e.c."/>
    <x v="3"/>
    <x v="7"/>
    <m/>
    <s v="Planning"/>
    <s v="Planning and Scheduling"/>
    <s v="Machine learning"/>
    <m/>
    <s v="A-MLA"/>
    <s v="6-LawEnforcement"/>
    <s v="6a-LawEnforcement-riskassess_np"/>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7"/>
    <s v="Detection of crime and subversion in the municipality of Nederweert"/>
    <s v="https://nos.nl/artikel/2366864-fraude-opsporen-of-gevaar-van-discriminatie-gemeenten-gebruiken-slimme-algoritmes.html"/>
    <m/>
    <s v="The municipality of Nederweert uses algorithms to detect crime and subversion: in buildings where the paperwork smacks of suspicious cases. "/>
    <s v="Local"/>
    <x v="13"/>
    <s v="NL"/>
    <s v="Municipality of Nederweert"/>
    <s v="Local Government"/>
    <x v="5"/>
    <s v="Public order and safety n.e.c."/>
    <x v="3"/>
    <x v="7"/>
    <m/>
    <s v="Planning"/>
    <s v="Planning and Scheduling"/>
    <s v="Machine learning"/>
    <m/>
    <s v="A-MLA"/>
    <s v="6-LawEnforcement"/>
    <s v="6a-LawEnforcement-riskassess_np"/>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s v="x"/>
    <m/>
    <m/>
    <m/>
    <s v="Open government capabilities"/>
    <s v="x"/>
    <m/>
    <m/>
    <s v="Hoekstra, M., Chideock, C., &amp; Veenstra, A.F. van (2021). Quik Scan AI in de Publieke Dienstverlening II - Longlist Initiatieven. TNO: Den Haag."/>
    <s v="validated"/>
    <x v="0"/>
    <m/>
    <s v="Colin van Noordt"/>
    <d v="2021-05-24T00:00:00"/>
    <m/>
  </r>
  <r>
    <s v="AIWT6-578"/>
    <s v="Detection undermining - patterns in manifestations of subversion"/>
    <s v="https://deProof of Conceptstarter.vng.nl/projecten/datagedreven-werken/opsporen-ondermijning-met-data-analyse"/>
    <m/>
    <s v="Analyzing patterns in manifestations of subversion to find and act on new cases (interventions)."/>
    <s v="Local"/>
    <x v="13"/>
    <s v="NL"/>
    <s v="Municipality of Zaanstad (VNG)"/>
    <s v="Governmental"/>
    <x v="5"/>
    <s v="Public order and safety n.e.c."/>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79"/>
    <s v="Organized Crime Field Lab - Testing the permit application of hospitality entrepreneur"/>
    <s v=" "/>
    <m/>
    <s v="Testing the permit application of hospitality entrepreneurs on the basis of the BiBOB regulations by linking data. TK 2017-2018, 29 911, nr. 200, p.11"/>
    <s v="National"/>
    <x v="13"/>
    <s v="NL"/>
    <s v="Financial Intelligence Unit Netherlands (FIU-Netherlands), the National Police, the Public Prosecutor's Office, the Municipality of Amsterdam and Rotterdam, the Tax Authorities, the FIOD, the ISZW"/>
    <s v="Private sector"/>
    <x v="5"/>
    <s v="Public order and safety n.e.c."/>
    <x v="3"/>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80"/>
    <s v="Parking control in various Dutch municipalities - Parking control by means of scan cars"/>
    <s v="https://algoritmeregister.amsterdam.nl/parkeercontrole/"/>
    <m/>
    <s v="Parking control by means of scan cars. The scan cars are equipped with cameras and drive past parking spaces in the city. The cameras capture car license plates and use an image recognition algorithm to identify license plates."/>
    <s v="Local"/>
    <x v="13"/>
    <s v="NL"/>
    <s v="Egis Parking Services B.V., Municipality of Amsterdam (Parking, Team Analysis &amp; Advice), the Hague, Rotterdam and Utrecht "/>
    <s v="Private sector"/>
    <x v="3"/>
    <s v="Transport"/>
    <x v="3"/>
    <x v="7"/>
    <m/>
    <s v="Perception"/>
    <s v="Computer vision"/>
    <m/>
    <m/>
    <s v="C-STA"/>
    <m/>
    <m/>
    <s v="15-VideoSurveillance"/>
    <s v="Focus directly natural persons"/>
    <s v="Limited-risk"/>
    <s v=" 0 Confident"/>
    <m/>
    <m/>
    <s v="Computer Vision and Identity Recognition"/>
    <s v="Enforcement"/>
    <s v="Smart Recognition processes"/>
    <x v="0"/>
    <m/>
    <m/>
    <m/>
    <s v="G2C"/>
    <s v="Dynamic Data"/>
    <s v="Location Data"/>
    <s v="Enforcement"/>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81"/>
    <s v="Parking sensors for a dynamic traffic referral system"/>
    <s v="https://deProof of Conceptstarter.vng.nl/projecten/omgevingswet/parkeersensoren-voor-een-dynamisch-verkeersverwijssysteem"/>
    <m/>
    <s v="Up-to-date information on available parking spaces is linked to electronic information boards along the roads to the city centre. Sensors detect whether or not a parking space is occupied. The sensor uses an infrared eye, a magnetic field and a special detection algorithm."/>
    <s v="Local"/>
    <x v="13"/>
    <s v="NL"/>
    <s v="Municipality of Zoetermeer"/>
    <s v="Governmental"/>
    <x v="3"/>
    <s v="Transport"/>
    <x v="4"/>
    <x v="4"/>
    <m/>
    <s v="Learning"/>
    <s v="Machine learning"/>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82"/>
    <s v="Passer-by count"/>
    <s v="https://www.intemo.com/passantenstromen-in-beeld/"/>
    <m/>
    <s v="The municipality of Nijmegen uses sensors to visual monitor the hustle and bustle of the city and the economic development of the centre."/>
    <s v="Local"/>
    <x v="13"/>
    <s v="NL"/>
    <s v="Intemo, Municipality of Nijmegen"/>
    <s v="Local Government"/>
    <x v="3"/>
    <s v="Economic affairs n.e.c"/>
    <x v="3"/>
    <x v="7"/>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Dynamic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83"/>
    <s v="Analyzing data to help people on welfare get back to work for Social Assistance in The Hague "/>
    <s v="https://datascienceinitiative.eu/wp-content/uploads/2020/05/DSI-AIBinnenDeOverheid.pdf"/>
    <m/>
    <s v="Analyzing data to help people on welfare get back to work. The system finds people at an early stage so that they can be helped immediately on their way. "/>
    <s v="Local"/>
    <x v="13"/>
    <s v="NL"/>
    <s v="Municipality of The Hague"/>
    <s v="Local Government"/>
    <x v="0"/>
    <s v="Unemployment."/>
    <x v="4"/>
    <x v="0"/>
    <m/>
    <s v="Planning"/>
    <s v="Planning and Scheduling"/>
    <s v="Machine learning"/>
    <m/>
    <s v="A-MLA"/>
    <s v="4-Employement"/>
    <m/>
    <m/>
    <s v="Focus directly natural persons"/>
    <s v="Minimal-risk"/>
    <s v=" 0 Confident"/>
    <m/>
    <m/>
    <s v="Predictive Analytics, Simulation and Data Visualisation"/>
    <s v="Analysis, monitoring and regulatory research"/>
    <s v="Information analysis processes"/>
    <x v="0"/>
    <m/>
    <m/>
    <m/>
    <s v="G2C"/>
    <s v="Historical Data"/>
    <s v="Historical Data"/>
    <s v="Public Services and eng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84"/>
    <s v="AviaTor - Pilot detection child abuse"/>
    <s v="https://www.inhope.org/EN/aviator_x000a_ https://www.ziuz.com/nl/nieuws/aviator-project-de-volgende-fase/"/>
    <s v="info@inhope.org"/>
    <s v="AviaTor, which stands for Augmented Visual Intelligence and Targeted Online Research,was developed from a research project into a working prototype in just 12 months. By using expert insight gained from extensive interviews with the Dutch and Belgian police, it was possible to establish how to best process NCMEC referrals. The AviaTor Project is funded by the European Union's Internal Security Fund – Police. "/>
    <s v="National"/>
    <x v="13"/>
    <s v="NL"/>
    <s v="National Police, Ziuz"/>
    <s v="Central-Government"/>
    <x v="5"/>
    <s v="Police Services"/>
    <x v="3"/>
    <x v="7"/>
    <m/>
    <s v="Planning"/>
    <s v="Planning and Scheduling"/>
    <m/>
    <m/>
    <s v="B-LGA"/>
    <s v="6-LawEnforcement"/>
    <s v="6e-LawEnforcement-predictcrime"/>
    <m/>
    <s v="Focus directly natural persons"/>
    <s v="High-risk"/>
    <s v=" 0 Confident"/>
    <m/>
    <m/>
    <s v="Predictive Analytics, Simulation and Data Visualisation"/>
    <s v="Enforcement"/>
    <s v="Supporting inspection processes"/>
    <x v="0"/>
    <m/>
    <m/>
    <m/>
    <s v="G2G"/>
    <s v="Historical Data"/>
    <s v="Dynamic Data"/>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85"/>
    <s v="Pilot Youth Policy Rotterdam - Influencing factors socio-emotional development of young people"/>
    <s v="https://www.tno.nl/nl/aandachtsgebieden/strategische-analyses-beleid/expertisegroepen/strategy-policy/het-policy-lab-datagedreven-beleidsontwikkeling/"/>
    <s v="DR ANNE FLEUR VAN VEENSTRA"/>
    <s v="By linking datasets and using a combination of statistical methods and machine learning, we explore which factors determine the socio-emotional development of young people."/>
    <s v="Local"/>
    <x v="13"/>
    <s v="NL"/>
    <s v="Municipality of Rotterdam, TNO and BZK"/>
    <s v="Local Government"/>
    <x v="0"/>
    <s v="Social protection n.e.c."/>
    <x v="4"/>
    <x v="2"/>
    <m/>
    <s v="Planning"/>
    <s v="Planning and Scheduling"/>
    <m/>
    <m/>
    <s v="C-STA"/>
    <m/>
    <m/>
    <m/>
    <m/>
    <s v="Minimal-risk"/>
    <s v="-3 Not Confident"/>
    <m/>
    <m/>
    <s v="Predictive Analytics, Simulation and Data Visualisation"/>
    <s v="Analysis, monitoring and regulatory research"/>
    <s v="Prediction and planning "/>
    <x v="0"/>
    <m/>
    <m/>
    <m/>
    <s v="G2C"/>
    <s v="Historical Data"/>
    <s v="Historical Data"/>
    <s v="Regulatory research, analysis and monitoring"/>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86"/>
    <s v="Predictive analysis for the safety of industrial estates"/>
    <s v=" "/>
    <m/>
    <m/>
    <s v="Regional"/>
    <x v="13"/>
    <s v="NL"/>
    <s v="Province of Gelderland"/>
    <s v="Governmental"/>
    <x v="8"/>
    <s v="Housing and community amenities n.e.c."/>
    <x v="0"/>
    <x v="4"/>
    <m/>
    <s v="Planning"/>
    <s v="Planning and Scheduling"/>
    <m/>
    <m/>
    <m/>
    <m/>
    <m/>
    <m/>
    <m/>
    <m/>
    <s v=" 0 Confident"/>
    <m/>
    <m/>
    <m/>
    <m/>
    <m/>
    <x v="0"/>
    <m/>
    <m/>
    <m/>
    <m/>
    <m/>
    <m/>
    <s v="Predictive systems"/>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87"/>
    <s v="Predictive mainentance"/>
    <s v=" "/>
    <m/>
    <m/>
    <s v="Regional"/>
    <x v="13"/>
    <s v="NL"/>
    <s v="Province of South Holland"/>
    <s v="Governmental"/>
    <x v="10"/>
    <m/>
    <x v="4"/>
    <x v="4"/>
    <m/>
    <s v="Planning"/>
    <s v="Planning and Scheduling"/>
    <m/>
    <m/>
    <m/>
    <m/>
    <m/>
    <m/>
    <m/>
    <m/>
    <s v=" 0 Confident"/>
    <m/>
    <m/>
    <m/>
    <m/>
    <m/>
    <x v="0"/>
    <m/>
    <m/>
    <m/>
    <m/>
    <m/>
    <m/>
    <s v="Predictive systems"/>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88"/>
    <s v="Test garden Inner City Monitoring"/>
    <s v="https://groningen.nieuws.nl/gemeente/736506/innovatieve-sensoren-moeten-binnenstad-toegankelijker-maken/"/>
    <m/>
    <s v="Map and, where possible, predict the traffic situation."/>
    <s v="Local"/>
    <x v="13"/>
    <s v="NL"/>
    <s v="Municipality of Groningen"/>
    <s v="Governmental"/>
    <x v="3"/>
    <s v="Transport"/>
    <x v="4"/>
    <x v="1"/>
    <m/>
    <s v="Learning"/>
    <s v="Machine learning"/>
    <m/>
    <m/>
    <m/>
    <m/>
    <m/>
    <m/>
    <m/>
    <m/>
    <s v=" 0 Confident"/>
    <m/>
    <m/>
    <m/>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It is about Living Lab, not directly AI"/>
    <s v="Colin van Noordt"/>
    <d v="2021-05-24T00:00:00"/>
    <m/>
  </r>
  <r>
    <s v="AIWT6-589"/>
    <s v="Project Better insight for citizens with debts - Searching for patterns in debt problems"/>
    <s v="https://www.schulinck.nl/sociaal-domein-nieuws-burger-met-grote-schulden-kan-straks-in-een-keer-regeling-treffen"/>
    <m/>
    <s v="Another experiment within the framework of the LivingLab is the Project Better Insight citizens with debts, which will be carried out together with the CJIB. This searches for patterns in debt problems. If these can be identified, it may be considered to support these people through early interventions in such a way that they do not get into trouble."/>
    <s v="National"/>
    <x v="13"/>
    <s v="NL"/>
    <s v="CJIB"/>
    <s v="Governmental"/>
    <x v="0"/>
    <s v="Social protection n.e.c."/>
    <x v="3"/>
    <x v="0"/>
    <m/>
    <s v="Planning"/>
    <s v="Planning and Scheduling"/>
    <m/>
    <m/>
    <m/>
    <m/>
    <m/>
    <m/>
    <m/>
    <m/>
    <s v=" 0 Confident"/>
    <m/>
    <m/>
    <s v="Predictive Analytics, Simulation and Data Visualisation"/>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0"/>
    <s v="Project Jurisprudence Robot -  AI tool to support prosecutors and investigators"/>
    <s v="https://www.rechtspraak.nl/SiteCollectionDocuments/rechtstreeks-2019-02.pdf_x000a_https://www.lexiq.nl/clients"/>
    <m/>
    <s v="LexIQ has developed a Jurisprudence Robot for the Public Prosecution Service. This tool supports prosecutors and investigators in their day-to-day work"/>
    <s v="National"/>
    <x v="13"/>
    <s v="NL"/>
    <s v="LexIQ, Public Prosecutor's Office"/>
    <s v="Private sector"/>
    <x v="5"/>
    <s v="Law courts"/>
    <x v="3"/>
    <x v="2"/>
    <m/>
    <s v="Integration and Interaction"/>
    <s v="Robotics and Automation"/>
    <m/>
    <m/>
    <s v="B-LGA"/>
    <s v="8-Justice"/>
    <s v="8-Justice"/>
    <m/>
    <m/>
    <s v="High-risk"/>
    <s v=" 0 Confident"/>
    <m/>
    <m/>
    <s v="Cognitive Robotics and Process Automation, Connected and Automated Vehicles"/>
    <s v="Public services and engagement"/>
    <s v="Service personalisation (various)"/>
    <x v="0"/>
    <m/>
    <m/>
    <m/>
    <s v="G2G"/>
    <s v="Dynamic Data"/>
    <s v="Dynamic Data"/>
    <s v="Regulatory research, analysis and monitoring"/>
    <m/>
    <m/>
    <m/>
    <b v="0"/>
    <m/>
    <m/>
    <m/>
    <m/>
    <m/>
    <s v="Improved Administration Efficency"/>
    <s v="Improved Administrative Efficiency"/>
    <m/>
    <m/>
    <s v="x"/>
    <m/>
    <m/>
    <m/>
    <m/>
    <b v="0"/>
    <m/>
    <m/>
    <m/>
    <s v="Hoekstra, M., Chideock, C., &amp; Veenstra, A.F. van (2021). Quik Scan AI in de Publieke Dienstverlening II - Longlist Initiatieven. TNO: Den Haag."/>
    <s v="validated"/>
    <x v="0"/>
    <s v="[Marco] not enough details"/>
    <s v="Colin van Noordt"/>
    <d v="2021-05-24T00:00:00"/>
    <m/>
  </r>
  <r>
    <s v="AIWT6-591"/>
    <s v="Project Regional Coordination Points Anti-Fraud North, Overijssel and Gelderland/Flevoland - Checking data on property ownership of people on welfare benefits"/>
    <s v="TK 2010-2011, 17050, nr. 414 (bijlage)"/>
    <m/>
    <s v="In this project, the municipalities check data on property ownership (such as housing and land) of people on welfare benefits. On the initiative of the RCF-Noord, the Social Intelligence and Investigation Service (SIOD) of the Ministry of Social Affairs and Employment has established a link between the assistance data of municipalities and the Land Registry. After a comparison, the participating municipalities receive reports from people whose land registry registration is known. The municipalities will investigate these so-called risk files in more detail. If it turns out that people on welfare benefits have concealed information about property ownership or intentionally provided misinformation, this may affect the benefit."/>
    <s v="Local"/>
    <x v="13"/>
    <s v="NL"/>
    <s v="130 municipalities"/>
    <s v="Governmental"/>
    <x v="0"/>
    <s v="Social protection n.e.c."/>
    <x v="3"/>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2"/>
    <s v="Pronto app"/>
    <s v="https://ferm-rotterdam.nl/nl/nieuws/havenbedrijf-rotterdam-lanceert-pronto-app-voor-serieuze-efficientieverbetering"/>
    <m/>
    <s v="Combining different data sources and advising on timeline by ship."/>
    <s v="Local"/>
    <x v="13"/>
    <s v="NL"/>
    <s v="Municipality of Rotterdam/HBR"/>
    <s v="Private sector"/>
    <x v="10"/>
    <m/>
    <x v="4"/>
    <x v="1"/>
    <m/>
    <s v="Planning"/>
    <s v="Planning and Scheduling"/>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593"/>
    <s v="Real-time Anomaly Detection AI"/>
    <s v="https://www.rvo.nl/subsidie-en-financieringswijzer/sbir/sbir-oproep-artifici%C3%ABle-intelligentie-voor-de-publieke-diensten/publieke-samenvattingen "/>
    <m/>
    <s v="PrimiusX is a video surveillance system that uses AI. The system recognizes situations and deviations. "/>
    <s v="Local"/>
    <x v="13"/>
    <s v="NL"/>
    <s v="EMRAYS B.V."/>
    <s v="Private sector"/>
    <x v="10"/>
    <m/>
    <x v="4"/>
    <x v="7"/>
    <m/>
    <s v="Perception"/>
    <s v="Computer vision"/>
    <m/>
    <m/>
    <s v="A-MLA"/>
    <m/>
    <m/>
    <m/>
    <m/>
    <s v="Limited-risk"/>
    <s v=" 0 Confident"/>
    <m/>
    <m/>
    <m/>
    <m/>
    <m/>
    <x v="0"/>
    <m/>
    <m/>
    <m/>
    <m/>
    <m/>
    <m/>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94"/>
    <s v="VIALIS Real-time incident detection"/>
    <s v="https://www.rvo.nl/subsidie-en-financieringswijzer/sbir/sbir-oproep-artifici%C3%ABle-intelligentie-voor-de-publieke-diensten/publieke-samenvattingen "/>
    <s v="Vialis B.V._x000a_Houten Loodsboot 15, 3991 CJ_x000a_Haarlem Conradweg 20, 2031 CM_x000a_Elst (Gld) Bemmelseweg 106 G, 6662 PE"/>
    <s v="The aim of this project is to prevent traffic problems based on urban traffic data. "/>
    <s v="Local"/>
    <x v="13"/>
    <s v="NL"/>
    <s v="Vialis B.V."/>
    <s v="Private sector"/>
    <x v="3"/>
    <s v="Transport"/>
    <x v="4"/>
    <x v="7"/>
    <m/>
    <s v="Perception"/>
    <s v="Computer vision"/>
    <m/>
    <m/>
    <s v="C-STA"/>
    <m/>
    <m/>
    <s v="16-Transportation"/>
    <s v="Use critical realtime data"/>
    <s v="Limited-risk"/>
    <s v="-2 High/Limited"/>
    <m/>
    <m/>
    <m/>
    <s v="Enforcement"/>
    <s v="Predictive enforcement processes"/>
    <x v="0"/>
    <m/>
    <m/>
    <m/>
    <s v="G2C"/>
    <s v="Dynamic Data"/>
    <s v="Location Data"/>
    <s v="Smart city"/>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95"/>
    <s v="Intelligence Agency's legality check"/>
    <s v="https://www.inlichtingenbureau.nl/"/>
    <m/>
    <s v="TK 2012-2013, 33 400-XV, nr. 5 , The Intelligence Agency continuously checks for circumstances which may affect the right to assistance. The result of this check is a form of confluence signals, which can be automatically read into most benefit administration packages of municipalities. Intelligence agency works with 12 information products, all of which have a separate signal function. The signals that the Intelligence Office sends to the municipalities inform municipal officials about situations that have arisen that may affect the legality of a benefit. They do not necessarily indicate illegality or fraud, but merely indicate that a situation is worth investigating. This goes beyond linking files."/>
    <s v="National"/>
    <x v="13"/>
    <s v="NL"/>
    <s v="Intelligence Agency"/>
    <s v="Private sector"/>
    <x v="10"/>
    <m/>
    <x v="3"/>
    <x v="4"/>
    <m/>
    <s v="Learning"/>
    <s v="Machine learning"/>
    <m/>
    <m/>
    <m/>
    <m/>
    <m/>
    <m/>
    <m/>
    <m/>
    <s v=" 0 Confident"/>
    <m/>
    <m/>
    <m/>
    <m/>
    <m/>
    <x v="0"/>
    <m/>
    <m/>
    <m/>
    <m/>
    <m/>
    <m/>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6"/>
    <s v="Rain radar Rijnmond - Prediction of rain to prevent flooding and damage"/>
    <s v="http://urbanbigdata.nl/big-data/voorbeelden/21/big-data-in-rotterdam_x000a_https://www.rotterdam.nl/wonen-leven/regenradar/"/>
    <m/>
    <s v="The Rijnmond rain radar measures and predicts precipitation in the region very locally. This helps prevent flooding and damage."/>
    <s v="Local"/>
    <x v="13"/>
    <s v="NL"/>
    <s v="Municipality of Rotterdam, TUDelft"/>
    <s v="Local Government"/>
    <x v="6"/>
    <s v="Civil defence."/>
    <x v="4"/>
    <x v="7"/>
    <m/>
    <s v="Planning"/>
    <s v="Planning and Scheduling"/>
    <m/>
    <m/>
    <s v="B-LGA"/>
    <m/>
    <m/>
    <m/>
    <m/>
    <s v="Minimal-risk"/>
    <s v="-1 Minimal/Limited"/>
    <m/>
    <m/>
    <s v="Predictive Analytics, Simulation and Data Visualisation"/>
    <s v="Analysis, monitoring and regulatory research"/>
    <s v="Prediction and planning "/>
    <x v="0"/>
    <m/>
    <m/>
    <m/>
    <s v="G2C"/>
    <s v="Dynamic Data"/>
    <s v="Location Data"/>
    <s v="Regulatory research, analysis and monitoring"/>
    <m/>
    <m/>
    <m/>
    <s v="Improved Public Service"/>
    <m/>
    <s v="x"/>
    <s v="x"/>
    <s v="x"/>
    <m/>
    <b v="0"/>
    <b v="0"/>
    <m/>
    <m/>
    <m/>
    <m/>
    <m/>
    <m/>
    <m/>
    <b v="0"/>
    <m/>
    <m/>
    <m/>
    <s v="Hoekstra, M., Chideock, C., &amp; Veenstra, A.F. van (2021). Quik Scan AI in de Publieke Dienstverlening II - Longlist Initiatieven. TNO: Den Haag."/>
    <s v="validated"/>
    <x v="0"/>
    <m/>
    <s v="Colin van Noordt"/>
    <d v="2021-05-24T00:00:00"/>
    <m/>
  </r>
  <r>
    <s v="AIWT6-597"/>
    <s v="Remote sensing for monitoring nature reserves on the Frisian Wadden Islands"/>
    <s v="https://www.mdpi.com/2072-4292/10/7/1085/htm"/>
    <m/>
    <s v="The aim of this project was to test the feasibility of models that monitor vegetation with annual frequency based on satellite data. These models are optimized by means of machine learning techniques. "/>
    <s v="Regional"/>
    <x v="13"/>
    <s v="NL"/>
    <s v="Province of Friesland, Ilionix"/>
    <s v="Local Government"/>
    <x v="2"/>
    <s v="Environmental protection n.e.c."/>
    <x v="4"/>
    <x v="1"/>
    <m/>
    <s v="Perception"/>
    <s v="Computer vision"/>
    <s v="Machine learning"/>
    <m/>
    <s v="A-MLA"/>
    <m/>
    <m/>
    <m/>
    <m/>
    <s v="Minimal-risk"/>
    <s v=" 0 Confident"/>
    <m/>
    <m/>
    <s v="Computer Vision and Identity Recognition"/>
    <s v="Enforcement"/>
    <s v="Management of auditing and logging"/>
    <x v="0"/>
    <m/>
    <m/>
    <m/>
    <s v="G2G"/>
    <s v="Dynamic Data"/>
    <s v="Location Data"/>
    <s v="Regulatory research, analysis and monitoring"/>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98"/>
    <s v="Reed detection in satellite images"/>
    <s v=" "/>
    <m/>
    <m/>
    <s v="Regional"/>
    <x v="13"/>
    <s v="NL"/>
    <s v="Province of Overijssel, Neo"/>
    <m/>
    <x v="2"/>
    <s v="Environmental protection n.e.c."/>
    <x v="4"/>
    <x v="4"/>
    <m/>
    <s v="Perception"/>
    <s v="Computer vision"/>
    <m/>
    <m/>
    <m/>
    <m/>
    <m/>
    <m/>
    <m/>
    <m/>
    <s v=" 0 Confident"/>
    <m/>
    <m/>
    <s v="Computer Vision and Identity Recogni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99"/>
    <s v="Row radar "/>
    <s v="https://www.computable.nl/artikel/nieuws/digital-innovation/6002561/250449/rijenradar-toont-wachtrijen-amsterdamse-musea.html en https://www.iamsterdam.com/nl/op-bezoek/rijenradar"/>
    <m/>
    <s v="The mobile website gives visitors real-time information about the queues of popular museums."/>
    <s v="Local"/>
    <x v="13"/>
    <s v="NL"/>
    <s v="City marketing organisation Amsterdam Marketing and municipality of Amsterdam"/>
    <s v="Governmental"/>
    <x v="8"/>
    <s v="Cultural services."/>
    <x v="4"/>
    <x v="4"/>
    <m/>
    <s v="Perception"/>
    <s v="Computer vision"/>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00"/>
    <s v="Rijkswaterstaat Improving incident response in the Netherlands - Minimizing incident reponse time"/>
    <s v=" "/>
    <m/>
    <s v="Improving incident response in the Netherlands – Data Science for Social Good Felllowship (dssgfellowship.org), DSSG will help RWS by developing a policy for optimizing stationary and patrolling locations of inspectors on duty to minimize the time it takes them to reach an incident site. The goal is to optimize safety and traffic flow for road users. The model could also be relevant to other similar emergency response operations."/>
    <s v="National"/>
    <x v="13"/>
    <s v="NL"/>
    <s v="Rijkswaterstaat"/>
    <s v="Governmental"/>
    <x v="3"/>
    <s v="Transport"/>
    <x v="3"/>
    <x v="4"/>
    <m/>
    <s v="Planning"/>
    <s v="Planning and Scheduling"/>
    <m/>
    <m/>
    <m/>
    <m/>
    <m/>
    <m/>
    <m/>
    <m/>
    <s v=" 0 Confident"/>
    <m/>
    <m/>
    <s v="Predictive Analytics, Simulation and Data Visualisation"/>
    <m/>
    <m/>
    <x v="0"/>
    <m/>
    <m/>
    <m/>
    <m/>
    <m/>
    <m/>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1"/>
    <s v="Rijkswaterstaat vital assets - Predictive maintenance on bridges"/>
    <s v="https://datascienceinitiative.eu/wp-content/uploads/2020/05/DSI-AIBinnenDeOverheid.pdf"/>
    <m/>
    <s v="Using data to predict when maintenance should be carried out on bridges. "/>
    <s v="National"/>
    <x v="13"/>
    <s v="NL"/>
    <s v="Rijkswaterstaat and Dutch Analytics"/>
    <s v="Central-Government"/>
    <x v="3"/>
    <s v="Transport"/>
    <x v="3"/>
    <x v="0"/>
    <m/>
    <s v="Learning"/>
    <s v="Machine learning"/>
    <s v="Machine learning"/>
    <m/>
    <s v="A-MLA"/>
    <s v="2-CritInfrastruct"/>
    <m/>
    <m/>
    <s v="Output that could produce physical damages to natural persons"/>
    <s v="Limited-risk"/>
    <s v=" 0 Confident"/>
    <m/>
    <m/>
    <s v="Machine Learning, Deep Learning"/>
    <s v="Enforcement"/>
    <s v="Predictive enforcement processes"/>
    <x v="0"/>
    <m/>
    <m/>
    <m/>
    <s v="G2G"/>
    <s v="Dynamic Data"/>
    <s v="Dynamic Data"/>
    <s v="Internal Manag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602"/>
    <s v="Scan car for checking group formation and complying with corona measures"/>
    <s v="https://nos.nl/nieuwsuur/artikel/2355542-hoe-algoritmes-de-stad-besturen.html"/>
    <m/>
    <s v="The municipality of Rotterdam has used a scan car to check for group formation and compliance with the corona measures"/>
    <s v="Local"/>
    <x v="13"/>
    <s v="NL"/>
    <s v="Municipality of Rotterdam"/>
    <s v="Local Government"/>
    <x v="4"/>
    <s v="Health n.e.c."/>
    <x v="0"/>
    <x v="0"/>
    <m/>
    <s v="Perception"/>
    <s v="Computer vision"/>
    <s v="Machine learning"/>
    <m/>
    <s v="A-MLA"/>
    <m/>
    <m/>
    <m/>
    <s v="Output that could produce physical damages to natural persons"/>
    <s v="Limited-risk"/>
    <s v=" 0 Confident"/>
    <m/>
    <m/>
    <s v="Computer Vision and Identity Recognition"/>
    <s v="Enforcement"/>
    <s v="Smart Recognition processes"/>
    <x v="0"/>
    <m/>
    <m/>
    <m/>
    <s v="G2G"/>
    <s v="Dynamic Data"/>
    <s v="Dynamic Data"/>
    <s v="Enforc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603"/>
    <s v="Clean ship"/>
    <s v="TK 2010-2011, 17050, nr. 414 (bijlage)"/>
    <m/>
    <s v="Compare the data of persons with an Amsterdam address in the uwv's policy administration with their GBA data."/>
    <s v="Local"/>
    <x v="13"/>
    <s v="NL"/>
    <s v="Municipality of Amsterdam, UWV, the Tax And Customs Administration and SVB"/>
    <s v="Governmental"/>
    <x v="0"/>
    <m/>
    <x v="3"/>
    <x v="4"/>
    <m/>
    <s v="Reasoning"/>
    <s v="Automated reasoning"/>
    <m/>
    <m/>
    <m/>
    <m/>
    <m/>
    <m/>
    <m/>
    <m/>
    <s v=" 0 Confident"/>
    <m/>
    <m/>
    <m/>
    <m/>
    <m/>
    <x v="0"/>
    <m/>
    <m/>
    <m/>
    <m/>
    <m/>
    <m/>
    <s v="Business intelligence"/>
    <m/>
    <m/>
    <m/>
    <b v="0"/>
    <m/>
    <m/>
    <m/>
    <m/>
    <m/>
    <b v="0"/>
    <b v="0"/>
    <m/>
    <m/>
    <m/>
    <m/>
    <m/>
    <m/>
    <m/>
    <b v="0"/>
    <m/>
    <m/>
    <m/>
    <s v="Hoekstra, M., Chideock, C., &amp; Veenstra, A.F. van (2021). Quik Scan AI in de Publieke Dienstverlening II - Longlist Initiatieven. TNO: Den Haag."/>
    <s v="retired"/>
    <x v="1"/>
    <m/>
    <s v="Colin van Noordt"/>
    <d v="2021-05-24T00:00:00"/>
    <m/>
  </r>
  <r>
    <s v="AIWT6-604"/>
    <s v="Scorecard data management"/>
    <s v="https://deProof of Conceptstarter.vng.nl/sites/default/files/project_bestand/overzicht_resultaten_publicatie_0.pptx"/>
    <m/>
    <s v="Indicate maturity score per basic registration."/>
    <s v="Local"/>
    <x v="13"/>
    <s v="NL"/>
    <s v="Municipality of Enschede, Almelo, Bloemendaal and Heemstede, Loon op Zand, Sudwest-Fryslan, Borger-Odoorn, Leerdam, Terneuzen, Leiden, Venray, Eindhoven, Noordoostpolder and Zoetermeer"/>
    <s v="Governmental"/>
    <x v="1"/>
    <s v="Executive and legislative organs, financial and fiscal affairs, external affairs."/>
    <x v="4"/>
    <x v="4"/>
    <m/>
    <s v="Reasoning"/>
    <s v="Automated reasoning"/>
    <m/>
    <m/>
    <m/>
    <m/>
    <m/>
    <m/>
    <m/>
    <m/>
    <s v=" 0 Confident"/>
    <m/>
    <m/>
    <m/>
    <m/>
    <m/>
    <x v="0"/>
    <m/>
    <m/>
    <m/>
    <m/>
    <m/>
    <m/>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5"/>
    <s v="Sia - Online notification system of the municipality of Amsterdam"/>
    <s v="https://algoritmeregister.amsterdam.nl/meldingen-openbare-ruimte/"/>
    <s v="CIO-office@amsterdam.nl"/>
    <s v="SIA is an online notification system of the municipality of Amsterdam. Reports can be made in the following situations: If something needs to be made or cleaned up on the street or in a park, in case of a dangerous traffic situation or nuisance of persons and restaurants.  "/>
    <s v="Local"/>
    <x v="13"/>
    <s v="NL"/>
    <s v="Municipality of Amsterdam"/>
    <s v="Local Government"/>
    <x v="1"/>
    <s v="Executive and legislative organs, financial and fiscal affairs, external affairs."/>
    <x v="1"/>
    <x v="0"/>
    <m/>
    <s v="Communication"/>
    <s v="Natural language processing"/>
    <m/>
    <s v="text analysis"/>
    <s v="B-LGA"/>
    <m/>
    <m/>
    <m/>
    <m/>
    <s v="Minimal-risk"/>
    <s v=" 0 Confident"/>
    <m/>
    <m/>
    <s v="Natural Language Processing, Text Mining and Speech Analytics"/>
    <s v="Public services and engagement"/>
    <s v="Service personalisation (various)"/>
    <x v="0"/>
    <m/>
    <m/>
    <m/>
    <s v="G2G"/>
    <s v="Dynamic Data"/>
    <s v="Dynamic Data"/>
    <s v="Public Services and engagement"/>
    <m/>
    <m/>
    <s v="Organizational / Sustained Change"/>
    <b v="0"/>
    <m/>
    <m/>
    <m/>
    <m/>
    <m/>
    <s v="Improved Administration Efficency"/>
    <s v="Improved Administrative Efficiency"/>
    <m/>
    <s v="x"/>
    <m/>
    <s v="x"/>
    <s v="x"/>
    <m/>
    <m/>
    <b v="0"/>
    <m/>
    <m/>
    <m/>
    <s v="Hoekstra, M., Chideock, C., &amp; Veenstra, A.F. van (2021). Quik Scan AI in de Publieke Dienstverlening II - Longlist Initiatieven. TNO: Den Haag."/>
    <s v="validated"/>
    <x v="0"/>
    <m/>
    <s v="Colin van Noordt"/>
    <d v="2021-05-24T00:00:00"/>
    <m/>
  </r>
  <r>
    <s v="AIWT6-606"/>
    <s v="Sigma - Foreigner workers"/>
    <s v="http://www.rijksbegroting.nl/2016/verantwoording/jaarverslag,kst233798_13.html_x000a_https://www.rijksictdashboard.nl/projecten/301498"/>
    <m/>
    <s v="This is an information system for the transfer of data of foreigners who have to leave forced NL. The ysteem consists partly of Basic Aliens Facility (BVV) and the Central Digital Depot (CDD). With Sigma, employees can have the necessary information (e.g. foreigner image) in real time to do their job. TK 2017-2018, 29 911, nr. 200, p.13"/>
    <s v="National"/>
    <x v="13"/>
    <s v="NL"/>
    <s v="National Police, the Royal Netherlands Marechaussee, the Centre of Expertise, Trafficking in Human Beings and People Smuggling, the Immigration and Naturalisation Service, the ISZW and the Public Prosecutor's Office "/>
    <s v="Governmental"/>
    <x v="5"/>
    <s v="Police Services"/>
    <x v="3"/>
    <x v="4"/>
    <m/>
    <s v="Reasoning"/>
    <s v="Automated reasoning"/>
    <m/>
    <m/>
    <m/>
    <s v="4-Employement"/>
    <m/>
    <m/>
    <m/>
    <s v="High-risk"/>
    <s v=" 0 Confident"/>
    <m/>
    <m/>
    <s v="AI-empowered Knowledge Management"/>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7"/>
    <s v="Smart Cameras - Analyzing road situations"/>
    <s v="https://www.verkeersnet.nl/smart-mobility/22251/rijkswaterstaat-test-slimme-cameras-om-spitsstroken-automatisch-te-kunnen-openen/"/>
    <m/>
    <s v="Smart cameras that can 'read' the situation on the road, making opening and closing rush-hour lanes faster, easier and safer."/>
    <s v="National"/>
    <x v="13"/>
    <s v="NL"/>
    <s v="Rijkswaterstaat, Innovation Centre and ViNotion"/>
    <s v="Central-Government"/>
    <x v="3"/>
    <s v="Transport"/>
    <x v="4"/>
    <x v="5"/>
    <m/>
    <s v="Perception"/>
    <s v="Computer vision"/>
    <s v="Machine learning"/>
    <m/>
    <s v="A-MLA"/>
    <m/>
    <m/>
    <s v="16-Transportation"/>
    <s v="Use critical realtime data"/>
    <s v="Limited-risk"/>
    <s v=" 0 Confident"/>
    <m/>
    <m/>
    <s v="Computer Vision and Identity Recognition"/>
    <s v="Enforcement"/>
    <s v="Smart Recognition processes"/>
    <x v="0"/>
    <m/>
    <m/>
    <m/>
    <s v="G2G"/>
    <s v="Dynamic Data"/>
    <s v="Location Data"/>
    <s v="Adjudication"/>
    <m/>
    <m/>
    <s v="Organizational / Sustained Change"/>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608"/>
    <s v="Smart enforcement cameras - Enforcement of drivers driving through red road crosses"/>
    <s v="https://www.rijkswaterstaat.nl/nieuws/2019/05/proef-handhaving-negeren-rood-kruis-met-slimme-camera.aspx"/>
    <m/>
    <s v="In order to detect road users who ignore red crosses, and to reduce the number of violations, the Public Prosecutor's Office and Rijkswaterstaat have started a trial with enforcement using smart cameras along the A28 motorway near Amersfoort."/>
    <s v="National"/>
    <x v="13"/>
    <s v="NL"/>
    <s v="Public Prosecutor's Office and Rijkswaterstaat"/>
    <s v="Central-Government"/>
    <x v="5"/>
    <s v="Police Services"/>
    <x v="1"/>
    <x v="2"/>
    <m/>
    <s v="Perception"/>
    <s v="Computer vision"/>
    <s v="Machine learning"/>
    <m/>
    <s v="A-MLA"/>
    <m/>
    <m/>
    <s v="15-VideoSurveillance"/>
    <s v="Use critical realtime data"/>
    <s v="Limited-risk"/>
    <s v=" 0 Confident"/>
    <m/>
    <m/>
    <s v="Computer Vision and Identity Recognition"/>
    <s v="Enforcement"/>
    <s v="Smart Recognition processes"/>
    <x v="0"/>
    <m/>
    <m/>
    <m/>
    <s v="G2C"/>
    <s v="Dynamic Data"/>
    <s v="Dynamic Data"/>
    <s v="Enforcement"/>
    <m/>
    <m/>
    <s v="Organizational / Sustained Change"/>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609"/>
    <s v="Smart decision aid - Determining if a case is a scam or not"/>
    <s v="https://www.politie.nl/nieuws/2019/september/26/sneller-duidelijkheid-bij-aangifte-internetoplichting.html"/>
    <m/>
    <s v=" The National Internet Reporting Centre receives 42,000 reports of buying and selling fraud every year. In about 10,000 cases, after studying a police officer, it turns out that this is not a criminal offence. The 'smart decision aid' helps determine whether this is a scam and links this directly back to the declarant. The decision aid also offers an action perspective if it turns out that they have not been scammed."/>
    <s v="National"/>
    <x v="13"/>
    <s v="NL"/>
    <s v="National Police Lab Artificial Intelligence"/>
    <s v="Central-Government"/>
    <x v="5"/>
    <s v="Police Services"/>
    <x v="3"/>
    <x v="2"/>
    <m/>
    <s v="Reasoning"/>
    <s v="Automated reasoning"/>
    <m/>
    <m/>
    <s v="B-LGA"/>
    <m/>
    <m/>
    <m/>
    <s v="Include automatic decision systems"/>
    <s v="Limited-risk"/>
    <s v=" 0 Confident"/>
    <m/>
    <m/>
    <s v="AI-empowered Knowledge Management"/>
    <s v="Enforcement"/>
    <s v="Predictive enforcement processes"/>
    <x v="0"/>
    <m/>
    <m/>
    <m/>
    <s v="G2G"/>
    <s v="Historical Data"/>
    <s v="Historical Data"/>
    <s v="Adjudication"/>
    <m/>
    <m/>
    <s v="Incremental / Technical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10"/>
    <s v="Smart charging points"/>
    <s v="https://www.gelderland.nl/Slimme-laadpalen-voor-duurzame-mobiliteit#:~:text=In%20Gelderland%20en%20Overijssel%20komen,openbare%20ruimte%20stimuleert%20elektrisch%20rijden."/>
    <m/>
    <s v="Faster charging of vehicles when sufficient renewable energy is available."/>
    <s v="Local"/>
    <x v="13"/>
    <s v="NL"/>
    <s v="Municipality of Overijssel and Gelderland"/>
    <s v="Governmental"/>
    <x v="10"/>
    <m/>
    <x v="4"/>
    <x v="4"/>
    <m/>
    <s v="Planning"/>
    <s v="Planning and Scheduling"/>
    <m/>
    <m/>
    <m/>
    <m/>
    <m/>
    <m/>
    <m/>
    <m/>
    <s v=" 0 Confident"/>
    <m/>
    <m/>
    <m/>
    <m/>
    <m/>
    <x v="0"/>
    <m/>
    <m/>
    <m/>
    <m/>
    <m/>
    <m/>
    <s v="Smart city"/>
    <m/>
    <m/>
    <m/>
    <b v="0"/>
    <m/>
    <m/>
    <m/>
    <m/>
    <m/>
    <b v="0"/>
    <b v="0"/>
    <m/>
    <m/>
    <m/>
    <m/>
    <m/>
    <m/>
    <m/>
    <b v="0"/>
    <m/>
    <m/>
    <m/>
    <s v="Hoekstra, M., Chideock, C., &amp; Veenstra, A.F. van (2021). Quik Scan AI in de Publieke Dienstverlening II - Longlist Initiatieven. TNO: Den Haag."/>
    <s v="retired"/>
    <x v="1"/>
    <m/>
    <s v="Colin van Noordt"/>
    <d v="2021-05-24T00:00:00"/>
    <m/>
  </r>
  <r>
    <s v="AIWT6-611"/>
    <s v="Smart lampposts for combating burglaries - Detection of suspicious movements and audio"/>
    <s v="https://nos.nl/nieuwsuur/artikel/2355542-hoe-algoritmes-de-stad-besturen.html_x000a_https://www.youtube.com/watch?v=gJDA4t6lIgY&amp;feature=youtu.be"/>
    <m/>
    <s v="The municipality of Rotterdam has installed smart lampposts in the Lombardijen district to combat burglaries. Sensors record suspicious movements and microphones hear if a window is being tapped. "/>
    <s v="Local"/>
    <x v="13"/>
    <s v="NL"/>
    <s v="Municipality of Rotterdam"/>
    <s v="Local Government"/>
    <x v="5"/>
    <s v="Police Services"/>
    <x v="4"/>
    <x v="0"/>
    <m/>
    <s v="Perception"/>
    <s v="Audio processing"/>
    <s v="Machine learning"/>
    <m/>
    <s v="A-MLA"/>
    <m/>
    <m/>
    <s v="15-VideoSurveillance"/>
    <s v="Focus directly natural persons"/>
    <s v="Limited-risk"/>
    <s v=" 0 Confident"/>
    <m/>
    <m/>
    <s v="Audio Processing"/>
    <s v="Enforcement"/>
    <s v="Smart Recognition processes"/>
    <x v="0"/>
    <m/>
    <m/>
    <m/>
    <s v="G2G"/>
    <s v="Dynamic Data"/>
    <s v="Location Data"/>
    <s v="Enforcement"/>
    <m/>
    <m/>
    <s v="Incremental / Technical Change"/>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12"/>
    <s v="Smart sensor waste containers"/>
    <s v="https://www.ad.nl/rotterdam/afvalcontainers-voorzien-van-slimme-sensor~af64633b/ en https://www.rijnmond.nl/nieuws/183535/Afvalcontainers-vergeten-te-melden-dat-ze-vol-zitten"/>
    <s v="Bob Brussen - collection manager  - https://www.linkedin.com/in/brussen-bob-99218378"/>
    <s v="Sensors are installed in waste containers to measure how full the bins are. The 'filling degree meter' transmits the position every hour. This information is used to look at when the container can best be emptied. Drivers can see on a tablet which route to take next. The system prevents waste from accumulating next to an overcrowded container, while at the same time saving the garbage men from rides to empty bins."/>
    <s v="Local"/>
    <x v="13"/>
    <s v="NL"/>
    <s v="Municipality of Rotterdam"/>
    <s v="Local Government"/>
    <x v="3"/>
    <s v="Transport"/>
    <x v="4"/>
    <x v="7"/>
    <m/>
    <s v="Perception"/>
    <s v="Computer vision"/>
    <m/>
    <m/>
    <s v="C-STA"/>
    <m/>
    <m/>
    <m/>
    <m/>
    <s v="Minimal-risk"/>
    <s v=" 0 Confident"/>
    <m/>
    <m/>
    <m/>
    <s v="Internal management"/>
    <s v="Internal primary processes"/>
    <x v="0"/>
    <m/>
    <m/>
    <m/>
    <s v="G2G"/>
    <s v="Dynamic Data"/>
    <s v="Location Data"/>
    <s v="Internal Management"/>
    <m/>
    <m/>
    <s v="Incremental / Technical Change"/>
    <b v="0"/>
    <m/>
    <m/>
    <m/>
    <m/>
    <m/>
    <s v="Improved Administration Efficency"/>
    <s v="Improved Administrative Efficiency"/>
    <m/>
    <s v="x"/>
    <s v="x"/>
    <s v="x"/>
    <m/>
    <m/>
    <m/>
    <b v="0"/>
    <m/>
    <m/>
    <m/>
    <s v="Hoekstra, M., Chideock, C., &amp; Veenstra, A.F. van (2021). Quik Scan AI in de Publieke Dienstverlening II - Longlist Initiatieven. TNO: Den Haag."/>
    <s v="ready"/>
    <x v="0"/>
    <m/>
    <s v="Colin van Noordt"/>
    <d v="2021-05-24T00:00:00"/>
    <m/>
  </r>
  <r>
    <s v="AIWT6-613"/>
    <s v="Smart scale"/>
    <s v=" "/>
    <m/>
    <m/>
    <s v="Regional"/>
    <x v="13"/>
    <s v="NL"/>
    <s v="Province of South Holland"/>
    <m/>
    <x v="10"/>
    <m/>
    <x v="5"/>
    <x v="4"/>
    <m/>
    <s v="Perception"/>
    <s v="Computer vision"/>
    <m/>
    <m/>
    <m/>
    <m/>
    <m/>
    <m/>
    <m/>
    <m/>
    <s v=" 0 Confident"/>
    <m/>
    <m/>
    <m/>
    <m/>
    <m/>
    <x v="0"/>
    <m/>
    <m/>
    <m/>
    <m/>
    <m/>
    <m/>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614"/>
    <s v="Amsterdam City Archive - Handwritten Text Recognition for eabling searches on old handwritten texts"/>
    <s v="https://nlaic.com/use-cases/aincient-en-partners-slimmer-doorzoeken-van-archieven-door-de-inzet-van-ai-en-crowdsourcing/ "/>
    <m/>
    <s v="By means of Handwritten Text Recoginition (HTR), millions of scans of old handwritten texts from the Amsterdam City Archive can be automatically converted into transcriptions. This makes searching in complete texts possible. NLP is used. "/>
    <s v="Local"/>
    <x v="13"/>
    <s v="NL"/>
    <s v="Aincient B.V., Picturae, Sioux Technologies, Islands of Meaning, Amsterdam City Archive. "/>
    <s v="Private sector"/>
    <x v="1"/>
    <s v="General public services n.e.c."/>
    <x v="1"/>
    <x v="7"/>
    <m/>
    <s v="Communication"/>
    <s v="Natural language processing"/>
    <s v="Machine learning"/>
    <s v="text analysis"/>
    <s v="A-MLA"/>
    <m/>
    <m/>
    <m/>
    <m/>
    <s v="Minimal-risk"/>
    <s v=" 0 Confident"/>
    <m/>
    <m/>
    <s v="Natural Language Processing, Text Mining and Speech Analytics"/>
    <s v="Internal management"/>
    <s v="Internal primary processes"/>
    <x v="0"/>
    <m/>
    <m/>
    <m/>
    <s v="G2G"/>
    <s v="Historical Data"/>
    <s v="Historical Data"/>
    <s v="Internal Management"/>
    <m/>
    <s v="3 - AI4IOP"/>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15"/>
    <s v="Smart Roof 2.0"/>
    <s v="https://amror.nl/smart-roof-2-0/"/>
    <m/>
    <s v="The system collects rainwater and stores it in the 85 mm drainage layer underground."/>
    <s v="Local"/>
    <x v="13"/>
    <s v="NL"/>
    <s v="Municipality of Amsterdam, Waternet, Drain Products, Aedes Real Estate, KWR Water Cycle Research Institute and Marineterrein Amsterdam"/>
    <s v="Governmental"/>
    <x v="10"/>
    <m/>
    <x v="4"/>
    <x v="4"/>
    <m/>
    <s v="Perception"/>
    <s v="Computer vision"/>
    <m/>
    <m/>
    <m/>
    <m/>
    <m/>
    <m/>
    <m/>
    <m/>
    <s v=" 0 Confident"/>
    <m/>
    <m/>
    <m/>
    <m/>
    <m/>
    <x v="0"/>
    <m/>
    <m/>
    <m/>
    <m/>
    <m/>
    <m/>
    <s v="Process digitalisation"/>
    <m/>
    <m/>
    <m/>
    <b v="0"/>
    <m/>
    <m/>
    <m/>
    <m/>
    <m/>
    <b v="0"/>
    <b v="0"/>
    <m/>
    <m/>
    <m/>
    <m/>
    <m/>
    <m/>
    <m/>
    <b v="0"/>
    <m/>
    <m/>
    <m/>
    <s v="Hoekstra, M., Chideock, C., &amp; Veenstra, A.F. van (2021). Quik Scan AI in de Publieke Dienstverlening II - Longlist Initiatieven. TNO: Den Haag."/>
    <s v="retired"/>
    <x v="1"/>
    <m/>
    <s v="Colin van Noordt"/>
    <d v="2021-05-24T00:00:00"/>
    <m/>
  </r>
  <r>
    <s v="AIWT6-616"/>
    <s v="Smart Street Scan really sets up municipal services differently"/>
    <s v="https://www.rvo.nl/subsidie-en-financieringswijzer/sbir/sbir-oproep-artifici%C3%ABle-intelligentie-voor-de-publieke-diensten/publieke-samenvattingen "/>
    <m/>
    <s v="With Smart Street Scan, CentERdata wants to automatically scan the public space with sensor and camera technology. As a result, litter is quickly identified, classified and registered via image recognition. This can then streamline the service provided by the waste collection service, for example by optimizing sweeping routes."/>
    <s v="National"/>
    <x v="13"/>
    <s v="NL"/>
    <s v="CentERdata"/>
    <s v="Private sector"/>
    <x v="1"/>
    <s v="General services."/>
    <x v="4"/>
    <x v="7"/>
    <m/>
    <s v="Perception"/>
    <s v="Computer vision"/>
    <s v="Machine learning"/>
    <m/>
    <s v="A-MLA"/>
    <m/>
    <m/>
    <s v="15-VideoSurveillance"/>
    <s v="Use critical realtime data"/>
    <s v="Limited-risk"/>
    <s v=" 0 Confident"/>
    <m/>
    <m/>
    <s v="Computer Vision and Identity Recognition"/>
    <s v="Internal management"/>
    <s v="Internal primary processes"/>
    <x v="0"/>
    <m/>
    <m/>
    <m/>
    <s v="G2G"/>
    <s v="Dynamic Data"/>
    <s v="Location Data"/>
    <s v="Internal Manag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17"/>
    <s v="Evaluation of enforcement policy Social Affairs and Employment opportunities"/>
    <s v="https://zoek.officielebekendmakingen.nl/blg-814167.pdf"/>
    <m/>
    <s v="Evaluation of enforcement policy_x000a_Social Affairs and Employment opportunities Policy photo and_x000a_the implementation of the enforcement of the social security laws with regard to the duty to inform "/>
    <s v="National"/>
    <x v="13"/>
    <s v="NL"/>
    <s v="UWV, SVB, the Tax And Customs Administration, DUO, Justid, CJIB and RDW"/>
    <s v="Central-Government"/>
    <x v="1"/>
    <s v="Executive and legislative organs, financial and fiscal affairs, external affairs."/>
    <x v="4"/>
    <x v="5"/>
    <m/>
    <s v="Planning"/>
    <s v="Planning and Scheduling"/>
    <m/>
    <m/>
    <s v="B-LGA"/>
    <m/>
    <m/>
    <m/>
    <s v="Focus directly natural persons"/>
    <s v="Limited-risk"/>
    <s v=" 0 Confident"/>
    <m/>
    <m/>
    <s v="Predictive Analytics, Simulation and Data Visualisation"/>
    <s v="Analysis, monitoring and regulatory research"/>
    <s v="Prediction and planning "/>
    <x v="0"/>
    <m/>
    <m/>
    <m/>
    <s v="G2G"/>
    <s v="Historical Data"/>
    <s v="Historical Data"/>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18"/>
    <s v="Software-based colleague robots - Ensure obtaining conditional release information"/>
    <s v=" "/>
    <m/>
    <s v="This project focuses on obtaining conditional release information (VI). This concerns data that is necessary to be able to set the correct conditions for the VI and information for victims of the crime and/or relatives of deceased victims."/>
    <s v="National"/>
    <x v="13"/>
    <s v="NL"/>
    <s v="Public Prosecutor's Office, Judicial Institutions Service (DJI), Central Judicial Collection Bureau (CJIB)"/>
    <s v="Governmental"/>
    <x v="5"/>
    <s v="Police Services"/>
    <x v="3"/>
    <x v="4"/>
    <m/>
    <s v="Learning"/>
    <s v="Machine learning"/>
    <m/>
    <m/>
    <m/>
    <m/>
    <m/>
    <m/>
    <m/>
    <m/>
    <s v=" 0 Confident"/>
    <m/>
    <m/>
    <s v="Machine Learning, Deep Learning"/>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19"/>
    <s v="Speaker Tracking in Time and Space"/>
    <s v="https://www.rvo.nl/subsidie-en-financieringswijzer/sbir/sbir-oproep-artifici%C3%ABle-intelligentie-voor-de-publieke-diensten/publieke-samenvattingen "/>
    <m/>
    <s v="Spraaklab develops AI technology that can mostly disassemble and label the speech of the different speakers. This is useful for the police, for example, when analyzing audio recordings. This allows the police to work more efficiently and with higher quality, while different conversations than those of the subject do not need to be listened to as often. This ensures the privacy of citizens better."/>
    <s v="National"/>
    <x v="13"/>
    <s v="NL"/>
    <s v="Dutch Police, with Speech lab B.V."/>
    <s v="Central-Government"/>
    <x v="5"/>
    <s v="Police Services"/>
    <x v="4"/>
    <x v="7"/>
    <m/>
    <s v="Perception"/>
    <s v="Audio processing"/>
    <s v="Machine learning"/>
    <m/>
    <s v="A-MLA"/>
    <m/>
    <m/>
    <s v="16-Transportation"/>
    <m/>
    <s v="Minimal-risk"/>
    <s v=" 0 Confident"/>
    <m/>
    <m/>
    <s v="Audio Processing"/>
    <s v="Enforcement"/>
    <s v="Smart Recognition processes"/>
    <x v="0"/>
    <m/>
    <m/>
    <m/>
    <s v="G2G"/>
    <s v="Dynamic Data"/>
    <s v="Location Data"/>
    <s v="Enforcement"/>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620"/>
    <s v="Statistics on new construction transactions"/>
    <s v="https://www.kadaster.nl/-/cbs-en-kadaster-maken-statistiek-van-nieuwbouwtransacties?redirect=%2Fweb%2Fkadaster.nl%2Fterzake"/>
    <m/>
    <s v="Developing a national statistic of new construction transactions. The aim is to make the real estate developments transparent for, for example, homeowners and buyers in order to be able to make financial trade-offs."/>
    <s v="National"/>
    <x v="13"/>
    <s v="NL"/>
    <s v="CBS and Land Registry"/>
    <s v="Governmental"/>
    <x v="10"/>
    <m/>
    <x v="4"/>
    <x v="4"/>
    <m/>
    <s v="Learning"/>
    <s v="Machine learning"/>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21"/>
    <s v="Team Darkweb"/>
    <s v="TK 2017-2018, 29 911, nr. 200, p.12"/>
    <m/>
    <s v="The transactions suspected by the FIU-Netherlands were compared with the database compiled by Team Darkweb from the online Hansa Market."/>
    <s v="National"/>
    <x v="13"/>
    <s v="NL"/>
    <s v="Financial Intelligence Unit Netherlands (FIU-Netherlands)"/>
    <s v="Governmental"/>
    <x v="10"/>
    <m/>
    <x v="4"/>
    <x v="4"/>
    <m/>
    <s v="Learning"/>
    <s v="Machine learning"/>
    <m/>
    <m/>
    <m/>
    <m/>
    <m/>
    <m/>
    <m/>
    <m/>
    <s v=" 0 Confident"/>
    <m/>
    <m/>
    <m/>
    <m/>
    <m/>
    <x v="0"/>
    <m/>
    <m/>
    <m/>
    <m/>
    <m/>
    <m/>
    <s v="Enforcement"/>
    <m/>
    <m/>
    <m/>
    <b v="0"/>
    <m/>
    <m/>
    <m/>
    <m/>
    <m/>
    <b v="0"/>
    <b v="0"/>
    <m/>
    <m/>
    <m/>
    <m/>
    <m/>
    <m/>
    <m/>
    <b v="0"/>
    <m/>
    <m/>
    <m/>
    <s v="Hoekstra, M., Chideock, C., &amp; Veenstra, A.F. van (2021). Quik Scan AI in de Publieke Dienstverlening II - Longlist Initiatieven. TNO: Den Haag."/>
    <s v="retired"/>
    <x v="1"/>
    <m/>
    <s v="Colin van Noordt"/>
    <d v="2021-05-24T00:00:00"/>
    <m/>
  </r>
  <r>
    <s v="AIWT6-622"/>
    <s v="Telephone incursions of traffic fines - Socially responsible collection of traffic fines"/>
    <s v="https://www.rijksoverheid.nl/documenten/rapporten/2020/06/30/ek-bijlage-2-juridische-aspecten-van-algoritmen-die-besluiten-nemen-een-verkennend-onderzoek"/>
    <m/>
    <s v="This Proof of Concept aims at a socially responsible collection of traffic fines. Some people who have not yet paid their fine after two reminders are called before their case is handed over to the bailiff. The algorithm used in the Proof of Concept predicts the probability that a bailiff can recover the claim from the data subject. If the algortime shows that there is a high probability that someone needs an external incentive, they are eligible to be called by the CJIB and a payment arrangement can be made within the conditions. Whether someone gets a call remains the human decision of a CJIB employee."/>
    <s v="National"/>
    <x v="13"/>
    <s v="NL"/>
    <s v="Central Judicial Debt Collection Agency (CJIB)"/>
    <s v="Governmental"/>
    <x v="5"/>
    <s v="Public order and safety n.e.c."/>
    <x v="4"/>
    <x v="4"/>
    <m/>
    <s v="Planning"/>
    <s v="Planning and Scheduling"/>
    <m/>
    <m/>
    <m/>
    <m/>
    <m/>
    <m/>
    <m/>
    <m/>
    <s v=" 0 Confident"/>
    <m/>
    <m/>
    <s v="Predictive Analytics, Simulation and Data Visualisation"/>
    <m/>
    <m/>
    <x v="0"/>
    <m/>
    <m/>
    <m/>
    <m/>
    <m/>
    <m/>
    <s v="Public Services and engagement"/>
    <m/>
    <m/>
    <m/>
    <b v="0"/>
    <m/>
    <m/>
    <m/>
    <m/>
    <m/>
    <b v="0"/>
    <b v="0"/>
    <m/>
    <m/>
    <m/>
    <m/>
    <m/>
    <m/>
    <m/>
    <b v="0"/>
    <m/>
    <m/>
    <m/>
    <s v="Hoekstra, M., Chideock, C., &amp; Veenstra, A.F. van (2021). Quik Scan AI in de Publieke Dienstverlening II - Longlist Initiatieven. TNO: Den Haag."/>
    <s v="validated"/>
    <x v="1"/>
    <s v="[Marco] It is an exploratory study"/>
    <s v="Colin van Noordt"/>
    <d v="2021-05-24T00:00:00"/>
    <m/>
  </r>
  <r>
    <s v="AIWT6-623"/>
    <s v="Counting vessels and vehicles"/>
    <s v=" "/>
    <m/>
    <m/>
    <s v="Regional"/>
    <x v="13"/>
    <s v="NL"/>
    <s v="Province of South Holland"/>
    <s v="Governmental"/>
    <x v="3"/>
    <s v="Transport"/>
    <x v="4"/>
    <x v="4"/>
    <m/>
    <s v="Perception"/>
    <s v="Computer vision"/>
    <m/>
    <m/>
    <m/>
    <m/>
    <m/>
    <m/>
    <m/>
    <m/>
    <s v=" 0 Confident"/>
    <m/>
    <m/>
    <m/>
    <m/>
    <m/>
    <x v="0"/>
    <m/>
    <m/>
    <m/>
    <m/>
    <m/>
    <m/>
    <s v="Smart city"/>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4"/>
    <s v="Text analysis for quality of public administration"/>
    <s v=" "/>
    <m/>
    <m/>
    <s v="Regional"/>
    <x v="13"/>
    <s v="NL"/>
    <s v="Province of Overijssel, exocortex, University of Twente"/>
    <s v="Governmental"/>
    <x v="10"/>
    <m/>
    <x v="4"/>
    <x v="4"/>
    <m/>
    <s v="Communication"/>
    <s v="Natural language processing"/>
    <m/>
    <m/>
    <m/>
    <m/>
    <m/>
    <m/>
    <m/>
    <m/>
    <s v=" 0 Confident"/>
    <m/>
    <m/>
    <m/>
    <m/>
    <m/>
    <x v="0"/>
    <m/>
    <m/>
    <m/>
    <m/>
    <m/>
    <m/>
    <s v="Process digitalisation"/>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5"/>
    <s v="Text mining in policy documents"/>
    <s v=" "/>
    <m/>
    <m/>
    <s v="Regional"/>
    <x v="13"/>
    <s v="NL"/>
    <s v="Province of South Holland"/>
    <s v="Governmental"/>
    <x v="10"/>
    <m/>
    <x v="4"/>
    <x v="4"/>
    <m/>
    <s v="Communication"/>
    <s v="Natural language processing"/>
    <m/>
    <m/>
    <m/>
    <m/>
    <m/>
    <m/>
    <m/>
    <m/>
    <s v=" 0 Confident"/>
    <m/>
    <m/>
    <m/>
    <m/>
    <m/>
    <x v="0"/>
    <m/>
    <m/>
    <m/>
    <m/>
    <m/>
    <m/>
    <s v="Process digitalisation"/>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6"/>
    <s v="Theme control using machine learning in the social domain - Comparing data sources to determine likelihood of being a fraudster."/>
    <s v="https://deProof of Conceptstarter.vng.nl/projecten/datagedreven-werken/themacontrole-mbv-machine-learning-het-sociaal-domein"/>
    <m/>
    <m/>
    <s v="Local"/>
    <x v="13"/>
    <s v="NL"/>
    <s v="VNG"/>
    <m/>
    <x v="1"/>
    <s v="R&amp;D general public services."/>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7"/>
    <s v="Thermometer vandalism"/>
    <s v="https://www.destentor.nl/noordoostpolder/thermometer-voor-vandalisme-in-dronten~a375445d/"/>
    <m/>
    <s v="the municipality of Dronten will keep track of the number of vandalism on a kind of thermometer. Vandalism is a constant concern, say CDA, PvdA and ChristenUnie.  Monitoring the number of destructions."/>
    <s v="Local"/>
    <x v="13"/>
    <s v="NL"/>
    <s v="Municipality of Dronten"/>
    <s v="Governmental"/>
    <x v="5"/>
    <s v="R&amp;D public order and safety."/>
    <x v="3"/>
    <x v="4"/>
    <m/>
    <s v="Perception"/>
    <s v="Computer vision"/>
    <m/>
    <m/>
    <m/>
    <m/>
    <m/>
    <m/>
    <m/>
    <m/>
    <s v=" 0 Confident"/>
    <m/>
    <m/>
    <m/>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8"/>
    <s v="Transparency information on the labour market  - Linking data to real-time labour market information."/>
    <s v="https://arbeidsmarktinzicht.nl/over-ons"/>
    <m/>
    <s v=" ArbeidsmarktInZicht provides all information about the opportunities and threats and thus supports and stimulates the conversation and cooperation within and between the regions._x000a__x000a_HOW DOES IT WORK?_x000a_The management information of ArbeidsmarktInZicht has a broad and scientific basis. Data on the labour market, education, economy and competences have been collected, bundled and connected to each other. ArbeidsmarktInZicht shares data and interpretation on an online platform, as a foundation for policy development and result-oriented actions."/>
    <s v="Local"/>
    <x v="13"/>
    <s v="NL"/>
    <s v="VNG"/>
    <m/>
    <x v="3"/>
    <s v="R&amp;D economic affairs"/>
    <x v="4"/>
    <x v="4"/>
    <m/>
    <s v="Planning"/>
    <s v="Planning and Scheduling"/>
    <m/>
    <m/>
    <m/>
    <m/>
    <m/>
    <m/>
    <m/>
    <m/>
    <s v=" 0 Confident"/>
    <m/>
    <m/>
    <s v="Predictive Analytics, Simulation and Data Visualisation"/>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eems BI.. AI not mentioned"/>
    <s v="Colin van Noordt"/>
    <d v="2021-05-24T00:00:00"/>
    <m/>
  </r>
  <r>
    <s v="AIWT6-629"/>
    <s v="Use case garbage municipality Amsterdam"/>
    <s v=" "/>
    <m/>
    <m/>
    <s v="Local"/>
    <x v="13"/>
    <s v="NL"/>
    <s v="Municipality of Amsterdam"/>
    <s v="Governmental"/>
    <x v="8"/>
    <s v="Housing and community amenities n.e.c."/>
    <x v="4"/>
    <x v="4"/>
    <m/>
    <s v="Perception"/>
    <s v="Computer vision"/>
    <m/>
    <m/>
    <m/>
    <m/>
    <m/>
    <m/>
    <m/>
    <m/>
    <s v=" 0 Confident"/>
    <m/>
    <m/>
    <s v="Computer Vision and Identity Recognition"/>
    <m/>
    <m/>
    <x v="0"/>
    <m/>
    <m/>
    <m/>
    <m/>
    <m/>
    <m/>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0"/>
    <s v="Identify vegetation types"/>
    <s v=" "/>
    <m/>
    <m/>
    <s v="Regional"/>
    <x v="13"/>
    <s v="NL"/>
    <s v="Province of Groningen, NEO"/>
    <s v="Governmental"/>
    <x v="10"/>
    <m/>
    <x v="4"/>
    <x v="4"/>
    <m/>
    <s v="Perception"/>
    <s v="Computer vision"/>
    <m/>
    <m/>
    <m/>
    <m/>
    <m/>
    <m/>
    <m/>
    <m/>
    <s v=" 0 Confident"/>
    <m/>
    <m/>
    <m/>
    <m/>
    <m/>
    <x v="0"/>
    <m/>
    <m/>
    <m/>
    <m/>
    <m/>
    <m/>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1"/>
    <s v="Change detection in satellite images"/>
    <s v=" "/>
    <m/>
    <m/>
    <s v="Regional"/>
    <x v="13"/>
    <s v="NL"/>
    <s v="Province of Overijssel, Neo"/>
    <s v="Governmental"/>
    <x v="10"/>
    <m/>
    <x v="4"/>
    <x v="4"/>
    <m/>
    <s v="Perception"/>
    <s v="Computer vision"/>
    <m/>
    <m/>
    <m/>
    <m/>
    <m/>
    <m/>
    <m/>
    <m/>
    <s v=" 0 Confident"/>
    <m/>
    <m/>
    <m/>
    <m/>
    <m/>
    <x v="0"/>
    <m/>
    <m/>
    <m/>
    <m/>
    <m/>
    <m/>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2"/>
    <s v="Road safety model The Hague - Providing a risk score for all road sections and intersections"/>
    <s v="https://www.digitaleoverheid.nl/overzicht-van-alle-onderwerpen/nieuwe-technologieen-data-en-ethiek/het-led/toolbox/aan-de-slag-datagedreven-werken-in-de-praktijk/ "/>
    <m/>
    <s v="The model determines a risk score for all road sections and intersections in The Hague by means of machine learning and historical accidents. Recorded accidents are compared to a large dataset that describes the traffic situation at each intersection and road section by means of 250 characteristics. The model helps traffic experts identify unsafe traffic situations."/>
    <s v="Local"/>
    <x v="13"/>
    <s v="NL"/>
    <s v="Municipality of The Hague"/>
    <s v="Local Government"/>
    <x v="3"/>
    <s v="Transport"/>
    <x v="3"/>
    <x v="0"/>
    <m/>
    <s v="Planning"/>
    <s v="Planning and Scheduling"/>
    <s v="Machine learning"/>
    <m/>
    <s v="A-MLA"/>
    <m/>
    <m/>
    <s v="16-Transportation"/>
    <m/>
    <s v="Minimal-risk"/>
    <s v=" 0 Confident"/>
    <m/>
    <m/>
    <s v="Predictive Analytics, Simulation and Data Visualisation"/>
    <s v="Analysis, monitoring and regulatory research"/>
    <s v="Prediction and planning "/>
    <x v="0"/>
    <m/>
    <m/>
    <m/>
    <s v="G2G"/>
    <s v="Historical Data"/>
    <s v="Location Data"/>
    <s v="Regulatory research, analysis and monitoring"/>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3"/>
    <s v="Road safety model Rotterdam - Predictive model for road accidents"/>
    <s v="https://www.kennisnetwerkspv.nl/Meetinstrumenten/Overige-meetinstrumenten/Verkeersveiligheidsmodel-machine-learning "/>
    <m/>
    <s v="In the Road Safety Model, data on historical accidents is linked to data about the road, traffic and the environment within the sphere of influence of the (accident) location. By using machine learning, a model with a predictive character is created."/>
    <s v="Local"/>
    <x v="13"/>
    <s v="NL"/>
    <s v="Municipality of Rotterdam, Welance.io, "/>
    <s v="Local Government"/>
    <x v="3"/>
    <s v="Transport"/>
    <x v="3"/>
    <x v="0"/>
    <m/>
    <s v="Planning"/>
    <s v="Planning and Scheduling"/>
    <m/>
    <m/>
    <s v="B-LGA"/>
    <m/>
    <m/>
    <s v="16-Transportation"/>
    <m/>
    <s v="Minimal-risk"/>
    <s v=" 0 Confident"/>
    <m/>
    <m/>
    <s v="Predictive Analytics, Simulation and Data Visualisation"/>
    <s v="Analysis, monitoring and regulatory research"/>
    <s v="Prediction and planning "/>
    <x v="0"/>
    <m/>
    <m/>
    <m/>
    <s v="G2G"/>
    <s v="Historical Data"/>
    <s v="Location Data"/>
    <s v="Regulatory research, analysis and monitoring"/>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4"/>
    <s v="Movable Traffic Predictor"/>
    <s v="https://www.rvo.nl/subsidie-en-financieringswijzer/sbir/sbir-oproep-artifici%C3%ABle-intelligentie-voor-de-publieke-diensten/publieke-samenvattingen "/>
    <m/>
    <s v="The aim of this project is to develop a new type of traffic forecaster, based on AI, that can predict traffic up to about 1 hour ahead."/>
    <s v="National"/>
    <x v="13"/>
    <s v="NL"/>
    <s v="File radar B.V."/>
    <s v="Private sector"/>
    <x v="3"/>
    <s v="Transport"/>
    <x v="4"/>
    <x v="7"/>
    <m/>
    <s v="Planning"/>
    <s v="Planning and Scheduling"/>
    <m/>
    <m/>
    <s v="B-LGA"/>
    <m/>
    <m/>
    <s v="16-Transportation"/>
    <m/>
    <s v="Minimal-risk"/>
    <s v=" 0 Confident"/>
    <m/>
    <m/>
    <m/>
    <s v="Analysis, monitoring and regulatory research"/>
    <s v="Prediction and planning "/>
    <x v="0"/>
    <m/>
    <m/>
    <m/>
    <s v="G2G"/>
    <s v="Historical Data"/>
    <s v="Historical Data"/>
    <s v="Smart city"/>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5"/>
    <s v="Referral Index At Risk Youth - Creation of risk reports about young people"/>
    <s v="https://hetccv.nl/onderwerpen/informatiepositie-gemeenten/voorbeeldgemeenten/gemeente-tilburg/_x000a_https://vng.nl/files/vng/20160223_verwijsindex_risicojongeren_hv.pdf_x000a_https://vng.nl/artikelen/verwijsindex-risicojongeren-vir"/>
    <m/>
    <s v="A digital system that brings together risk reports about young people up to the age of 23. The goal is to identify risks early so that appropriate help, care or adjustment can be given in a timely manner. For this purpose, competent officials may report a young person if they have a reasonable suspicion that they are actually threatened by one or more of the risks referred to in the Youth Act. For example, Referral Index Tilburg is a municipal example of VIR."/>
    <s v="Local"/>
    <x v="13"/>
    <s v="NL"/>
    <s v="VNG, Municipality of Tilburg"/>
    <s v="Governmental"/>
    <x v="0"/>
    <s v="Family and children."/>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stated use of AI, seems data investigation"/>
    <s v="Colin van Noordt"/>
    <d v="2021-05-24T00:00:00"/>
    <m/>
  </r>
  <r>
    <s v="AIWT6-636"/>
    <s v="Reference Index Recherche Onderzoeken en Subjecten - Detection of unusual transactions "/>
    <s v="https://wetten.overheid.nl/BWBR0041193/2018-07-25_x000a_https://www.rijksoverheid.nl/binaries/rijksoverheid/documenten/rapporten/2019/07/23/tk-bijlage-fiu-nederland-jaaroverzicht-2018/tk-bijlage-fiu-nederland-jaaroverzicht-2018.pdf "/>
    <m/>
    <s v="Unusual transactions are compared by means of a partly automated process with the Referral Index Recherche Onderzoeken en Subjecten (VROS), a file managed by the National Police. Positive matches led to a suspicion of the unusual transactions in question. It is clear in these cases that the transaction in question is linked to an investigation."/>
    <s v="National"/>
    <x v="13"/>
    <s v="NL"/>
    <s v="Financial Intelligence Unit Netherlands (FIU-Netherlands)"/>
    <s v="Central-Government"/>
    <x v="5"/>
    <s v="Police Services"/>
    <x v="3"/>
    <x v="1"/>
    <m/>
    <s v="Planning"/>
    <s v="Planning and Scheduling"/>
    <m/>
    <m/>
    <s v="B-LGA"/>
    <s v="6-LawEnforcement"/>
    <s v="6f-LawEnforcement-profiling_np"/>
    <m/>
    <m/>
    <s v="High-risk"/>
    <s v="-3 Not Confident"/>
    <m/>
    <m/>
    <s v="Predictive Analytics, Simulation and Data Visualisation"/>
    <s v="Enforcement"/>
    <s v="Supporting inspection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37"/>
    <s v="Viralcom Egg - accidents in the water"/>
    <s v="https://www.smartcitydordrecht.nl/projecten-innovatiefonds/viralcom-egg "/>
    <m/>
    <s v="A prototype that can detect accidents in the water through Artificial Intelligence and neural networks and communicate to the rescue services. The goal is to be able to detect drownings underwater so that water safety is increased. Viralcom would like to test the 'Egg' remotely, pattern recognition and drowning detection from the quay in Zwijndrecht to the other side of the quay in Dordrecht. "/>
    <s v="Local"/>
    <x v="13"/>
    <s v="NL"/>
    <s v="Municipality of Dordrecht"/>
    <s v="Private sector"/>
    <x v="5"/>
    <s v="Public order and safety n.e.c."/>
    <x v="4"/>
    <x v="1"/>
    <m/>
    <s v="Learning"/>
    <s v="Machine learning"/>
    <s v="Machine learning"/>
    <m/>
    <s v="A-MLA"/>
    <m/>
    <m/>
    <m/>
    <s v="Use critical realtime data"/>
    <s v="Limited-risk"/>
    <s v=" 0 Confident"/>
    <m/>
    <m/>
    <s v="Machine Learning, Deep Learning"/>
    <s v="Enforcement"/>
    <s v="Smart Recognition processes"/>
    <x v="0"/>
    <m/>
    <m/>
    <m/>
    <s v="G2G"/>
    <s v="Dynamic Data"/>
    <s v="Dynamic Data"/>
    <s v="Enforcement"/>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638"/>
    <s v="Predict which residents have a higher risk of care or debt problems (SyRI)"/>
    <s v="https://nos.nl/artikel/2366864-fraude-opsporen-of-gevaar-van-discriminatie-gemeenten-gebruiken-slimme-algoritmes.html"/>
    <m/>
    <s v="At least 25 municipalities use predictive systems and algorithms to, for example, detect welfare fraud, predict where potentially subversive crime takes place and to be able to help citizens with debts in time._x000a__x000a_Risk profiling is under a magnifying glass. In the childcare allowance affair, dual nationality appeared to be taken into account when drawing up risk profiles. Last year, the judge also dismissed the SyRI profiling system, partly because it was insufficiently transparent and therefore there was a risk of discrimination."/>
    <s v="Local"/>
    <x v="13"/>
    <s v="NL"/>
    <s v="Municipality of Twenterand"/>
    <s v="Local Government"/>
    <x v="0"/>
    <s v="Social protection n.e.c."/>
    <x v="3"/>
    <x v="7"/>
    <m/>
    <s v="Planning"/>
    <s v="Planning and Scheduling"/>
    <m/>
    <m/>
    <s v="B-LGA"/>
    <s v="6-LawEnforcement"/>
    <s v="6a-LawEnforcement-riskassess_np"/>
    <m/>
    <s v="Focus directly natural persons"/>
    <s v="High-risk"/>
    <s v=" 0 Confident"/>
    <m/>
    <s v="yes"/>
    <s v="Predictive Analytics, Simulation and Data Visualisation"/>
    <s v="Analysis, monitoring and regulatory research"/>
    <s v="Prediction and planning "/>
    <x v="0"/>
    <m/>
    <m/>
    <m/>
    <s v="G2G"/>
    <s v="Historical Data"/>
    <s v="Historical Data"/>
    <s v="Enforcement"/>
    <m/>
    <m/>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39"/>
    <s v="Early school leavers in the municipality of Amersfoort - Estimation of students at risk "/>
    <s v="https://nos.nl/artikel/2286848-overheid-gebruikt-op-grote-schaal-voorspellende-algoritmes-risico-op-discriminatie.html"/>
    <m/>
    <s v="The municipality of Amersfoort and Dordrecht use an algorithm to estimate which students are at risk of becoming early school leavers. "/>
    <s v="Local"/>
    <x v="13"/>
    <s v="NL"/>
    <s v="Municipality of Amersfoort and Dordrecht"/>
    <s v="Local Government"/>
    <x v="9"/>
    <s v="Education n.e.c."/>
    <x v="3"/>
    <x v="2"/>
    <m/>
    <s v="Planning"/>
    <s v="Planning and Scheduling"/>
    <m/>
    <m/>
    <s v="B-LGA"/>
    <s v="3-Education"/>
    <s v="3b-Education-students"/>
    <m/>
    <m/>
    <s v="High-risk"/>
    <s v=" 0 Confident"/>
    <m/>
    <m/>
    <s v="Predictive Analytics, Simulation and Data Visualisation"/>
    <s v="Analysis, monitoring and regulatory research"/>
    <s v="Information analysis processes"/>
    <x v="0"/>
    <m/>
    <m/>
    <m/>
    <s v="G2G"/>
    <s v="Historical Data"/>
    <s v="Historical Data"/>
    <s v="Public Services and eng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40"/>
    <s v="Wabo assistant - Automated environmental permits"/>
    <s v="https://www.digitaleoverheid.nl/overzicht-van-alle-onderwerpen/nieuwe-technologieen-data-en-ethiek/het-led/toolbox/aan-de-slag-datagedreven-werken-in-de-praktijk/ "/>
    <m/>
    <s v="The Environmental Law General Provisions Act (Wabo) regulates the environmental permit. The municipality of The Hague needs a more efficient intake of the Wabo permits. The municipality wants to automate some of the tasks and make them more efficient through AI. The type of AI used is NLP."/>
    <s v="Local"/>
    <x v="13"/>
    <s v="NL"/>
    <s v="Municipality of The Hague"/>
    <s v="Local Government"/>
    <x v="2"/>
    <s v="Environmental protection n.e.c."/>
    <x v="4"/>
    <x v="0"/>
    <m/>
    <s v="Communication"/>
    <s v="Natural language processing"/>
    <m/>
    <s v="text analysis"/>
    <s v="B-LGA"/>
    <s v="5-Services&amp;Benefits"/>
    <s v="5a-Services&amp;Benefits-eligibility_np"/>
    <m/>
    <m/>
    <s v="High-risk"/>
    <s v=" 0 Confident"/>
    <m/>
    <m/>
    <s v="Natural Language Processing, Text Mining and Speech Analytics"/>
    <s v="Public services and engagement"/>
    <s v="Service integration (various)"/>
    <x v="0"/>
    <m/>
    <m/>
    <m/>
    <s v="G2C"/>
    <s v="Historical Data"/>
    <s v="Historical Data"/>
    <s v="Internal Management"/>
    <m/>
    <m/>
    <s v="Organizational / Sustained Change"/>
    <s v="Improved Public Service"/>
    <m/>
    <s v="x"/>
    <m/>
    <s v="x"/>
    <m/>
    <b v="0"/>
    <b v="0"/>
    <m/>
    <m/>
    <m/>
    <m/>
    <m/>
    <m/>
    <m/>
    <b v="0"/>
    <m/>
    <m/>
    <m/>
    <s v="Hoekstra, M., Chideock, C., &amp; Veenstra, A.F. van (2021). Quik Scan AI in de Publieke Dienstverlening II - Longlist Initiatieven. TNO: Den Haag."/>
    <s v="validated"/>
    <x v="0"/>
    <m/>
    <s v="Colin van Noordt"/>
    <d v="2021-05-24T00:00:00"/>
    <m/>
  </r>
  <r>
    <s v="AIWT6-641"/>
    <s v="Warm front office"/>
    <s v="http://www.slimmernetwerk.nl/2014/05/doorbraak-doetank-schuldhulpverlening-in-zicht/ and http://pulse.ictu.nl/nl/mobile/spread/10121/790702"/>
    <m/>
    <s v="Through data exchange, the municipality wants to promote cooperation between creditors of the national government (the tax authorities, DUO) and the municipal debt relief process."/>
    <s v="National"/>
    <x v="13"/>
    <s v="NL"/>
    <s v="Municipality, Tax Authorities, DUO, CJIB, Legal Aid Council, WNSP Office"/>
    <s v="Governmental"/>
    <x v="10"/>
    <m/>
    <x v="4"/>
    <x v="4"/>
    <m/>
    <s v="Planning"/>
    <s v="Planning and Scheduling"/>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42"/>
    <s v="Water fields - purification system for rainwater"/>
    <s v="https://www.technologyrecord.com/Article/city-of-breda-optimises-water-use-with-the-internet-of-things-45082"/>
    <m/>
    <s v="The water fields are a purification system for rainwater. Rainwater from the district is collected, buffered and purified by a number of natural filters. Data on the operation of the system and on the amount of rainwater are used to optimize the operation and predict the supply of rainwater."/>
    <s v="Local"/>
    <x v="13"/>
    <s v="NL"/>
    <s v="Municipality of Breda and I-SAGO"/>
    <s v="Local Government"/>
    <x v="2"/>
    <s v="Waste water management."/>
    <x v="3"/>
    <x v="8"/>
    <m/>
    <s v="Planning"/>
    <s v="Planning and Scheduling"/>
    <m/>
    <m/>
    <s v="B-LGA"/>
    <m/>
    <m/>
    <m/>
    <s v="Output that could produce physical damages to natural persons"/>
    <s v="Limited-risk"/>
    <s v=" 0 Confident"/>
    <m/>
    <m/>
    <m/>
    <s v="Analysis, monitoring and regulatory research"/>
    <s v="Monitoring policy implementation"/>
    <x v="0"/>
    <m/>
    <m/>
    <m/>
    <s v="G2G"/>
    <s v="Dynamic Data"/>
    <s v="Dynamic Data"/>
    <s v="Process digitalisation"/>
    <m/>
    <m/>
    <m/>
    <b v="0"/>
    <m/>
    <m/>
    <m/>
    <m/>
    <m/>
    <s v="Improved Administration Efficency"/>
    <s v="Improved Administrative Efficiency"/>
    <m/>
    <s v="x"/>
    <s v="x"/>
    <m/>
    <m/>
    <m/>
    <m/>
    <b v="0"/>
    <m/>
    <m/>
    <m/>
    <s v="Hoekstra, M., Chideock, C., &amp; Veenstra, A.F. van (2021). Quik Scan AI in de Publieke Dienstverlening II - Longlist Initiatieven. TNO: Den Haag."/>
    <s v="validated"/>
    <x v="0"/>
    <s v="[Marco] not enough details"/>
    <s v="Colin van Noordt"/>
    <d v="2021-05-24T00:00:00"/>
    <m/>
  </r>
  <r>
    <s v="AIWT6-643"/>
    <s v="Water management SR - Predicting of water levels"/>
    <s v="https://hal24k.com/dimension"/>
    <m/>
    <s v="how data science is used to solve complex problems at water treatment plants and management of water levels. A live demonstration of our data intelligence platform Dimension showed how real-time sensor data can be used for efficient and proactive maintenance."/>
    <s v="Local"/>
    <x v="13"/>
    <s v="NL"/>
    <s v="Hoogheemraadschap de Stichtse Rijnlanden en Tauw en HAL24k"/>
    <s v="Private sector"/>
    <x v="2"/>
    <s v="Protection of biodiversity and landscape."/>
    <x v="1"/>
    <x v="0"/>
    <m/>
    <s v="Planning"/>
    <s v="Planning and Scheduling"/>
    <m/>
    <m/>
    <s v="B-LGA"/>
    <m/>
    <m/>
    <m/>
    <s v="Output that could produce physical damages to natural persons"/>
    <s v="Limited-risk"/>
    <s v=" 0 Confident"/>
    <m/>
    <m/>
    <s v="Predictive Analytics, Simulation and Data Visualisation"/>
    <s v="Analysis, monitoring and regulatory research"/>
    <s v="Prediction and planning "/>
    <x v="0"/>
    <m/>
    <m/>
    <m/>
    <s v="G2G"/>
    <s v="Historical Data"/>
    <s v="Historical Data"/>
    <s v="Regulatory research, analysis and monitoring"/>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44"/>
    <s v="Water test/waterproof"/>
    <s v="https://www.hoogeveen.nl/bis/dsresource?objectid=d3525063-c977-4300-b159-d114a3810a04"/>
    <m/>
    <s v="Detect address fraud by linking water consumption to addresses specified by WWB clients."/>
    <s v="National"/>
    <x v="13"/>
    <s v="NL"/>
    <s v="Municipalities in Friesland, Groningen and Drenthe ism SVB and Belastingdienst"/>
    <s v="Governmental"/>
    <x v="1"/>
    <s v="Executive and legislative organs, financial and fiscal affairs, external affairs."/>
    <x v="3"/>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5"/>
    <s v="Website and surfing behaviour - Analysing web user behaviour with AI"/>
    <s v="https://deProof of Conceptstarter.vng.nl/sites/default/files/project_bestand/rapport-exploratief-onderzoek-digitaledienstverlening20met20huisstijl.pdf"/>
    <m/>
    <s v="The web statistics, weblogs, etc. have been requested from municipalities. These files have been investigated with Big Data Analytic tools, aimed at the surfing behavior of the visitor."/>
    <s v="Local"/>
    <x v="13"/>
    <s v="NL"/>
    <s v="Municipality of 's-Hertogenbosch, Vught, Utrecht, Veenendaal, Zeewolde, Veldhoven, The Hague, Heerlen, Oss, Schijndel"/>
    <s v="Governmental"/>
    <x v="1"/>
    <s v="Executive and legislative organs, financial and fiscal affairs, external affairs."/>
    <x v="4"/>
    <x v="4"/>
    <m/>
    <s v="Learning"/>
    <s v="Machine learning"/>
    <m/>
    <m/>
    <m/>
    <m/>
    <m/>
    <m/>
    <m/>
    <m/>
    <s v=" 0 Confident"/>
    <m/>
    <m/>
    <s v="Machine Learning, Deep Learning"/>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6"/>
    <s v="Road quality by remote sensing"/>
    <s v=" "/>
    <m/>
    <m/>
    <s v="Regional"/>
    <x v="13"/>
    <s v="NL"/>
    <s v="Province of South Holland, RoadEO"/>
    <s v="Governmental"/>
    <x v="3"/>
    <s v="Transport"/>
    <x v="4"/>
    <x v="4"/>
    <m/>
    <s v="Perception"/>
    <s v="Computer vision"/>
    <m/>
    <m/>
    <m/>
    <m/>
    <m/>
    <m/>
    <m/>
    <m/>
    <s v=" 0 Confident"/>
    <m/>
    <m/>
    <m/>
    <m/>
    <m/>
    <x v="0"/>
    <m/>
    <m/>
    <m/>
    <m/>
    <m/>
    <m/>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7"/>
    <s v="WGA project Middle area Vlissingen - Detection of  various type of fraud and nuisance"/>
    <s v=" "/>
    <m/>
    <s v="Multiple file link that, in addition to benefit fraud, could detect various other types of fraud and nuisance. TK 2012-2013, 33 400-XV, nr. 5"/>
    <s v="Local"/>
    <x v="13"/>
    <s v="NL"/>
    <s v="Municipality of Vlissingen"/>
    <s v="Governmental"/>
    <x v="0"/>
    <s v="Unemployment."/>
    <x v="3"/>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8"/>
    <s v="WIL Leak Current - Discover abuse and improper use of benefits"/>
    <s v="https://nos.nl/artikel/2286848-overheid-gebruikt-op-grote-schaal-voorspellende-algoritmes-risico-op-discriminatie.html"/>
    <m/>
    <s v="WIL Lekstroom is a collaboration between the municipality of Houten, Ijsselstein, Lopik, Nieuwegein and Vijfheerenland and uses algorithms to discover abuse and improper use of benefits. "/>
    <s v="Local"/>
    <x v="13"/>
    <s v="NL"/>
    <s v="Municipality of Houten, Ijsselstein, Lopik, Nieuwegein and Vijfheerenland"/>
    <s v="Local Government"/>
    <x v="0"/>
    <s v="Social protection n.e.c."/>
    <x v="3"/>
    <x v="2"/>
    <m/>
    <s v="Planning"/>
    <s v="Planning and Scheduling"/>
    <s v="Machine learning"/>
    <m/>
    <s v="A-MLA"/>
    <s v="5-Services&amp;Benefits"/>
    <s v="6d-LawEnforcement-reliabilityevidence"/>
    <m/>
    <m/>
    <s v="High-risk"/>
    <s v=" 0 Confident"/>
    <m/>
    <m/>
    <s v="Predictive Analytics, Simulation and Data Visualisation"/>
    <s v="Adjudication"/>
    <s v="Taking decisions on benefits  "/>
    <x v="0"/>
    <m/>
    <m/>
    <m/>
    <s v="G2G"/>
    <s v="Historical Data"/>
    <s v="Historical Data"/>
    <s v="Enforcement"/>
    <m/>
    <m/>
    <m/>
    <b v="0"/>
    <m/>
    <m/>
    <m/>
    <m/>
    <m/>
    <s v="Improved Administration Efficency"/>
    <s v="Improved Administrative Efficiency"/>
    <m/>
    <s v="x"/>
    <s v="x"/>
    <m/>
    <m/>
    <s v="x"/>
    <m/>
    <s v="Open government capabilities"/>
    <s v="x"/>
    <m/>
    <m/>
    <s v="Hoekstra, M., Chideock, C., &amp; Veenstra, A.F. van (2021). Quik Scan AI in de Publieke Dienstverlening II - Longlist Initiatieven. TNO: Den Haag."/>
    <s v="validated"/>
    <x v="0"/>
    <m/>
    <s v="Colin van Noordt"/>
    <d v="2021-05-24T00:00:00"/>
    <m/>
  </r>
  <r>
    <s v="AIWT6-649"/>
    <s v="Exchange failure"/>
    <s v="https://home.kpmg/nl/nl/home/insights/2019/05/data-analytics-case-prorail-wisselstoringen-voorspellen-met-data-analyse.html"/>
    <m/>
    <s v="ProRail has investigated the extent to which it can be predicted when exchange failures occur. For this purpose, data is used from the elekro motors that convert track switches, the logbook of the control system of switches and the temperature in the relay housing, the cabinet that is near the switch and controls the switches. The model can now predict a changeover failure with a precision of 90%."/>
    <s v="National"/>
    <x v="13"/>
    <s v="NL"/>
    <s v="ProRail, KPMG"/>
    <s v="Private sector"/>
    <x v="3"/>
    <s v="Transport"/>
    <x v="3"/>
    <x v="4"/>
    <m/>
    <s v="Planning"/>
    <s v="Planning and Scheduling"/>
    <m/>
    <m/>
    <m/>
    <m/>
    <m/>
    <m/>
    <m/>
    <m/>
    <s v=" 0 Confident"/>
    <m/>
    <m/>
    <s v="Predictive Analytics, Simulation and Data Visualisation"/>
    <m/>
    <m/>
    <x v="0"/>
    <m/>
    <m/>
    <m/>
    <m/>
    <m/>
    <m/>
    <s v="Internal Management"/>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50"/>
    <s v="Recognizing bears in camera footage"/>
    <s v=" "/>
    <m/>
    <s v="Together with the University of Twente, the province of Overijssel has developed a new technique to better count wild animals. Drones with thermal cameras are used for this purpose."/>
    <s v="Regional"/>
    <x v="13"/>
    <s v="NL"/>
    <s v="University of Twente, Drone Flight Company, Province of Overijssel"/>
    <s v="Academic-Research"/>
    <x v="2"/>
    <s v="R&amp;D environmental protection."/>
    <x v="4"/>
    <x v="4"/>
    <m/>
    <s v="Perception"/>
    <s v="Computer vision"/>
    <m/>
    <m/>
    <s v="A-MLA"/>
    <m/>
    <m/>
    <m/>
    <m/>
    <s v="Minimal-risk"/>
    <s v=" 0 Confident"/>
    <m/>
    <m/>
    <s v="Computer Vision and Identity Recognition"/>
    <m/>
    <m/>
    <x v="0"/>
    <m/>
    <m/>
    <m/>
    <m/>
    <m/>
    <m/>
    <s v="Regulatory research, analysis and monitoring"/>
    <m/>
    <m/>
    <m/>
    <b v="0"/>
    <m/>
    <m/>
    <m/>
    <m/>
    <m/>
    <b v="0"/>
    <b v="0"/>
    <m/>
    <m/>
    <m/>
    <m/>
    <m/>
    <m/>
    <m/>
    <b v="0"/>
    <m/>
    <m/>
    <m/>
    <s v="Hoekstra, M., Chideock, C., &amp; Veenstra, A.F. van (2021). Quik Scan AI in de Publieke Dienstverlening II - Longlist Initiatieven. TNO: Den Haag."/>
    <s v="retired"/>
    <x v="1"/>
    <m/>
    <s v="Colin van Noordt"/>
    <d v="2021-05-24T00:00:00"/>
    <m/>
  </r>
  <r>
    <s v="AIWT6-651"/>
    <s v="Robotics and Autonomous Systems"/>
    <s v="https://hcss.nl/report/capstone-report-robotic-and-autonomous-systems-military-context en https://magazines.defensie.nl/landmacht/2019/01/11_innovatie_e-mobility_01-2019 "/>
    <m/>
    <s v="At the 13 Light Brigade in Oirschot, a Robots and Autonomous Systems (RAS) team has been set up to test which robots and other unmanned systems are suitable for missions and operations."/>
    <s v="National"/>
    <x v="13"/>
    <s v="NL"/>
    <s v="Ministry of Defence, Milrem Robotics"/>
    <s v="Governmental"/>
    <x v="6"/>
    <m/>
    <x v="4"/>
    <x v="4"/>
    <m/>
    <s v="Integration and Interaction"/>
    <s v="Robotics and Automation"/>
    <m/>
    <m/>
    <m/>
    <m/>
    <m/>
    <m/>
    <m/>
    <m/>
    <s v=" 0 Confident"/>
    <m/>
    <m/>
    <m/>
    <m/>
    <m/>
    <x v="0"/>
    <m/>
    <m/>
    <m/>
    <m/>
    <m/>
    <m/>
    <s v="Process digitalisation"/>
    <m/>
    <m/>
    <m/>
    <b v="0"/>
    <m/>
    <m/>
    <m/>
    <m/>
    <m/>
    <b v="0"/>
    <b v="0"/>
    <m/>
    <m/>
    <m/>
    <m/>
    <m/>
    <m/>
    <m/>
    <b v="0"/>
    <m/>
    <m/>
    <m/>
    <s v="Hoekstra, M., Chideock, C., &amp; Veenstra, A.F. van (2021). Quik Scan AI in de Publieke Dienstverlening II - Longlist Initiatieven. TNO: Den Haag."/>
    <s v="retired"/>
    <x v="1"/>
    <m/>
    <s v="Colin van Noordt"/>
    <d v="2021-05-24T00:00:00"/>
    <m/>
  </r>
  <r>
    <s v="AIWT6-652"/>
    <s v="Nexus -  speech-operated expert system"/>
    <s v="https://www.brightlands.com/brightlands-smart-services-campus/evenement/nexus-using-voice-technology-information-exchange"/>
    <s v="Brightlands Smart Services Campus"/>
    <s v="Nexus is a speech-operated expert system that provides the Community Police Officers with a detailed briefing of recent incidents in their neighbourhood. "/>
    <s v="National"/>
    <x v="13"/>
    <s v="NL"/>
    <s v="Brightlands Techruption, OU (CAROU), UM (BISS), Police NL (iLAB)"/>
    <s v="Private sector"/>
    <x v="5"/>
    <s v="Police Services"/>
    <x v="4"/>
    <x v="1"/>
    <m/>
    <s v="Perception"/>
    <s v="Audio processing"/>
    <s v="Machine learning"/>
    <m/>
    <s v="A-MLA"/>
    <s v="6-LawEnforcement"/>
    <s v="6d-LawEnforcement-reliabilityevidence"/>
    <m/>
    <s v="Include automatic decision systems"/>
    <s v="High-risk"/>
    <s v=" 0 Confident"/>
    <m/>
    <m/>
    <s v="Expert and Rule based Systems, Algorithmic Decision Making"/>
    <s v="Public services and engagement"/>
    <s v="Service integration (various)"/>
    <x v="0"/>
    <m/>
    <m/>
    <m/>
    <s v="G2G"/>
    <s v="Dynamic Data"/>
    <s v="Location Data"/>
    <s v="Public Services and engagement"/>
    <m/>
    <m/>
    <m/>
    <b v="0"/>
    <m/>
    <m/>
    <m/>
    <m/>
    <m/>
    <s v="Improved Administration Efficency"/>
    <s v="Improved Administrative Efficiency"/>
    <m/>
    <s v="x"/>
    <m/>
    <m/>
    <s v="x"/>
    <m/>
    <m/>
    <b v="0"/>
    <m/>
    <m/>
    <m/>
    <s v="Hoekstra, M., Chideock, C., &amp; Veenstra, A.F. van (2021). Quik Scan AI in de Publieke Dienstverlening II - Longlist Initiatieven. TNO: Den Haag."/>
    <s v="validated"/>
    <x v="0"/>
    <m/>
    <s v="Colin van Noordt"/>
    <d v="2021-05-24T00:00:00"/>
    <m/>
  </r>
  <r>
    <s v="AIWT6-653"/>
    <s v="W(e). Service.Heerlen (WESH)"/>
    <s v="https://www.brightlands.com/brightlands-smart-services-campus/subsidieprogramma-wesh"/>
    <s v="Brightlands Smart Services Campus"/>
    <s v="App for citizens, aimed at promoting citizen participation in the maintenance of the public environment. The app allows citizens to take on maintenance jobs. Once they have successfully completed this job, they will receive a financial reward that can be used by local SMEs"/>
    <s v="Local"/>
    <x v="13"/>
    <s v="NL"/>
    <s v="Municipality of Heerlen, CBS, VNG, CoTown, Heerlen Mijn Stad, Brightlands"/>
    <s v="Private sector"/>
    <x v="1"/>
    <s v="Public Services"/>
    <x v="4"/>
    <x v="1"/>
    <m/>
    <s v="Planning"/>
    <s v="Planning and Scheduling"/>
    <s v="Machine learning"/>
    <m/>
    <s v="A-MLA"/>
    <m/>
    <m/>
    <m/>
    <m/>
    <s v="Minimal-risk"/>
    <s v=" 0 Confident"/>
    <m/>
    <m/>
    <m/>
    <s v="Public services and engagement"/>
    <s v="Engagement management"/>
    <x v="0"/>
    <m/>
    <m/>
    <m/>
    <s v="G2C"/>
    <s v="Dynamic Data"/>
    <s v="Location Data"/>
    <s v="Public Services and engagement"/>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654"/>
    <s v="Ethnographic Agent-Based Modelling"/>
    <s v=" "/>
    <m/>
    <s v="A methodology for agent-based modelling in which both input and output are qualitative in nature."/>
    <s v="Local"/>
    <x v="13"/>
    <s v="NL"/>
    <s v="OU, Koblenz University (DE), Mainz University (DE), Police (DLIO)"/>
    <s v="Academic-Research"/>
    <x v="10"/>
    <m/>
    <x v="4"/>
    <x v="4"/>
    <m/>
    <s v="Integration and Interaction"/>
    <s v="Multi-agent systems"/>
    <m/>
    <m/>
    <m/>
    <m/>
    <m/>
    <m/>
    <m/>
    <m/>
    <s v=" 0 Confident"/>
    <m/>
    <m/>
    <m/>
    <m/>
    <m/>
    <x v="0"/>
    <m/>
    <m/>
    <m/>
    <m/>
    <m/>
    <m/>
    <s v="Co-designed services"/>
    <m/>
    <m/>
    <m/>
    <b v="0"/>
    <m/>
    <m/>
    <m/>
    <m/>
    <m/>
    <b v="0"/>
    <b v="0"/>
    <m/>
    <m/>
    <m/>
    <m/>
    <m/>
    <m/>
    <m/>
    <b v="0"/>
    <m/>
    <m/>
    <m/>
    <s v="Hoekstra, M., Chideock, C., &amp; Veenstra, A.F. van (2021). Quik Scan AI in de Publieke Dienstverlening II - Longlist Initiatieven. TNO: Den Haag."/>
    <s v="retired"/>
    <x v="1"/>
    <m/>
    <s v="Colin van Noordt"/>
    <d v="2021-05-24T00:00:00"/>
    <m/>
  </r>
  <r>
    <s v="AIWT6-655"/>
    <s v="Smart Hills"/>
    <s v="https://www.ou.nl/en/carou/smart-cities-data-analytics"/>
    <m/>
    <s v="Smart HILLS forms an umbrella programme with systematic anchor points for programming from a regional research. Research projects are being developed within a number of important (Limburg) themes (e.g. culture, climate and health). The overarching theme is Smart Cities &amp; Data Analytics and providing insight across sectors through dashboards."/>
    <s v="Local"/>
    <x v="13"/>
    <s v="NL"/>
    <s v="OU, Municipality of Heerlen, Parkstad, APG, Shell"/>
    <s v="Private sector"/>
    <x v="1"/>
    <m/>
    <x v="3"/>
    <x v="4"/>
    <m/>
    <s v="Planning"/>
    <s v="Planning and Scheduling"/>
    <m/>
    <m/>
    <m/>
    <m/>
    <m/>
    <m/>
    <m/>
    <m/>
    <s v=" 0 Confident"/>
    <m/>
    <m/>
    <s v="AI-empowered Knowledge Management"/>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56"/>
    <s v="Be.Cultour"/>
    <s v="https://errin.eu/becultour-beyond-cultural-tourism-community"/>
    <m/>
    <s v="Trans-European project in the field of sustainable cultural tourism, with concrete objectives for an application in South Limburg (i.e.b. Parkstad): 1) development and use of new data analytical techniques for research into visitor behaviour and – appreciation of cultural-historical values in urban areas and 2) the development of a regional 'data warehouse' for tourism, which includes, in addition to statistical information, results of social media information , with the aim of creating a 'signpost' for tourist offer and policy."/>
    <s v="Multinational"/>
    <x v="13"/>
    <s v="NL"/>
    <s v="OU, Parkstad, VVV Zuid-Limburg. Other participating partners come from the following countries: Italy, Belgium, Germany, Sweden, the Netherlands, Spain, Cyprus, Serbia, Romania and Moldova"/>
    <s v="Private sector"/>
    <x v="7"/>
    <s v="Cultural services."/>
    <x v="4"/>
    <x v="4"/>
    <m/>
    <s v="Learning"/>
    <s v="Machine learning"/>
    <m/>
    <m/>
    <m/>
    <m/>
    <m/>
    <m/>
    <m/>
    <m/>
    <s v=" 0 Confident"/>
    <m/>
    <m/>
    <m/>
    <m/>
    <m/>
    <x v="0"/>
    <m/>
    <m/>
    <m/>
    <m/>
    <m/>
    <m/>
    <s v="Process digitalisation"/>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57"/>
    <s v="Face recognition training - App to train the ability to recognize (wanted) persons"/>
    <s v="https://dataintelligence.zuyd.nl/studenten/studentprojecten/"/>
    <m/>
    <s v="The Innovation Lab (iLab) of the Police has developed an app to train the ability to recognize (wanted) persons."/>
    <s v="National"/>
    <x v="13"/>
    <s v="NL"/>
    <s v="Zuyd, Limburg police"/>
    <s v="Governmental"/>
    <x v="5"/>
    <s v="Police Services"/>
    <x v="4"/>
    <x v="4"/>
    <m/>
    <s v="Perception"/>
    <s v="Computer vision"/>
    <m/>
    <m/>
    <m/>
    <m/>
    <m/>
    <m/>
    <m/>
    <m/>
    <s v=" 0 Confident"/>
    <m/>
    <m/>
    <s v="Computer Vision and Identity Recognition"/>
    <m/>
    <m/>
    <x v="0"/>
    <m/>
    <m/>
    <m/>
    <m/>
    <m/>
    <m/>
    <s v="Enforcement"/>
    <m/>
    <m/>
    <m/>
    <b v="0"/>
    <m/>
    <m/>
    <m/>
    <m/>
    <m/>
    <b v="0"/>
    <b v="0"/>
    <m/>
    <m/>
    <m/>
    <m/>
    <m/>
    <m/>
    <m/>
    <b v="0"/>
    <m/>
    <m/>
    <m/>
    <s v="Hoekstra, M., Chideock, C., &amp; Veenstra, A.F. van (2021). Quik Scan AI in de Publieke Dienstverlening II - Longlist Initiatieven. TNO: Den Haag."/>
    <s v="validated"/>
    <x v="1"/>
    <s v="[Marco] seems a student project"/>
    <s v="Colin van Noordt"/>
    <d v="2021-05-24T00:00:00"/>
    <m/>
  </r>
  <r>
    <s v="AIWT6-658"/>
    <s v="Tailormade briefing - AI-based briefing for police about their neighbourhood"/>
    <s v=" "/>
    <m/>
    <s v="Tailor Made Briefing will help neighbourhood agents to work more specifically on the safety and liveability in the neighbourhood. This is done by unlocking up-to-date information, based on public sources and social media. Based on this information, the neighbourhood agents receive a tailor-made briefing based on role, location and time."/>
    <s v="National"/>
    <x v="13"/>
    <s v="NL"/>
    <s v="iLab (Police), National portfolios within the National Police. Conclusion and Accenture. Open University and Maastricht University. For social media data Obi4One."/>
    <s v="Governmental"/>
    <x v="5"/>
    <s v="Police Services"/>
    <x v="4"/>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59"/>
    <s v="Drones"/>
    <s v=" "/>
    <m/>
    <s v="ethical issue: privacy; the iLab focuses on the exploration and development of sensors in combination with drones. This may include ethical considerations depending on the sensor used. "/>
    <s v="National"/>
    <x v="13"/>
    <s v="NL"/>
    <s v="iLab (Police), External: Aerial precision (Lidar), DKE programme Maastricht University (Hennepsniffer), Saxion University of Applied Sciences (Narcosniffer), University of Twente (trainee)"/>
    <s v="Academic-Research"/>
    <x v="5"/>
    <s v="Police Services"/>
    <x v="4"/>
    <x v="4"/>
    <m/>
    <s v="Integration and Interaction"/>
    <s v="Robotics and Automation"/>
    <m/>
    <m/>
    <m/>
    <m/>
    <m/>
    <m/>
    <m/>
    <m/>
    <s v=" 0 Confident"/>
    <m/>
    <m/>
    <s v="Cognitive Robotics and Process Automation, Connected and Automated Vehicles"/>
    <m/>
    <m/>
    <x v="0"/>
    <m/>
    <m/>
    <m/>
    <m/>
    <m/>
    <m/>
    <s v="Enforcement"/>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0"/>
    <s v="Permits for monumental buildings"/>
    <s v=" "/>
    <m/>
    <s v="Digital application (obv self-sovereign identity) that makes it easier for citizens to apply for a grant for the maintenance of monumental buildings"/>
    <s v="Local"/>
    <x v="13"/>
    <s v="NL"/>
    <s v="Brightlands Techruption, Province Limburg, TNO"/>
    <s v="Private sector"/>
    <x v="7"/>
    <s v="Cultural services."/>
    <x v="4"/>
    <x v="4"/>
    <m/>
    <s v="Planning"/>
    <s v="Planning and Scheduling"/>
    <m/>
    <m/>
    <m/>
    <m/>
    <m/>
    <m/>
    <m/>
    <m/>
    <s v=" 0 Confident"/>
    <m/>
    <m/>
    <m/>
    <m/>
    <m/>
    <x v="0"/>
    <m/>
    <m/>
    <m/>
    <m/>
    <m/>
    <m/>
    <s v="Authentication"/>
    <m/>
    <m/>
    <m/>
    <b v="0"/>
    <m/>
    <m/>
    <m/>
    <m/>
    <m/>
    <b v="0"/>
    <b v="0"/>
    <m/>
    <m/>
    <m/>
    <m/>
    <m/>
    <m/>
    <m/>
    <b v="0"/>
    <m/>
    <m/>
    <m/>
    <s v="Hoekstra, M., Chideock, C., &amp; Veenstra, A.F. van (2021). Quik Scan AI in de Publieke Dienstverlening II - Longlist Initiatieven. TNO: Den Haag."/>
    <s v="retired"/>
    <x v="1"/>
    <m/>
    <s v="Colin van Noordt"/>
    <d v="2021-05-24T00:00:00"/>
    <m/>
  </r>
  <r>
    <s v="AIWT6-661"/>
    <s v="Poverty prevention - Identification of poverty and debt early"/>
    <s v="https://www.brightlands.com/brightlands-smart-services-campus/brightlands-techruption-use-case"/>
    <m/>
    <s v="Digital solution to identify poverty and debt early and preventively by drawing conclusions from the data of different agencies without violating the privacy of the citizen (e..b g. multi-party computation"/>
    <s v="Local"/>
    <x v="13"/>
    <s v="NL"/>
    <s v="Brightlands Techruption, CBS, municipality of Heerlen, CZ, Maastricht University, TNO"/>
    <s v="Private sector"/>
    <x v="0"/>
    <s v="Social protection n.e.c."/>
    <x v="4"/>
    <x v="1"/>
    <m/>
    <s v="Planning"/>
    <s v="Planning and Scheduling"/>
    <m/>
    <m/>
    <s v="B-LGA"/>
    <s v="5-Services&amp;Benefits"/>
    <s v="5b-Services&amp;Benefit-creditworthinessnp"/>
    <m/>
    <m/>
    <s v="High-risk"/>
    <s v=" 0 Confident"/>
    <m/>
    <m/>
    <s v="Predictive Analytics, Simulation and Data Visualisation"/>
    <s v="Analysis, monitoring and regulatory research"/>
    <s v="Information analysis processes"/>
    <x v="0"/>
    <m/>
    <m/>
    <m/>
    <s v="G2G"/>
    <s v="Historical Data"/>
    <s v="Historical Data"/>
    <s v="Public Services and eng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62"/>
    <s v="Welfare population Heerlen - Understanding characteristics of those who need income support"/>
    <s v="https://www.cbs.nl/nl-nl/maatwerk/2019/34/bijstandspopulatie-heerlen-2015-2017"/>
    <m/>
    <s v="Understand the characteristics of the own welfare population and discover which characteristics occur in persons who need or will need income support. "/>
    <s v="Local"/>
    <x v="13"/>
    <s v="NL"/>
    <s v="UDC, Municipality of Heerlen, CBS"/>
    <s v="Governmental"/>
    <x v="0"/>
    <s v="Social protection n.e.c."/>
    <x v="3"/>
    <x v="4"/>
    <m/>
    <s v="Planning"/>
    <s v="Planning and Scheduling"/>
    <m/>
    <m/>
    <m/>
    <m/>
    <m/>
    <m/>
    <m/>
    <m/>
    <s v=" 0 Confident"/>
    <m/>
    <m/>
    <s v="Predictive Analytics, Simulation and Data Visualisation"/>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63"/>
    <s v="Youth aid Heerlen - Identify  vulnerable group of young people at high risk of going into youth care"/>
    <s v="https://www.cbs.nl/nl-nl/maatwerk/2019/28/instroom-naar-jeugdhulp-in-de-gemeente-heerlen-2015"/>
    <m/>
    <s v="Identify the vulnerable group of young people at high risk of ent into youth care. By giving the group of at-risk youth preventive attention, a number of young people can maintain their control and self-reliance without becoming dependent on (heavy and expensive) youth care. "/>
    <s v="Local"/>
    <x v="13"/>
    <s v="NL"/>
    <s v="UDC, Municipality of Heerlen, CBS"/>
    <s v="Governmental"/>
    <x v="0"/>
    <s v="Family and children."/>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generic data analysis project, maybe AI is involved.. Not clear case"/>
    <s v="Colin van Noordt"/>
    <d v="2021-05-24T00:00:00"/>
    <m/>
  </r>
  <r>
    <s v="AIWT6-664"/>
    <s v="Promising start "/>
    <s v="https://www.cbs.nl/nl-nl/maatwerk/2019/27/kansrijk-van-start-in-heerlen-2016"/>
    <m/>
    <s v="Heerlen and the entire Parkstad region have to deal with major health differences. They start at a young age. On average, (un)born children from Heerlen also have less good health. What are the potential risk factors of an unhealthy and uneven start in the life of the newborn child?"/>
    <s v="Local"/>
    <x v="13"/>
    <s v="NL"/>
    <s v="UDC, Municipality of Heerlen, CBS"/>
    <s v="Governmental"/>
    <x v="0"/>
    <s v="Family and children."/>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5"/>
    <s v="Promoting electric driving - Insight into the use of electric vehicles and the existing infrastructure of charging stations in the region"/>
    <s v="https://www.cbs.nl/nl-nl/maatwerk/2019/12/elektrische-auto-s-heerlen-2012-2018"/>
    <m/>
    <s v="Insight into the use of electric vehicles and the existing infrastructure of charging stations in the region. Where the infrastructure at charging stations is limited, it is strengthened, facilitating and stimulating electric driving. "/>
    <s v="Local"/>
    <x v="13"/>
    <s v="NL"/>
    <s v="UDC, CBS, municipality of Heerlen, Stichting Laadpalen.nl, GoudappelKoffing"/>
    <s v="Private sector"/>
    <x v="3"/>
    <s v="Transport"/>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6"/>
    <s v="Movement behaviour and promotion of cycling"/>
    <s v="https://www.rijkswaterstaat.nl/nieuws/2017/11/mobiliteit-van-nederlanders-in-beeld.aspx"/>
    <m/>
    <s v="Gain insight into the movement behaviour of the citizen, including the reason for movement, means of transport and final destination. From this insight, then ensure that one takes the car less and more often the bike."/>
    <s v="Local"/>
    <x v="13"/>
    <s v="NL"/>
    <s v="UDC, CBS, municipality of Heerlen, Parkstad municipalities, Rijkswaterstaat, Zuid-Limburg Bereikbaar, Zuyd, Atrium"/>
    <s v="Private sector"/>
    <x v="7"/>
    <s v="Recreational and sporting services."/>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7"/>
    <s v="Moving behaviour"/>
    <s v="https://public.tableau.com/profile/centraal.bureau.voor.de.statistiek#!/vizhome/DashboardVerhuisbewegingen/Welkom"/>
    <m/>
    <s v="Mapping the growth and contraction of the Parkstad urban region. Where do people come from and where do they go? And which target groups are these: age, income, student or not, migration background etc."/>
    <s v="Local"/>
    <x v="13"/>
    <s v="NL"/>
    <s v="UDC, City Region Parkstad, CBS, housing corporations"/>
    <s v="Private sector"/>
    <x v="3"/>
    <s v="Transport"/>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8"/>
    <s v="iRoom"/>
    <s v=" "/>
    <m/>
    <s v="a 24-hour situation room where all information and data meet and are used live for colleagues 'in the field'. Acts as a converger and diverge point of data. From data to operational. control information"/>
    <s v="National"/>
    <x v="13"/>
    <s v="NL"/>
    <s v="iLab (Police), Mainly police internally. But also cooperation with various knowledge institutions"/>
    <s v="Private sector"/>
    <x v="5"/>
    <s v="Police Services"/>
    <x v="4"/>
    <x v="4"/>
    <m/>
    <s v="Perception"/>
    <s v="Computer vision"/>
    <m/>
    <m/>
    <m/>
    <m/>
    <m/>
    <m/>
    <m/>
    <m/>
    <s v=" 0 Confident"/>
    <m/>
    <m/>
    <s v="AI-empowered Knowledge Management"/>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9"/>
    <s v="Kops -  App that assists police in detecting wanted persons"/>
    <s v=" "/>
    <m/>
    <s v="KOPS is an app that trains officers to get to know people known to the police and to learn more about these people. For example, whether someone is involved in a criminal offence or has been in the past."/>
    <s v="National"/>
    <x v="13"/>
    <s v="NL"/>
    <s v="iLab (Police), In the investigation Zuyd University of Applied Sciences. In the development Studio 575. In the Proof of Concept various teams within the National Police and Avans University of Applied Sciences, Maastricht University (PREMIUM project)"/>
    <s v="Governmental"/>
    <x v="5"/>
    <s v="Police Services"/>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70"/>
    <s v="INZNAK Project - Intelligent road signs for adaptive vehicle traffic control"/>
    <s v=" https://ieeexplore.ieee.org/document/8883382"/>
    <m/>
    <s v="In response to the desire to improve road safety and vehicle traffic, the INZNAK project was proposed. This project aims to improve road traffic by developing and building a network of autonomous road signs. The use of intelligent road signs in road traffic will prevent the most common collisions on highways, resulting from speed not being adapted to weather conditions, the condition of the surface and damming? vehicles in the event of a need to brake suddenly. During the project, 3 types of signs will be developed: standing, hanging and mobile. Each sign will have a display that will present hints for drivers along with a suggested speed. Hints will be displayed in the form of text and image messages, which will warn or inform about current traffic disruptions. Thanks to the use of a string of signs placed along the road, drivers will be warned much faster about possible dangers on the road. This is due to the fact that each of the signs will communicate with the others, making it easier to manage traffic. The signs will communicate in LoraWan and LTE technology. LoraWan technology will enable the characters to communicate with each other. And LTE technology will be used to send and receive messages from the traffic control center. The use of two-level communication allows the solution to become independent from possible failures of the telecommunications infrastructure. To ensure the flow of up-to-date information to autonomous signs, it is necessary to equip them with a number of sensors, which will analyze the traffic in the vicinity of the sign on an ongoing basis. The experimental installations of intelligent signs will be equipped with sensors analyzing road traffic, such as: Doppler radar, lidar, acoustic probe, RGB camera, Bluetooth receiver. Due to the fact that changing weather conditions, such as: storms, blizzards, fog, black ice, are also a big risk on the road. A weather station will be installed in each sign, analyzing the current weather conditions around the sign. As a result, the resolution of weather measurements will be very high. The proposed approach to traffic analysis is based on the principles of multimodality, thanks to which it is possible to supplement each of the individual methods with a different one in a place where it better serves its purpose. Such a case can be observed e.g. at night, where standard vision cameras mainly capture car lights. The use of a lidar device in such conditions allows for proper detection of most vehicles. In the next chapter, individual modalities used in the conducted research will be presented."/>
    <s v="Local"/>
    <x v="14"/>
    <s v="PL"/>
    <s v="Gdansk"/>
    <s v="Local Government"/>
    <x v="3"/>
    <s v="Transport"/>
    <x v="4"/>
    <x v="2"/>
    <m/>
    <s v="Learning"/>
    <s v="Machine learning"/>
    <s v="Machine learning"/>
    <m/>
    <s v="A-MLA"/>
    <m/>
    <m/>
    <m/>
    <s v="Output that could produce physical damages to natural persons"/>
    <s v="Limited-risk"/>
    <s v=" 0 Confident"/>
    <m/>
    <m/>
    <s v="Machine Learning, Deep Learning"/>
    <s v="Analysis, monitoring and regulatory research"/>
    <s v="Monitoring policy implementation"/>
    <x v="0"/>
    <m/>
    <m/>
    <m/>
    <s v="G2C"/>
    <s v="Dynamic Data"/>
    <s v="Location Data"/>
    <s v="Adjudication"/>
    <m/>
    <m/>
    <m/>
    <s v="Improved Public Service"/>
    <s v="x"/>
    <s v="x"/>
    <m/>
    <s v="x"/>
    <m/>
    <b v="0"/>
    <b v="0"/>
    <m/>
    <m/>
    <m/>
    <m/>
    <m/>
    <m/>
    <m/>
    <b v="0"/>
    <m/>
    <m/>
    <m/>
    <s v="https://www.gov.pl/web/cyfryzacja/mapa-innowacji"/>
    <s v="validated"/>
    <x v="0"/>
    <m/>
    <s v="Colin van Noordt"/>
    <d v="2021-05-24T00:00:00"/>
    <m/>
  </r>
  <r>
    <s v="AIWT6-671"/>
    <s v="Virtual Clerk - Assistance with search for information "/>
    <s v=" "/>
    <m/>
    <s v="&quot;Virtual Clerk&quot; is a system used to optimize the processes of servicing hundreds of thousands of beneficiaries. A modern and innovative tool that uses Artificial Intelligence, allowing you to intuitively search for information on the operation of the office and the procedures carried out by it. An important benefit offered by WU is the ease and speed in reaching the information sought and the availability of the service 24 hours a day, 7 days a week."/>
    <s v="Local"/>
    <x v="14"/>
    <s v="PL"/>
    <s v="Chorzow"/>
    <s v="Local Government"/>
    <x v="1"/>
    <s v="General public services n.e.c."/>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s v="x"/>
    <m/>
    <m/>
    <m/>
    <m/>
    <b v="0"/>
    <b v="0"/>
    <m/>
    <m/>
    <m/>
    <m/>
    <m/>
    <m/>
    <m/>
    <b v="0"/>
    <m/>
    <m/>
    <m/>
    <s v="https://www.gov.pl/web/cyfryzacja/mapa-innowacji"/>
    <s v="validated"/>
    <x v="0"/>
    <m/>
    <s v="Colin van Noordt"/>
    <d v="2021-05-24T00:00:00"/>
    <m/>
  </r>
  <r>
    <s v="AIWT6-672"/>
    <s v="Intelligent Management Systems"/>
    <s v=" "/>
    <m/>
    <s v="The project consisted in the implementation of intelligent management systems in the buildings of the County Office, e.g. access control, external roller shutters, monitoring, management of water and electricity consumption, PIAPY, IT network, intelligent conference room, fire protection system."/>
    <s v="Local"/>
    <x v="14"/>
    <s v="PL"/>
    <s v="Płońsk"/>
    <s v="Local Government"/>
    <x v="1"/>
    <s v="General public services n.e.c."/>
    <x v="1"/>
    <x v="0"/>
    <m/>
    <s v="Learning"/>
    <s v="Machine learning"/>
    <s v="Machine learning"/>
    <m/>
    <s v="A-MLA"/>
    <m/>
    <m/>
    <m/>
    <m/>
    <s v="Minimal-risk"/>
    <s v="-1 Minimal/Limited"/>
    <m/>
    <m/>
    <s v="Machine Learning, Deep Learning"/>
    <s v="Internal management"/>
    <s v="Internal support processes"/>
    <x v="0"/>
    <m/>
    <m/>
    <m/>
    <s v="G2G"/>
    <s v="Dynamic Data"/>
    <s v="Dynamic Data"/>
    <s v="Internal Management"/>
    <m/>
    <m/>
    <m/>
    <b v="0"/>
    <m/>
    <m/>
    <m/>
    <m/>
    <m/>
    <s v="Improved Administration Efficency"/>
    <s v="Improved Administrative Efficiency"/>
    <m/>
    <m/>
    <m/>
    <s v="x"/>
    <m/>
    <m/>
    <m/>
    <b v="0"/>
    <m/>
    <m/>
    <m/>
    <s v="https://www.gov.pl/web/cyfryzacja/mapa-innowacji"/>
    <s v="validated"/>
    <x v="0"/>
    <m/>
    <s v="Colin van Noordt"/>
    <d v="2021-05-24T00:00:00"/>
    <m/>
  </r>
  <r>
    <s v="AIWT6-673"/>
    <s v="The use of game theory in the process of modeling the development of smart city"/>
    <s v=" "/>
    <m/>
    <s v="The aim of the authors of the application is to develop a model of a participatory game using AI methods, which will comprehensively illustrate the process of development and functioning of the &quot;smart city&quot; with the use of game theory. The theory of the cooperative game can form the formal basis for many processes characterizing the development of the so-called &quot;Smart cities&quot;. A particularly important task is the parameterization of the developed model, which includes, inter alia, designating a different number of players, defining their roles (e.g. city authorities, developers, environmental organizations, residents, etc.)."/>
    <s v="Local"/>
    <x v="14"/>
    <s v="PL"/>
    <s v="Warsaw"/>
    <s v="Local Government"/>
    <x v="1"/>
    <s v="R&amp;D general public services."/>
    <x v="4"/>
    <x v="0"/>
    <m/>
    <s v="Learning"/>
    <s v="Machine learning"/>
    <s v="Machine learning"/>
    <m/>
    <s v="A-MLA"/>
    <m/>
    <m/>
    <m/>
    <m/>
    <s v="Minimal-risk"/>
    <s v=" 0 Confident"/>
    <m/>
    <m/>
    <s v="Machine Learning, Deep Learning"/>
    <s v="Public services and engagement"/>
    <s v="Engagement management"/>
    <x v="0"/>
    <m/>
    <m/>
    <m/>
    <s v="G2C"/>
    <s v="Dynamic Data"/>
    <s v="Dynamic Data"/>
    <s v="Internal Management"/>
    <m/>
    <m/>
    <m/>
    <s v="Improved Public Service"/>
    <m/>
    <m/>
    <m/>
    <s v="x"/>
    <m/>
    <b v="0"/>
    <b v="0"/>
    <m/>
    <m/>
    <m/>
    <m/>
    <m/>
    <m/>
    <m/>
    <b v="0"/>
    <m/>
    <m/>
    <m/>
    <s v="https://www.gov.pl/web/cyfryzacja/mapa-innowacji"/>
    <s v="validated"/>
    <x v="0"/>
    <m/>
    <s v="Colin van Noordt"/>
    <d v="2021-05-24T00:00:00"/>
    <m/>
  </r>
  <r>
    <s v="AIWT6-674"/>
    <s v="Monitoring of a Water Treatment Station"/>
    <s v=" "/>
    <s v="Digitization of KPRM ul. Królewska 27 00-060 Warszawa +48222500110  "/>
    <s v="Monitoring of the Water Treatment Plant in Kartuzy includes: measurements of the flow rate, pressure in the network, control and regulation of the intake operation. Control of the amount of water sent to the water supply network. Balance of the volume of water distributed in the network, e.g. water losses"/>
    <s v="Local"/>
    <x v="14"/>
    <s v="PL"/>
    <s v="Kartuzy"/>
    <s v="Local Government"/>
    <x v="8"/>
    <s v="Water supply."/>
    <x v="1"/>
    <x v="0"/>
    <m/>
    <s v="Learning"/>
    <s v="Machine learning"/>
    <s v="Machine learning"/>
    <m/>
    <s v="A-MLA"/>
    <s v="2-CritInfrastruct"/>
    <m/>
    <m/>
    <s v="Output that could produce physical damages to natural persons"/>
    <s v="Limited-risk"/>
    <s v=" 0 Confident"/>
    <m/>
    <m/>
    <s v="Machine Learning, Deep Learning"/>
    <s v="Internal management"/>
    <s v="Internal support processes"/>
    <x v="0"/>
    <m/>
    <m/>
    <m/>
    <s v="G2G"/>
    <s v="Dynamic Data"/>
    <s v="Dynamic Data"/>
    <s v="Internal Management"/>
    <m/>
    <m/>
    <m/>
    <b v="0"/>
    <m/>
    <m/>
    <m/>
    <m/>
    <m/>
    <s v="Improved Administration Efficency"/>
    <s v="Improved Administrative Efficiency"/>
    <m/>
    <m/>
    <s v="x"/>
    <m/>
    <m/>
    <m/>
    <m/>
    <b v="0"/>
    <m/>
    <m/>
    <m/>
    <s v="https://www.gov.pl/web/cyfryzacja/mapa-innowacji"/>
    <s v="validated"/>
    <x v="0"/>
    <m/>
    <s v="Colin van Noordt"/>
    <d v="2021-05-24T00:00:00"/>
    <m/>
  </r>
  <r>
    <s v="AIWT6-675"/>
    <s v="Intelligent water and sewage network management system"/>
    <s v=" "/>
    <s v="Digitization of KPRM ul. Królewska 27 00-060 Warszawa +48222500110  "/>
    <s v="The project involves the construction of an analytical system including hydraulic calculations, devices for the ongoing monitoring of network parameters and information about recipients. It is in line with the global trend of building smart grids, the aim of which is to optimize the operation of the network and its maintenance costs through the use of dynamic (on-line) information about the network load and optimization of used resources."/>
    <s v="Local"/>
    <x v="14"/>
    <s v="PL"/>
    <s v="Zywiec"/>
    <s v="Local Government"/>
    <x v="8"/>
    <s v="Water supply."/>
    <x v="3"/>
    <x v="0"/>
    <m/>
    <s v="Learning"/>
    <s v="Machine learning"/>
    <s v="Machine learning"/>
    <m/>
    <s v="A-MLA"/>
    <s v="2-CritInfrastruct"/>
    <m/>
    <m/>
    <s v="Output that could produce physical damages to natural persons"/>
    <s v="Limited-risk"/>
    <s v=" 0 Confident"/>
    <m/>
    <m/>
    <s v="Machine Learning, Deep Learning"/>
    <s v="Internal management"/>
    <s v="Internal primary processes"/>
    <x v="0"/>
    <m/>
    <m/>
    <m/>
    <s v="G2G"/>
    <s v="Dynamic Data"/>
    <s v="Dynamic Data"/>
    <s v="Internal Management"/>
    <m/>
    <m/>
    <m/>
    <b v="0"/>
    <m/>
    <m/>
    <m/>
    <m/>
    <m/>
    <s v="Improved Administration Efficency"/>
    <s v="Improved Administrative Efficiency"/>
    <m/>
    <m/>
    <s v="x"/>
    <m/>
    <m/>
    <m/>
    <m/>
    <b v="0"/>
    <m/>
    <m/>
    <m/>
    <s v="https://www.gov.pl/web/cyfryzacja/mapa-innowacji"/>
    <s v="validated"/>
    <x v="0"/>
    <m/>
    <s v="Colin van Noordt"/>
    <d v="2021-05-24T00:00:00"/>
    <m/>
  </r>
  <r>
    <s v="AIWT6-676"/>
    <s v="Lupine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s v="Local"/>
    <x v="14"/>
    <s v="PL"/>
    <s v="Lupine"/>
    <s v="Local Government"/>
    <x v="8"/>
    <s v="Street lighting."/>
    <x v="1"/>
    <x v="0"/>
    <m/>
    <s v="Learning"/>
    <s v="Machine learning"/>
    <s v="Machine learning"/>
    <m/>
    <s v="A-MLA"/>
    <m/>
    <m/>
    <m/>
    <m/>
    <s v="Minimal-risk"/>
    <s v=" 0 Confident"/>
    <m/>
    <m/>
    <s v="Machine Learning, Deep Learning"/>
    <s v="Internal management"/>
    <s v="Internal primary processes"/>
    <x v="0"/>
    <m/>
    <m/>
    <m/>
    <s v="G2C"/>
    <s v="Dynamic Data"/>
    <s v="Location Data"/>
    <s v="Internal Management"/>
    <m/>
    <m/>
    <m/>
    <s v="Improved Public Service"/>
    <m/>
    <m/>
    <m/>
    <s v="x"/>
    <m/>
    <b v="0"/>
    <b v="0"/>
    <m/>
    <m/>
    <m/>
    <m/>
    <m/>
    <m/>
    <m/>
    <b v="0"/>
    <m/>
    <m/>
    <m/>
    <s v="https://www.gov.pl/web/cyfryzacja/mapa-innowacji"/>
    <s v="validated"/>
    <x v="0"/>
    <m/>
    <s v="Colin van Noordt"/>
    <d v="2021-05-24T00:00:00"/>
    <m/>
  </r>
  <r>
    <s v="AIWT6-677"/>
    <s v="Development of the Electronic Flood Warning System"/>
    <s v=" "/>
    <s v="Digitization of KPRM ul. Królewska 27 00-060 Warszawa +48222500110  "/>
    <s v="The project consists in the expansion of the Electronic Flood Warning System in the Biała Tarnowska River catchment area. The purpose of the system is to generate flood risk forecasts. The system is to determine when, where and with what intensity a flood risk is possible. One of the essential elements of the system is the introduction of Artificial Intelligence and machine learning mechanisms. Algorithms will be developed to analyze the relationship between the intensity of historical and on-line precipitation and the change in the water level (flood wave) on the river or the occurrence of the so-called flash flood."/>
    <s v="Local"/>
    <x v="14"/>
    <s v="PL"/>
    <s v="Tarnow"/>
    <s v="Local Government"/>
    <x v="2"/>
    <s v="Environmental protection n.e.c."/>
    <x v="3"/>
    <x v="0"/>
    <m/>
    <s v="Planning"/>
    <s v="Planning and Scheduling"/>
    <m/>
    <m/>
    <s v="B-LGA"/>
    <m/>
    <m/>
    <m/>
    <m/>
    <s v="Minimal-risk"/>
    <s v=" 0 Confident"/>
    <m/>
    <m/>
    <s v="Predictive Analytics, Simulation and Data Visualisation"/>
    <s v="Analysis, monitoring and regulatory research"/>
    <s v="Prediction and planning "/>
    <x v="0"/>
    <m/>
    <m/>
    <m/>
    <s v="G2C"/>
    <s v="Dynamic Data"/>
    <s v="Location Data"/>
    <s v="Regulatory research, analysis and monitoring"/>
    <m/>
    <m/>
    <m/>
    <s v="Improved Public Service"/>
    <m/>
    <m/>
    <s v="x"/>
    <m/>
    <m/>
    <b v="0"/>
    <b v="0"/>
    <m/>
    <m/>
    <m/>
    <m/>
    <m/>
    <m/>
    <m/>
    <b v="0"/>
    <m/>
    <m/>
    <m/>
    <s v="https://www.gov.pl/web/cyfryzacja/mapa-innowacji"/>
    <s v="validated"/>
    <x v="0"/>
    <m/>
    <s v="Colin van Noordt"/>
    <d v="2021-05-24T00:00:00"/>
    <m/>
  </r>
  <r>
    <s v="AIWT6-678"/>
    <s v="Gliwice &amp; Poznan Integrated Public Transport Management System - ITS"/>
    <s v=" "/>
    <s v="Digitization of KPRM ul. Królewska 27 00-060 Warszawa +48222500110  "/>
    <s v="1. Giving green light priority to public transport vehicles. 2. Prioritization of emergency services vehicles passing through intersections equipped with traffic lights. 3. Development of the road information system for drivers. 4. Introduction of a mobile information application for road users. 5. Expansion of the system of traffic measurement points with vehicle identification and implementation of the System presenting journey times on variable message signs. 6. Development of intersection monitoring with video analytics that automatically informs about dangerous road incidents. 7. Development of the system for identifying free parking spaces in the city. 8. Development of the meteorological system. 9. Introduction of a pre-selection vehicle weighing system at the inlets to the city of Gliwice. 10."/>
    <s v="Local"/>
    <x v="14"/>
    <s v="PL"/>
    <s v="Gliwice &amp; Poznan"/>
    <s v="Local Government"/>
    <x v="3"/>
    <s v="Transport"/>
    <x v="1"/>
    <x v="0"/>
    <m/>
    <s v="Reasoning"/>
    <s v="Automated reasoning"/>
    <m/>
    <m/>
    <s v="B-LGA"/>
    <m/>
    <m/>
    <s v="16-Transportation"/>
    <s v="Output that could produce physical damages to natural persons"/>
    <s v="Limited-risk"/>
    <s v=" 0 Confident"/>
    <m/>
    <m/>
    <s v="Machine Learning, Deep Learning"/>
    <s v="Internal management"/>
    <s v="Internal primary processes"/>
    <x v="0"/>
    <m/>
    <m/>
    <m/>
    <s v="G2C"/>
    <s v="Dynamic Data"/>
    <s v="Location Data"/>
    <s v="Internal Management"/>
    <m/>
    <s v="1 - IOPofAISys"/>
    <m/>
    <s v="Improved Public Service"/>
    <m/>
    <m/>
    <m/>
    <s v="x"/>
    <m/>
    <b v="0"/>
    <b v="0"/>
    <m/>
    <m/>
    <m/>
    <m/>
    <m/>
    <m/>
    <m/>
    <b v="0"/>
    <m/>
    <m/>
    <m/>
    <s v="https://www.gov.pl/web/cyfryzacja/mapa-innowacji"/>
    <s v="validated"/>
    <x v="0"/>
    <m/>
    <s v="Colin van Noordt"/>
    <d v="2021-05-24T00:00:00"/>
    <m/>
  </r>
  <r>
    <s v="AIWT6-679"/>
    <s v="Cracow Virtual Clerk"/>
    <s v=" "/>
    <s v="Digitization of KPRM ul. Królewska 27 00-060 Warszawa +48222500110  "/>
    <s v="A pioneering solution has been launched on the new POP website - a virtual clerk. It is an innovative tool that uses Artificial Intelligence, allowing you to intuitively search for information in the field of entrepreneur service, including setting up your own business. An important advantage offered by a virtual officer is the ease and speed in reaching the information sought and the availability of the service 24 hours a day, seven days a week."/>
    <s v="Local"/>
    <x v="14"/>
    <s v="PL"/>
    <s v="Cracow"/>
    <s v="Local Government"/>
    <x v="1"/>
    <s v="General public services n.e.c."/>
    <x v="4"/>
    <x v="0"/>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s v="x"/>
    <m/>
    <m/>
    <s v="x"/>
    <m/>
    <b v="0"/>
    <b v="0"/>
    <m/>
    <m/>
    <m/>
    <m/>
    <m/>
    <m/>
    <m/>
    <b v="0"/>
    <m/>
    <m/>
    <m/>
    <s v="https://www.gov.pl/web/cyfryzacja/mapa-innowacji"/>
    <s v="validated"/>
    <x v="0"/>
    <m/>
    <s v="Colin van Noordt"/>
    <d v="2021-05-24T00:00:00"/>
    <m/>
  </r>
  <r>
    <s v="AIWT6-680"/>
    <s v="The Poznań Electronic Agglomeration Card System"/>
    <s v=" "/>
    <s v="Digitization of KPRM ul. Królewska 27 00-060 Warszawa +48222500110  "/>
    <s v="As part of the project, the system infrastructure was modernized based on the so-called MetroCluster ™. The applied solution was the only and the newest solution of this type in Poland. The architecture used allows the continuity of the PEKA system operation through: - two data processing centers, operating in the HA high availability mode, - synchronous data cloning, - recording to two places simultaneously, - two disk pools in each location - local and remote, - cross mode work. - the possibility of uninterrupted operation of the PEKA system in the event of the need to carry out maintenance works on the infrastructure. In the case of the &quot;old infrastructure&quot;, such works had to be carried out with the PEKA system turned off, as well as counting on the understanding of customers for whom there was no access to system services in that period &quot; Non-financial benefits: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old system infrastructure has become a full-scale test environment - a significant decrease in failures - computing power reserve These advantages make the PEKA system more stable and safer, and therefore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s v="Local"/>
    <x v="14"/>
    <s v="PL"/>
    <s v="Poznan"/>
    <s v="Governmental"/>
    <x v="3"/>
    <s v="Transport"/>
    <x v="2"/>
    <x v="4"/>
    <m/>
    <s v="Planning"/>
    <s v="Planning and Scheduling"/>
    <m/>
    <m/>
    <m/>
    <m/>
    <m/>
    <m/>
    <m/>
    <m/>
    <s v=" 0 Confident"/>
    <m/>
    <m/>
    <m/>
    <m/>
    <m/>
    <x v="0"/>
    <m/>
    <m/>
    <m/>
    <m/>
    <m/>
    <m/>
    <s v="Smart city"/>
    <m/>
    <m/>
    <m/>
    <b v="0"/>
    <m/>
    <m/>
    <m/>
    <m/>
    <m/>
    <b v="0"/>
    <b v="0"/>
    <m/>
    <m/>
    <m/>
    <m/>
    <m/>
    <m/>
    <m/>
    <b v="0"/>
    <m/>
    <m/>
    <m/>
    <s v="https://www.gov.pl/web/cyfryzacja/mapa-innowacji"/>
    <s v="retired"/>
    <x v="1"/>
    <m/>
    <s v="Colin van Noordt"/>
    <d v="2021-05-24T00:00:00"/>
    <m/>
  </r>
  <r>
    <s v="AIWT6-681"/>
    <s v="AI-based timetables"/>
    <s v=" "/>
    <s v="Digitization of KPRM ul. Królewska 27 00-060 Warszawa +48222500110  "/>
    <s v="Provision of software for creating timetables, which takes into account historical data obtained from vehicles on the completed timetable. The software enables the projection of historical data from the completed trips on the timetable and the determination of the optimal travel time on a given section on the basis of statistical analysis, ensuring maximum punctuality."/>
    <s v="Local"/>
    <x v="14"/>
    <s v="PL"/>
    <s v="Poznan"/>
    <s v="Local Government"/>
    <x v="3"/>
    <s v="Transport"/>
    <x v="1"/>
    <x v="0"/>
    <m/>
    <s v="Planning"/>
    <s v="Planning and Scheduling"/>
    <m/>
    <m/>
    <s v="B-LGA"/>
    <m/>
    <m/>
    <m/>
    <m/>
    <s v="Minimal-risk"/>
    <s v=" 0 Confident"/>
    <m/>
    <m/>
    <s v="Predictive Analytics, Simulation and Data Visualisation"/>
    <s v="Internal management"/>
    <s v="Internal primary processes"/>
    <x v="0"/>
    <m/>
    <m/>
    <m/>
    <s v="G2G"/>
    <s v="Historical Data"/>
    <s v="Historical Data"/>
    <s v="Internal Management"/>
    <m/>
    <m/>
    <m/>
    <b v="0"/>
    <m/>
    <m/>
    <m/>
    <m/>
    <m/>
    <s v="Improved Administration Efficency"/>
    <s v="Improved Administrative Efficiency"/>
    <m/>
    <m/>
    <s v="x"/>
    <m/>
    <m/>
    <m/>
    <m/>
    <b v="0"/>
    <m/>
    <m/>
    <m/>
    <s v="https://www.gov.pl/web/cyfryzacja/mapa-innowacji"/>
    <s v="validated"/>
    <x v="0"/>
    <m/>
    <s v="Colin van Noordt"/>
    <d v="2021-05-24T00:00:00"/>
    <m/>
  </r>
  <r>
    <s v="AIWT6-682"/>
    <s v="Poznan: Improving the flow of electric bus traffic"/>
    <s v=" "/>
    <s v="Digitization of KPRM ul. Królewska 27 00-060 Warszawa +48222500110  "/>
    <s v="In connection with the planned introduction in the fourth quarter of 2019 of electric buses on the route No. 174, traffic lights on the route of this line are equipped with signal receivers from buses, and traffic light programs are adjusted to prioritize buses. The aim is to obtain the maximum smoothness of bus traffic in order to ensure the longest possible vehicle charging time in the end loop."/>
    <s v="Local"/>
    <x v="14"/>
    <s v="PL"/>
    <s v="Poznan"/>
    <s v="Local Government"/>
    <x v="3"/>
    <s v="Transport"/>
    <x v="4"/>
    <x v="0"/>
    <m/>
    <s v="Reasoning"/>
    <s v="Automated reasoning"/>
    <m/>
    <m/>
    <s v="B-LGA"/>
    <m/>
    <m/>
    <s v="16-Transportation"/>
    <s v="Output that could produce physical damages to natural persons"/>
    <s v="Limited-risk"/>
    <s v=" 0 Confident"/>
    <m/>
    <m/>
    <s v="Machine Learning, Deep Learning"/>
    <s v="Internal management"/>
    <s v="Internal primary processes"/>
    <x v="0"/>
    <m/>
    <m/>
    <m/>
    <s v="G2G"/>
    <s v="Dynamic Data"/>
    <s v="Location Data"/>
    <s v="Internal Management"/>
    <m/>
    <m/>
    <m/>
    <b v="0"/>
    <m/>
    <m/>
    <m/>
    <m/>
    <m/>
    <s v="Improved Administration Efficency"/>
    <s v="Improved Administrative Efficiency"/>
    <m/>
    <m/>
    <s v="x"/>
    <m/>
    <m/>
    <m/>
    <m/>
    <b v="0"/>
    <m/>
    <m/>
    <m/>
    <s v="https://www.gov.pl/web/cyfryzacja/mapa-innowacji"/>
    <s v="validated"/>
    <x v="0"/>
    <m/>
    <s v="Colin van Noordt"/>
    <d v="2021-05-24T00:00:00"/>
    <m/>
  </r>
  <r>
    <s v="AIWT6-683"/>
    <s v="Ioom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s v="Local"/>
    <x v="14"/>
    <s v="PL"/>
    <s v="loom"/>
    <s v="Local Government"/>
    <x v="8"/>
    <s v="Street lighting."/>
    <x v="1"/>
    <x v="0"/>
    <m/>
    <s v="Reasoning"/>
    <s v="Automated reasoning"/>
    <m/>
    <m/>
    <s v="B-LGA"/>
    <m/>
    <m/>
    <m/>
    <m/>
    <s v="Minimal-risk"/>
    <s v=" 0 Confident"/>
    <m/>
    <m/>
    <m/>
    <s v="Analysis, monitoring and regulatory research"/>
    <s v="Prediction and planning "/>
    <x v="0"/>
    <m/>
    <m/>
    <m/>
    <s v="G2C"/>
    <s v="Dynamic Data"/>
    <s v="Location Data"/>
    <s v="Process digitalisation"/>
    <m/>
    <m/>
    <m/>
    <s v="Improved Public Service"/>
    <m/>
    <m/>
    <m/>
    <s v="x"/>
    <m/>
    <b v="0"/>
    <b v="0"/>
    <m/>
    <m/>
    <m/>
    <m/>
    <m/>
    <m/>
    <m/>
    <b v="0"/>
    <m/>
    <m/>
    <m/>
    <s v="https://www.gov.pl/web/cyfryzacja/mapa-innowacji"/>
    <s v="validated"/>
    <x v="0"/>
    <m/>
    <s v="Colin van Noordt"/>
    <d v="2021-05-24T00:00:00"/>
    <m/>
  </r>
  <r>
    <s v="AIWT6-684"/>
    <s v="Smart lighting in urban space"/>
    <s v=" "/>
    <s v="Digitization of KPRM ul. Królewska 27 00-060 Warszawa +48222500110  "/>
    <s v="The lighting installed in the WUWA 2 estate uses a remote control system and LED technology, thus helping to reduce the costs of electricity consumption. It senses changes in traffic and adjusts the lighting intensity, which improves the safety of all residents. Permanent power supply for street lighting circuits allows the use of lighting infrastructure to offer residents additional functionalities, such as charging electric vehicles or providing the Internet."/>
    <s v="Local"/>
    <x v="14"/>
    <s v="PL"/>
    <s v="Wroclaw"/>
    <s v="Local Government"/>
    <x v="8"/>
    <s v="Street lighting."/>
    <x v="1"/>
    <x v="0"/>
    <m/>
    <s v="Reasoning"/>
    <s v="Automated reasoning"/>
    <m/>
    <m/>
    <s v="B-LGA"/>
    <m/>
    <m/>
    <m/>
    <m/>
    <s v="Minimal-risk"/>
    <s v=" 0 Confident"/>
    <m/>
    <m/>
    <m/>
    <s v="Public services and engagement"/>
    <s v="Service personalisation (various)"/>
    <x v="0"/>
    <m/>
    <m/>
    <m/>
    <s v="G2C"/>
    <s v="Dynamic Data"/>
    <s v="Location Data"/>
    <s v="Smart city"/>
    <m/>
    <m/>
    <m/>
    <s v="Improved Public Service"/>
    <m/>
    <m/>
    <m/>
    <s v="x"/>
    <m/>
    <b v="0"/>
    <b v="0"/>
    <m/>
    <m/>
    <m/>
    <m/>
    <m/>
    <m/>
    <m/>
    <b v="0"/>
    <m/>
    <m/>
    <m/>
    <s v="https://www.gov.pl/web/cyfryzacja/mapa-innowacji"/>
    <s v="validated"/>
    <x v="0"/>
    <m/>
    <s v="Colin van Noordt"/>
    <d v="2021-05-24T00:00:00"/>
    <m/>
  </r>
  <r>
    <s v="AIWT6-685"/>
    <s v="Wroclaw Intelligent lighting system"/>
    <s v=" "/>
    <s v="Digitization of KPRM ul. Królewska 27 00-060 Warszawa +48222500110  "/>
    <s v="A research project aimed at developing a combination of the basic function of lighting poles with new functions aimed at residents. As part of the available infrastructure, devices for counting pedestrians, cyclists and vehicles (along with the specification of the vehicle type) were installed. The lighting was replaced with LED with the function of adjusting the light intensity to external conditions."/>
    <s v="Local"/>
    <x v="14"/>
    <s v="PL"/>
    <s v="Wroclaw"/>
    <s v="Local Government"/>
    <x v="8"/>
    <s v="Street lighting."/>
    <x v="1"/>
    <x v="0"/>
    <m/>
    <s v="Reasoning"/>
    <s v="Automated reasoning"/>
    <m/>
    <m/>
    <s v="B-LGA"/>
    <m/>
    <m/>
    <m/>
    <m/>
    <s v="Minimal-risk"/>
    <s v=" 0 Confident"/>
    <m/>
    <m/>
    <m/>
    <s v="Public services and engagement"/>
    <s v="Service integration (various)"/>
    <x v="0"/>
    <m/>
    <m/>
    <m/>
    <s v="G2C"/>
    <s v="Dynamic Data"/>
    <s v="Location Data"/>
    <s v="Process digitalisation"/>
    <m/>
    <m/>
    <m/>
    <s v="Improved Public Service"/>
    <m/>
    <m/>
    <m/>
    <s v="x"/>
    <m/>
    <b v="0"/>
    <b v="0"/>
    <m/>
    <m/>
    <m/>
    <m/>
    <m/>
    <m/>
    <m/>
    <b v="0"/>
    <m/>
    <m/>
    <m/>
    <s v="https://www.gov.pl/web/cyfryzacja/mapa-innowacji"/>
    <s v="validated"/>
    <x v="0"/>
    <m/>
    <s v="Colin van Noordt"/>
    <d v="2021-05-24T00:00:00"/>
    <m/>
  </r>
  <r>
    <s v="AIWT6-686"/>
    <s v="Wroclaw Intelligent parking system"/>
    <s v=" "/>
    <s v="Digitization of KPRM ul. Królewska 27 00-060 Warszawa +48222500110  "/>
    <s v="A research project aimed at developing a prototype system collecting data from various sources, such as sensors and cameras, on the basis of which it is possible to provide the resident with information about the chances of finding a free parking space in the area he is heading to. The solution is aimed mainly at recognizing how many free and occupied parking spaces are left in a given street space. As part of the project, a mobile application will be created that will determine the travel time to the car park and the availability of parking spaces."/>
    <s v="Local"/>
    <x v="14"/>
    <s v="PL"/>
    <s v="Wroclaw"/>
    <s v="Local Government"/>
    <x v="3"/>
    <s v="Transport"/>
    <x v="1"/>
    <x v="0"/>
    <m/>
    <s v="Planning"/>
    <s v="Planning and Scheduling"/>
    <m/>
    <m/>
    <s v="B-LGA"/>
    <m/>
    <m/>
    <m/>
    <m/>
    <s v="Minimal-risk"/>
    <s v=" 0 Confident"/>
    <m/>
    <m/>
    <s v="Predictive Analytics, Simulation and Data Visualisation"/>
    <s v="Public services and engagement"/>
    <s v="Service integration (various)"/>
    <x v="0"/>
    <m/>
    <m/>
    <m/>
    <s v="G2C"/>
    <s v="Dynamic Data"/>
    <s v="Location Data"/>
    <s v="Public Services and engagement"/>
    <m/>
    <m/>
    <m/>
    <s v="Improved Public Service"/>
    <m/>
    <m/>
    <m/>
    <s v="x"/>
    <m/>
    <b v="0"/>
    <b v="0"/>
    <m/>
    <m/>
    <m/>
    <m/>
    <m/>
    <m/>
    <m/>
    <b v="0"/>
    <m/>
    <m/>
    <m/>
    <s v="https://www.gov.pl/web/cyfryzacja/mapa-innowacji"/>
    <s v="validated"/>
    <x v="0"/>
    <m/>
    <s v="Colin van Noordt"/>
    <d v="2021-05-24T00:00:00"/>
    <m/>
  </r>
  <r>
    <s v="AIWT6-687"/>
    <s v="Resident's Virtual Advisor"/>
    <s v=" "/>
    <s v="Digitization of KPRM ul. Królewska 27 00-060 Warszawa +48222500110  "/>
    <s v="The Virtual Resident Advisor is an innovative software used by thousands of customers, including administration, to optimize customer service processes. Its main task is to improve the search for necessary information on the pages of the Public Information Bulletin in Wrocław. The Virtual Resident Advisor is a chat-based dialogue system that simulates a conversation with a real person, leading the user on the BIP side to the right answer. The offered solution belongs to the group of the so-called intelligence customer interaction solutions and uses the integration of sound and video with Artificial Intelligence mechanisms. The Virtual Resident Advisor is available at www.bip.um.wroc.pl"/>
    <s v="Local"/>
    <x v="14"/>
    <s v="PL"/>
    <s v="Wroclaw"/>
    <s v="Local Government"/>
    <x v="1"/>
    <s v="Executive and legislative organs, financial and fiscal affairs, external affairs."/>
    <x v="1"/>
    <x v="0"/>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m/>
    <s v="Improved Public Service"/>
    <s v="x"/>
    <m/>
    <m/>
    <s v="x"/>
    <m/>
    <b v="0"/>
    <b v="0"/>
    <m/>
    <m/>
    <m/>
    <m/>
    <m/>
    <m/>
    <m/>
    <b v="0"/>
    <m/>
    <m/>
    <m/>
    <s v="https://www.gov.pl/web/cyfryzacja/mapa-innowacji"/>
    <s v="validated"/>
    <x v="0"/>
    <m/>
    <s v="Colin van Noordt"/>
    <d v="2021-05-24T00:00:00"/>
    <m/>
  </r>
  <r>
    <s v="AIWT6-688"/>
    <s v="Katowice Intelligent Monitoring and Analysis System (KISMiA)"/>
    <s v=" "/>
    <s v="Digitization of KPRM ul. Królewska 27 00-060 Warszawa +48222500110  "/>
    <s v="Katowice Intelligent Monitoring and Analysis System (KISMiA) is built with the use of three components: - Video materials management system (VMS) - Video Analytics Component - Operational Support Component The video management system is used to manage and administer the video data supplied to the system. The Video Analytics component, based on the IBM Intelligent Video Analytics (IVA) platform, continuously analyzes video streams and generates information describing the images from each camera. The Operational Support Component (IBM) is designed to oversee and coordinate operations, and provide the right people with the right information to help them make the right decisions and track their results. The main component of the KISMiA system is the IOC platform. It is a gathering point for all elements of the system and enables coordination of activities of supported services with other integrated systems (IVA, VMS). Currently, there are 260 cameras in the KISMiA system."/>
    <s v="Local"/>
    <x v="14"/>
    <s v="PL"/>
    <s v="Katowice"/>
    <s v="Local Government"/>
    <x v="5"/>
    <s v="Public order and safety n.e.c."/>
    <x v="1"/>
    <x v="0"/>
    <m/>
    <s v="Perception"/>
    <s v="Computer vision"/>
    <s v="Machine learning"/>
    <m/>
    <s v="A-MLA"/>
    <m/>
    <m/>
    <m/>
    <s v="Use critical realtime data"/>
    <s v="Limited-risk"/>
    <s v=" 0 Confident"/>
    <m/>
    <m/>
    <s v="Computer Vision and Identity Recognition"/>
    <s v="Enforcement"/>
    <s v="Smart Recognition processes"/>
    <x v="0"/>
    <m/>
    <m/>
    <m/>
    <s v="G2B"/>
    <s v="Dynamic Data"/>
    <s v="Dynamic Data"/>
    <s v="Enforcement"/>
    <m/>
    <m/>
    <m/>
    <s v="Improved Public Service"/>
    <m/>
    <m/>
    <m/>
    <s v="x"/>
    <m/>
    <b v="0"/>
    <b v="0"/>
    <m/>
    <m/>
    <m/>
    <m/>
    <m/>
    <m/>
    <m/>
    <b v="0"/>
    <m/>
    <m/>
    <m/>
    <s v="https://www.gov.pl/web/cyfryzacja/mapa-innowacji"/>
    <s v="validated"/>
    <x v="0"/>
    <m/>
    <s v="Colin van Noordt"/>
    <d v="2021-05-24T00:00:00"/>
    <m/>
  </r>
  <r>
    <s v="AIWT6-689"/>
    <s v="Integrated Public Transport Management System - ITS"/>
    <s v=" "/>
    <s v="Digitization of KPRM ul. Królewska 27 00-060 Warszawa +48222500110  "/>
    <s v="The project includes, among others on integration with the systems of: public transport management, parking management, city bike, cooperation with the traffic control system on the Lublin bypass, expansion and implementation of the priority system for public transport at intersections, expansion of the system with new functionalities, incl. o parking, meteorological, red light and speed control subsystems."/>
    <s v="Local"/>
    <x v="14"/>
    <s v="PL"/>
    <s v="Lublin"/>
    <s v="Local Government"/>
    <x v="3"/>
    <s v="Transport"/>
    <x v="1"/>
    <x v="0"/>
    <m/>
    <s v="Reasoning"/>
    <s v="Automated reasoning"/>
    <s v="Machine learning"/>
    <m/>
    <s v="A-MLA"/>
    <m/>
    <m/>
    <s v="16-Transportation"/>
    <m/>
    <s v="Minimal-risk"/>
    <s v="-1 Minimal/Limited"/>
    <m/>
    <m/>
    <s v="AI-empowered Knowledge Management"/>
    <s v="Public services and engagement"/>
    <s v="Service integration (various)"/>
    <x v="0"/>
    <m/>
    <m/>
    <m/>
    <s v="G2C"/>
    <s v="Dynamic Data"/>
    <s v="Location Data"/>
    <s v="Service integration"/>
    <m/>
    <s v="1 - IOPofAISys"/>
    <s v="Transformative / Disruptive"/>
    <s v="Improved Public Service"/>
    <m/>
    <m/>
    <s v="x"/>
    <s v="x"/>
    <m/>
    <b v="0"/>
    <b v="0"/>
    <m/>
    <m/>
    <m/>
    <m/>
    <m/>
    <m/>
    <m/>
    <b v="0"/>
    <m/>
    <m/>
    <m/>
    <s v="https://www.gov.pl/web/cyfryzacja/mapa-innowacji"/>
    <s v="validated"/>
    <x v="0"/>
    <m/>
    <s v="Colin van Noordt"/>
    <d v="2021-05-24T00:00:00"/>
    <m/>
  </r>
  <r>
    <s v="AIWT6-690"/>
    <s v="Intelligent parking system"/>
    <s v=" "/>
    <s v="Digitization of KPRM ul. Królewska 27 00-060 Warszawa +48222500110  "/>
    <s v="The system allows you to search for free parking spaces in the city of Limanowa."/>
    <s v="Local"/>
    <x v="14"/>
    <s v="PL"/>
    <s v="Limanowa"/>
    <s v="Governmental"/>
    <x v="3"/>
    <s v="Transport"/>
    <x v="2"/>
    <x v="4"/>
    <m/>
    <s v="Reasoning"/>
    <s v="Automated reasoning"/>
    <m/>
    <m/>
    <m/>
    <m/>
    <m/>
    <m/>
    <m/>
    <m/>
    <s v=" 0 Confident"/>
    <m/>
    <m/>
    <s v="AI-empowered Knowledge Management"/>
    <m/>
    <m/>
    <x v="0"/>
    <m/>
    <m/>
    <m/>
    <m/>
    <m/>
    <m/>
    <s v="Public Services and engagement"/>
    <m/>
    <m/>
    <m/>
    <b v="0"/>
    <m/>
    <m/>
    <m/>
    <m/>
    <m/>
    <b v="0"/>
    <b v="0"/>
    <m/>
    <m/>
    <m/>
    <m/>
    <m/>
    <m/>
    <m/>
    <b v="0"/>
    <m/>
    <m/>
    <m/>
    <s v="https://www.gov.pl/web/cyfryzacja/mapa-innowacji"/>
    <s v="validated"/>
    <x v="1"/>
    <s v="[Marco] Too generic case, could imply AI maybe, even not"/>
    <s v="Colin van Noordt"/>
    <d v="2021-05-24T00:00:00"/>
    <m/>
  </r>
  <r>
    <s v="AIWT6-691"/>
    <s v="Chojnice Virtual clerk"/>
    <s v=" "/>
    <s v="Digitization of KPRM ul. Królewska 27 00-060 Warszawa +48222500110  "/>
    <s v="As part of the project &quot;Chojnice Poviat - attractive, innovative, investment-friendly - construction of the Biznes Chojnice portal and image campaign of the Chojnice Poviat&quot;, among others, on the bizneschojnice.eu website, the &quot;virtual assistant&quot; (chat-bot) service was launched. The &quot;virtual assistant&quot; is a system used to optimize the processes of servicing hundreds of thousands of beneficiaries. It informs interested parties about general matters related to the poviat (tourism, business tip)."/>
    <s v="Local"/>
    <x v="14"/>
    <s v="PL"/>
    <s v="Chojnice"/>
    <s v="Local Government"/>
    <x v="3"/>
    <s v="Economic affairs n.e.c"/>
    <x v="4"/>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s v="x"/>
    <m/>
    <m/>
    <s v="x"/>
    <m/>
    <b v="0"/>
    <b v="0"/>
    <m/>
    <m/>
    <m/>
    <m/>
    <m/>
    <m/>
    <m/>
    <b v="0"/>
    <m/>
    <m/>
    <m/>
    <s v="https://www.gov.pl/web/cyfryzacja/mapa-innowacji"/>
    <s v="validated"/>
    <x v="0"/>
    <m/>
    <s v="Colin van Noordt"/>
    <d v="2021-05-24T00:00:00"/>
    <m/>
  </r>
  <r>
    <s v="AIWT6-692"/>
    <s v="Introduction of autonomous electric vehicles for urban transport"/>
    <s v=" "/>
    <s v="Digitization of KPRM ul. Królewska 27 00-060 Warszawa +48222500110  "/>
    <s v="On the route connecting individual local / long-distance / railway / air stations, MPK autonomous, driverless electric public transport vehicles will be introduced, transporting passengers between transfer nodes"/>
    <s v="Local"/>
    <x v="14"/>
    <s v="PL"/>
    <s v="Rzeszow"/>
    <s v="Local Government"/>
    <x v="3"/>
    <s v="Transport"/>
    <x v="4"/>
    <x v="0"/>
    <m/>
    <s v="Integration and Interaction"/>
    <s v="Robotics and Automation"/>
    <s v="Machine learning"/>
    <m/>
    <s v="A-MLA"/>
    <m/>
    <m/>
    <s v="16-Transportation"/>
    <m/>
    <s v="Minimal-risk"/>
    <s v="-1 Minimal/Limited"/>
    <m/>
    <m/>
    <s v="Cognitive Robotics and Process Automation, Connected and Automated Vehicles"/>
    <s v="Public services and engagement"/>
    <s v="Service integration (various)"/>
    <x v="0"/>
    <m/>
    <m/>
    <m/>
    <s v="G2C"/>
    <s v="Dynamic Data"/>
    <s v="Dynamic Data"/>
    <s v="Public Services and engagement"/>
    <m/>
    <m/>
    <s v="Transformative / Disruptive"/>
    <s v="Improved Public Service"/>
    <m/>
    <m/>
    <m/>
    <s v="x"/>
    <m/>
    <b v="0"/>
    <b v="0"/>
    <m/>
    <m/>
    <m/>
    <m/>
    <m/>
    <m/>
    <m/>
    <b v="0"/>
    <m/>
    <m/>
    <m/>
    <s v="https://www.gov.pl/web/cyfryzacja/mapa-innowacji"/>
    <s v="validated"/>
    <x v="0"/>
    <m/>
    <s v="Colin van Noordt"/>
    <d v="2021-05-24T00:00:00"/>
    <m/>
  </r>
  <r>
    <s v="AIWT6-693"/>
    <s v="Chatbot SAM - Virtual Community Assistant"/>
    <s v=" "/>
    <s v="Digitization of KPRM ul. Królewska 27 00-060 Warszawa +48222500110  "/>
    <s v="Chatbot SAM is a solution that will be introduced to the Kielce Technology Park. It will enable communication between tenants and guests with KPT employees. SAM will run mainly on the platforms that users know best, such as Facebook Messenger and Facebook. Using Messenger, the virtual assistant will be able to precisely locate his user, helping him find an event, office or specific company, and even lead and navigate inside and outside the building. Using it, tenants will have ongoing contact with guardians, and it will be easier for them to find business partners. Artificial Intelligence is to be used here to present the offer and stimulate the activity of the KTP community."/>
    <s v="Local"/>
    <x v="14"/>
    <s v="PL"/>
    <s v="Kielce Technology Park"/>
    <s v="Local Government"/>
    <x v="1"/>
    <s v="Foreign economic aid."/>
    <x v="1"/>
    <x v="7"/>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s v="x"/>
    <m/>
    <m/>
    <s v="x"/>
    <m/>
    <b v="0"/>
    <b v="0"/>
    <m/>
    <m/>
    <m/>
    <m/>
    <m/>
    <m/>
    <m/>
    <b v="0"/>
    <m/>
    <m/>
    <m/>
    <s v="https://www.gov.pl/web/cyfryzacja/mapa-innowacji"/>
    <s v="validated"/>
    <x v="0"/>
    <m/>
    <s v="Colin van Noordt"/>
    <d v="2021-05-24T00:00:00"/>
    <m/>
  </r>
  <r>
    <s v="AIWT6-694"/>
    <s v="Intelligent building management"/>
    <s v=" "/>
    <m/>
    <s v="The investment &quot;The development of infrastructure and R&amp;D areas of the Kielce Technology Park is an undertaking that consisted in the expansion of the Kielce Technology Park. Thanks to the project, an additional and modern infrastructure was created, prepared for entrepreneurs who want to operate in the capital of the Świętokrzyskie Voivodeship. Incubators and a Technology Center were established. equipped with intelligent solutions The Skye incubator has a remote reading of electricity and water meters, a BMS system for monitoring mechanical ventilation, air conditioning, heating, electricity and photovoltaic devices. The Oulu hall has a remote system of water meters in the buffet and common areas. remote partial reading of central heating meters, BMS system for monitoring mechanical ventilation devices and heating system CO. Yuyao and Recife halls have a BMS system for monitoring air handling units. The Orange incubator is equipped with a solar installation for heating water, and Skye has a solar installation for heating water and a photovoltaic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installation. The Yuyao, Recife halls have a vertical ground heat pump installation, and the Singapore hall has a solar water installation."/>
    <s v="Local"/>
    <x v="14"/>
    <s v="PL"/>
    <s v="Kielce"/>
    <s v="Governmental"/>
    <x v="1"/>
    <s v="Housing development."/>
    <x v="2"/>
    <x v="4"/>
    <m/>
    <s v="Reasoning"/>
    <s v="Automated reasoning"/>
    <m/>
    <m/>
    <m/>
    <m/>
    <m/>
    <m/>
    <m/>
    <m/>
    <s v=" 0 Confident"/>
    <m/>
    <m/>
    <s v="Expert and Rule based Systems, Algorithmic Decision Making"/>
    <m/>
    <m/>
    <x v="0"/>
    <m/>
    <m/>
    <m/>
    <m/>
    <m/>
    <m/>
    <s v="Smart city"/>
    <m/>
    <m/>
    <m/>
    <b v="0"/>
    <m/>
    <m/>
    <m/>
    <m/>
    <m/>
    <b v="0"/>
    <b v="0"/>
    <m/>
    <m/>
    <m/>
    <m/>
    <m/>
    <m/>
    <m/>
    <b v="0"/>
    <m/>
    <m/>
    <m/>
    <s v="https://www.gov.pl/web/cyfryzacja/mapa-innowacji"/>
    <s v="retired"/>
    <x v="1"/>
    <m/>
    <s v="Colin van Noordt"/>
    <d v="2021-05-24T00:00:00"/>
    <m/>
  </r>
  <r>
    <s v="AIWT6-695"/>
    <s v="Kąty Wrocławskie Virtual clerk"/>
    <s v=" https://www.bskw.pl/"/>
    <m/>
    <s v="The aim of the project is to implement advanced public e-services in poviat and commune administration, aimed at improving and rationalizing work and communication between the office and the citizen. The eK @ ty Wrocławskie mobile application is an assistant to an inhabitant of the Kąty Wrocławskie commune. It contains information about current events in the life of the commune. It also contains a description of monuments and interesting places in terms of tourism and recreation. The application also allows residents to contact the municipal office and report matters related to everyday life, such as, for example, faults of street lamps, damaged road infrastructure or damage to municipal playgrounds. An important functionality of the application is the possibility of contacting the Electronic Customer Service Office - E-BOI and settling official matters without visiting the office. In this way, the application allows you to check the status of the case or tax information, in particular: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for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for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due to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for felling or transplanting trees or shrubs. Through the application, residents are informed about the risks that may occur in the commune. for felling or transplanting trees or shrubs. Through the application, residents are informed about the risks that may occur in the commune. "/>
    <s v="Local"/>
    <x v="14"/>
    <s v="PL"/>
    <s v="Kąty Wrocławskie"/>
    <s v="Local 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m/>
    <s v="Improved Public Service"/>
    <m/>
    <s v="x"/>
    <m/>
    <m/>
    <m/>
    <b v="0"/>
    <b v="0"/>
    <m/>
    <m/>
    <m/>
    <m/>
    <m/>
    <m/>
    <m/>
    <b v="0"/>
    <m/>
    <m/>
    <m/>
    <s v="https://www.gov.pl/web/cyfryzacja/mapa-innowacji"/>
    <s v="validated"/>
    <x v="0"/>
    <m/>
    <s v="Colin van Noordt"/>
    <d v="2021-05-24T00:00:00"/>
    <m/>
  </r>
  <r>
    <s v="AIWT6-696"/>
    <s v="iVoting - a cyberdemocracy tool"/>
    <s v=" https://ivoting.pl/en/"/>
    <s v="biuro@ivoting.pl"/>
    <s v="iVoting is a tool that allows local governments to organize surveys and polls as well as to conduct voting on civic budgets via the Internet. Thanks to iVoting, it is possible to create the electronic identity of citizens using advanced cryptology and blockchain. Municipal or municipal applications based on iVoting can be used by citizens to authenticate their computers and smartphones on several levels of security. IVoting protocols guarantee transparency and audibility of the voting procedure. Thanks to the applied cybernetics and cryptology, votes can be anonymous (secret) and public, depending on the type of vote. The system provides a strong level of security thanks to the use of a decentralized network of notaries' servers, which creates a trust machine that makes it virtually impossible to manipulate voting resul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to vote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for voting in various collective bodies such as sessions, councils and local government commissions. As the only tool in Poland, it will support the statutory local resolution initiatives and the collection of signatures for petitions and civic applications to local governments."/>
    <s v="Local"/>
    <x v="14"/>
    <s v="PL"/>
    <s v="Jawor"/>
    <s v="Local Government"/>
    <x v="1"/>
    <s v="Executive and legislative organs, financial and fiscal affairs, external affairs."/>
    <x v="1"/>
    <x v="0"/>
    <m/>
    <s v="Learning"/>
    <s v="Machine learning"/>
    <s v="Machine learning"/>
    <m/>
    <s v="A-MLA"/>
    <m/>
    <m/>
    <s v="19-Politics"/>
    <s v="Human Rights"/>
    <s v="High-risk"/>
    <s v=" 0 Confident"/>
    <m/>
    <m/>
    <s v="Machine Learning, Deep Learning"/>
    <s v="Public services and engagement"/>
    <s v="Engagement management"/>
    <x v="0"/>
    <m/>
    <m/>
    <m/>
    <s v="G2C"/>
    <s v="Dynamic Data"/>
    <s v="Streaming Data"/>
    <s v="Public Services and engagement"/>
    <m/>
    <m/>
    <m/>
    <s v="Improved Public Service"/>
    <m/>
    <s v="x"/>
    <m/>
    <s v="x"/>
    <m/>
    <s v="Open Government Capabilities"/>
    <b v="0"/>
    <m/>
    <m/>
    <m/>
    <m/>
    <m/>
    <m/>
    <m/>
    <s v="Open government capabilities"/>
    <s v="x"/>
    <s v="x"/>
    <s v="x"/>
    <s v="https://www.gov.pl/web/cyfryzacja/mapa-innowacji"/>
    <s v="validated"/>
    <x v="0"/>
    <m/>
    <s v="Colin van Noordt"/>
    <d v="2021-05-24T00:00:00"/>
    <m/>
  </r>
  <r>
    <s v="AIWT6-697"/>
    <s v="Calculation unemployment benefits"/>
    <s v=" "/>
    <s v="E-mail automating-society@algorithmwatch.org Phone +49 30 99 40 49 001"/>
    <s v="The Spanish Public Employment Service (SEPE) uses an automated system to calculate unemployment benefits and to allocate job offers, interviews and training courses. Over the last eight years, the number of people receiving benefits for long-term unemployment has decreased by more than 50 percent. However, it is unclear how much this automated system helped with this decrease. One of the reasons for this is deficient data reconciliation. This is due to the simultaneous use of incompatible software, meaning that a single mistake in a single field in a spreadsheet, in a database, or in the software running the allocation of the money can make a substantial difference."/>
    <s v="National"/>
    <x v="22"/>
    <s v="ES"/>
    <s v="Spanish Public Employment Service (SEPE) "/>
    <s v="Governmental"/>
    <x v="0"/>
    <s v="Unemployment."/>
    <x v="4"/>
    <x v="0"/>
    <m/>
    <s v="Reasoning"/>
    <s v="Automated reasoning"/>
    <m/>
    <m/>
    <m/>
    <s v="5-Services&amp;Benefits"/>
    <s v="6a-LawEnforcement-riskassess_np"/>
    <m/>
    <m/>
    <s v="Limited-risk"/>
    <s v=" 0 Confident"/>
    <m/>
    <m/>
    <s v="Expert and Rule based Systems, Algorithmic Decision Making"/>
    <m/>
    <m/>
    <x v="0"/>
    <m/>
    <m/>
    <m/>
    <m/>
    <m/>
    <m/>
    <s v="Public Services and engagement"/>
    <m/>
    <m/>
    <m/>
    <b v="0"/>
    <m/>
    <m/>
    <m/>
    <m/>
    <m/>
    <b v="0"/>
    <b v="0"/>
    <m/>
    <m/>
    <m/>
    <m/>
    <m/>
    <m/>
    <m/>
    <b v="0"/>
    <m/>
    <m/>
    <m/>
    <s v="https://automatingsociety.algorithmwatch.org/report2020/spain/"/>
    <s v="validated"/>
    <x v="1"/>
    <s v="[Marco] Too generic case, could imply AI maybe, even not"/>
    <s v="Colin van Noordt"/>
    <d v="2021-05-25T00:00:00"/>
    <m/>
  </r>
  <r>
    <s v="AIWT6-698"/>
    <s v="BOSCO - Distribution of financial aid"/>
    <s v=" "/>
    <m/>
    <s v="In November 2017, the office of the Secretary of State for Energy released some software, known as BOSCO, to companies providing electricity. The aim of BOSCO was to determine whether people were entitled to financial aid to help; them with their electricity bills. The reasoning behind the ADM was twofold. Firstly, that it would make the process much easier for aid applicants (although, this didn’t seem to be the case judging by the large number of complaints the system received) and secondly, that it would also make the process easier and more efficient for the public utility companies.After receiving many reports that the software was not functioning properly, Civio, a Madrid-based non-profit investigative newsroom and citizen lobby, discovered that BOSCO was systematically denying aid to eligible applicants. Civio asked the government for the BOSCO source code to identify why those errors were happening. The request passed through three different ministries before ending up at the Committee for Transparency and Good Governance, which refused to share the code saying that it would violate copyright regulations (even though the software had been developed by the public administration itself)._x000a_In July 2019, Civio filed an administrative complaint arguing that the source code of any ADM system used by the public administration should be made public by default, in the same way that legal texts are made public. The case – which at the time of writing was ongoing – could end up at the Spanish Supreme Court, and could set a legal precedent. "/>
    <s v="National"/>
    <x v="22"/>
    <s v="ES"/>
    <s v="Secretary of State for Energy"/>
    <s v="Central-Government"/>
    <x v="0"/>
    <s v="Social protection n.e.c."/>
    <x v="1"/>
    <x v="5"/>
    <n v="2020"/>
    <s v="Reasoning"/>
    <s v="Automated reasoning"/>
    <s v="Machine learning"/>
    <m/>
    <s v="A-MLA"/>
    <s v="5-Services&amp;Benefits"/>
    <s v="5a-Services&amp;Benefits-eligibility_np"/>
    <m/>
    <m/>
    <s v="High-risk"/>
    <s v=" 0 Confident"/>
    <m/>
    <s v="yes"/>
    <s v="Expert and Rule based Systems, Algorithmic Decision Making"/>
    <s v="Adjudication"/>
    <s v="Taking decisions on benefits  "/>
    <x v="0"/>
    <m/>
    <m/>
    <m/>
    <s v="G2G"/>
    <s v="Historical Data"/>
    <s v="Historical Data"/>
    <s v="Public Services and engagement"/>
    <s v="Yes"/>
    <m/>
    <s v="Incremental / Technical Change"/>
    <b v="0"/>
    <m/>
    <m/>
    <m/>
    <m/>
    <m/>
    <s v="Improved Administration Efficency"/>
    <s v="Improved Administrative Efficiency"/>
    <m/>
    <s v="x"/>
    <m/>
    <s v="x"/>
    <m/>
    <s v="x"/>
    <m/>
    <s v="Open government capabilities"/>
    <s v="x"/>
    <m/>
    <m/>
    <s v="https://automatingsociety.algorithmwatch.org/report2020/spain/"/>
    <s v="validated"/>
    <x v="0"/>
    <m/>
    <s v="Colin van Noordt"/>
    <d v="2021-05-25T00:00:00"/>
    <m/>
  </r>
  <r>
    <s v="AIWT6-699"/>
    <s v="Saler - Detecting fraud in public procurement"/>
    <s v=" https://ec.europa.eu/antifraud-knowledge-centre/library-good-practices-and-case-studies/good-practices/saler-rapid-alert-system_en"/>
    <s v="gavara_ali@gva.es"/>
    <s v="In October 2018, the regional Valencian parliament passed a law that included the use ofADM to detect possible cases of fraud in public procurement (Europa Press, 2018). The parliamentary majority in government at the time was made up of a coalition of progressive parties that came to power in 2015. This coalition came about after 20 years of rule by the Conservative People’s Party, which in the end became marred in a series of corruption scandals regarding, among other things, public procurement._x000a__x000a_The ADM system, known as Saler, was funded by the Valencian government and the human rights organization FIBGAR, and developed by the Polytechnic University of Valencia._x000a__x000a_Saler cross-checks data from various Valencian public administration databases and the official gazette of the Commercial Registry. The purpose is to raise red flags when it finds suspicious behavior (for example, a high number of small contracts given to the same company). Saler then automatically sends the information to the corresponding authority: the Anti-fraud Agency, the Public Prosecutor’s Office or the Court of Audits. The idea, yet to be proven, is that Saler will become more effective in raising relevant red flags as it’s fed more databases and as it learns by being used by public servants. Its creators would like to export it to other regional administrations in Spain, and to the national central administration too, but the fact that each region uses different databases and indexes makes this quite a complicated process for the time being._x000a_The public launch of this ADM by the Valencian authorities got a fair amount of press coverage by usual standards, probably because it dealt with corruption and that its original acronym was Satan (Cid, 2018)."/>
    <s v="Regional"/>
    <x v="22"/>
    <s v="ES"/>
    <s v="Valencian Regional Government"/>
    <s v="Governmental"/>
    <x v="1"/>
    <s v="General public services n.e.c."/>
    <x v="6"/>
    <x v="1"/>
    <m/>
    <s v="Planning"/>
    <s v="Planning and Scheduling"/>
    <m/>
    <m/>
    <s v="C-STA"/>
    <m/>
    <m/>
    <m/>
    <s v="Focus directly natural persons"/>
    <s v="Limited-risk"/>
    <s v=" 0 Confident"/>
    <m/>
    <m/>
    <s v="Predictive Analytics, Simulation and Data Visualisation"/>
    <s v="Enforcement"/>
    <s v="Predictive enforcement processes"/>
    <x v="0"/>
    <m/>
    <m/>
    <m/>
    <s v="G2B"/>
    <s v="Historical Data"/>
    <s v="Historical Data"/>
    <s v="Internal Management"/>
    <m/>
    <m/>
    <m/>
    <s v="Improved Public Service"/>
    <m/>
    <m/>
    <s v="x"/>
    <s v="x"/>
    <m/>
    <b v="0"/>
    <b v="0"/>
    <m/>
    <m/>
    <m/>
    <m/>
    <m/>
    <m/>
    <m/>
    <b v="0"/>
    <m/>
    <m/>
    <m/>
    <s v="https://automatingsociety.algorithmwatch.org/report2020/spain/"/>
    <s v="validated"/>
    <x v="1"/>
    <s v="Author affirm that they are not using AI as today"/>
    <s v="Colin van Noordt"/>
    <d v="2021-05-25T00:00:00"/>
    <m/>
  </r>
  <r>
    <s v="AIWT6-700"/>
    <s v="Pred Crime Pilot Rivas-Vaciamadrid"/>
    <s v=" "/>
    <m/>
    <s v="In 2016, the local police of Rivas-Vaciamadrid, a town of 86,000 people in the Madrid region, ran a pilot of the Pred-Crime software, developed by Spanish company EuroCop (Europa Press, 2015). Pred-Crime analyzes historical data to predict where and when it’s more likely that different types of common misdemeanors and offenses, like traffic violations and robberies, will be committed. Reportedly, the plan was to fully implement this software during 2016, but after testing it for nine months the municipality decided not to go on using it. EuroCop says on its website that it has dozens of municipalities from all over Spain among its customers, but it doesn’t specify whether those local authorities are using its predictive software or any of the other non-predictive tools the company also markets. In another case of predictive policing, the Spanish police have reportedly been using software that analyzes the available data about the victim of a killing and the context of the crime, and then produces the likely profile of the killer. Between 2018 and 2019, agents of the office of the Secretary of State for Security have collaborated with the police by using such software in at least five investigations, according to a press report (Pérez Colomé, 2019b)"/>
    <s v="National"/>
    <x v="22"/>
    <s v="ES"/>
    <s v="Rivas-Vaciamadrid"/>
    <s v="Central-Government"/>
    <x v="5"/>
    <s v="Police Services"/>
    <x v="4"/>
    <x v="6"/>
    <m/>
    <s v="Planning"/>
    <s v="Planning and Scheduling"/>
    <m/>
    <m/>
    <s v="C-STA"/>
    <s v="6-LawEnforcement"/>
    <s v="6e-LawEnforcement-predictcrime"/>
    <m/>
    <s v="Focus directly natural persons"/>
    <s v="High-risk"/>
    <s v="-2 High/Limited"/>
    <m/>
    <m/>
    <s v="Predictive Analytics, Simulation and Data Visualisation"/>
    <s v="Enforcement"/>
    <s v="Predictive enforcement processes"/>
    <x v="0"/>
    <m/>
    <m/>
    <m/>
    <s v="G2C"/>
    <s v="Historical Data"/>
    <s v="Historical Data"/>
    <s v="Enforcement"/>
    <m/>
    <m/>
    <m/>
    <s v="Improved Public Service"/>
    <m/>
    <m/>
    <s v="x"/>
    <s v="x"/>
    <m/>
    <b v="0"/>
    <b v="0"/>
    <m/>
    <m/>
    <m/>
    <m/>
    <m/>
    <m/>
    <m/>
    <b v="0"/>
    <m/>
    <m/>
    <m/>
    <s v="https://automatingsociety.algorithmwatch.org/report2020/spain/"/>
    <s v="validated"/>
    <x v="0"/>
    <m/>
    <s v="Colin van Noordt"/>
    <d v="2021-05-25T00:00:00"/>
    <m/>
  </r>
  <r>
    <s v="AIWT6-701"/>
    <s v="Automated analysis of social media content"/>
    <s v=" "/>
    <m/>
    <s v="In January 2018, the regional Government of Catalonia started a pilot project to try and measure the impact among the public of its STEMcat’s initiatives, a plan aimed at promoting scientific and technological vocations among young people._x000a__x000a_For a month and a half, the Catalan government used Citibeats. This text-analysis software used machine-learning algorithms to collect and analyze around 12,000 tweets that spoke about the STEM disciplines in Catalonia. One of the insights the authorities said that they had gained was that women were more responsive to messages about natural sciences than about technology, according to the Catalan government’s PR. The authorities then used that and other insights to “optimize their strategy and propose new initiatives” to make young people interested in the STEM disciplines. The project was part of SmartCAT, the Catalan government’s strategy to become a smart region (as noted in this chapter, regional governments in Spain have a high degree of autonomy to develop their policies). The SmartCAT director said the software had allowed them “to evaluate in a more objective way the impact of the (government’s) initiatives” to make people interested in science and technology._x000a__x000a_Citibeats, developed by Social Coin, a Barcelona-based start-up, was also used in December 2017 by the Barcelona municipality to gather people’s attitudes towards public transport and mobility in the city by analyzing around 30,000 comments by more than 15,000 people. In a case study of this project, Citibeats spoke of “citizens as sensors”._x000a__x000a_In the two cases described above, and while the authorities praise the software’s ability to gather and analyze thousands of online comments (something it would take much more time and money to do using traditional survey methods), it’s not clear how representative those samples are and how valid the conclusions might be; and there doesn’t seem to be any information on how those analyses then influenced public policy._x000a__x000a_Since March 2019, the regional government of Navarra has also been using the Citibeats software to detect online hate speech by analyzing text published on Facebook, Twitter and Instagram._x000a__x000a_As with other cases dealing with personal data, it’s not clear how the software works and what oversight mechanisms the public authority may have in place when using it."/>
    <s v="Regional"/>
    <x v="22"/>
    <s v="ES511"/>
    <s v="Catalan Regional Government"/>
    <s v="Local Government"/>
    <x v="1"/>
    <s v="General public services n.e.c."/>
    <x v="4"/>
    <x v="1"/>
    <m/>
    <s v="Communication"/>
    <s v="Natural language processing"/>
    <s v="Machine learning"/>
    <s v="text analysis"/>
    <s v="A-MLA"/>
    <m/>
    <m/>
    <m/>
    <s v="Include automatic decision systems"/>
    <s v="Limited-risk"/>
    <s v=" 0 Confident"/>
    <m/>
    <m/>
    <s v="Natural Language Processing, Text Mining and Speech Analytics"/>
    <s v="Analysis, monitoring and regulatory research"/>
    <s v="Information analysis processes"/>
    <x v="0"/>
    <m/>
    <m/>
    <m/>
    <s v="G2G"/>
    <s v="Historical Data"/>
    <s v="Historical Data"/>
    <s v="Regulatory research, analysis and monitoring"/>
    <m/>
    <m/>
    <m/>
    <b v="0"/>
    <m/>
    <m/>
    <m/>
    <m/>
    <m/>
    <s v="Improved Administration Efficency"/>
    <s v="Improved Administrative Efficiency"/>
    <m/>
    <m/>
    <m/>
    <s v="x"/>
    <m/>
    <m/>
    <s v="x"/>
    <s v="Open government capabilities"/>
    <s v="x"/>
    <s v="x"/>
    <m/>
    <s v="https://automatingsociety.algorithmwatch.org/report2020/spain/"/>
    <s v="validated"/>
    <x v="0"/>
    <m/>
    <s v="Colin van Noordt"/>
    <d v="2021-05-25T00:00:00"/>
    <m/>
  </r>
  <r>
    <s v="AIWT6-702"/>
    <s v="Automated evaluation of offers for public procurement through e-tendering"/>
    <s v=" "/>
    <s v="E-mail automating-society@algorithmwatch.org Phone +49 30 99 40 49 001"/>
    <s v="The current law governing public procurement in Spain, which was passed in November 2017 to adhere to EU regulations, allows public authorities to run digital bidding processes using electronic devices that can sort the different offers “through automated evaluation methods”._x000a_This kind of digital bidding can only be used when the “requisite specifications of the contract to be awarded can be established in a precise way” and the “public services that are its object are not of an intellectual type, as in engineering, consultancy and architecture”. Contracts to do with food quality can’t be awarded through digital bidding either._x000a_According to the law, before using this method a public authority needs to make public which “electronic device” it is going to use in the bidding process._x000a__x000a_Before running the digital bidding itself, the authority needs to carry out a complete evaluation of all the offers and then send a simultaneous electronic invitation to all the eligible bidders. When such an invitation is sent, the authority has to include “the mathematical formula” that will be used in the automated classification of the eligible offers."/>
    <s v="National"/>
    <x v="22"/>
    <s v="ES"/>
    <m/>
    <s v="Governmental"/>
    <x v="3"/>
    <s v="Executive and legislative organs, financial and fiscal affairs, external affairs."/>
    <x v="2"/>
    <x v="4"/>
    <m/>
    <s v="Reasoning"/>
    <s v="Automated reasoning"/>
    <m/>
    <m/>
    <m/>
    <m/>
    <m/>
    <m/>
    <m/>
    <m/>
    <s v=" 0 Confident"/>
    <m/>
    <m/>
    <s v="Expert and Rule based Systems, Algorithmic Decision Making"/>
    <m/>
    <m/>
    <x v="0"/>
    <m/>
    <m/>
    <m/>
    <m/>
    <m/>
    <m/>
    <s v="Internal Management"/>
    <m/>
    <m/>
    <m/>
    <b v="0"/>
    <m/>
    <m/>
    <m/>
    <m/>
    <m/>
    <b v="0"/>
    <b v="0"/>
    <m/>
    <m/>
    <m/>
    <m/>
    <m/>
    <m/>
    <m/>
    <b v="0"/>
    <m/>
    <m/>
    <m/>
    <s v="https://automatingsociety.algorithmwatch.org/report2020/spain/"/>
    <s v="validated"/>
    <x v="1"/>
    <s v="[Marco] Too generic case, could imply AI maybe, even not"/>
    <s v="Colin van Noordt"/>
    <d v="2021-05-25T00:00:00"/>
    <m/>
  </r>
  <r>
    <s v="AIWT6-703"/>
    <s v="IBM Watson: Automated assistance in tax filing in Spain_x000a_"/>
    <s v=" "/>
    <s v="E-mail automating-society@algorithmwatch.org Phone +49 30 99 40 49 001"/>
    <s v="Since July 2017, the Tax Authority in Spain has been using the IBM Watson software to provide automated assistance regarding a particular aspect of VAT filing which mostly affects big companies. In public communications about it, both IBM and the Tax Authority highlighted that the software can work 24/7 and, as such, was freeing public servants from having to deal with a large number of emails from people trying to do their VAT filing. According to their PR, between July 2017 and February 2018, the number of emails to civil servants about VAT issues decreased from 900 to 165 per week. And, reportedly, the automated assistant went from receiving around 200 questions per week, when it was launched in July 2017 to around 2,000 by November 2017 (Computing, 2018)._x000a__x000a_"/>
    <s v="National"/>
    <x v="22"/>
    <s v="ES"/>
    <s v="Spanish Tax Authority"/>
    <s v="Central-Government"/>
    <x v="1"/>
    <s v="Executive and legislative organs, financial and fiscal affairs, external affairs."/>
    <x v="1"/>
    <x v="5"/>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Streaming Data"/>
    <s v="Public Services and engagement"/>
    <m/>
    <m/>
    <m/>
    <s v="Improved Public Service"/>
    <s v="x"/>
    <m/>
    <m/>
    <s v="x"/>
    <m/>
    <b v="0"/>
    <b v="0"/>
    <m/>
    <m/>
    <m/>
    <m/>
    <m/>
    <m/>
    <m/>
    <b v="0"/>
    <m/>
    <m/>
    <m/>
    <s v="https://automatingsociety.algorithmwatch.org/report2020/spain/"/>
    <s v="validated"/>
    <x v="0"/>
    <m/>
    <s v="Colin van Noordt"/>
    <d v="2021-05-25T00:00:00"/>
    <m/>
  </r>
  <r>
    <s v="AIWT6-704"/>
    <s v="REACHOUT: Smart Cities: from smart waste to smart tourism"/>
    <s v="https://cordis.europa.eu/project/id/101036599"/>
    <m/>
    <s v="As cities aim to start using big data and automated processes to become “smart”, a series of ADM systems have been embedded at the municipal level in Spain. These systems usually support decision-making rather than working entirely autonomously. One such example is the Smart Waste platform, which collects data from sensors installed in bins and trucks, and also from social media, surveys, the census, and satellite information. The combined data helps local authorities decide what services will be needed when and where. Smart Waste was developed by The Circular Lab (from the innovation center of Ecoembes) which is a non-profit organization charged with collecting plastic packaging, cans, cartons, paper, and cardboard packaging for recycling. Minsait, a division of Indra, a Spanish multinational transport, defense, and security technology consultancy company also helped develop the platform._x000a__x000a_During 2018, the Logroño municipality and the La Rioja and Cantabria regional governments first ran the platform as a pilot and today it is available to local and regional authorities all over Spain._x000a__x000a_As is the norm in almost every case in Spain, there does not seem to be any available information on how the software works, what kind of output it produces, and what decisions or changes the different authorities have adopted due to its use._x000a__x000a_In another example of the involvement of local governments with ADM systems, the Barcelona municipality and the Sagrada Familia basilica, one of the city’s tourist attractions, partnered with the private company Bismart to develop a mobile application, called Smart Destination. This application analyzes publicly available data about people (including social media posts and the number of people queuing to enter a tourist attraction), vehicles and traffic, the weather, bar and hotel occupancy, etc., and also the preferences given by the user to automatically generate personalized tourist plans and routes._x000a__x000a_Once again, it is not known exactly how the system works and how it comes up with the output it gives to the public."/>
    <s v="Regional"/>
    <x v="22"/>
    <s v="ES"/>
    <s v="Logroño municipality and the La Rioja and Cantabria regional governments"/>
    <s v="Local Government"/>
    <x v="8"/>
    <s v="Housing and community amenities n.e.c."/>
    <x v="4"/>
    <x v="7"/>
    <n v="2025"/>
    <s v="Learning"/>
    <s v="Machine learning"/>
    <s v="Machine learning"/>
    <m/>
    <s v="A-MLA"/>
    <m/>
    <m/>
    <m/>
    <m/>
    <s v="Minimal-risk"/>
    <s v=" 0 Confident"/>
    <m/>
    <m/>
    <s v="Machine Learning, Deep Learning"/>
    <s v="Public services and engagement"/>
    <s v="Service integration (various)"/>
    <x v="0"/>
    <m/>
    <m/>
    <m/>
    <s v="G2G"/>
    <s v="Dynamic Data"/>
    <s v="Location Data"/>
    <s v="Public Services and engagement"/>
    <m/>
    <s v="1 - IOPofAISys"/>
    <m/>
    <b v="0"/>
    <m/>
    <m/>
    <m/>
    <m/>
    <m/>
    <s v="Improved Administration Efficency"/>
    <s v="Improved Administrative Efficiency"/>
    <m/>
    <m/>
    <s v="x"/>
    <m/>
    <m/>
    <m/>
    <m/>
    <b v="0"/>
    <m/>
    <m/>
    <m/>
    <s v="https://automatingsociety.algorithmwatch.org/report2020/spain/"/>
    <s v="validated"/>
    <x v="0"/>
    <m/>
    <s v="Colin van Noordt"/>
    <d v="2021-05-25T00:00:00"/>
    <m/>
  </r>
  <r>
    <s v="AIWT6-705"/>
    <s v="Smart video surveillance by the local police: Briefcam"/>
    <s v=" "/>
    <m/>
    <s v="Since 2019, the local police in the cities of Kortrijk, Kuurne, and Lendelde (VLAS) have been using a ‘smart’ video surveillance system developed by an American company called Briefcam. According to the police, the goals of the system are as follows:_x000a_To aid. For instance, if a person with a backpack and wearing a blue coat has fled in a certain direction, this person can be found easily by the algorithm. The person is then traced on other cameras to get a more complete picture of the route he or she took and to detect crimes that might have been committed. The system can also help search for lost children and solve bicycle theft more easily._x000a_The generation of live. For instance, at the beginning and end of the school day, trucks are not permitted to drive near schools. If a truck is spotted driving through an area it is not allowed to, the system sends an alert to the police._x000a_Collect statistical information to support_x000a_The system stores all ‘objects’ (for example: people, small and large vehicles, and animals) that appear in the video images. An algorithm then decides what category each object belongs to, and, after this first categorization, a sub-categorization is made. For example, when it comes to people, the system categorizes each person as either a man, woman, or child before further categorizing by clothing: short/long sleeves, short/long trousers, color of clothing, and things such as hats, handbags, backpacks, etc. The same system of categorization is used for vehicles. For example, if the vehicle has two wheels: Is it a bicycle or a motorcycle? For different vehicles: Is it a car, pick-up, van, truck, or a bus? In addition, the direction, size, and velocity of the object are also registered. The system is also able to implement face recognition (PZVlas, 2019), although, at the moment, there is no legal framework to regulate use by the police. However, as the spokesperson of the VLAS police zone indicated in an interview: in exceptional circumstances, when requested by an investigatory judge, it is possible to use face recognition"/>
    <s v="Local"/>
    <x v="2"/>
    <s v="BE"/>
    <s v="Kortrijk, Kuurne, and Lendelde"/>
    <s v="Local Government"/>
    <x v="5"/>
    <s v="Police Services"/>
    <x v="1"/>
    <x v="2"/>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Location Data"/>
    <s v="Enforcement"/>
    <m/>
    <m/>
    <m/>
    <b v="0"/>
    <m/>
    <m/>
    <m/>
    <m/>
    <m/>
    <s v="Improved Administration Efficency"/>
    <s v="Improved Administrative Efficiency"/>
    <m/>
    <s v="x"/>
    <m/>
    <s v="x"/>
    <m/>
    <m/>
    <m/>
    <b v="0"/>
    <m/>
    <m/>
    <m/>
    <s v="https://automatingsociety.algorithmwatch.org/report2020/belgium/"/>
    <s v="validated"/>
    <x v="0"/>
    <m/>
    <s v="Colin van Noordt"/>
    <d v="2021-05-25T00:00:00"/>
    <m/>
  </r>
  <r>
    <s v="AIWT6-706"/>
    <s v="Algorithmic school registrations"/>
    <s v=" "/>
    <m/>
    <s v="In many Belgian cities, there are problems when registering children for schools, especially when a lot of parents want to register their children at the same school. This has led to parents spending several nights in tents outside schools so that they can be the first to register their children. In response to this situation, which was considered unfair, several cities started organizing school registration via a central online system that uses an algorithm to decide in which school a child can be registered. In the system for primary schools, that is used in Leuven, a city east of Brussels, a number of variables are taken into account. On the basis of the answers given by the parents to a series of questions relating to the education level of the mother and whether or not the student receives a grant, students are then divided into ‘indicator students’ and ‘non-indicator students’. An indicator student is a student who is defined as having fewer life chances and is based upon the level of education of the mother and if the student is eligible for an education allowance. Further categorization happens on the basis of two criteria: distance from home to school and preference of school. The schools can decide how much weight they assign to distance and preference i.e. between 30%, 50%, or 70% for each (Meldjeaan, 2020). This weight can differ between cities, for instance, in Antwerp the schools have to assign a minimum of 50% to the distance criterium. For secondary schools, some cities also use an online registration system, which uses an algorithm to decide which school the child will go to. However, the system is not the same as for primary schools. As not every municipality has a secondary school, the distance criterium is considered discriminatory and, therefore, it is not taken up (Dierickx and Berlanger, 2019). The system does take into account priority students (i.e., children of the staff of the school) and indicator-students (see above). The algorithm works randomly on the basis of the first choice in three rounds (Aanmelden school, 2020). As the system does not take distance into account, this has led to situations where students from Brussels took up places in Flemish secondary schools outside of Brussels, and children, living close to the school not getting in and having to be registered in schools much farther away (Dierickx and Berlanger, 2019)."/>
    <s v="Local"/>
    <x v="2"/>
    <s v="BE"/>
    <s v="Leuven"/>
    <s v="Local Government"/>
    <x v="9"/>
    <s v="Pre-primary and primary education."/>
    <x v="1"/>
    <x v="0"/>
    <m/>
    <s v="Reasoning"/>
    <s v="Automated reasoning"/>
    <m/>
    <m/>
    <s v="B-LGA"/>
    <s v="3-Education"/>
    <m/>
    <m/>
    <s v="Focus directly natural persons"/>
    <s v="Limited-risk"/>
    <s v="-3 Not Confident"/>
    <m/>
    <m/>
    <s v="Expert and Rule based Systems, Algorithmic Decision Making"/>
    <s v="Public services and engagement"/>
    <s v="Service integration (various)"/>
    <x v="0"/>
    <m/>
    <m/>
    <m/>
    <s v="G2C"/>
    <s v="Dynamic Data"/>
    <s v="Streaming Data"/>
    <s v="Business intelligence"/>
    <m/>
    <m/>
    <m/>
    <s v="Improved Public Service"/>
    <m/>
    <m/>
    <m/>
    <s v="x"/>
    <m/>
    <b v="0"/>
    <b v="0"/>
    <m/>
    <m/>
    <m/>
    <m/>
    <m/>
    <m/>
    <m/>
    <b v="0"/>
    <m/>
    <m/>
    <m/>
    <s v="https://automatingsociety.algorithmwatch.org/report2020/belgium/"/>
    <s v="validated"/>
    <x v="0"/>
    <m/>
    <s v="Colin van Noordt"/>
    <d v="2021-05-25T00:00:00"/>
    <m/>
  </r>
  <r>
    <s v="AIWT6-707"/>
    <s v="Predictive ADM systems for healthcare and upbringing"/>
    <s v=" https://www.kantify.com/"/>
    <m/>
    <s v="A Brussels startup called Kantify and the AI Lab at the Université Libre Bruxelles (Iridia) has—for the first time—developed a model for predicting atrial fibrillation, a heart rhythm disorder, which causes heart attacks. According to an interview in the Flemish newspaper De Standaard, Lauren Van Parys, a Flemish member of Parliament, said a newly formed government agency of Flanders called the Agency for Upbringing (Agentschap Opgroeien), will use AI to better predict whether problems will emerge with a particular child, based upon existing information . However, when asked about this further, the Agency for Upbringing indicated that there are no concrete plans yet, but that they are preparing a policy note about it."/>
    <s v="Regional"/>
    <x v="2"/>
    <s v="BE2"/>
    <s v="Agency for Upbringing (Agentschap Opgroeien)"/>
    <s v="Local Government"/>
    <x v="4"/>
    <s v="Health n.e.c."/>
    <x v="1"/>
    <x v="7"/>
    <m/>
    <s v="Planning"/>
    <s v="Planning and Scheduling"/>
    <m/>
    <m/>
    <s v="B-LGA"/>
    <m/>
    <m/>
    <m/>
    <s v="Focus directly natural persons"/>
    <s v="Limited-risk"/>
    <s v=" 0 Confident"/>
    <m/>
    <m/>
    <s v="Predictive Analytics, Simulation and Data Visualisation"/>
    <s v="Public services and engagement"/>
    <s v="Service integration (various)"/>
    <x v="0"/>
    <m/>
    <m/>
    <m/>
    <s v="G2C"/>
    <s v="Historical Data"/>
    <s v="Historical Data"/>
    <s v="Public Services and engagement"/>
    <m/>
    <m/>
    <s v="Transformative / Radical"/>
    <s v="Improved Public Service"/>
    <m/>
    <m/>
    <s v="x"/>
    <s v="x"/>
    <m/>
    <b v="0"/>
    <b v="0"/>
    <m/>
    <m/>
    <m/>
    <m/>
    <m/>
    <m/>
    <m/>
    <b v="0"/>
    <m/>
    <m/>
    <m/>
    <s v="https://automatingsociety.algorithmwatch.org/report2020/belgium/"/>
    <s v="validated"/>
    <x v="0"/>
    <m/>
    <s v="Colin van Noordt"/>
    <d v="2021-05-25T00:00:00"/>
    <m/>
  </r>
  <r>
    <s v="AIWT6-708"/>
    <s v="Taxation and the automatization of property evaluation"/>
    <s v=" "/>
    <m/>
    <s v="For years, and with varying degrees of success, the Danish government has tried to centralize and automate tax administration. Attempts to centralize and automate tax collection in 2005 with EFI (Et Fælles Inddrivelsessystem or One Shared Tax collection system) failed, and EFI was shelved in 2015 (Alfter, 2019, 51). A new system, to collect billions of Danish crowns owed by taxpayers, was expected to be finalized by mid-2019, however, in September 2019, the Auditors of the Danish Parliament, Rigsrevision, published a critical report indicating that tax collection would only be fully up and running by the end of 2020, or later (Rigsrevisionen, 2019)._x000a__x000a_Missing out on collecting billions of Danish crowns in tax revenue, however, is just one of several automatization concerns on the table of every new minister of finance. One heated discussion is about automatizing the estimation of property values – particularly in a context where housing costs are growing significantly in the capital and near larger cities while they are dropping elsewhere, thus affecting property owners in a country where large parts of the population own their own home._x000a__x000a_Passed in 2017, the Ejendomsvurderingslov (law on property assessment, 2017) states that automatic real estate valuation assessment will become standard practice. In preparation for the law, this fully automated system was described as “machine assessments” (Motzfeldt &amp; Abkenar, 2019, p. 36-37). The system is set to include “sales prices related to the neighborhood, location and size. Sales price levels are adjusted to take into account the distance to forests and recreation areas, schools, streets, railways”. The system will also take into account whether or not there is the possibility to build on the surrounding terrain and whether or not ground pollution is an issue (Motzfeldt &amp; Abkenar, 2019, p. 37). A total of 19 parameters will be used to automatically calculate property value (Version2 Editorial, 2019). A preparatory committee prepared an analysis to guide the government ahead of the legislation. The committee followed the overall line to move from “subjective to objective” assessments, from human to digital assessments, and from manual to automatic administration, to improve assessments and lower administration costs (Engbergudvalget, 2014, p. 68-69). While it does not explicitly mention it, this model uses a level of machine learning to develop a “statistical predictive model” (Motzfeldt &amp; Abkenar, 2019, p. 37). Furthermore, the overall assumption of the preparatory committee was that machine assessments were more objective than human assessments, where human assessments are considered subjective._x000a__x000a_As with many other systems, the automated property assessment system has been significantly delayed. Along the way, fears surfaced that it did not comply with Danish administrative law (Mølsted, 2018). It also proved to be more expensive than the estimate in the initial report regarding the cost of a property valuation calculated by a human (Motzfeldt, 2019-2). This project, and other problematic attempts by the Danish tax authorities to incorporate IT projects, have been described as “the ministers’ (…) IT-phantoms” (Version2 Editorial, 2019). The law to assess property values allows a variation of 40% in the value of a given property – 20% either side of the price calculated by the system – “and one does not need to hold a PhD in human behavior to predict that this will lead to protests if or when the system comes into use. Worst case we will see headlines that two newly built and identical houses will be taxed very differently. Could we blame citizens if they ask critical questions why they had to spend billions for a system with such a low level of precision” (Motzfeldt, 2019-2)."/>
    <s v="National"/>
    <x v="9"/>
    <s v="DK"/>
    <s v="Danish Tax Authority"/>
    <s v="Central-Government"/>
    <x v="1"/>
    <s v="Executive and legislative organs, financial and fiscal affairs, external affairs."/>
    <x v="1"/>
    <x v="7"/>
    <m/>
    <s v="Reasoning"/>
    <s v="Automated reasoning"/>
    <m/>
    <m/>
    <s v="B-LGA"/>
    <s v="6-LawEnforcement"/>
    <s v="6a-LawEnforcement-riskassess_np"/>
    <m/>
    <s v="Focus directly natural persons"/>
    <s v="High-risk"/>
    <s v=" 0 Confident"/>
    <m/>
    <m/>
    <s v="Expert and Rule based Systems, Algorithmic Decision Making"/>
    <s v="Enforcement"/>
    <s v="Predictive enforcement processes"/>
    <x v="0"/>
    <m/>
    <m/>
    <m/>
    <s v="G2G"/>
    <s v="Dynamic Data"/>
    <s v="Streaming Data"/>
    <s v="Public Services and engagement"/>
    <m/>
    <m/>
    <m/>
    <b v="0"/>
    <m/>
    <m/>
    <m/>
    <m/>
    <m/>
    <s v="Improved Administration Efficency"/>
    <s v="Improved Administrative Efficiency"/>
    <m/>
    <m/>
    <s v="x"/>
    <m/>
    <m/>
    <m/>
    <m/>
    <b v="0"/>
    <m/>
    <m/>
    <m/>
    <s v="https://automatingsociety.algorithmwatch.org/report2020/denmark/"/>
    <s v="validated"/>
    <x v="0"/>
    <m/>
    <s v="Colin van Noordt"/>
    <d v="2021-05-25T00:00:00"/>
    <m/>
  </r>
  <r>
    <s v="AIWT6-709"/>
    <s v="Exam control in schools: fighting fraud or profiling students?_x000a_"/>
    <s v=" "/>
    <s v="E-mail automating-society@algorithmwatch.org Phone +49 30 99 40 49 001"/>
    <s v="You try to control me, I outsmart you. This was the logic of a Danish high school student who, in a post on Github, described how to disable a digital exam monitor (Schou, 2019). The move was part of massive protests by the students against The Digital Exam Monitor, developed by the Danish Ministry of Education (Den Digitale Prøvevagt), and which was set to roll out in spring 2019. Following the protests against this surveillance, which included copies of the clipboard, active websites in four browsers, a key logger, a screen dump every minute, or whenever an active window changed, detection of virtual machines in the background, a list of all active programs, various unique IDs, etc.) (Møller Kjemtrup, 2019), the ministry of education put the tool on hold (Undervisningsministeriet, 2019). Yet under the new social democrat government, students continue to ask the authorities to shelve it entirely (Mejlgaard, 2019). Meanwhile, another tool that uses machine learning to detect exam fraud has been developed at Copenhagen University. This move stirred new controversies and fears about student profiling in 2019. In 2014, high school software provider Macom supplied a tool called Lectio, which operated as an early detection system to trace students in danger of dropping out (Copenha- gen University, 2014). The tool was developed by university students and based upon information gathered through the administration and communication system used by 9 out of 10 Danish high schools, according to Macom and media reports. However, use of the algorithm was stopped about a week after it was introduced. The data used to develop it had been handed to a third party – the university and its master’s students – without permission from the high schools (Møllerhøj, 2015). More recently, in May 2019, a group at the same department of Copenhagen University published a machine learning system by the name of Ghostwriter. The developers said that it could be used to trace the writing style of students in assignments and that it could detect with some certainty, whether or not a student had submitted a text written by someone else. The aim of Ghostwriter was to fight exam fraud, but (the university wrote in a press release) that the model could also be applied elsewhere to detect texts written in an unusual style (Copenhagen University, 2019). The machine learning was based upon 130,000 student assignments held in the Lectio system by Macom. The ensuing controversy between the high schools, the university professor, and the director of Macom focused on a breach of contract related to the handling of the students’ data: “We feel unsafe when the data handling agreement is not respected,” a representative of the high schools stated to online technology news website Version2, (Bang Frederiksen, 2019-1; Bang Frederiksen, 2019-2; Bang Frederiksen, 2019-3)."/>
    <s v="National"/>
    <x v="9"/>
    <s v="DK"/>
    <s v="Danish Ministry of Education"/>
    <s v="Central-Government"/>
    <x v="9"/>
    <s v="Education not definable by level."/>
    <x v="1"/>
    <x v="2"/>
    <m/>
    <s v="Learning"/>
    <s v="Machine learning"/>
    <s v="Machine learning"/>
    <m/>
    <s v="A-MLA"/>
    <s v="3-Education"/>
    <s v="3b-Education-students"/>
    <m/>
    <m/>
    <s v="High-risk"/>
    <s v=" 0 Confident"/>
    <m/>
    <s v="yes"/>
    <s v="Machine Learning, Deep Learning"/>
    <s v="Enforcement"/>
    <s v="Predictive enforcement processes"/>
    <x v="0"/>
    <m/>
    <m/>
    <m/>
    <s v="G2G"/>
    <s v="Dynamic Data"/>
    <s v="Streaming Data"/>
    <s v="Business intelligence"/>
    <m/>
    <m/>
    <m/>
    <b v="0"/>
    <m/>
    <m/>
    <m/>
    <m/>
    <m/>
    <s v="Improved Administration Efficency"/>
    <s v="Improved Administrative Efficiency"/>
    <m/>
    <m/>
    <s v="x"/>
    <m/>
    <m/>
    <m/>
    <m/>
    <b v="0"/>
    <m/>
    <m/>
    <m/>
    <s v="https://automatingsociety.algorithmwatch.org/report2020/denmark/"/>
    <s v="validated"/>
    <x v="0"/>
    <m/>
    <s v="Colin van Noordt"/>
    <d v="2021-05-25T00:00:00"/>
    <m/>
  </r>
  <r>
    <s v="AIWT6-710"/>
    <s v="The Youth Guarantee Support System (YGSS) to identifying young people not in education or employment"/>
    <s v=" "/>
    <m/>
    <s v="Since 2018, municipal governments in Estonia have been able to use a tool called The Youth Guarantee Support System (YGSS) (Mis on noortegarantii tugisüsteem? – Tööelu.ee o. J.). This tool helps case managers (social workers, child protection officers, youth workers, etc.) identify young people aged 16-26 who are not in education, employment or training (NEET). It is used to support them when they need to return to education or enter the labor market. Case managers of the Youth Guarantee Support System or the municipal government employees can see information about young people living in their specific locality. However, up until now, not all of the municipalities have joined the program. In order to join, the municipal governments have to send an application to the Municipal Government Information System for Social Services and Benefits (STAR). The case managers or municipal government employees are then shown a list in the STAR system of all the NEET youth who are registered as residents in a specific municipal area and who – according to other registry data – need help. This information is based on data from nine different registries, creating, therefore, a very comprehensive dataset that includes information on the young person’s address, email, phone number, educational background, and if they studied in Estonian or Russian. Young people have the right to forbid the analysis by a case manager, and in cases where the data is processed, young people must give their consent.  The case manager then contacts the young people identified by the system and a letter or an SMS is sent to each person asking them to complete a survey. The Youth Guarantee Support System Request is automatically triggered twice a year (15.03 and 15.10)."/>
    <s v="National"/>
    <x v="3"/>
    <s v="EE"/>
    <s v="Various municipalities in Estonia"/>
    <s v="Local Government"/>
    <x v="0"/>
    <s v="Unemployment."/>
    <x v="1"/>
    <x v="1"/>
    <m/>
    <s v="Reasoning"/>
    <s v="Knowledge representation"/>
    <m/>
    <m/>
    <s v="B-LGA"/>
    <s v="5-Services&amp;Benefits"/>
    <s v="5a-Services&amp;Benefits-eligibility_np"/>
    <m/>
    <s v="Focus directly natural persons"/>
    <s v="High-risk"/>
    <s v=" 0 Confident"/>
    <m/>
    <m/>
    <s v="AI-empowered Knowledge Management"/>
    <s v="Analysis, monitoring and regulatory research"/>
    <s v="Information analysis processes"/>
    <x v="0"/>
    <m/>
    <m/>
    <m/>
    <s v="G2G"/>
    <s v="Historical Data"/>
    <s v="Historical Data"/>
    <s v="Public Services and engagement"/>
    <m/>
    <m/>
    <m/>
    <b v="0"/>
    <m/>
    <m/>
    <m/>
    <m/>
    <m/>
    <s v="Improved Administration Efficency"/>
    <s v="Improved Administrative Efficiency"/>
    <m/>
    <m/>
    <s v="x"/>
    <m/>
    <m/>
    <m/>
    <m/>
    <b v="0"/>
    <m/>
    <m/>
    <m/>
    <s v="https://automatingsociety.algorithmwatch.org/report2020/estonia/"/>
    <s v="validated"/>
    <x v="0"/>
    <m/>
    <s v="Colin van Noordt"/>
    <d v="2021-05-25T00:00:00"/>
    <m/>
  </r>
  <r>
    <s v="AIWT6-711"/>
    <s v="Prediction model for the healthcare needs of patients with chronic illnesses"/>
    <s v=" "/>
    <m/>
    <s v="he EHIF has been cooperating with the World Bank since 2014. The pilot was created by the World Bank with the involvement of the Estonian Health Insurance Fund. Costa Rica is also involved in the project by allowing access to its medical billing database (to look at clinical/socio-economic data not included in EHIF databases)._x000a__x000a_The pilot was officially launched in January 2017. Throughout the pilot, family practitioners joined a series of webinars, led by the local pilot coordinator (World Bank consultant), to reinforce and refresh the initial training. This solution contributes to the empowerment of primary care and also helps find the best algorithm to predict which patients with selected diagnoses are likely to be admitted to the hospital. The solution first identifies certain medical conditions/diagnoses in the EHIF’s medical invoice data- base. It then provides a practical model for family physicians to predict which patients are more likely to be admitted to the hospital or suffer other health problems. _x000a_"/>
    <s v="National"/>
    <x v="3"/>
    <s v="EE"/>
    <s v="Estonian Health Insurance Fund"/>
    <s v="Central-Government"/>
    <x v="4"/>
    <s v="Health n.e.c."/>
    <x v="1"/>
    <x v="3"/>
    <m/>
    <s v="Planning"/>
    <s v="Planning and Scheduling"/>
    <m/>
    <m/>
    <s v="B-LGA"/>
    <m/>
    <m/>
    <s v="12-ClinicalUse"/>
    <m/>
    <s v="High-risk"/>
    <s v=" 0 Confident"/>
    <s v="A11-Medical devices, Reg. (EU) 2017/745"/>
    <m/>
    <s v="Predictive Analytics, Simulation and Data Visualisation"/>
    <s v="Analysis, monitoring and regulatory research"/>
    <s v="Prediction and planning "/>
    <x v="0"/>
    <m/>
    <m/>
    <m/>
    <s v="G2C"/>
    <s v="Historical Data"/>
    <s v="Historical Data"/>
    <s v="Public Services and engagement"/>
    <m/>
    <m/>
    <m/>
    <s v="Improved Public Service"/>
    <m/>
    <m/>
    <s v="x"/>
    <s v="x"/>
    <m/>
    <b v="0"/>
    <b v="0"/>
    <m/>
    <m/>
    <m/>
    <m/>
    <m/>
    <m/>
    <m/>
    <b v="0"/>
    <m/>
    <m/>
    <m/>
    <s v="https://automatingsociety.algorithmwatch.org/report2020/estonia/"/>
    <s v="validated"/>
    <x v="0"/>
    <m/>
    <s v="Colin van Noordt"/>
    <d v="2021-05-25T00:00:00"/>
    <m/>
  </r>
  <r>
    <s v="AIWT6-712"/>
    <s v="Checking of data Estonian Unemployment Insurance Fund"/>
    <s v=" "/>
    <s v="E-mail automating-society@algorithmwatch.org Phone +49 30 99 40 49 001"/>
    <s v="Estonia’s Unemployment Insurance Fund (EUIF) increasingly uses different automated solutions in its everyday work. After a citizen registers on the Unemployment Insurance Fund website as unemployed, the data is checked and, if it is correct, the citizen is then registered as unemployed. In the background, the system uses AI to check an applicant’s data in different databases. It then decides which document to send to the applicant."/>
    <s v="National"/>
    <x v="3"/>
    <s v="EE"/>
    <s v="Estonia Unemployment Insurance Fund (EUIF)"/>
    <s v="Central-Government"/>
    <x v="0"/>
    <s v="Unemployment."/>
    <x v="1"/>
    <x v="0"/>
    <m/>
    <s v="Reasoning"/>
    <s v="Automated reasoning"/>
    <m/>
    <m/>
    <s v="B-LGA"/>
    <s v="4-Employement"/>
    <s v="4a-Employement-recruit"/>
    <m/>
    <m/>
    <s v="High-risk"/>
    <s v=" 0 Confident"/>
    <m/>
    <m/>
    <s v="Expert and Rule based Systems, Algorithmic Decision Making"/>
    <s v="Enforcement"/>
    <s v="Predictive enforcement processes"/>
    <x v="0"/>
    <m/>
    <m/>
    <m/>
    <s v="G2G"/>
    <s v="Historical Data"/>
    <s v="Historical Data"/>
    <s v="Public Services and engagement"/>
    <m/>
    <m/>
    <m/>
    <b v="0"/>
    <m/>
    <m/>
    <m/>
    <m/>
    <m/>
    <s v="Improved Administration Efficency"/>
    <s v="Improved Administrative Efficiency"/>
    <m/>
    <m/>
    <s v="x"/>
    <s v="x"/>
    <m/>
    <m/>
    <m/>
    <b v="0"/>
    <m/>
    <m/>
    <m/>
    <s v="https://automatingsociety.algorithmwatch.org/report2020/estonia/"/>
    <s v="validated"/>
    <x v="0"/>
    <m/>
    <s v="Colin van Noordt"/>
    <d v="2021-05-25T00:00:00"/>
    <m/>
  </r>
  <r>
    <s v="AIWT6-713"/>
    <s v="Checking entitlement of umemployment aid "/>
    <s v=" "/>
    <m/>
    <s v="Estonia’s Unemployment Insurance Fund (EUIF)  uses ADM to decide what a person is entitled to, including what amount of unemployment aid or unemployment insurance aid, and for how long.  50% of those decisions are made entirely through AI_x000a_"/>
    <s v="National"/>
    <x v="3"/>
    <s v="EE"/>
    <s v="Estonia Unemployment Insurance Fund (EUIF)"/>
    <s v="Central-Government"/>
    <x v="0"/>
    <s v="Unemployment."/>
    <x v="1"/>
    <x v="0"/>
    <m/>
    <s v="Learning"/>
    <s v="Machine learning"/>
    <s v="Machine learning"/>
    <m/>
    <s v="A-MLA"/>
    <s v="4-Employement"/>
    <s v="4a-Employement-recruit"/>
    <m/>
    <m/>
    <s v="High-risk"/>
    <s v=" 0 Confident"/>
    <m/>
    <m/>
    <s v="Machine Learning, Deep Learning"/>
    <s v="Adjudication"/>
    <s v="Taking decisions on benefits  "/>
    <x v="0"/>
    <m/>
    <m/>
    <m/>
    <s v="G2G"/>
    <s v="Historical Data"/>
    <s v="Historical Data"/>
    <s v="Adjudication"/>
    <m/>
    <m/>
    <m/>
    <b v="0"/>
    <m/>
    <m/>
    <m/>
    <m/>
    <m/>
    <s v="Improved Administration Efficency"/>
    <s v="Improved Administrative Efficiency"/>
    <s v="x"/>
    <m/>
    <m/>
    <m/>
    <m/>
    <m/>
    <m/>
    <b v="0"/>
    <m/>
    <m/>
    <m/>
    <s v="https://automatingsociety.algorithmwatch.org/report2020/estonia/"/>
    <s v="validated"/>
    <x v="0"/>
    <m/>
    <s v="Colin van Noordt"/>
    <d v="2021-05-25T00:00:00"/>
    <m/>
  </r>
  <r>
    <s v="AIWT6-714"/>
    <s v="Automatic identification of individual risk factors in social care and healthcare "/>
    <s v=" "/>
    <m/>
    <s v="In October 2019, the Japanese multinational IT service provider, Fujitsu, announced that it was developing an AI solution for South Karelia’s social care and healthcare district (known by its Finnish acronym Eksote). The project employs machine learning methods with the aim of helping Eksote identify factors underlying social exclusion of young adults, as well as predicting associated risks. With the predictive model, social and healthcare professionals will be provided an overview of risk factors. According to Fujitsu’s press release, the model identifies some 90% of young adults susceptible to social exclusion. In practical terms, the model that is being used is derived from pseudonymized data taken from the use of Eksote’s services by young adults, and it uses this data to predict social exclusion outcomes defined by Eksote’s professionals. According to Eksote, the legislation on the secondary and combined use of healthcare data makes it possible to use only non-identifiable, pseudonymized data. This means that Fujitsu’s model cannot be used to identify individual young adults considered to be at risk of social exclusion; rather, the model produces a list of risk factors on a general level. The next step in the project is to examine whether it is possible, under the current legislation, to set up a consent-based system: a client’s consent would be asked for before using the predictive model on their individual data when they, for example, have an appointment with a social care or healthcare professional. "/>
    <s v="Regional"/>
    <x v="7"/>
    <s v="FI"/>
    <s v="Eksote"/>
    <s v="Local Government"/>
    <x v="4"/>
    <s v="Health n.e.c."/>
    <x v="6"/>
    <x v="7"/>
    <m/>
    <s v="Learning"/>
    <s v="Machine learning"/>
    <s v="Machine learning"/>
    <m/>
    <s v="A-MLA"/>
    <m/>
    <m/>
    <s v="14-SocialAssistance"/>
    <s v="Focus directly natural persons"/>
    <s v="Limited-risk"/>
    <s v=" 0 Confident"/>
    <m/>
    <m/>
    <s v="Predictive Analytics, Simulation and Data Visualisation"/>
    <s v="Analysis, monitoring and regulatory research"/>
    <s v="Prediction and planning "/>
    <x v="0"/>
    <m/>
    <m/>
    <m/>
    <s v="G2C"/>
    <s v="Historical Data"/>
    <s v="Historical Data"/>
    <s v="Public Services and engagement"/>
    <m/>
    <m/>
    <m/>
    <s v="Improved Public Service"/>
    <s v="x"/>
    <m/>
    <m/>
    <s v="x"/>
    <m/>
    <b v="0"/>
    <b v="0"/>
    <m/>
    <m/>
    <m/>
    <m/>
    <m/>
    <m/>
    <m/>
    <b v="0"/>
    <m/>
    <m/>
    <m/>
    <s v="https://automatingsociety.algorithmwatch.org/report2020/finland/"/>
    <s v="validated"/>
    <x v="0"/>
    <m/>
    <s v="Colin van Noordt"/>
    <d v="2021-05-25T00:00:00"/>
    <m/>
  </r>
  <r>
    <s v="AIWT6-715"/>
    <s v="Predicting youth problems - Identifying youth problems and providing support "/>
    <s v=" "/>
    <m/>
    <s v=" In June 2018, Eksote announced that it had developed, in collaboration with the Finnish IT firm, Avaintec, an AI model to predict problems experienced by children and the youth. The aim was to identify problems early on, so that an intervention could be made and support provided to families sooner rather than later. Much like in the 2019 project on young adults and social exclusion, this model was based on explicitly defined undesired “endpoints”: low-grade averages, disciplinary interventions at school, high-class non-attendance figures, being taken into custody, acceptance into psychiatric care, and substance abuse. The model made use of data gathered from the IT systems of maternity clinics, kindergartens, schools, healthcare, and mental healthcare providers, as well as social services – e.g., it combined data from different administrative branches, namely social care, healthcare, and education. The outcome was the identification of a total of 1340 risk factors, ranging from bad teeth in children, to parents missing maternity clinic appointments, to the child’s siblings bullying others at school. These examples also give an idea of the kinds of data that were employed when making predictions. Ideally, the model would make it possible to continuously keep track of risk factors of individual children."/>
    <s v="Regional"/>
    <x v="7"/>
    <s v="FI"/>
    <s v="Eksote"/>
    <s v="Local Government"/>
    <x v="0"/>
    <s v="Family and children."/>
    <x v="6"/>
    <x v="1"/>
    <m/>
    <s v="Planning"/>
    <s v="Planning and Scheduling"/>
    <m/>
    <m/>
    <s v="B-LGA"/>
    <m/>
    <m/>
    <m/>
    <s v="Focus directly natural persons"/>
    <s v="Limited-risk"/>
    <s v=" 0 Confident"/>
    <m/>
    <m/>
    <s v="Predictive Analytics, Simulation and Data Visualisation"/>
    <s v="Analysis, monitoring and regulatory research"/>
    <s v="Prediction and planning "/>
    <x v="0"/>
    <m/>
    <m/>
    <m/>
    <s v="G2C"/>
    <s v="Historical Data"/>
    <s v="Historical Data"/>
    <s v="Public Services and engagement"/>
    <m/>
    <m/>
    <m/>
    <s v="Improved Public Service"/>
    <m/>
    <s v="x"/>
    <s v="x"/>
    <s v="x"/>
    <m/>
    <b v="0"/>
    <b v="0"/>
    <m/>
    <m/>
    <m/>
    <m/>
    <m/>
    <m/>
    <m/>
    <b v="0"/>
    <m/>
    <m/>
    <m/>
    <s v="https://automatingsociety.algorithmwatch.org/report2020/finland/"/>
    <s v="validated"/>
    <x v="0"/>
    <m/>
    <s v="Colin van Noordt"/>
    <d v="2021-05-25T00:00:00"/>
    <m/>
  </r>
  <r>
    <s v="AIWT6-716"/>
    <s v="Face recognition at schools - Face recognition at the building’s entrance"/>
    <s v="https://automatingsociety.algorithmwatch.org/report2020/france/"/>
    <m/>
    <s v="The two largest southern cities of Nice and Marseille, proposed that some high schools should introduce face recognition at the building’s entrance. Under the plan, students would pass a face check prior to entering their high school. The program was to be funded and implemented by Cisco, a US company. The project is on hold after the French data protection authority considered it  illegal"/>
    <s v="Local"/>
    <x v="11"/>
    <s v="FR"/>
    <s v="Nice and Marseille"/>
    <s v="Local Government"/>
    <x v="9"/>
    <s v="Education n.e.c."/>
    <x v="0"/>
    <x v="2"/>
    <m/>
    <s v="Perception"/>
    <s v="Computer vision"/>
    <s v="Machine learning"/>
    <m/>
    <s v="A-MLA"/>
    <s v="1-Biometrics"/>
    <s v="1-Biometrics"/>
    <m/>
    <m/>
    <s v="High-risk"/>
    <s v=" 0 Confident"/>
    <m/>
    <m/>
    <s v="Computer Vision and Identity Recognition"/>
    <s v="Enforcement"/>
    <s v="Smart Recognition processes"/>
    <x v="0"/>
    <m/>
    <m/>
    <m/>
    <s v="G2C"/>
    <s v="Dynamic Data"/>
    <s v="Dynamic Data"/>
    <s v="Enforcement"/>
    <m/>
    <m/>
    <s v="Incremental / Technical Change"/>
    <s v="Improved Public Service"/>
    <m/>
    <m/>
    <s v="x"/>
    <m/>
    <m/>
    <b v="0"/>
    <b v="0"/>
    <m/>
    <m/>
    <m/>
    <m/>
    <m/>
    <m/>
    <m/>
    <b v="0"/>
    <m/>
    <m/>
    <m/>
    <s v="https://automatingsociety.algorithmwatch.org/report2020/finland/"/>
    <s v="validated"/>
    <x v="0"/>
    <m/>
    <s v="Colin van Noordt"/>
    <d v="2021-05-25T00:00:00"/>
    <m/>
  </r>
  <r>
    <s v="AIWT6-717"/>
    <s v="Suspicious sound detection Saint-Étienne"/>
    <s v=" "/>
    <m/>
    <s v="In Saint-Étienne (pop. 175,000), the city planned to deploy microphones in order to automatically detect suspicious sounds. The project was to be implemented in a poor neighborhood, in coordination with CCTV cameras and an autonomous drone equipped with a camera. The plan was to register all “suspicious” sounds, including things like gunshots but also electric drills, sprays, and whistles (Tesquet, 2019 ; La Quadrature, 2019)._x000a_The project is on hold after the French data protection authority considered it  illegal. The Saint-Étienne microphones would infringe on the privacy of citizens deemed disproportionate, they said (Hourdeaux, 2019a)._x000a_"/>
    <s v="Local"/>
    <x v="11"/>
    <s v="FR"/>
    <s v="Saint-Étienne"/>
    <s v="Local Government"/>
    <x v="5"/>
    <s v="Public order and safety n.e.c."/>
    <x v="0"/>
    <x v="2"/>
    <m/>
    <s v="Perception"/>
    <s v="Audio processing"/>
    <s v="Machine learning"/>
    <m/>
    <s v="A-MLA"/>
    <m/>
    <m/>
    <s v="15-VideoSurveillance"/>
    <s v="Focus directly natural persons"/>
    <s v="Limited-risk"/>
    <s v=" 0 Confident"/>
    <m/>
    <m/>
    <s v="Audio Processing"/>
    <s v="Enforcement"/>
    <s v="Management of auditing and logging"/>
    <x v="0"/>
    <m/>
    <m/>
    <m/>
    <s v="G2G"/>
    <s v="Dynamic Data"/>
    <s v="Streaming Data"/>
    <s v="Enforcement"/>
    <m/>
    <m/>
    <s v="Incremental / Technical Change"/>
    <b v="0"/>
    <m/>
    <m/>
    <m/>
    <m/>
    <m/>
    <s v="Improved Administration Efficency"/>
    <s v="Improved Administrative Efficiency"/>
    <m/>
    <s v="x"/>
    <m/>
    <s v="x"/>
    <m/>
    <m/>
    <m/>
    <b v="0"/>
    <m/>
    <m/>
    <m/>
    <s v="https://automatingsociety.algorithmwatch.org/report2020/france/"/>
    <s v="validated"/>
    <x v="0"/>
    <m/>
    <s v="Colin van Noordt"/>
    <d v="2021-05-25T00:00:00"/>
    <m/>
  </r>
  <r>
    <s v="AIWT6-718"/>
    <s v="RADAAR-iTE Predictive policing - risk assessment of militant Salafitsts "/>
    <s v=" "/>
    <m/>
    <s v="Since 2017, the Bundeskriminalamt (Federal Crime Agency, BKA) has used the risk-assessment tool RADAR-iTE (Bundeskriminalamt, 2017) to sort “militant Salafists” into three threat levels (high, conspicuous, and moderate). The system was developed in cooperation with the Department of Forensic Psychology at the University of Konstanz. In order to assess a person already known to the authorities, the caseworker fills in a standardized questionnaire about the “observable behavior” of the subject, drawing on data the police previously gathered on the person and everything the police is legally authorized to access. Once the results of the corresponding threat levels are provided, the caseworker (or the respective department) decides what action to take._x000a_"/>
    <s v="National"/>
    <x v="1"/>
    <s v="DE"/>
    <s v="Bundeskriminalamt (Federal Crime Agency, BKA)"/>
    <s v="Central-Government"/>
    <x v="5"/>
    <s v="Police Services"/>
    <x v="1"/>
    <x v="5"/>
    <m/>
    <s v="Planning"/>
    <s v="Planning and Scheduling"/>
    <m/>
    <m/>
    <s v="B-LGA"/>
    <s v="6-LawEnforcement"/>
    <s v="6a-LawEnforcement-riskassess_np"/>
    <m/>
    <m/>
    <s v="High-risk"/>
    <s v=" 0 Confident"/>
    <m/>
    <m/>
    <s v="Predictive Analytics, Simulation and Data Visualisation"/>
    <s v="Enforcement"/>
    <s v="Predictive enforcement processes"/>
    <x v="0"/>
    <m/>
    <m/>
    <m/>
    <s v="G2C"/>
    <s v="Historical Data"/>
    <s v="Historical Data"/>
    <s v="Enforcement"/>
    <m/>
    <m/>
    <m/>
    <s v="Improved Public Service"/>
    <m/>
    <m/>
    <s v="x"/>
    <m/>
    <m/>
    <b v="0"/>
    <b v="0"/>
    <m/>
    <m/>
    <m/>
    <m/>
    <m/>
    <m/>
    <m/>
    <b v="0"/>
    <m/>
    <m/>
    <m/>
    <s v="https://automatingsociety.algorithmwatch.org/report2020/germany/"/>
    <s v="validated"/>
    <x v="0"/>
    <m/>
    <s v="Colin van Noordt"/>
    <d v="2021-05-25T00:00:00"/>
    <m/>
  </r>
  <r>
    <s v="AIWT6-719"/>
    <s v="PRECOBS - Predictive policing in German administrations"/>
    <s v=" "/>
    <m/>
    <s v="In Bavaria, the tool PRECOBS (Institut für musterbasierte Prognosetechnik, 2018) calculates where burglaries are most likely to occur, however, the same software was discontinued in Baden Wurttemberg in 2019 due to data quality issues (Mayer, 2019). In the field of burglary prevention, the state of Hesse deploys the KLB-operativ forecast tool (Polizei Hessen, 2017), and Berlin uses KrimPro (Dinger, 2019). Both of these tools analyze data to identify where a potential break-in is most likely to occur. Based on IBM products, North Rhine-Westphalia developed SKALA (Polizei Nordrhein-Westfahlen, 2020), while Lower Saxony uses PreMAP (Niedersächsisches Ministerium für Inneres und Sport, 2018); these two tools make predictions about burglary hot spots, which the police incorporate into action plans._x000a_"/>
    <s v="Regional"/>
    <x v="1"/>
    <s v="DE"/>
    <s v="Baden Wurttemberg, Hesse,  Berlin and  North Rhine-Westphalia"/>
    <s v="Local Government"/>
    <x v="5"/>
    <s v="Police Services"/>
    <x v="4"/>
    <x v="1"/>
    <n v="2018"/>
    <s v="Planning"/>
    <s v="Planning and Scheduling"/>
    <m/>
    <m/>
    <s v="B-LGA"/>
    <s v="6-LawEnforcement"/>
    <s v="6a-LawEnforcement-riskassess_np"/>
    <m/>
    <m/>
    <s v="High-risk"/>
    <s v=" 0 Confident"/>
    <m/>
    <m/>
    <s v="Predictive Analytics, Simulation and Data Visualisation"/>
    <s v="Enforcement"/>
    <s v="Predictive enforcement processes"/>
    <x v="0"/>
    <m/>
    <m/>
    <m/>
    <s v="G2C"/>
    <s v="Historical Data"/>
    <s v="Historical Data"/>
    <s v="Enforcement"/>
    <m/>
    <m/>
    <m/>
    <s v="Improved Public Service"/>
    <m/>
    <m/>
    <s v="x"/>
    <s v="x"/>
    <m/>
    <b v="0"/>
    <b v="0"/>
    <m/>
    <m/>
    <m/>
    <m/>
    <m/>
    <m/>
    <m/>
    <b v="0"/>
    <m/>
    <m/>
    <m/>
    <s v="https://automatingsociety.algorithmwatch.org/report2020/germany/"/>
    <s v="validated"/>
    <x v="0"/>
    <m/>
    <s v="Colin van Noordt"/>
    <d v="2021-05-25T00:00:00"/>
    <m/>
  </r>
  <r>
    <s v="AIWT6-720"/>
    <s v="AI to combat child pornography online"/>
    <s v="https://www.dw.com/en/germany-new-ai-microsoft-combat-child-porn/a-49899882_x000a_https://news.microsoft.com/de-de/ki-im-einsatz-gegen-kinderpornografie/"/>
    <m/>
    <s v="An AI tool to identify pornographic images of children was developed in a collaboration between (Richter, 2019) Microsoft and the Ministry of Justice of the State of North Rhine-Westphalia, the Zentral- und Ansprechstelle Cybercrime (Contact Office for Cyber Crime, ZAC NRW) based in the department of public prosecution in Cologne. In order to comply with strict regulations related to data and child protection, software is used to blur images in police investigations on the police servers in Germany before they are uploaded to Microsoft servers in a non-identifiable way. In the cloud, algorithms analyze the images for pornographic content, identify the faces of victims and abusers and compare them to existing profiles stored in a database. These results are returned to the police for further analysis. This software aims to reduce the workload and mental strain police endure while investigating child abuse._x000a_"/>
    <s v="Regional"/>
    <x v="1"/>
    <s v="DE"/>
    <s v="the Zentral- und Ansprechstelle Cybercrime (Contact Office for Cyber Crime, ZAC NRW)"/>
    <s v="Local Government"/>
    <x v="5"/>
    <s v="Police Services"/>
    <x v="1"/>
    <x v="2"/>
    <m/>
    <s v="Perception"/>
    <s v="Computer vision"/>
    <s v="Machine learning"/>
    <m/>
    <s v="A-MLA"/>
    <s v="6-LawEnforcement"/>
    <s v="6e-LawEnforcement-predictcrime"/>
    <m/>
    <s v="Focus directly natural persons"/>
    <s v="High-risk"/>
    <s v=" 0 Confident"/>
    <m/>
    <m/>
    <s v="Computer Vision and Identity Recognition"/>
    <s v="Enforcement"/>
    <s v="Predictive enforcement processes"/>
    <x v="0"/>
    <m/>
    <m/>
    <m/>
    <s v="G2G"/>
    <s v="Historical Data"/>
    <s v="Historical Data"/>
    <s v="Enforcement"/>
    <m/>
    <m/>
    <m/>
    <b v="0"/>
    <m/>
    <m/>
    <m/>
    <m/>
    <m/>
    <s v="Improved Administration Efficency"/>
    <s v="Improved Administrative Efficiency"/>
    <m/>
    <s v="x"/>
    <m/>
    <s v="x"/>
    <m/>
    <m/>
    <m/>
    <b v="0"/>
    <m/>
    <m/>
    <m/>
    <s v="https://automatingsociety.algorithmwatch.org/report2020/germany/"/>
    <s v="validated"/>
    <x v="0"/>
    <m/>
    <s v="Colin van Noordt"/>
    <d v="2021-05-25T00:00:00"/>
    <m/>
  </r>
  <r>
    <s v="AIWT6-721"/>
    <s v="Suicide Prevention in Jail - Detecting of suspicious objects in a cell"/>
    <s v=" "/>
    <m/>
    <s v="In 2019, the Ministry of Justice of the State of North Rhine-Westphalia launched a program aimed at preventing suicide in jail. The ministry employed the Chemnitz-based firm FusionSystems GmbH  to build a video surveillance system that can detect suspicious objects such as a knotted rope or a firelighter inside a cell and alert officers on duty. The system is supposed to be used on inmates who are categorized at a medium to high suicide risk level and it is meant to substitute the current in-person checks carried out at 15-minute intervals, which have been criticized because they potentially increase the emotional strain on inmates._x000a_"/>
    <s v="Regional"/>
    <x v="1"/>
    <s v="DE"/>
    <s v="Ministry of Justice of the State of North Rhine-Westphalia"/>
    <s v="Local Government"/>
    <x v="5"/>
    <s v="Public order and safety n.e.c."/>
    <x v="6"/>
    <x v="2"/>
    <m/>
    <s v="Perception"/>
    <s v="Computer vision"/>
    <s v="Machine learning"/>
    <m/>
    <s v="A-MLA"/>
    <m/>
    <m/>
    <s v="15-VideoSurveillance"/>
    <s v="Focus directly natural persons"/>
    <s v="High-risk"/>
    <s v=" 0 Confident"/>
    <m/>
    <m/>
    <s v="Computer Vision and Identity Recognition"/>
    <s v="Enforcement"/>
    <s v="Smart Recognition processes"/>
    <x v="0"/>
    <m/>
    <m/>
    <m/>
    <s v="G2G"/>
    <s v="Historical Data"/>
    <s v="Historical Data"/>
    <s v="Enforcement"/>
    <m/>
    <m/>
    <m/>
    <b v="0"/>
    <m/>
    <m/>
    <m/>
    <m/>
    <m/>
    <s v="Improved Administration Efficency"/>
    <s v="Improved Administrative Efficiency"/>
    <m/>
    <s v="x"/>
    <m/>
    <s v="x"/>
    <m/>
    <m/>
    <m/>
    <b v="0"/>
    <m/>
    <m/>
    <m/>
    <s v="https://automatingsociety.algorithmwatch.org/report2020/germany/"/>
    <s v="validated"/>
    <x v="0"/>
    <m/>
    <s v="Colin van Noordt"/>
    <d v="2021-05-25T00:00:00"/>
    <m/>
  </r>
  <r>
    <s v="AIWT6-722"/>
    <s v="PRE-VIEW - Identification of international crisis"/>
    <s v=" "/>
    <m/>
    <s v="The Federal Foreign Office uses the data analytics tool PRE- VIEW– Prediction, Visualization, Early Warning (Auswärtiges Amt, 2019) to identify evolving international crises. The tool analyzes publicly available data related to current political, economic, and societal trends and conflicts in order to identify developing crises. According to the Federal Foreign Office, AI is used to process the data, which is then used to produce infographics and maps to help provide insights into the state of a particular conflict. Furthermore, trend analyses illustrate how political and societal developments may evolve. PREVIEW is deployed by the Federal Foreign Office’s Department S, which oversees international stabilization measures and crises engagement. The output also supports the civil servants in determining which steps to take next._x000a_"/>
    <s v="National"/>
    <x v="1"/>
    <s v="DE"/>
    <s v="Federal Foreign Office"/>
    <s v="Central-Government"/>
    <x v="5"/>
    <s v="R&amp;D public order and safety."/>
    <x v="1"/>
    <x v="1"/>
    <m/>
    <s v="Planning"/>
    <s v="Planning and Scheduling"/>
    <m/>
    <m/>
    <s v="B-LGA"/>
    <m/>
    <m/>
    <m/>
    <s v="Include automatic decision systems"/>
    <s v="Limited-risk"/>
    <s v="-3 Not Confident"/>
    <m/>
    <m/>
    <s v="Predictive Analytics, Simulation and Data Visualisation"/>
    <s v="Analysis, monitoring and regulatory research"/>
    <s v="Monitoring policy implementation"/>
    <x v="0"/>
    <m/>
    <m/>
    <m/>
    <s v="G2C"/>
    <s v="Historical Data"/>
    <s v="Historical Data"/>
    <s v="Regulatory research, analysis and monitoring"/>
    <m/>
    <m/>
    <m/>
    <s v="Improved Public Service"/>
    <m/>
    <s v="x"/>
    <m/>
    <s v="x"/>
    <m/>
    <s v="Open Government Capabilities"/>
    <b v="0"/>
    <m/>
    <m/>
    <m/>
    <m/>
    <m/>
    <m/>
    <m/>
    <s v="Open government capabilities"/>
    <s v="x"/>
    <m/>
    <m/>
    <s v="https://automatingsociety.algorithmwatch.org/report2020/germany/"/>
    <s v="validated"/>
    <x v="0"/>
    <m/>
    <s v="Colin van Noordt"/>
    <d v="2021-05-25T00:00:00"/>
    <m/>
  </r>
  <r>
    <s v="AIWT6-723"/>
    <s v="Identity Check of Migrants - Analysis of content and language of phones "/>
    <s v=" "/>
    <m/>
    <s v="The Bundesamt für Migration und Flüchtlinge (Federal Office for Migration and Refugees, BAMF) has been using automated text and speech recognition systems to identify refugees since 2017. Agency employees can ask asylum seekers to give them access to their cell phone, tablet, or laptop to verify if they are telling the truth about where they come from. The agency has the ability to obtain all the data contained on the devices and run software on it. The software presents the employee with a limited overview of the content, which also includes language analysis of the text retrieved. According to the BAMF, both the software and the hardware was provided by the firm Atos SE, however, VICE Magazine found evidence,   that the mobile forensic technology firm MSAB was also involved. Another tool deployed by the BAMF aims to identify disguised dialects in speech. When an asylum seeker does not have a valid proof of ID, a two-minute voice recording of the person describing a picture in their mother tongue is analyzed by software, which then calculates a percentage of how close the speech comes to a certain dialect._x000a_"/>
    <s v="National"/>
    <x v="1"/>
    <s v="DE"/>
    <s v="Bundesamt für Migration und Flüchtlinge (Federal Office for Migration and Refugees, BAMF)"/>
    <s v="Central-Government"/>
    <x v="0"/>
    <s v="Social protection n.e.c."/>
    <x v="1"/>
    <x v="5"/>
    <m/>
    <s v="Communication"/>
    <s v="Natural language processing"/>
    <s v="Machine learning"/>
    <s v="speech recognition"/>
    <s v="A-MLA"/>
    <s v="7-Migration"/>
    <s v="7c-Migration-authenticity_docs"/>
    <m/>
    <m/>
    <s v="High-risk"/>
    <s v=" 0 Confident"/>
    <m/>
    <m/>
    <s v="Natural Language Processing, Text Mining and Speech Analytics"/>
    <s v="Analysis, monitoring and regulatory research"/>
    <s v="Monitoring policy implementation"/>
    <x v="0"/>
    <m/>
    <m/>
    <m/>
    <s v="G2C"/>
    <s v="Dynamic Data"/>
    <s v="Streaming Data"/>
    <s v="Enforcement"/>
    <m/>
    <m/>
    <m/>
    <s v="Improved Public Service"/>
    <s v="x"/>
    <m/>
    <m/>
    <s v="x"/>
    <m/>
    <b v="0"/>
    <b v="0"/>
    <m/>
    <m/>
    <m/>
    <m/>
    <m/>
    <m/>
    <m/>
    <b v="0"/>
    <m/>
    <m/>
    <m/>
    <s v="https://automatingsociety.algorithmwatch.org/report2020/germany/"/>
    <s v="validated"/>
    <x v="0"/>
    <m/>
    <s v="Colin van Noordt"/>
    <d v="2021-05-25T00:00:00"/>
    <m/>
  </r>
  <r>
    <s v="AIWT6-724"/>
    <s v="JUS-IT -  Child Care Service"/>
    <s v=" https://www.bszam.de/newsreader-fos-bos/jus-it-internet-statt-alte-akten.html"/>
    <s v="Staatliches Berufliches Schulzentrum Amberg_x000a_Raigeringer Straße 27_x000a_92224 Amberg_x000a_Tel.: 09621 10 50-00"/>
    <s v="Since 2012, the Behörde für Arbeit, Soziales, Familie und Integration (Agency for Labor, Social Affairs, Family and Integration) in Hamburg has been using a piece of software called JUS-IT (Behörde für Arbeit Soziales Familie und Integration, 2018) for the General Social Service, the Child Care Service and the Economic Help for Youths Programme. It is used to administer cases and automate payments and is equipped with interfaces that connect it to police reports and health insurance funds. The system is based on Cúram – a modular off-the-shelf IBM product that can be tailored for specific needs – which has been criticized for functioning inaccurately in Canada (Human Rights Watch, 2018). In 2018, an expert commission on child protection (BÜRGERSCHAFT DER FREIEN UND HANSESTADT HAMBURG, 2018)found that JUS-IT lengthens administrative processes, leaving less time for much-needed family visits. As a result, the commission recommends major revisions or a complete shutdown (Lasarzik, 2019) of the software._x000a__x000a_"/>
    <s v="Local"/>
    <x v="1"/>
    <s v="DE"/>
    <s v="Behörde für Arbeit, Soziales, Familie und Integration (Agency for Labor, Social Affairs, Family and Integration)"/>
    <s v="Local Government"/>
    <x v="0"/>
    <s v="Family and children."/>
    <x v="3"/>
    <x v="1"/>
    <m/>
    <s v="Reasoning"/>
    <s v="Automated reasoning"/>
    <m/>
    <m/>
    <s v="B-LGA"/>
    <m/>
    <m/>
    <m/>
    <s v="Focus directly natural persons"/>
    <s v="Limited-risk"/>
    <s v=" 0 Confident"/>
    <m/>
    <m/>
    <s v="Expert and Rule based Systems, Algorithmic Decision Making"/>
    <s v="Analysis, monitoring and regulatory research"/>
    <s v="Monitoring policy implementation"/>
    <x v="0"/>
    <m/>
    <m/>
    <m/>
    <s v="G2C"/>
    <s v="Historical Data"/>
    <s v="Historical Data"/>
    <s v="Adjudication"/>
    <m/>
    <m/>
    <m/>
    <s v="Improved Public Service"/>
    <m/>
    <m/>
    <m/>
    <s v="x"/>
    <m/>
    <b v="0"/>
    <b v="0"/>
    <m/>
    <m/>
    <m/>
    <m/>
    <m/>
    <m/>
    <m/>
    <b v="0"/>
    <m/>
    <m/>
    <m/>
    <s v="https://automatingsociety.algorithmwatch.org/report2020/germany/"/>
    <s v="validated"/>
    <x v="0"/>
    <m/>
    <s v="Colin van Noordt"/>
    <d v="2021-05-25T00:00:00"/>
    <m/>
  </r>
  <r>
    <s v="AIWT6-725"/>
    <s v="ALLEGRO - administer unemployment benefit"/>
    <s v=" "/>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s v="National"/>
    <x v="1"/>
    <s v="DE"/>
    <s v="Bundesagentur für Arbeit (Federal Labor Agency)"/>
    <s v="Central-Government"/>
    <x v="0"/>
    <s v="Unemployment."/>
    <x v="1"/>
    <x v="9"/>
    <m/>
    <s v="Reasoning"/>
    <s v="Automated reasoning"/>
    <m/>
    <m/>
    <s v="B-LGA"/>
    <s v="5-Services&amp;Benefits"/>
    <s v="5a-Services&amp;Benefits-eligibility_np"/>
    <m/>
    <m/>
    <s v="High-risk"/>
    <s v=" 0 Confident"/>
    <m/>
    <m/>
    <s v="Expert and Rule based Systems, Algorithmic Decision Making"/>
    <s v="Adjudication"/>
    <s v="Taking decisions on benefits  "/>
    <x v="0"/>
    <m/>
    <m/>
    <m/>
    <s v="G2G"/>
    <s v="Dynamic Data"/>
    <s v="Streaming Data"/>
    <s v="Adjudication"/>
    <m/>
    <m/>
    <m/>
    <b v="0"/>
    <m/>
    <m/>
    <m/>
    <m/>
    <m/>
    <s v="Improved Administration Efficency"/>
    <s v="Improved Administrative Efficiency"/>
    <m/>
    <s v="x"/>
    <s v="x"/>
    <m/>
    <m/>
    <s v="x"/>
    <m/>
    <s v="Open government capabilities"/>
    <s v="x"/>
    <m/>
    <m/>
    <s v="https://automatingsociety.algorithmwatch.org/report2020/germany/"/>
    <s v="validated"/>
    <x v="0"/>
    <m/>
    <s v="Colin van Noordt"/>
    <d v="2021-05-25T00:00:00"/>
    <m/>
  </r>
  <r>
    <s v="AIWT6-726"/>
    <s v="DyRiAS threat levels of abusive male partners"/>
    <s v=" https://second.wiki/wiki/dyrias"/>
    <m/>
    <s v="Protection centers for women in the cities of Singen and Weimar use DyRiAS-Intimpartner (DyRiAS intimate partner) to determine the threat levels of abusive male partners"/>
    <s v="Local"/>
    <x v="1"/>
    <s v="DE"/>
    <s v="Cities of Singen and Weima"/>
    <s v="Local Government"/>
    <x v="0"/>
    <s v="Social protection n.e.c."/>
    <x v="1"/>
    <x v="3"/>
    <m/>
    <s v="Planning"/>
    <s v="Planning and Scheduling"/>
    <m/>
    <m/>
    <s v="B-LGA"/>
    <s v="6-LawEnforcement"/>
    <s v="6e-LawEnforcement-predictcrime"/>
    <m/>
    <s v="Focus directly natural persons"/>
    <s v="High-risk"/>
    <s v=" 0 Confident"/>
    <m/>
    <m/>
    <s v="Predictive Analytics, Simulation and Data Visualisation"/>
    <s v="Analysis, monitoring and regulatory research"/>
    <s v="Monitoring policy implementation"/>
    <x v="0"/>
    <m/>
    <m/>
    <m/>
    <s v="G2C"/>
    <s v="Historical Data"/>
    <s v="Historical Data"/>
    <s v="Enforcement"/>
    <m/>
    <m/>
    <m/>
    <s v="Improved Public Service"/>
    <m/>
    <m/>
    <s v="x"/>
    <m/>
    <m/>
    <b v="0"/>
    <b v="0"/>
    <m/>
    <m/>
    <m/>
    <m/>
    <m/>
    <m/>
    <m/>
    <b v="0"/>
    <m/>
    <m/>
    <m/>
    <s v="https://automatingsociety.algorithmwatch.org/report2020/germany/"/>
    <s v="validated"/>
    <x v="0"/>
    <m/>
    <s v="Colin van Noordt"/>
    <d v="2021-05-25T00:00:00"/>
    <m/>
  </r>
  <r>
    <s v="AIWT6-727"/>
    <s v="DyRiAS potential to go on a school shooting rampage."/>
    <s v=" https://second.wiki/wiki/dyrias"/>
    <m/>
    <s v="In Landesschulamt Sachsen-Anhalt (Federal State Education Agency) DyRiAS-Schule (DyRiAS school) is deployed to analyze the threat levels of students who have the potential to go on a school shooting rampage."/>
    <s v="National"/>
    <x v="1"/>
    <s v="DE"/>
    <s v="Landesschulamt Sachsen-Anhalt (Federal State Education Agency"/>
    <s v="Central-Government"/>
    <x v="5"/>
    <s v="Public order and safety n.e.c."/>
    <x v="1"/>
    <x v="3"/>
    <m/>
    <s v="Planning"/>
    <s v="Planning and Scheduling"/>
    <m/>
    <m/>
    <s v="B-LGA"/>
    <s v="3-Education"/>
    <s v="3b-Education-students"/>
    <m/>
    <m/>
    <s v="High-risk"/>
    <s v=" 0 Confident"/>
    <m/>
    <m/>
    <s v="Predictive Analytics, Simulation and Data Visualisation"/>
    <s v="Enforcement"/>
    <s v="Predictive enforcement processes"/>
    <x v="0"/>
    <m/>
    <m/>
    <m/>
    <s v="G2C"/>
    <s v="Historical Data"/>
    <s v="Historical Data"/>
    <s v="Enforcement"/>
    <m/>
    <m/>
    <m/>
    <s v="Improved Public Service"/>
    <m/>
    <m/>
    <s v="x"/>
    <m/>
    <m/>
    <b v="0"/>
    <b v="0"/>
    <m/>
    <m/>
    <m/>
    <m/>
    <m/>
    <m/>
    <m/>
    <b v="0"/>
    <m/>
    <m/>
    <m/>
    <s v="https://automatingsociety.algorithmwatch.org/report2020/germany/"/>
    <s v="validated"/>
    <x v="0"/>
    <m/>
    <s v="Colin van Noordt"/>
    <d v="2021-05-25T00:00:00"/>
    <m/>
  </r>
  <r>
    <s v="AIWT6-728"/>
    <s v="ROBORDER project"/>
    <s v="https://roborder.eu/"/>
    <s v="Dr. Stefanos Vrochidis (Project Coordinator)_x000a_E-Mail: stefanos@iti.gr_x000a_Phone: +302311257754"/>
    <s v="The Center for Research and Technology Hellas (ITI/CERTH), the National and Kapodistrian University of Athens (UoA), and the Hellenic Ministry of Defense participate in the research project consortium ROBORDER (“autonomous swarm of heterogeneous RObots for BORDER surveillance”). The aim of the ROBORDER project is to deliver a fully-functional, autonomous border surveillance system. The system consists of unmanned mobile robots including aerial, water surface, underwater and ground vehicles, capable of functioning both on a standalone basis and in swarms. The project started in May 2017 and will conclude in February 2021. Twelve other countries are also participating in this consortium: Portugal, United Kingdom, Romania, Germany, Italy, Switzerland, Bulgaria, Spain, Hungary, Belgium, Finland, and Estonia (ROBORDER, 2017)._x000a_"/>
    <s v="National"/>
    <x v="28"/>
    <s v="EL"/>
    <s v="Hellenic Ministry of Defense"/>
    <s v="Central-Government"/>
    <x v="5"/>
    <s v="Public order and safety n.e.c."/>
    <x v="3"/>
    <x v="5"/>
    <n v="2021"/>
    <s v="Perception"/>
    <s v="Computer vision"/>
    <m/>
    <m/>
    <s v="C-STA"/>
    <s v="7-Migration"/>
    <s v="7b-Migration-assess_risk"/>
    <m/>
    <m/>
    <s v="High-risk"/>
    <s v="-3 Not Confident"/>
    <m/>
    <m/>
    <s v="Computer Vision and Identity Recognition"/>
    <s v="Enforcement"/>
    <s v="Supporting inspection processes"/>
    <x v="0"/>
    <s v="Yes"/>
    <s v="Yes"/>
    <m/>
    <s v="G2G"/>
    <s v="Dynamic Data"/>
    <s v="Location Data"/>
    <s v="Enforcement"/>
    <m/>
    <m/>
    <s v="Organizational / Sustained Change"/>
    <b v="0"/>
    <m/>
    <m/>
    <m/>
    <m/>
    <m/>
    <s v="Improved Administration Efficency"/>
    <s v="Improved Administrative Efficiency"/>
    <m/>
    <s v="x"/>
    <m/>
    <s v="x"/>
    <m/>
    <m/>
    <m/>
    <b v="0"/>
    <m/>
    <m/>
    <m/>
    <s v="https://automatingsociety.algorithmwatch.org/report2020/greece/"/>
    <s v="validated"/>
    <x v="0"/>
    <m/>
    <s v="Colin van Noordt"/>
    <d v="2021-05-25T00:00:00"/>
    <m/>
  </r>
  <r>
    <s v="AIWT6-729"/>
    <s v="AVINT Trikala - Integration of a line of automated buses"/>
    <s v=" https://space.uitp.org/initiatives/avint-trikala-av-greece"/>
    <s v="space@uitp.org"/>
    <s v=" Trikala city is part of the AVINT (“Autonomous vehicles integrated within the urban context”). Tjos is a project set up to study urban transport in Trikala. It will integrate a line of automated buses – three buses in total, carrying 10 passengers each – into the city’s transportation network. This automated bus line will connect Trikala city center with the university campus. The project started in January 2019 and will be completed in December 2021. "/>
    <s v="Local"/>
    <x v="28"/>
    <s v="EL"/>
    <s v="Trikala City"/>
    <s v="Local Government"/>
    <x v="3"/>
    <s v="Transport"/>
    <x v="3"/>
    <x v="1"/>
    <n v="2021"/>
    <s v="Integration and Interaction"/>
    <s v="Connected and Automated vehicles"/>
    <s v="Machine learning"/>
    <m/>
    <s v="A-MLA"/>
    <m/>
    <m/>
    <s v="16-Transportation"/>
    <m/>
    <s v="Minimal-risk"/>
    <s v="-1 Minimal/Limited"/>
    <m/>
    <m/>
    <s v="Cognitive Robotics and Process Automation, Connected and Automated Vehicles"/>
    <s v="Public services and engagement"/>
    <s v="Service integration (various)"/>
    <x v="0"/>
    <m/>
    <m/>
    <m/>
    <s v="G2C"/>
    <s v="Dynamic Data"/>
    <s v="Location Data"/>
    <s v="Public Services and engagement"/>
    <m/>
    <s v="1 - IOPofAISys"/>
    <s v="Transformative / Disruptive"/>
    <s v="Improved Public Service"/>
    <m/>
    <s v="x"/>
    <m/>
    <s v="x"/>
    <m/>
    <b v="0"/>
    <b v="0"/>
    <m/>
    <m/>
    <m/>
    <m/>
    <m/>
    <m/>
    <m/>
    <b v="0"/>
    <m/>
    <m/>
    <m/>
    <s v="https://automatingsociety.algorithmwatch.org/report2020/greece/"/>
    <s v="validated"/>
    <x v="0"/>
    <m/>
    <s v="Colin van Noordt"/>
    <d v="2021-05-25T00:00:00"/>
    <m/>
  </r>
  <r>
    <s v="AIWT6-730"/>
    <s v="ANPR Greece"/>
    <s v="https://datanoesis.gr/security/automatic-license-plate-recognition/"/>
    <s v="info@datanoesis.gr"/>
    <s v="Automatic Number Plate Recognition (ANPR) cameras were  introduced in  2019.  50 Hellenic police vehicles are equipped with such cameras and they are capable of detecting the license plates of stolen vehicles or vehicles used in criminal activities. The ANPR can recognize 15,000 license plates per hour, and the cameras can detect license plates at speeds above 170 km per hour. In the near future, they will also be able to detect uninsured vehicles."/>
    <s v="National"/>
    <x v="28"/>
    <s v="EL"/>
    <s v="Hellenic Police"/>
    <s v="Central-Government"/>
    <x v="3"/>
    <s v="Transport"/>
    <x v="1"/>
    <x v="1"/>
    <m/>
    <s v="Perception"/>
    <s v="Computer vision"/>
    <s v="Machine learning"/>
    <m/>
    <s v="A-MLA"/>
    <m/>
    <m/>
    <m/>
    <m/>
    <s v="Minimal-risk"/>
    <s v=" 0 Confident"/>
    <m/>
    <m/>
    <s v="Computer Vision and Identity Recognition"/>
    <s v="Enforcement"/>
    <s v="Smart Recognition processes"/>
    <x v="0"/>
    <m/>
    <m/>
    <m/>
    <s v="G2G"/>
    <s v="Dynamic Data"/>
    <s v="Dynamic Data"/>
    <s v="Enforcement"/>
    <m/>
    <m/>
    <m/>
    <b v="0"/>
    <m/>
    <m/>
    <m/>
    <m/>
    <m/>
    <s v="Improved Administration Efficency"/>
    <s v="Improved Administrative Efficiency"/>
    <m/>
    <s v="x"/>
    <m/>
    <s v="x"/>
    <m/>
    <m/>
    <m/>
    <b v="0"/>
    <m/>
    <m/>
    <m/>
    <s v="https://automatingsociety.algorithmwatch.org/report2020/greece/"/>
    <s v="validated"/>
    <x v="0"/>
    <m/>
    <s v="Colin van Noordt"/>
    <d v="2021-05-25T00:00:00"/>
    <m/>
  </r>
  <r>
    <s v="AIWT6-731"/>
    <s v="Smart policing software - Development an integrated information system for police"/>
    <s v=" "/>
    <m/>
    <s v="Intracom Telecom, a global telecommunication systems and solutions vendor, signed a four million euro contract with the Hellenic Police and the Hellenic Ministry of Citizen Protection for the development of “Smart Policing” software. The contract states that Intracom Telecom will develop an integrated information system which will include the core building blocks for face recognition, automated fingerprint identification, document authentication, and complex information searches in existing databases. The system will allow the police to run checks in real-time during police stops. Based on the implementation timetable of the project, the vendor will deliver the system to the Hellenic Police within 20 months of signing the contract. "/>
    <s v="National"/>
    <x v="28"/>
    <s v="EL"/>
    <s v="Hellenic Police and the Hellenic Ministry of Citizen Protection"/>
    <s v="Central-Government"/>
    <x v="5"/>
    <s v="Police Services"/>
    <x v="3"/>
    <x v="1"/>
    <m/>
    <s v="Planning"/>
    <s v="Planning and Scheduling"/>
    <m/>
    <m/>
    <s v="B-LGA"/>
    <s v="6-LawEnforcement"/>
    <s v="6f-LawEnforcement-profiling_np"/>
    <m/>
    <m/>
    <s v="High-risk"/>
    <s v="-3 Not Confident"/>
    <m/>
    <m/>
    <s v="Predictive Analytics, Simulation and Data Visualisation"/>
    <s v="Internal management"/>
    <s v="Internal primary processes"/>
    <x v="0"/>
    <m/>
    <m/>
    <m/>
    <s v="G2C"/>
    <s v="Historical Data"/>
    <s v="Historical Data"/>
    <s v="Enforcement"/>
    <m/>
    <m/>
    <m/>
    <s v="Improved Public Service"/>
    <m/>
    <m/>
    <m/>
    <s v="x"/>
    <m/>
    <b v="0"/>
    <b v="0"/>
    <m/>
    <m/>
    <m/>
    <m/>
    <m/>
    <m/>
    <m/>
    <b v="0"/>
    <m/>
    <m/>
    <m/>
    <s v="https://automatingsociety.algorithmwatch.org/report2020/greece/"/>
    <s v="validated"/>
    <x v="0"/>
    <m/>
    <s v="Colin van Noordt"/>
    <d v="2021-05-25T00:00:00"/>
    <m/>
  </r>
  <r>
    <s v="AIWT6-732"/>
    <s v="SPIRIT predictive policing  - privacy-preserving intelligence analysis for resolving identities"/>
    <s v=" "/>
    <m/>
    <s v="Hellenic Police and four other law enforcement authorities (i.e. the West Midlands Police (UK), the Police and Crime Commissioner for Thames Valley (UK), the Serbian Ministry of Interior (RS), and the Police Academy in Szcytno (PL)) are taking part in a project called SPIRIT (“Scalable privacy-preserving intelligence analysis for resolving identities”). The information available on the project’s web- site is very limited, even though the project has been up and running since August 2018. Nevertheless, it is evident from the website that the project aims to use tools such as face extraction and matching, to correlate information from social media data, and to continuously initiate complex associative searches across all sources relevant to criminal investigation. A successful freedom of information request revealed that trial runs will be organized, including in Greece, involving end-users and practitioners, such as law enforcement agencies, and other stakeholders. The Hellenic Police (Border Unit) is involved in trials that run between January and August 2020, while reports of trial runs and tests are expected in the form of deliverables in April 2020 and January 2021. Two of the Greek stakeholders in SPIRIT’s consortium are the private companies Singular Logic and Nydor System Technologies. The project is due to end in July 2021. "/>
    <s v="Multinational"/>
    <x v="28"/>
    <s v="EL"/>
    <s v="Hellenic Police"/>
    <s v="Governmental"/>
    <x v="5"/>
    <s v="Police Services"/>
    <x v="3"/>
    <x v="1"/>
    <n v="2020"/>
    <s v="Planning"/>
    <s v="Planning and Scheduling"/>
    <m/>
    <m/>
    <s v="B-LGA"/>
    <s v="6-LawEnforcement"/>
    <s v="6f-LawEnforcement-profiling_np"/>
    <m/>
    <s v="Focus directly natural persons"/>
    <s v="High-risk"/>
    <s v="-2 High/Limited"/>
    <m/>
    <m/>
    <s v="Predictive Analytics, Simulation and Data Visualisation"/>
    <s v="Enforcement"/>
    <s v="Predictive enforcement processes"/>
    <x v="0"/>
    <m/>
    <m/>
    <m/>
    <s v="G2C"/>
    <s v="Historical Data"/>
    <s v="Historical Data"/>
    <s v="Enforcement"/>
    <m/>
    <m/>
    <m/>
    <s v="Improved Public Service"/>
    <m/>
    <m/>
    <s v="x"/>
    <s v="x"/>
    <m/>
    <b v="0"/>
    <b v="0"/>
    <m/>
    <m/>
    <m/>
    <m/>
    <m/>
    <m/>
    <m/>
    <b v="0"/>
    <m/>
    <m/>
    <m/>
    <s v="https://automatingsociety.algorithmwatch.org/report2020/greece/"/>
    <s v="validated"/>
    <x v="0"/>
    <m/>
    <s v="Colin van Noordt"/>
    <d v="2021-05-25T00:00:00"/>
    <m/>
  </r>
  <r>
    <s v="AIWT6-733"/>
    <s v="Predicting chronic pathologies and post-surgery complications"/>
    <s v=" "/>
    <m/>
    <s v="In the city of Vimercate, in the Lombardy region of northern Italy, the local branch of the public health authority (Azienda Socio Sanitaria Territoriale, ASST) has adopted open source cloud solutions (developed by Almaviva) which use algorithms to predict the beginning of chronic pathologies and post-surgery complications Building on a decade spent digitizing medical records, Vimercate hospital aims to more efficiently manage patients, including by personalizing treatments according to machine learning-powered analytics, thus reducing costs and optimizing logistics, while at the same time improving its “precision medicine” solutions._x000a_“This is the first structured usage of AI within a hospital in Italy”, says Head of AI Solutions at Almaviva, Antonio Cer-qua, who also revealed that the objective is to provide his company’s IoT platform, Giotto, “to a national network of hospitals”. According to Cerqua, “many have already shown their interest” (Il Giorno 2019)._x000a_Representatives from the consulting giant Deloitte also visited the Vimercate hospital specifically because of this project, wrote Giornale di Monza.“AI must not replace physicians”, says Head of Informatics at ASST Vimercate, Giovanni Delgrossi, “but support them, a tool that helps them making better decisions” (Sole 24 Ore 2019)"/>
    <s v="Local"/>
    <x v="12"/>
    <s v="IT"/>
    <s v="City of Vimercate"/>
    <s v="Local Government"/>
    <x v="4"/>
    <s v="Hospital services."/>
    <x v="3"/>
    <x v="2"/>
    <m/>
    <s v="Planning"/>
    <s v="Planning and Scheduling"/>
    <s v="Machine learning"/>
    <m/>
    <s v="A-MLA"/>
    <m/>
    <m/>
    <s v="12-ClinicalUse"/>
    <m/>
    <s v="High-risk"/>
    <s v=" 0 Confident"/>
    <s v="A11-Medical devices, Reg. (EU) 2017/745"/>
    <m/>
    <s v="Predictive Analytics, Simulation and Data Visualisation"/>
    <s v="Analysis, monitoring and regulatory research"/>
    <s v="Prediction and planning "/>
    <x v="0"/>
    <m/>
    <m/>
    <m/>
    <s v="G2C"/>
    <s v="Historical Data"/>
    <s v="Historical Data"/>
    <s v="Public Services and engagement"/>
    <s v="Yes"/>
    <m/>
    <m/>
    <s v="Improved Public Service"/>
    <m/>
    <s v="x"/>
    <s v="x"/>
    <s v="x"/>
    <m/>
    <b v="0"/>
    <b v="0"/>
    <m/>
    <m/>
    <m/>
    <m/>
    <m/>
    <m/>
    <m/>
    <b v="0"/>
    <m/>
    <m/>
    <m/>
    <s v="https://automatingsociety.algorithmwatch.org/report2020/italy/"/>
    <s v="validated"/>
    <x v="0"/>
    <m/>
    <s v="Colin van Noordt"/>
    <d v="2021-05-25T00:00:00"/>
    <m/>
  </r>
  <r>
    <s v="AIWT6-734"/>
    <s v="Predictive Jurisprudence - Tribunale di Pisa"/>
    <s v=" https://www.predictivejustice.eu"/>
    <s v="segrliderlab@santannapisa.it"/>
    <s v="In 2019, the first experiment with automated decision-making within the justice system was developed at LIDER Lab Scuola Superiore Sant’Anna in collaboration with EMbeDS, KDD Lab and the Tribunal of Genoa (Gonews 2019).‎Predictive Justice is an ambitious long-term project built with an innovative approach and an underlying philosophy. The approach starts from the assumption that only the combination of different expertise and different tools in coherent and integrated pipelines can offer effective results in a short time. For this reason, the teams of each &quot;sub-project&quot; are interdisciplinary and the individual sub-projects also constitute autonomous projects from a scientific and operational point of view. Precisely the idea that the advancement of knowledge with its applicative implications offers pieces to be organized modularly in multiple ways has convinced us to organize the work in building-blocks projects. The ambitions are multiple and transversal: from the attempt to &quot;export&quot; knowledge, techniques, and solutions across disciplines (for example from omics to legal data mining) to the combination of protocols and software to automate the pseudonymization of texts or to the creation of innovative tools for querying legal materials through their automatic annotation to the construction of prediction tools based on data science and Intelligence Artificial, to the attempt to offer understandable explanations on the functioning of the tools produced / used adapting them to the needs / capabilities of the different end users. ‎ ‎All these steps are obviously articulated in full coherence with the corresponding regulatory and ethical framework, convinced that the regulatory and ethical profiles in research are central and go beyond mere adherence to the rules. ‎"/>
    <s v="Regional"/>
    <x v="12"/>
    <s v="IT"/>
    <s v="Tribunal of Pisa (and EMbeDS, KDD Lab)"/>
    <s v="Local Government"/>
    <x v="5"/>
    <s v="Law courts"/>
    <x v="3"/>
    <x v="7"/>
    <m/>
    <s v="Learning"/>
    <s v="Machine learning"/>
    <s v="Machine learning"/>
    <m/>
    <s v="A-MLA"/>
    <s v="8-Justice"/>
    <s v="8-Justice"/>
    <m/>
    <m/>
    <s v="High-risk"/>
    <s v=" 0 Confident"/>
    <m/>
    <m/>
    <s v="Machine Learning, Deep Learning"/>
    <s v="Internal management"/>
    <s v="Internal primary processes"/>
    <x v="0"/>
    <m/>
    <m/>
    <m/>
    <s v="G2G"/>
    <s v="Dynamic Data"/>
    <s v="Streaming Data"/>
    <s v="Internal Management"/>
    <m/>
    <s v="3 - AI4IOP"/>
    <m/>
    <b v="0"/>
    <m/>
    <m/>
    <m/>
    <m/>
    <m/>
    <s v="Improved Administration Efficency"/>
    <s v="Improved Administrative Efficiency"/>
    <m/>
    <m/>
    <s v="x"/>
    <m/>
    <m/>
    <m/>
    <m/>
    <b v="0"/>
    <m/>
    <m/>
    <m/>
    <s v="https://www.lanazione.it/pisa/cronaca/la-giustizia-diventa-predittiva-con-l-intelligenza-artificiale-della-scuola-sant-anna-1.6390186"/>
    <s v="validated"/>
    <x v="0"/>
    <m/>
    <s v="Colin van Noordt"/>
    <d v="2021-05-25T00:00:00"/>
    <m/>
  </r>
  <r>
    <s v="AIWT6-735"/>
    <s v="Fiscal reliability assessment"/>
    <s v=" "/>
    <s v="E-mail automating-society@algorithmwatch.org Phone +49 30 99 40 49 001"/>
    <s v="First introduced by the Gentiloni government in 2017, the ISA Fiscal Reliability Index finally came into use in 2019. Developed by SOSE (Soluzioni per il sistema economico), a subsidiary of both the Ministry of Finance (MEF) and Banca d’Italia, the system consists of an algorithmic scoring of fiscal trustworthiness. The system assigns precise benefits to higher rankings (above 8 out of a scale of 10), while at the same time prescribing stricter controls on those below 6. This is based on the mere automated presumption of anomalies in consumption, properties, investments, and other financial behavior. Its rationale is to give fiscal sub-jects a way to self-assess their position and preemptively fill any gaps that might alert authorities and lead to further scrutiny."/>
    <s v="Regional"/>
    <x v="12"/>
    <s v="IT"/>
    <s v="Prime Minister"/>
    <s v="Governmental"/>
    <x v="3"/>
    <s v="R&amp;D economic affairs"/>
    <x v="2"/>
    <x v="4"/>
    <m/>
    <s v="Reasoning"/>
    <s v="Automated reasoning"/>
    <m/>
    <m/>
    <m/>
    <m/>
    <m/>
    <m/>
    <m/>
    <m/>
    <s v=" 0 Confident"/>
    <m/>
    <m/>
    <s v="Predictive Analytics, Simulation and Data Visualisation"/>
    <m/>
    <m/>
    <x v="0"/>
    <m/>
    <m/>
    <m/>
    <m/>
    <m/>
    <m/>
    <s v="Internal Management"/>
    <m/>
    <m/>
    <m/>
    <b v="0"/>
    <m/>
    <m/>
    <m/>
    <m/>
    <m/>
    <b v="0"/>
    <b v="0"/>
    <m/>
    <m/>
    <m/>
    <m/>
    <m/>
    <m/>
    <m/>
    <b v="0"/>
    <m/>
    <m/>
    <m/>
    <s v="https://automatingsociety.algorithmwatch.org/report2020/italy/"/>
    <s v="validated"/>
    <x v="1"/>
    <s v="[Marco] Too generic case, could imply AI maybe, even not"/>
    <s v="Colin van Noordt"/>
    <d v="2021-05-25T00:00:00"/>
    <m/>
  </r>
  <r>
    <s v="AIWT6-736"/>
    <s v="Evasometro Anonimizzato - Big data analysis of taxpayer behaviour"/>
    <s v=" "/>
    <m/>
    <s v="Called “Evasometro Anonimizzato”, the tool will include “specific algorithms”, wrote financial newspaper Il Sole 24 Ore, and will be able to cross-check the different databases held by the Italian fiscal authorities for inconsistencies in consumption patterns or in any other financial operation. Anomalies recognized by the “digital eyes” of the system will alert fiscal authorities, who can then summon flagged individuals for further scrutiny._x000a__x000a_This algorithmic-driven monitoring has to be coupled with that of “open sources”, such as “news articles, websites and social media”, by the Italian fiscal authority, Agenzia delle Entrate. The monitoring system has been active since 2016, but was largely unknown to the public until January 2020. It was devised to “acquire all elements that could be useful in knowing the taxpayer”, thereby helping the institution check the consistency of each individual’s fiscal behavior (Corriere della Sera 2019b)."/>
    <s v="National"/>
    <x v="12"/>
    <s v="IT"/>
    <s v="Italian Tax Authority (Agenzia delle Entrate)"/>
    <s v="Central-Government"/>
    <x v="1"/>
    <s v="Public Services"/>
    <x v="1"/>
    <x v="0"/>
    <m/>
    <s v="Planning"/>
    <s v="Planning and Scheduling"/>
    <m/>
    <m/>
    <s v="B-LGA"/>
    <m/>
    <m/>
    <m/>
    <s v="Focus directly natural persons"/>
    <s v="Limited-risk"/>
    <s v=" 0 Confident"/>
    <m/>
    <m/>
    <s v="Predictive Analytics, Simulation and Data Visualisation"/>
    <s v="Enforcement"/>
    <s v="Supporting inspection processes"/>
    <x v="0"/>
    <m/>
    <m/>
    <m/>
    <s v="G2C"/>
    <s v="Historical Data"/>
    <s v="Historical Data"/>
    <s v="Enforcement"/>
    <s v="Yes"/>
    <m/>
    <m/>
    <s v="Improved Public Service"/>
    <m/>
    <m/>
    <s v="x"/>
    <m/>
    <m/>
    <b v="0"/>
    <b v="0"/>
    <m/>
    <m/>
    <m/>
    <m/>
    <m/>
    <m/>
    <m/>
    <b v="0"/>
    <m/>
    <m/>
    <m/>
    <s v="https://automatingsociety.algorithmwatch.org/report2020/italy/"/>
    <s v="validated"/>
    <x v="0"/>
    <m/>
    <s v="Colin van Noordt"/>
    <d v="2021-05-25T00:00:00"/>
    <m/>
  </r>
  <r>
    <s v="AIWT6-737"/>
    <s v="KeyCrime software -  Finding relationships among serial crimes"/>
    <s v=" "/>
    <m/>
    <s v="KeyCrime software had been deployed in the city of Milan"/>
    <s v="Local"/>
    <x v="12"/>
    <s v="IT"/>
    <s v="Municipality of Milan"/>
    <s v="Local Government"/>
    <x v="5"/>
    <s v="Police Services"/>
    <x v="1"/>
    <x v="2"/>
    <m/>
    <s v="Planning"/>
    <s v="Planning and Scheduling"/>
    <m/>
    <m/>
    <s v="B-LGA"/>
    <s v="6-LawEnforcement"/>
    <s v="6g-LawEnforcement-crime analytics_np"/>
    <m/>
    <m/>
    <s v="High-risk"/>
    <s v=" 0 Confident"/>
    <m/>
    <m/>
    <s v="Predictive Analytics, Simulation and Data Visualisation"/>
    <s v="Enforcement"/>
    <s v="Predictive enforcement processes"/>
    <x v="0"/>
    <m/>
    <m/>
    <m/>
    <s v="G2C"/>
    <s v="Historical Data"/>
    <s v="Historical Data"/>
    <s v="Enforcement"/>
    <m/>
    <m/>
    <m/>
    <s v="Improved Public Service"/>
    <m/>
    <m/>
    <s v="x"/>
    <m/>
    <m/>
    <b v="0"/>
    <b v="0"/>
    <m/>
    <m/>
    <m/>
    <m/>
    <m/>
    <m/>
    <m/>
    <b v="0"/>
    <m/>
    <m/>
    <m/>
    <s v="https://www.vice.com/en/article/kzggz3/the-milan-police-have-a-high-tech-solution-to-catch-robbers"/>
    <s v="validated"/>
    <x v="0"/>
    <m/>
    <s v="Colin van Noordt"/>
    <d v="2021-05-25T00:00:00"/>
    <m/>
  </r>
  <r>
    <s v="AIWT6-738"/>
    <s v="XLAW - Trends and pattern discovery in crimes"/>
    <s v="https://www.xlaw.it/presentazione/index_eng.asp_x000a_https://www.youtube.com/watch?v=dJAWBQTTBsM"/>
    <s v="Elia Lombardo (info@xlaw.it)"/>
    <s v="XLAW software  also developed by a law enforcement official and it has already been deployed in the cities of Naples, Modena, Prato, Salerno, Livorno, Trieste, Trento, and Venice (Business Insider 2019), where it led to the arrest of a 55-year-old man accused of theft. Law information website Altalex reports that the system’s accuracy is 87-93% in Naples, 92-93% in Venice, and 94% in Prato, but, at the moment, no independent auditing or fact-checking is publicly available for each of these trials. _x000a_XLAW is software that uses probabilistic, machine learning-powered solution for trends and pattern discovery in crimes. This implies that one can deduce — or more accurately, induce — how criminal behavior will unfold, before it has happened, by intelligent analysis of the criminal history of a location over time. Lombardo claims to have done this by carefully analyzing 20 years of data and also by calling on his experience in the field. As a result, thanks to XLAW, law enforcement officials can be alerted and deployed on the scene before a crime has even happened. At the same time, XLAW provides police officers with details as precise as “genre, height, citizenship, distinguishing features, and biometrics” of a potential suspect.XLAW has a strong predictive component to it. In the case of Venice, for example, State Police boasted that “84% of felonies (“fatti-reato”) that have been either attempted or committed had been foreseen by the system”. As a result, XLAW is regularly portrayed as a success story."/>
    <s v="National"/>
    <x v="12"/>
    <s v="IT"/>
    <s v="Department of Public Security Central Anti-Crime Directorate"/>
    <s v="Central-Government"/>
    <x v="5"/>
    <s v="Public order and safety n.e.c."/>
    <x v="1"/>
    <x v="2"/>
    <m/>
    <s v="Reasoning"/>
    <s v="Knowledge representation"/>
    <m/>
    <m/>
    <s v="B-LGA"/>
    <s v="6-LawEnforcement"/>
    <s v="6g-LawEnforcement-crime analytics_np"/>
    <m/>
    <m/>
    <s v="High-risk"/>
    <s v=" 0 Confident"/>
    <m/>
    <m/>
    <m/>
    <s v="Analysis, monitoring and regulatory research"/>
    <s v="Information analysis processes"/>
    <x v="0"/>
    <m/>
    <m/>
    <s v="Yes"/>
    <s v="G2G"/>
    <s v="Historical Data"/>
    <s v="Historical Data"/>
    <s v="Smart city"/>
    <m/>
    <m/>
    <s v="Transformative / Disruptive"/>
    <b v="0"/>
    <m/>
    <m/>
    <m/>
    <m/>
    <m/>
    <s v="Improved Administration Efficency"/>
    <s v="Improved Administrative Efficiency"/>
    <m/>
    <m/>
    <m/>
    <s v="x"/>
    <m/>
    <m/>
    <m/>
    <b v="0"/>
    <m/>
    <m/>
    <m/>
    <s v="https://spainsnews.com/the-policeman-who-learned-to-program-to-predict-crimes-technology/"/>
    <s v="validated"/>
    <x v="0"/>
    <m/>
    <s v="Marco Combetto"/>
    <d v="2021-11-24T00:00:00"/>
    <m/>
  </r>
  <r>
    <s v="AIWT6-739"/>
    <s v="Catch facial recognition software"/>
    <s v=" "/>
    <m/>
    <s v="Dutch police’s Catch face recognition system is of particular importance. An investigation published by VICE in July 2019 uncovered the existence of over 2.2 million images in the Catch system of a total of 1.3 million individuals who may be suspected of committing a serious criminal offense. In November 2019, the police confirmed that its face recognition system now has access to a complete database of people suspected of serious crimes. Current figures are unknown, but in 2017, 93 suspects were identified using the system.  Furthermore, the national police introduced a smartphone app last year that allows police officers to send images to Catch. "/>
    <s v="National"/>
    <x v="13"/>
    <s v="NL"/>
    <s v="Dutch Police"/>
    <s v="Central-Government"/>
    <x v="5"/>
    <s v="Police Services"/>
    <x v="1"/>
    <x v="0"/>
    <m/>
    <s v="Perception"/>
    <s v="Computer vision"/>
    <s v="Machine learning"/>
    <m/>
    <s v="A-MLA"/>
    <s v="1-Biometrics"/>
    <s v="1-Biometrics"/>
    <m/>
    <m/>
    <s v="High-risk"/>
    <s v=" 0 Confident"/>
    <m/>
    <m/>
    <s v="Predictive Analytics, Simulation and Data Visualisation"/>
    <s v="Enforcement"/>
    <s v="Smart Recognition processes"/>
    <x v="0"/>
    <m/>
    <m/>
    <m/>
    <s v="G2C"/>
    <s v="Dynamic Data"/>
    <s v="Dynamic Data"/>
    <s v="Enforcement"/>
    <m/>
    <m/>
    <s v="Transformative / Disruptive"/>
    <s v="Improved Public Service"/>
    <s v="x"/>
    <m/>
    <m/>
    <s v="x"/>
    <m/>
    <b v="0"/>
    <b v="0"/>
    <m/>
    <m/>
    <m/>
    <m/>
    <m/>
    <m/>
    <m/>
    <b v="0"/>
    <m/>
    <m/>
    <m/>
    <s v="https://automatingsociety.algorithmwatch.org/report2020/netherlands/"/>
    <s v="validated"/>
    <x v="0"/>
    <m/>
    <s v="Colin van Noordt"/>
    <d v="2021-05-25T00:00:00"/>
    <m/>
  </r>
  <r>
    <s v="AIWT6-740"/>
    <s v="Proof of life recognition - Audio or video recognition "/>
    <s v=" "/>
    <m/>
    <s v="Every year, approximately 11,000 retired Portuguese citizens who live abroad must demonstrate “proof of life” in order to continue receiving their pension. Now, a pilot project launched by Caixa Geral de Aposentações, a welfare institution for civil servants, aims to simplify the process by allowing pensioners who live abroad to demonstrate the required proof of life via face or voice recognition. The pilot project started in Macau (a former colony that remained under Portuguese administration until 1999), where hundreds of people are already using the system."/>
    <s v="Local"/>
    <x v="24"/>
    <s v="PT"/>
    <s v="Macau"/>
    <s v="Local Government"/>
    <x v="0"/>
    <s v="Old age."/>
    <x v="4"/>
    <x v="1"/>
    <m/>
    <s v="Perception"/>
    <s v="Audio processing"/>
    <s v="Machine learning"/>
    <m/>
    <s v="A-MLA"/>
    <m/>
    <m/>
    <m/>
    <m/>
    <s v="Minimal-risk"/>
    <s v=" 0 Confident"/>
    <m/>
    <m/>
    <s v="Audio Processing"/>
    <s v="Public services and engagement"/>
    <s v="Service integration (various)"/>
    <x v="0"/>
    <m/>
    <m/>
    <m/>
    <s v="G2C"/>
    <s v="Dynamic Data"/>
    <s v="Dynamic Data"/>
    <s v="Public Services and engagement"/>
    <m/>
    <m/>
    <s v="Incremental / Technical Change"/>
    <s v="Improved Public Service"/>
    <m/>
    <m/>
    <m/>
    <s v="x"/>
    <m/>
    <b v="0"/>
    <b v="0"/>
    <m/>
    <m/>
    <m/>
    <m/>
    <m/>
    <m/>
    <m/>
    <b v="0"/>
    <m/>
    <m/>
    <m/>
    <s v="https://automatingsociety.algorithmwatch.org/report2020/portugal/"/>
    <s v="validated"/>
    <x v="0"/>
    <m/>
    <s v="Colin van Noordt"/>
    <d v="2021-05-25T00:00:00"/>
    <m/>
  </r>
  <r>
    <s v="AIWT6-741"/>
    <s v="AI in e-Sociala program - Optimization of the social benefits tranfers_x000a_"/>
    <s v=" "/>
    <m/>
    <s v="In 2010, the Slovenian government introduced the e-Sociala (e-social services) program to optimize social transfers, such as social and unemployment benefits, child benefits, subsidies, etc. that make up the welfare system. The system consists of many connected databases (Ministry of Public Administration, 2009) and was designed to optimize the work process for social workers, evaluate their work, and prevent errors when processing applications for social welfare. The system has been upgraded since its introduction and that it now includes AI, ADM, and machine learning capabilities._x000a__x000a_For example, citizens can use ADM to learn their social rights and see a prediction of benefit payments so that they can make an informed evaluation and calculation before applying for social benefits. Furthermore, the application processes for several social rights/benefits is fully automated, e.g., to research previous decisions related to social benefits and to see new (informative) ones for particular applicants. E-sociala can also detect people from the same family and access their financial information, thereby simplifying the process for social workers._x000a__x000a_The goal is to further automate the process so that the system can create a full “social rights profile” for every applicant. The system will then be able to see what benefits a particular citizen is eligible for, for how long, and for what amount of money. For legal reasons, social workers still need to personally evaluate, print, sign and send every application. At the moment, the process still requires some manual (human) intervention which is recorded and analyzed in order to improve the system and prevent errors."/>
    <s v="National"/>
    <x v="26"/>
    <s v="SI"/>
    <s v="Ministry of Public Administration"/>
    <s v="Central-Government"/>
    <x v="0"/>
    <s v="Social protection n.e.c."/>
    <x v="1"/>
    <x v="11"/>
    <m/>
    <s v="Learning"/>
    <s v="Machine learning"/>
    <s v="Machine learning"/>
    <m/>
    <s v="A-MLA"/>
    <m/>
    <m/>
    <m/>
    <s v="Focus directly natural persons"/>
    <s v="Limited-risk"/>
    <s v=" 0 Confident"/>
    <m/>
    <m/>
    <s v="Machine Learning, Deep Learning"/>
    <s v="Adjudication"/>
    <s v="Taking decisions on benefits  "/>
    <x v="0"/>
    <m/>
    <m/>
    <m/>
    <s v="G2G"/>
    <s v="Historical Data"/>
    <s v="Historical Data"/>
    <s v="Public Services and engagement"/>
    <m/>
    <m/>
    <s v="Incremental / Technical Change"/>
    <b v="0"/>
    <m/>
    <m/>
    <m/>
    <m/>
    <m/>
    <s v="Improved Administration Efficency"/>
    <s v="Improved Administrative Efficiency"/>
    <m/>
    <s v="x"/>
    <s v="x"/>
    <s v="x"/>
    <m/>
    <s v="x"/>
    <m/>
    <s v="Open government capabilities"/>
    <s v="x"/>
    <m/>
    <m/>
    <s v="https://automatingsociety.algorithmwatch.org/report2020/slovenia/"/>
    <s v="validated"/>
    <x v="0"/>
    <m/>
    <s v="Colin van Noordt"/>
    <d v="2021-05-25T00:00:00"/>
    <m/>
  </r>
  <r>
    <s v="AIWT6-742"/>
    <s v="Detecting tax evasion schemes - Machine learning to detect tax evasion_x000a_"/>
    <s v=" "/>
    <m/>
    <s v="The Ministry of Finance’s financial administration has been using machine learning to detect tax evasion schemes, and tax fraud, and to find errors in tax reports. During the research for this report, we also learned that the ministry ranks “risky” citizens who it thinks are more likely to become tax evaders._x000a_"/>
    <s v="National"/>
    <x v="26"/>
    <s v="SI"/>
    <s v="Ministry of Finance"/>
    <s v="Central-Government"/>
    <x v="1"/>
    <s v="Executive and legislative organs, financial and fiscal affairs, external affairs."/>
    <x v="1"/>
    <x v="1"/>
    <m/>
    <s v="Reasoning"/>
    <s v="Automated reasoning"/>
    <s v="Machine learning"/>
    <m/>
    <s v="A-MLA"/>
    <s v="6-LawEnforcement"/>
    <s v="6e-LawEnforcement-predictcrime"/>
    <m/>
    <s v="Focus directly natural persons"/>
    <s v="High-risk"/>
    <s v=" 0 Confident"/>
    <m/>
    <m/>
    <s v="Predictive Analytics, Simulation and Data Visualisation"/>
    <s v="Enforcement"/>
    <s v="Supporting inspection processes"/>
    <x v="0"/>
    <m/>
    <m/>
    <m/>
    <s v="G2G"/>
    <s v="Historical Data"/>
    <s v="Historical Data"/>
    <s v="Enforcement"/>
    <m/>
    <m/>
    <s v="Organizational / Sustained Change"/>
    <b v="0"/>
    <m/>
    <m/>
    <m/>
    <m/>
    <m/>
    <s v="Improved Administration Efficency"/>
    <s v="Improved Administrative Efficiency"/>
    <m/>
    <m/>
    <s v="x"/>
    <m/>
    <m/>
    <m/>
    <m/>
    <b v="0"/>
    <m/>
    <m/>
    <m/>
    <s v="https://automatingsociety.algorithmwatch.org/report2020/slovenia/"/>
    <s v="validated"/>
    <x v="0"/>
    <m/>
    <s v="Colin van Noordt"/>
    <d v="2021-05-25T00:00:00"/>
    <m/>
  </r>
  <r>
    <s v="AIWT6-743"/>
    <s v="Detect early learning problems in primary schools (METS)"/>
    <s v=" "/>
    <s v="E-mail automating-society@algorithmwatch.org Phone +49 30 99 40 49 001"/>
    <s v="Slovenia was one of the first countries in the world to develop and test an intelligent system to detect early learning problems in primary schools (METIS). The system was designed to monitor pupils’ grades and absences, to search for specific learning patterns, and help teachers find “problematic” pupils. However, the system has been critized. The educational experts were  critical of the methodology and they claimed that grades and absences by themselves were not sufficient indicators to reliably detect learning problems. In addition, the budget was too small, and thus researchers had to use interpolated data and take other shortcuts. The public debate also addressed another related issue: that a lot of school data is collected and owned by a private (commercial) contractor - which has a de facto monopoly on AI development in education. "/>
    <s v="National"/>
    <x v="26"/>
    <s v="SI"/>
    <m/>
    <s v="Private sector"/>
    <x v="9"/>
    <s v="Pre-primary and primary education."/>
    <x v="4"/>
    <x v="11"/>
    <m/>
    <s v="Learning"/>
    <s v="Machine learning"/>
    <s v="Machine learning"/>
    <m/>
    <s v="A-MLA"/>
    <s v="3-Education"/>
    <s v="3b-Education-students"/>
    <m/>
    <m/>
    <s v="High-risk"/>
    <s v="-2 High/Limited"/>
    <m/>
    <m/>
    <s v="Machine Learning, Deep Learning"/>
    <s v="Analysis, monitoring and regulatory research"/>
    <s v="Information analysis processes"/>
    <x v="0"/>
    <m/>
    <m/>
    <m/>
    <s v="G2G"/>
    <s v="Historical Data"/>
    <s v="Historical Data"/>
    <s v="Public Services and engagement"/>
    <m/>
    <m/>
    <s v="Organizational / Sustained Change"/>
    <b v="0"/>
    <m/>
    <m/>
    <m/>
    <m/>
    <m/>
    <s v="Improved Administration Efficency"/>
    <s v="Improved Administrative Efficiency"/>
    <m/>
    <m/>
    <s v="x"/>
    <s v="x"/>
    <m/>
    <m/>
    <m/>
    <b v="0"/>
    <m/>
    <m/>
    <m/>
    <s v="https://automatingsociety.algorithmwatch.org/report2020/slovenia/"/>
    <s v="validated"/>
    <x v="0"/>
    <m/>
    <s v="Colin van Noordt"/>
    <d v="2021-05-25T00:00:00"/>
    <m/>
  </r>
  <r>
    <s v="AIWT6-744"/>
    <s v="Checks for financial support - AI for checking companies requesting support"/>
    <s v=" "/>
    <m/>
    <s v="The Public Employment Services is actively working and experimenting with AI. ADM is  used to perform financial checks on companies seeking financial support to help them employ the long-term unemployed. The eligibility of a company to receive this support is automatically rated: green = eligible for support, yellow = needs an additional manual check, and red = not eligible). There are limited possibilities for caseworkers to challenge the automated decision in this specific area."/>
    <s v="National"/>
    <x v="18"/>
    <s v="SE"/>
    <s v="Public Employment Service"/>
    <s v="Central-Government"/>
    <x v="0"/>
    <s v="Unemployment."/>
    <x v="4"/>
    <x v="2"/>
    <m/>
    <s v="Planning"/>
    <s v="Planning and Scheduling"/>
    <m/>
    <m/>
    <s v="B-LGA"/>
    <m/>
    <m/>
    <m/>
    <s v="Include automatic decision systems"/>
    <s v="Limited-risk"/>
    <s v=" 0 Confident"/>
    <m/>
    <m/>
    <s v="Predictive Analytics, Simulation and Data Visualisation"/>
    <s v="Public services and engagement"/>
    <s v="Engagement management"/>
    <x v="0"/>
    <m/>
    <m/>
    <m/>
    <s v="G2B"/>
    <s v="Historical Data"/>
    <s v="Historical Data"/>
    <s v="Public Services and engagement"/>
    <m/>
    <m/>
    <s v="Organizational / Sustained Change"/>
    <s v="Improved Public Service"/>
    <m/>
    <s v="x"/>
    <m/>
    <s v="x"/>
    <m/>
    <b v="0"/>
    <b v="0"/>
    <m/>
    <m/>
    <m/>
    <m/>
    <m/>
    <m/>
    <m/>
    <b v="0"/>
    <m/>
    <m/>
    <m/>
    <s v="https://automatingsociety.algorithmwatch.org/report2020/sweden/"/>
    <s v="validated"/>
    <x v="0"/>
    <m/>
    <s v="Colin van Noordt"/>
    <d v="2021-05-27T00:00:00"/>
    <m/>
  </r>
  <r>
    <s v="AIWT6-745"/>
    <s v="Yasmine - Robot employee"/>
    <s v=" "/>
    <m/>
    <s v="Nacka municipality is part of Stockholm county, and it has developed and implemented a so-called robot employee called Yasmine. The robot is part of an RPA service platform that was provided by the Norwegian company Basefarm. So far, the administration of Nacka has automated three processes. Two of these are in the so-called Establishment Unit (Etablering), and the other is in the Work and Business Unit. The Establishment Unit is responsible for economic support, unaccompanied children and minors (refugees). The Work and Business Unit administers adult education, societal orientation, and labor market initiatives"/>
    <s v="Local"/>
    <x v="10"/>
    <s v="UK"/>
    <s v="Nacka municipality"/>
    <s v="Local Government"/>
    <x v="1"/>
    <s v="Executive and legislative organs, financial and fiscal affairs, external affairs."/>
    <x v="4"/>
    <x v="1"/>
    <n v="2020"/>
    <s v="Integration and Interaction"/>
    <s v="Robotics and Automation"/>
    <m/>
    <m/>
    <s v="B-LGA"/>
    <m/>
    <m/>
    <m/>
    <s v="Output that could produce physical damages to natural persons"/>
    <s v="Limited-risk"/>
    <s v=" 0 Confident"/>
    <m/>
    <m/>
    <s v="Cognitive Robotics and Process Automation, Connected and Automated Vehicles"/>
    <s v="Adjudication"/>
    <s v="Taking decisions on benefits  "/>
    <x v="0"/>
    <m/>
    <m/>
    <m/>
    <s v="G2C"/>
    <s v="Dynamic Data"/>
    <s v="Dynamic Data"/>
    <s v="Internal Management"/>
    <m/>
    <m/>
    <s v="Incremental / Technical Change"/>
    <s v="Improved Public Service"/>
    <m/>
    <s v="x"/>
    <m/>
    <s v="x"/>
    <m/>
    <b v="0"/>
    <b v="0"/>
    <m/>
    <m/>
    <m/>
    <m/>
    <m/>
    <m/>
    <m/>
    <b v="0"/>
    <m/>
    <m/>
    <m/>
    <s v="https://automatingsociety.algorithmwatch.org/report2020/sweden/"/>
    <s v="validated"/>
    <x v="0"/>
    <m/>
    <s v="Colin van Noordt"/>
    <d v="2021-05-27T00:00:00"/>
    <m/>
  </r>
  <r>
    <s v="AIWT6-746"/>
    <s v="Fall-Screening-Tool FaST - Assisting risk-oriented sanctioning"/>
    <s v=" "/>
    <m/>
    <s v="The Swiss Execution of Penal Sentences and Justice has been introducing a tool called Fall-Screening-Tool to assist in the classification of cases in Risk-Oriented Sanctioning. "/>
    <s v="National"/>
    <x v="27"/>
    <s v="CH"/>
    <s v="Swiss Execution of Penal Sentences and Justice"/>
    <s v="Central-Government"/>
    <x v="5"/>
    <s v="Police Services"/>
    <x v="1"/>
    <x v="5"/>
    <m/>
    <s v="Learning"/>
    <s v="Machine learning"/>
    <s v="Machine learning"/>
    <m/>
    <s v="A-MLA"/>
    <s v="6-LawEnforcement"/>
    <s v="6d-LawEnforcement-reliabilityevidence"/>
    <m/>
    <m/>
    <s v="High-risk"/>
    <s v="-3 Not Confident"/>
    <m/>
    <m/>
    <s v="Machine Learning, Deep Learning"/>
    <s v="Enforcement"/>
    <s v="Supporting inspection processes"/>
    <x v="0"/>
    <m/>
    <m/>
    <m/>
    <s v="G2C"/>
    <s v="Dynamic Data"/>
    <s v="Streaming Data"/>
    <s v="Public Services and engagement"/>
    <m/>
    <m/>
    <s v="Transformative / Disruptive"/>
    <s v="Improved Public Service"/>
    <m/>
    <s v="x"/>
    <m/>
    <s v="x"/>
    <m/>
    <b v="0"/>
    <b v="0"/>
    <m/>
    <m/>
    <m/>
    <m/>
    <m/>
    <m/>
    <m/>
    <b v="0"/>
    <m/>
    <m/>
    <m/>
    <s v="https://automatingsociety.algorithmwatch.org/report2020/switzerland/"/>
    <s v="validated"/>
    <x v="0"/>
    <m/>
    <s v="Colin van Noordt"/>
    <d v="2021-05-27T00:00:00"/>
    <m/>
  </r>
  <r>
    <s v="AIWT6-747"/>
    <s v="Facial recognition Settled Status Applications - Checking identity"/>
    <s v=" "/>
    <m/>
    <s v="As part of preparations for Brexit, the UK government launched a scheme to establish the residency rights of the estimated 3.4 million EU citizens living in the country.The registration system uses an the app checks identity through facial matching."/>
    <s v="National"/>
    <x v="10"/>
    <s v="UK"/>
    <s v="Police"/>
    <s v="Central-Government"/>
    <x v="1"/>
    <s v="Executive and legislative organs, financial and fiscal affairs, external affairs."/>
    <x v="4"/>
    <x v="5"/>
    <m/>
    <s v="Perception"/>
    <s v="Computer vision"/>
    <s v="Machine learning"/>
    <s v="Computer Vision"/>
    <s v="A-MLA"/>
    <s v="1-Biometrics"/>
    <s v="1-Biometrics"/>
    <m/>
    <m/>
    <s v="High-risk"/>
    <s v="-3 Not Confident"/>
    <m/>
    <m/>
    <s v="Computer Vision and Identity Recognition"/>
    <s v="Enforcement"/>
    <s v="Smart Recognition processes"/>
    <x v="0"/>
    <m/>
    <m/>
    <m/>
    <s v="G2C"/>
    <s v="Dynamic Data"/>
    <s v="Dynamic Data"/>
    <s v="Public Services and engagement"/>
    <m/>
    <m/>
    <s v="Incremental / Technical Change"/>
    <s v="Improved Public Service"/>
    <m/>
    <m/>
    <m/>
    <s v="x"/>
    <m/>
    <b v="0"/>
    <b v="0"/>
    <m/>
    <m/>
    <m/>
    <m/>
    <m/>
    <m/>
    <m/>
    <b v="0"/>
    <m/>
    <m/>
    <m/>
    <s v="https://automatingsociety.algorithmwatch.org/report2020/united-kingdom/"/>
    <s v="validated"/>
    <x v="0"/>
    <m/>
    <s v="Colin van Noordt"/>
    <d v="2021-05-27T00:00:00"/>
    <m/>
  </r>
  <r>
    <s v="AIWT6-748"/>
    <s v="Ofqual grading algorithm"/>
    <s v=" "/>
    <m/>
    <s v="AI Fiasco"/>
    <s v="National"/>
    <x v="10"/>
    <s v="UK"/>
    <m/>
    <s v="Governmental"/>
    <x v="9"/>
    <s v="Secondary education."/>
    <x v="7"/>
    <x v="4"/>
    <m/>
    <s v="Reasoning"/>
    <s v="Automated reasoning"/>
    <m/>
    <m/>
    <m/>
    <m/>
    <m/>
    <m/>
    <m/>
    <m/>
    <s v=" 0 Confident"/>
    <m/>
    <m/>
    <s v="Expert and Rule based Systems, Algorithmic Decision Making"/>
    <m/>
    <m/>
    <x v="0"/>
    <m/>
    <m/>
    <m/>
    <m/>
    <m/>
    <m/>
    <s v="Adjudication"/>
    <m/>
    <m/>
    <m/>
    <b v="0"/>
    <m/>
    <m/>
    <m/>
    <m/>
    <m/>
    <b v="0"/>
    <b v="0"/>
    <m/>
    <m/>
    <m/>
    <m/>
    <m/>
    <m/>
    <m/>
    <b v="0"/>
    <m/>
    <m/>
    <m/>
    <s v="https://automatingsociety.algorithmwatch.org/report2020/united-kingdom/"/>
    <s v="validated"/>
    <x v="1"/>
    <s v="[Marco] not enough details"/>
    <s v="Colin van Noordt"/>
    <d v="2021-05-27T00:00:00"/>
    <m/>
  </r>
  <r>
    <s v="AIWT6-749"/>
    <s v="Facial recognition for apprehension police - Apprehension of suspects"/>
    <s v="https://automatingsociety.algorithmwatch.org/report2020/united-kingdom/"/>
    <m/>
    <s v="Police forces had begun trialing the use of automatic face recognition systems to automatically decide when people should be apprehended as suspects. This development was challenged by the civil society organization Big Brother Watch, which monitored the use of face recognition at Notting Hill Carnival in London and observed a high number of false positives."/>
    <s v="National"/>
    <x v="10"/>
    <s v="UK"/>
    <s v="Police"/>
    <s v="Central-Government"/>
    <x v="5"/>
    <s v="Police Services"/>
    <x v="4"/>
    <x v="5"/>
    <m/>
    <s v="Perception"/>
    <s v="Computer vision"/>
    <s v="Machine learning"/>
    <s v="Computer Vision"/>
    <s v="A-MLA"/>
    <s v="1-Biometrics"/>
    <s v="1-Biometrics"/>
    <m/>
    <m/>
    <s v="High-risk"/>
    <s v=" 0 Confident"/>
    <m/>
    <s v="yes"/>
    <s v="Computer Vision and Identity Recognition"/>
    <s v="Enforcement"/>
    <s v="Smart Recognition processes"/>
    <x v="0"/>
    <m/>
    <s v="Yes"/>
    <m/>
    <s v="G2C"/>
    <s v="Dynamic Data"/>
    <s v="Dynamic Data"/>
    <s v="Enforcement"/>
    <m/>
    <m/>
    <s v="Incremental / Technical Change"/>
    <s v="Improved Public Service"/>
    <m/>
    <m/>
    <m/>
    <s v="x"/>
    <m/>
    <b v="0"/>
    <b v="0"/>
    <m/>
    <m/>
    <m/>
    <m/>
    <m/>
    <m/>
    <m/>
    <b v="0"/>
    <m/>
    <m/>
    <m/>
    <s v="https://automatingsociety.algorithmwatch.org/report2020/united-kingdom/"/>
    <s v="validated"/>
    <x v="0"/>
    <m/>
    <s v="Colin van Noordt"/>
    <d v="2021-05-27T00:00:00"/>
    <m/>
  </r>
  <r>
    <s v="AIWT6-750"/>
    <s v="Financial Assistance Automation"/>
    <s v=" "/>
    <s v="Ghita Flinckman_x000a_ Change leader _x000a_Nacka municipality"/>
    <s v="Nacka wants to be a modern municipality where the administrators will have more time for individual support with a focus on self-sufficiency through reduced administration. In 2017, work was therefore started on introducing e-service and in December of the same year, the processing process was automated. Nacka was then the second municipality in Sweden to automate the process of financial assistance.Through automation, an increase in quality has been achieved for those who apply digitally. The process is more efficient and customer-oriented. The client chooses when he wants to initiate a case and can then follow his case. "/>
    <s v="Local"/>
    <x v="18"/>
    <s v="SE"/>
    <s v="Nacka municipality"/>
    <s v="Local Government"/>
    <x v="1"/>
    <s v="Executive and legislative organs, financial and fiscal affairs, external affairs."/>
    <x v="4"/>
    <x v="5"/>
    <n v="2019"/>
    <s v="Integration and Interaction"/>
    <s v="Robotics and Automation"/>
    <m/>
    <m/>
    <s v="B-LGA"/>
    <m/>
    <m/>
    <m/>
    <s v="Include automatic decision systems"/>
    <s v="Limited-risk"/>
    <s v=" 0 Confident"/>
    <m/>
    <m/>
    <s v="Cognitive Robotics and Process Automation, Connected and Automated Vehicles"/>
    <s v="Public services and engagement"/>
    <s v="Engagement management"/>
    <x v="0"/>
    <m/>
    <m/>
    <m/>
    <s v="G2C"/>
    <s v="Dynamic Data"/>
    <s v="Streaming Data"/>
    <s v="Internal Management"/>
    <m/>
    <m/>
    <s v="Incremental / Technical Change"/>
    <s v="Improved Public Service"/>
    <m/>
    <m/>
    <s v="x"/>
    <s v="x"/>
    <m/>
    <b v="0"/>
    <b v="0"/>
    <m/>
    <m/>
    <m/>
    <m/>
    <m/>
    <m/>
    <m/>
    <b v="0"/>
    <m/>
    <m/>
    <m/>
    <s v="https://skr.se/skr/tjanster/larandeexempel/allalarandeexempel/saharautomatiseradenackaprocessenekonomisktbistand.50611.html"/>
    <s v="validated"/>
    <x v="0"/>
    <m/>
    <s v="Colin van Noordt"/>
    <d v="2021-05-27T00:00:00"/>
    <m/>
  </r>
  <r>
    <s v="AIWT6-751"/>
    <s v="Automated processes Uddevalla - AI to internal processes"/>
    <s v=" "/>
    <s v="Roger Granat _x000a_ Development _x000a_Manager Social Administration Uddevalla Municipality_x000a_0522-697066_x000a_roger.granat@uddevalla.se"/>
    <s v="Uddevalla municipality has 10 automated processes underway, which corresponds to 20 full-time positions' annual work. Until 2021, more automated processes will be started, which will free up twice as many full-time jobs. Before the end of the year, Uddevalla municipality will, through automation, free up resources corresponding to 20 full-time positions' annual work within the social administration. They will also be working on new processes so that another 20 full-time positions can be released by 2021. An automated process can also handle increased volumes without additional resources. The freed up resources can, for example, be used to strengthen childcare and handle increased volumes in the home care service._x000a_Right now, Uddevalla municipality has 10 automated processes and the processes involved are:_x000a_Compensation, Sick pay costs, Authorization admin, Info technology group, Planning system, Financial aid, Automatic closing, Accounting Försäkringskassan, Lunch boxes,   Absence, Extra time, New decisions, Change in income, Resource allocation"/>
    <s v="Local"/>
    <x v="18"/>
    <s v="SE"/>
    <s v="Uddevalla municipality"/>
    <s v="Local Government"/>
    <x v="1"/>
    <s v="Executive and legislative organs, financial and fiscal affairs, external affairs."/>
    <x v="1"/>
    <x v="7"/>
    <m/>
    <s v="Learning"/>
    <s v="Robotics and Automation"/>
    <m/>
    <m/>
    <s v="B-LGA"/>
    <m/>
    <m/>
    <m/>
    <s v="Include automatic decision systems"/>
    <s v="Limited-risk"/>
    <s v=" 0 Confident"/>
    <m/>
    <m/>
    <s v="Cognitive Robotics and Process Automation, Connected and Automated Vehicles"/>
    <s v="Internal management"/>
    <s v="Internal primary processes"/>
    <x v="0"/>
    <m/>
    <m/>
    <m/>
    <s v="G2G"/>
    <s v="Dynamic Data"/>
    <s v="Streaming Data"/>
    <s v="Internal Management"/>
    <m/>
    <m/>
    <s v="Incremental / Technical Change"/>
    <b v="0"/>
    <m/>
    <m/>
    <m/>
    <m/>
    <m/>
    <s v="Improved Administration Efficency"/>
    <s v="Improved Administrative Efficiency"/>
    <m/>
    <m/>
    <s v="x"/>
    <s v="x"/>
    <m/>
    <m/>
    <m/>
    <b v="0"/>
    <m/>
    <m/>
    <m/>
    <s v="https://skr.se/skr/tjanster/larandeexempel/allalarandeexempel/uddevallakommunhar10automatiseradeprocesserigang.51089.html"/>
    <s v="validated"/>
    <x v="0"/>
    <m/>
    <s v="Colin van Noordt"/>
    <d v="2021-05-27T00:00:00"/>
    <m/>
  </r>
  <r>
    <s v="AIWT6-752"/>
    <s v="RPA in Södertälje - Automation of internal services"/>
    <s v=" "/>
    <s v="Anthony McCarrick_x000a_ Digitization strategist _x000a_Södertälje municipality"/>
    <s v="Södertälje Municipality has introduced RPA to automate several services within the operation: Absence reporting of hourly employees, terminate hourly employees, travel service booking and employer certificate. "/>
    <s v="Local"/>
    <x v="18"/>
    <s v="SE"/>
    <s v="Södertälje municipality"/>
    <s v="Local Government"/>
    <x v="1"/>
    <s v="Executive and legislative organs, financial and fiscal affairs, external affairs."/>
    <x v="4"/>
    <x v="2"/>
    <m/>
    <s v="Learning"/>
    <s v="Robotics and Automation"/>
    <m/>
    <m/>
    <s v="B-LGA"/>
    <m/>
    <m/>
    <m/>
    <s v="Include automatic decision systems"/>
    <s v="Limited-risk"/>
    <s v="-1 Minimal/Limited"/>
    <m/>
    <m/>
    <s v="Cognitive Robotics and Process Automation, Connected and Automated Vehicles"/>
    <s v="Internal management"/>
    <s v="Internal support processes"/>
    <x v="0"/>
    <m/>
    <m/>
    <m/>
    <s v="G2G"/>
    <s v="Dynamic Data"/>
    <s v="Streaming Data"/>
    <s v="Internal Management"/>
    <m/>
    <m/>
    <s v="Incremental / Technical Change"/>
    <b v="0"/>
    <m/>
    <m/>
    <m/>
    <m/>
    <m/>
    <s v="Improved Administration Efficency"/>
    <s v="Improved Administrative Efficiency"/>
    <m/>
    <m/>
    <s v="x"/>
    <s v="x"/>
    <m/>
    <m/>
    <m/>
    <b v="0"/>
    <m/>
    <m/>
    <m/>
    <s v="https://skr.se/skr/tjanster/larandeexempel/allalarandeexempel/tekniskavagvalocherfarenhetervidinforandetavrpaisodertalje.50823.html"/>
    <s v="validated"/>
    <x v="0"/>
    <m/>
    <s v="Colin van Noordt"/>
    <d v="2021-05-27T00:00:00"/>
    <m/>
  </r>
  <r>
    <s v="AIWT6-753"/>
    <s v="Machine Learning SoSi (ML_SoSi)"/>
    <s v=" "/>
    <m/>
    <s v="Grouping of typical prospective progression patterns with regard to benefit payments in the system of social security and gainful employment as well as estimation of group membership by using individual characteristics and retrospective progression data using a machine learning approach."/>
    <s v="National"/>
    <x v="27"/>
    <s v="CH"/>
    <m/>
    <s v="Central-Government"/>
    <x v="0"/>
    <s v="Social protection n.e.c."/>
    <x v="4"/>
    <x v="2"/>
    <m/>
    <s v="Learning"/>
    <s v="Machine learning"/>
    <s v="Machine learning"/>
    <m/>
    <s v="A-MLA"/>
    <s v="5-Services&amp;Benefits"/>
    <s v="5a-Services&amp;Benefits-eligibility_np"/>
    <m/>
    <m/>
    <s v="High-risk"/>
    <s v="-2 High/Limited"/>
    <m/>
    <m/>
    <s v="Machine Learning, Deep Learning"/>
    <s v="Analysis, monitoring and regulatory research"/>
    <s v="Information analysis processes"/>
    <x v="0"/>
    <m/>
    <m/>
    <m/>
    <s v="G2G"/>
    <s v="Dynamic Data"/>
    <s v="Streaming Data"/>
    <s v="Virtual models"/>
    <m/>
    <m/>
    <s v="Incremental / Technical Change"/>
    <b v="0"/>
    <m/>
    <m/>
    <m/>
    <m/>
    <m/>
    <s v="Improved Administration Efficency"/>
    <s v="Improved Administrative Efficiency"/>
    <m/>
    <m/>
    <s v="x"/>
    <m/>
    <m/>
    <m/>
    <m/>
    <b v="0"/>
    <m/>
    <m/>
    <m/>
    <s v="https://www.experimental.bfs.admin.ch/expstat/de/home/innovative-datenwissenschaft/ml-sosi.html"/>
    <s v="validated"/>
    <x v="0"/>
    <m/>
    <s v="Colin van Noordt"/>
    <d v="2021-05-27T00:00:00"/>
    <m/>
  </r>
  <r>
    <s v="AIWT6-754"/>
    <s v="Plausibility check with machine learning - Expanding plausability checks"/>
    <s v=" "/>
    <m/>
    <s v="This project intends to expand and accelerate the plausibility checks in the FSO using machine learning algorithms and at the same time to increase the data quality."/>
    <s v="National"/>
    <x v="27"/>
    <s v="CH"/>
    <m/>
    <s v="Central-Government"/>
    <x v="0"/>
    <s v="Social protection n.e.c."/>
    <x v="4"/>
    <x v="2"/>
    <m/>
    <s v="Learning"/>
    <s v="Machine learning"/>
    <s v="Machine learning"/>
    <m/>
    <s v="A-MLA"/>
    <m/>
    <m/>
    <m/>
    <s v="Include automatic decision systems"/>
    <s v="Limited-risk"/>
    <s v="-1 Minimal/Limited"/>
    <m/>
    <m/>
    <s v="Machine Learning, Deep Learning"/>
    <s v="Internal management"/>
    <s v="Internal primary processes"/>
    <x v="0"/>
    <m/>
    <m/>
    <m/>
    <s v="G2G"/>
    <s v="Dynamic Data"/>
    <s v="Streaming Data"/>
    <s v="Data access and reuse"/>
    <m/>
    <s v="4 - AI4DQ"/>
    <s v="Incremental / Technical Change"/>
    <b v="0"/>
    <m/>
    <m/>
    <m/>
    <m/>
    <m/>
    <s v="Improved Administration Efficency"/>
    <s v="Improved Administrative Efficiency"/>
    <m/>
    <m/>
    <s v="x"/>
    <m/>
    <m/>
    <m/>
    <m/>
    <b v="0"/>
    <m/>
    <m/>
    <m/>
    <s v="https://www.experimental.bfs.admin.ch/expstat/de/home/innovative-datenwissenschaft/plausi.html"/>
    <s v="validated"/>
    <x v="0"/>
    <m/>
    <s v="Colin van Noordt"/>
    <d v="2021-05-27T00:00:00"/>
    <m/>
  </r>
  <r>
    <s v="AIWT6-755"/>
    <s v="MedicalGuide . Canton Aargau"/>
    <s v="https://www.egovernment.ch/de/dokumentation/trends-in-der-digitalisierung/kunstliche-intelligenz-ki/_x000a_https://medicalguide.ch/de/"/>
    <m/>
    <s v="Canton Aargau has been involved in the MedicalGuide project, which provides users with an initial assessment of disease by using a Chatbot"/>
    <s v="Local"/>
    <x v="27"/>
    <s v="CH"/>
    <s v="Canton Aargau"/>
    <s v="Local Government"/>
    <x v="4"/>
    <s v="Health n.e.c."/>
    <x v="1"/>
    <x v="0"/>
    <m/>
    <s v="Learning"/>
    <s v="Machine learning"/>
    <s v="Machine learning"/>
    <m/>
    <s v="A-MLA"/>
    <m/>
    <m/>
    <m/>
    <s v="Focus directly natural persons"/>
    <s v="Limited-risk"/>
    <s v="-1 Minimal/Limited"/>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s v="x"/>
    <m/>
    <s v="x"/>
    <m/>
    <b v="0"/>
    <b v="0"/>
    <m/>
    <m/>
    <m/>
    <m/>
    <m/>
    <m/>
    <m/>
    <b v="0"/>
    <m/>
    <m/>
    <m/>
    <s v="https://www.egovernment.ch/de/dokumentation/trends-in-der-digitalisierung/kunstliche-intelligenz-ki/"/>
    <s v="validated"/>
    <x v="0"/>
    <m/>
    <s v="Colin van Noordt"/>
    <d v="2021-05-27T00:00:00"/>
    <m/>
  </r>
  <r>
    <s v="AIWT6-756"/>
    <s v="Bristol Integrated Analytical Hub - Prediction of future needs"/>
    <s v=" "/>
    <m/>
    <s v="The Integrated Analytical Hub is an in-house developed system that was established out of Bristol City Council’s Think Family approach to the national Troubled Families programme ‘to encourage services to deal with families as a whole, rather than responding to each problem, or person, separately’. The Troubled Families programme was launched in 2011 to help families who struggle with factors such as unemployment, crime and poor school attendance. Think Family identified families facing issues, such as parents and children involved in crime or anti-social behaviour; children not attending school regularly; children who need help; adult out of work or at risk of financial exclusion and young people at risk of worklessness; families affected by domestic violence and abuse; parents and children with a range of health problems. Bristol’s Think Family programme is now in its second phase. As a result of the learning from the first phase, Bristol developed a Think Family Database that consolidated information from 35 different social issue datasets, about 54,000 families in the local authority area, to understand the strategic and operational needs of the city. The database is up and running and is now able to provide information to predict future need as well as simply responding to presenting issues._x000a_ "/>
    <s v="Local"/>
    <x v="10"/>
    <s v="UK"/>
    <s v="Bristol City Council"/>
    <s v="Governmental"/>
    <x v="0"/>
    <s v="Family and children."/>
    <x v="2"/>
    <x v="4"/>
    <m/>
    <s v="Reasoning"/>
    <s v="Knowledge representation"/>
    <m/>
    <m/>
    <m/>
    <m/>
    <m/>
    <m/>
    <m/>
    <m/>
    <s v=" 0 Confident"/>
    <m/>
    <m/>
    <s v="Predictive Analytics, Simulation and Data Visualisation"/>
    <m/>
    <m/>
    <x v="0"/>
    <m/>
    <m/>
    <m/>
    <m/>
    <m/>
    <m/>
    <s v="Enforcement"/>
    <m/>
    <m/>
    <m/>
    <b v="0"/>
    <m/>
    <m/>
    <m/>
    <m/>
    <m/>
    <b v="0"/>
    <b v="0"/>
    <m/>
    <m/>
    <m/>
    <m/>
    <m/>
    <m/>
    <m/>
    <b v="0"/>
    <m/>
    <m/>
    <m/>
    <s v="https://data-scores.org/case-studies"/>
    <s v="validated"/>
    <x v="1"/>
    <s v="[Marco] BI prject.. AI not clearly stated"/>
    <s v="Colin van Noordt"/>
    <d v="2021-05-27T00:00:00"/>
    <m/>
  </r>
  <r>
    <s v="AIWT6-757"/>
    <s v="Camden Resident Index  - Providing a single view of a citizen"/>
    <s v=" "/>
    <m/>
    <s v="The Camden Resident Index is a data management system utilising software supplied by IBM that allows for a ‘single view of a citizen’ by aggregating data from 16 different council business systems across Camden Council, covering 123 fields of primarily demographic information. It is to date the largest data management installation in local government in the UK. It was created in 2013 following the closure of the national children’s database Contact Point to uphold multi-agency work. It uses probabilistic matching technology to match individuals or households across the different business systems, in which records are matched together to produce a comparison score that indicates the likelihood of records belonging to the same person or family. The Camden Resident Index is used by the Multi-Agency Safeguarding Hub to locate information about a household’s engagement with services across the Council. A key use of the index is to enable fraud detection, such as validation for residency for accessing council services such as school places, number of residents in a household for council tax discount, or cases of illegal subletting of council housing._x000a_"/>
    <s v="Local"/>
    <x v="10"/>
    <s v="UK"/>
    <s v="Camden Council"/>
    <s v="Governmental"/>
    <x v="0"/>
    <s v="Family and children."/>
    <x v="2"/>
    <x v="4"/>
    <m/>
    <s v="Planning"/>
    <s v="Planning and Scheduling"/>
    <m/>
    <m/>
    <m/>
    <m/>
    <m/>
    <m/>
    <m/>
    <m/>
    <s v=" 0 Confident"/>
    <m/>
    <m/>
    <s v="Predictive Analytics, Simulation and Data Visualisation"/>
    <m/>
    <m/>
    <x v="0"/>
    <m/>
    <m/>
    <m/>
    <m/>
    <m/>
    <m/>
    <s v="Enforcement"/>
    <m/>
    <m/>
    <m/>
    <b v="0"/>
    <m/>
    <m/>
    <m/>
    <m/>
    <m/>
    <b v="0"/>
    <b v="0"/>
    <m/>
    <m/>
    <m/>
    <m/>
    <m/>
    <m/>
    <m/>
    <b v="0"/>
    <m/>
    <m/>
    <m/>
    <s v="https://data-scores.org/case-studies"/>
    <s v="validated"/>
    <x v="1"/>
    <s v="[Marco] BI prject.. AI not clearly stated"/>
    <s v="Colin van Noordt"/>
    <d v="2021-05-27T00:00:00"/>
    <m/>
  </r>
  <r>
    <s v="AIWT6-758"/>
    <s v="Avon &amp; Somerset Police Qlik Sense - Performance assessment and predictive policing tool"/>
    <s v=" "/>
    <m/>
    <s v="Qlik Sense was first piloted by Avon &amp; Somerset Police in 2016 and now has over 30 applications across teams. It serves as both a performance assessment tool and a predictive policing tool. Developed in part as a response to on-going austerity measures, the system is a form of self-service analytics software that connects internal datasets within Avon &amp; Somerset Police, as well as some datasets from other agencies in Bristol Council, to provide integrated assessments and evaluations. The focus in this report is the predictive modeling for individual offenders and victims as well as neighbourhood mapping of crime. Built into Qlik Sense applications are offender risk scores and vulnerability risk scores along with a harm rating that determines an overall risk. It is intended as a ‘one-click’ system that provides individual offending and intelligence profiles to help ‘triage’ risks and threats. The system is used by frontline staff to decide on allocation of resources and pathways of managing highest risk offenders. In some instances, such as domestic abuse, it is used to decide on who to manage and to enable pre-emptive measures._x000a_"/>
    <s v="Local"/>
    <x v="10"/>
    <s v="UK"/>
    <s v="Avon &amp; Somerset Police"/>
    <s v="Governmental"/>
    <x v="5"/>
    <s v="Police Services"/>
    <x v="2"/>
    <x v="4"/>
    <m/>
    <s v="Planning"/>
    <s v="Planning and Scheduling"/>
    <m/>
    <m/>
    <m/>
    <m/>
    <m/>
    <m/>
    <m/>
    <m/>
    <s v=" 0 Confident"/>
    <m/>
    <m/>
    <s v="Predictive Analytics, Simulation and Data Visualisation"/>
    <m/>
    <m/>
    <x v="0"/>
    <m/>
    <m/>
    <m/>
    <m/>
    <m/>
    <m/>
    <s v="Enforcement"/>
    <m/>
    <m/>
    <m/>
    <b v="0"/>
    <m/>
    <m/>
    <m/>
    <m/>
    <m/>
    <b v="0"/>
    <b v="0"/>
    <m/>
    <m/>
    <m/>
    <m/>
    <m/>
    <m/>
    <m/>
    <b v="0"/>
    <m/>
    <m/>
    <m/>
    <s v="https://data-scores.org/case-studies"/>
    <s v="validated"/>
    <x v="1"/>
    <s v="[Marco] BI prject.. AI not clearly stated"/>
    <s v="Colin van Noordt"/>
    <d v="2021-05-27T00:00:00"/>
    <m/>
  </r>
  <r>
    <s v="AIWT6-759"/>
    <s v="Kent Integrated Dataset - Population Health Planning"/>
    <s v=" "/>
    <m/>
    <s v="The Kent Integrated Dataset is used for population health planning. It is not used to make decisions about specific individuals. Data about individuals in the dataset are pseudonymised. Access to the dataset is limited to the Kent Public Health Observatory team. Controlled access is possible for research purposes but requires application. In the spring of 2018 Kent County Council noted that they have not deployed predictive analytics processes but that they have hopes to in the future. They have done analyses that ‘project into the future based on past trends’. They are developing a system dynamics model, detailed below, to see the impact of health prevention efforts on reducing smoking, obesity and others.The Kent Clinical Commissioning Groups have contracted Optum, a healthcare intelligence company, to provide their business analytics service. Optum is going to create a new Kent Integrated Dataset to inform commissioning decisions. Optum is part of the American UnitedHealth Group. More research into the development of this new Optum integrated dataset is ongoing._x000a_"/>
    <s v="Local"/>
    <x v="10"/>
    <s v="UK"/>
    <s v="Kent Public Health Observatory "/>
    <s v="Governmental"/>
    <x v="4"/>
    <s v="Health n.e.c."/>
    <x v="2"/>
    <x v="4"/>
    <m/>
    <s v="Planning"/>
    <s v="Planning and Scheduling"/>
    <m/>
    <m/>
    <m/>
    <m/>
    <m/>
    <m/>
    <m/>
    <m/>
    <s v=" 0 Confident"/>
    <m/>
    <m/>
    <s v="Predictive Analytics, Simulation and Data Visualisation"/>
    <m/>
    <m/>
    <x v="0"/>
    <m/>
    <m/>
    <m/>
    <m/>
    <m/>
    <m/>
    <s v="Regulatory research, analysis and monitoring"/>
    <m/>
    <m/>
    <m/>
    <b v="0"/>
    <m/>
    <m/>
    <m/>
    <m/>
    <m/>
    <b v="0"/>
    <b v="0"/>
    <m/>
    <m/>
    <m/>
    <m/>
    <m/>
    <m/>
    <m/>
    <b v="0"/>
    <m/>
    <m/>
    <m/>
    <s v="https://data-scores.org/case-studies"/>
    <s v="validated"/>
    <x v="1"/>
    <s v="[Marco] BI prject.. AI not clearly stated"/>
    <s v="Colin van Noordt"/>
    <d v="2021-05-27T00:00:00"/>
    <m/>
  </r>
  <r>
    <s v="AIWT6-760"/>
    <s v="Manchester’s Research &amp; Intelligence Database - Identifying troubled families"/>
    <s v="https://www.local.gov.uk/sites/default/files/documents/childrens-social-care-and-b32.pdf"/>
    <m/>
    <s v="Manchester City Council is using a system it calls the Manchester Research &amp; Intelligence Database to identify Troubled Families, families in need of support, to enable caseworkers to access more information more quickly than previously and to enable the collection and analysis of data to assess services and impact. The Council developed the system by buying an IBM product called iBase. The approach to using the system has been internally developed. It is noted that the aim is to empower ‘lead professionals to make the best use of data they are legally able to see, and is not about replacing decision making or interpretation with system algorithms or decisions’. The stated aim is to enable a more ‘holistic’ understanding of people, needs and services. Future goals include developing decision making tools, building performance reporting tools, building threshold and alerting tools and rolling the system out to more users, as well as connecting more data._x000a_"/>
    <s v="Local"/>
    <x v="10"/>
    <s v="UK"/>
    <s v="Manchester City Council"/>
    <s v="Local Government"/>
    <x v="0"/>
    <s v="Family and children."/>
    <x v="1"/>
    <x v="6"/>
    <m/>
    <s v="Perception"/>
    <s v="Planning and Scheduling"/>
    <m/>
    <m/>
    <s v="B-LGA"/>
    <m/>
    <m/>
    <m/>
    <s v="Focus directly natural persons"/>
    <s v="Limited-risk"/>
    <s v=" 0 Confident"/>
    <m/>
    <m/>
    <s v="Predictive Analytics, Simulation and Data Visualisation"/>
    <s v="Analysis, monitoring and regulatory research"/>
    <s v="Prediction and planning "/>
    <x v="0"/>
    <m/>
    <m/>
    <m/>
    <s v="G2G"/>
    <s v="Historical Data"/>
    <s v="Historical Data"/>
    <s v="Enforcement"/>
    <m/>
    <m/>
    <s v="Incremental / Technical Change"/>
    <b v="0"/>
    <m/>
    <m/>
    <m/>
    <m/>
    <m/>
    <s v="Improved Administration Efficency"/>
    <s v="Improved Administrative Efficiency"/>
    <m/>
    <m/>
    <s v="x"/>
    <s v="x"/>
    <m/>
    <m/>
    <m/>
    <b v="0"/>
    <m/>
    <m/>
    <m/>
    <s v="https://data-scores.org/case-studies"/>
    <s v="validated"/>
    <x v="0"/>
    <m/>
    <s v="Colin van Noordt"/>
    <d v="2021-05-27T00:00:00"/>
    <m/>
  </r>
  <r>
    <s v="AIWT6-761"/>
    <s v="Document digitization using OCR and document management"/>
    <s v="https://modus.gr/"/>
    <s v="damanatidis@raports.gr"/>
    <s v="At the Regulatory Authority for Ports in Greece, we have acquired Papyrus, by Modus SA, a document and process management system for effective paperless office. The software facilitates hand-written document digitization using OCR, thereby enabling “AI-empowered knowledge management”, an AI typology as described in JRC report “AI Watch: Artificial Intelligence in public services”. The software's features, simplify intra-departmental workflow and handling cases under investigation by the Regulatory Authority, saving time and money."/>
    <s v="National"/>
    <x v="28"/>
    <s v="EL"/>
    <s v="Regulatory Authority for Ports"/>
    <s v="Governmental"/>
    <x v="1"/>
    <s v="Executive and legislative organs, financial and fiscal affairs, external affairs."/>
    <x v="2"/>
    <x v="4"/>
    <m/>
    <s v="Communication"/>
    <s v="Natural language processing"/>
    <m/>
    <m/>
    <m/>
    <m/>
    <m/>
    <m/>
    <m/>
    <m/>
    <s v=" 0 Confident"/>
    <m/>
    <m/>
    <s v="AI-empowered Knowledge Management"/>
    <m/>
    <m/>
    <x v="0"/>
    <m/>
    <m/>
    <m/>
    <m/>
    <m/>
    <m/>
    <s v="Internal Management"/>
    <m/>
    <m/>
    <m/>
    <s v="Improved Public Service"/>
    <m/>
    <m/>
    <m/>
    <s v="x"/>
    <m/>
    <b v="0"/>
    <b v="0"/>
    <m/>
    <m/>
    <m/>
    <m/>
    <m/>
    <m/>
    <m/>
    <b v="0"/>
    <m/>
    <m/>
    <m/>
    <s v="Survey Use and impact of AI in the public sector. 2021"/>
    <s v="retired"/>
    <x v="1"/>
    <m/>
    <s v="Colin van Noordt"/>
    <d v="2021-07-19T00:00:00"/>
    <m/>
  </r>
  <r>
    <s v="AIWT6-762"/>
    <s v="Machine Learning for resource allocation process"/>
    <s v="www.csn.se"/>
    <m/>
    <s v="We are evaluating a machine learning model that supports the resource allocation process. Preliminary results indicate that the model has about 15-25 % better effiency at matching the need for personnel to the rates of incoming calls compared to the current method. The application is currently being evaluated._x000a__x000a_The model uses supervised machine learning _x000a_with the assumption of a quasi-poisson distributed random variable. No other model has yet been evaluted and further experimentation is planned._x000a__x000a_There is no available weblink or such that we can provide. Its an internal application. The link below is just to our main web page."/>
    <s v="National"/>
    <x v="18"/>
    <s v="SE"/>
    <s v="Centrala studiestödsnämnden"/>
    <s v="Governmental"/>
    <x v="9"/>
    <s v="Education not definable by level."/>
    <x v="8"/>
    <x v="4"/>
    <m/>
    <s v="Planning"/>
    <s v="Planning and Scheduling"/>
    <m/>
    <m/>
    <m/>
    <m/>
    <m/>
    <m/>
    <m/>
    <m/>
    <s v=" 0 Confident"/>
    <m/>
    <m/>
    <s v="Predictive Analytics, Simulation and Data Visualisation"/>
    <m/>
    <m/>
    <x v="0"/>
    <m/>
    <m/>
    <m/>
    <m/>
    <m/>
    <m/>
    <s v="Internal Management"/>
    <m/>
    <m/>
    <m/>
    <s v="Improved Public Service"/>
    <m/>
    <m/>
    <m/>
    <s v="x"/>
    <m/>
    <b v="0"/>
    <b v="0"/>
    <m/>
    <m/>
    <m/>
    <m/>
    <m/>
    <m/>
    <m/>
    <b v="0"/>
    <m/>
    <m/>
    <m/>
    <s v="Survey Use and impact of AI in the public sector. 2021"/>
    <s v="validated"/>
    <x v="1"/>
    <s v="[Marco] not enough details"/>
    <s v="Colin van Noordt"/>
    <d v="2021-07-21T00:00:00"/>
    <m/>
  </r>
  <r>
    <s v="AIWT6-763"/>
    <s v="Efficient and targeted COVID-19 border testing via reinforcement learning"/>
    <s v="https://www.nature.com/articles/s41586-021-04014-z"/>
    <s v="Department of Operations, Information and Decisions, Wharton School, University of Pennsylvania, Philadelphia, PA, USA_x000a__x000a_Hamsa Bastani"/>
    <s v="Here we report the design and performance of a reinforcement learning system, nicknamed ‘Eva’. In the summer of 2020, Eva was deployed across all Greek borders to limit the influx of asymptomatic travellers infected with SARS-CoV-2, and to inform border policies through real-time estimates of COVID-19 prevalence. In contrast to country-wide protocols, Eva allocated Greece’s limited testing resources based upon incoming travellers’ demographic information and testing results from previous travellers."/>
    <s v="National"/>
    <x v="28"/>
    <s v="EL"/>
    <s v="Department of Hygiene and Epidemiology - University of Thessaly"/>
    <s v="Central-Government"/>
    <x v="4"/>
    <s v="Public health services."/>
    <x v="1"/>
    <x v="7"/>
    <m/>
    <s v="Learning"/>
    <s v="Machine learning"/>
    <s v="Machine learning"/>
    <m/>
    <s v="A-MLA"/>
    <m/>
    <m/>
    <m/>
    <s v="Focus directly natural persons"/>
    <s v="Limited-risk"/>
    <s v=" 0 Confident"/>
    <m/>
    <m/>
    <m/>
    <s v="Analysis, monitoring and regulatory research"/>
    <s v="Monitoring policy implementation"/>
    <x v="0"/>
    <m/>
    <s v="Yes"/>
    <s v="Yes"/>
    <s v="G2C"/>
    <s v="Dynamic Data"/>
    <s v="Dynamic Data"/>
    <s v="Contact tracing"/>
    <m/>
    <m/>
    <s v="Organizational / Sustained Change"/>
    <s v="Improved Public Service"/>
    <m/>
    <m/>
    <m/>
    <s v="x"/>
    <m/>
    <b v="0"/>
    <b v="0"/>
    <m/>
    <m/>
    <m/>
    <m/>
    <m/>
    <m/>
    <m/>
    <b v="0"/>
    <m/>
    <m/>
    <m/>
    <s v="IPSO DB"/>
    <s v="validated"/>
    <x v="0"/>
    <m/>
    <s v="Colin van Noordt"/>
    <d v="2021-10-05T00:00:00"/>
    <m/>
  </r>
  <r>
    <s v="AIWT6-764"/>
    <s v="Predictive Healthcare Assistance DB (BDA) in Regione Lombardia"/>
    <s v=" "/>
    <s v="Giuseppe Preziosi ARIA Spa twitter:@preziosig"/>
    <s v="the evolution of the Assisted Database from a predictive point of view of the Region, which up to now has been involved in stratifying the_x000a_Lombard population, according to their consumption, on 62 chronic pathologies for tracers, level of complexity, territory, gender, age group and assistance. The project has_x000a_having regard to the scientific direction of the Logical Epidemic Observatory of the Lombardy Region led by Dr. Luca Merlino of the General Welfare Directorate."/>
    <s v="Regional"/>
    <x v="12"/>
    <s v="IT"/>
    <s v="Aria Spa"/>
    <s v="Local Government"/>
    <x v="4"/>
    <s v="Health n.e.c."/>
    <x v="1"/>
    <x v="7"/>
    <m/>
    <s v="Planning"/>
    <s v="Planning and Scheduling"/>
    <s v="Machine learning"/>
    <m/>
    <s v="A-MLA"/>
    <m/>
    <m/>
    <s v="12-ClinicalUse"/>
    <m/>
    <s v="High-risk"/>
    <s v=" 0 Confident"/>
    <m/>
    <m/>
    <m/>
    <s v="Analysis, monitoring and regulatory research"/>
    <s v="Prediction and planning "/>
    <x v="0"/>
    <m/>
    <s v="No"/>
    <s v="Yes"/>
    <s v="G2G"/>
    <s v="Historical Data"/>
    <s v="Historical Data"/>
    <s v="Business intelligence"/>
    <m/>
    <m/>
    <s v="Transformative / Disruptive"/>
    <b v="0"/>
    <m/>
    <m/>
    <m/>
    <m/>
    <m/>
    <s v="Improved Administration Efficency"/>
    <s v="Improved Administrative Efficiency"/>
    <s v="x"/>
    <s v="x"/>
    <s v="x"/>
    <s v="x"/>
    <m/>
    <m/>
    <m/>
    <b v="0"/>
    <m/>
    <m/>
    <m/>
    <s v="https://www.ariaspa.it/wps/portal/Aria/Home/progetti/digital/intelligenza-artificiale/"/>
    <s v="validated"/>
    <x v="0"/>
    <m/>
    <s v="Marco Combetto"/>
    <d v="2021-10-11T00:00:00"/>
    <m/>
  </r>
  <r>
    <s v="AIWT6-765"/>
    <s v="Finding the ‘next-best-clinical-action&quot;"/>
    <s v=" "/>
    <s v="Giuseppe Preziosi ARIA Spa twitter:@preziosig"/>
    <s v="Use of data &amp; process mining techniques, of the characteristics of a specific pathology: cognitive dementia. The project aims to identify the so-called 'next-best-clinical-action', that is to analyze and predict, according to consumption and health events of the chronic population affected by this_x000a_pathology, what the medical pathway may be, the 'patient journey ', carried out by a chronic patient, year by year, in the five years following the onset of the disease."/>
    <s v="Regional"/>
    <x v="12"/>
    <s v="IT"/>
    <s v="Aria Spa"/>
    <s v="Local Government"/>
    <x v="4"/>
    <s v="Health n.e.c."/>
    <x v="1"/>
    <x v="7"/>
    <m/>
    <s v="Learning"/>
    <s v="Machine learning"/>
    <s v="Machine learning"/>
    <m/>
    <s v="A-MLA"/>
    <m/>
    <m/>
    <s v="12-ClinicalUse"/>
    <m/>
    <s v="High-risk"/>
    <s v=" 0 Confident"/>
    <s v="A11-Medical devices, Reg. (EU) 2017/745"/>
    <m/>
    <m/>
    <s v="Analysis, monitoring and regulatory research"/>
    <s v="Prediction and planning "/>
    <x v="0"/>
    <m/>
    <s v="No"/>
    <s v="Yes"/>
    <s v="G2G"/>
    <s v="Dynamic Data"/>
    <s v="Streaming Data"/>
    <s v="Business intelligence"/>
    <m/>
    <m/>
    <s v="Incremental / Technical Change"/>
    <b v="0"/>
    <m/>
    <m/>
    <m/>
    <m/>
    <m/>
    <s v="Improved Administration Efficency"/>
    <s v="Improved Administrative Efficiency"/>
    <m/>
    <s v="x"/>
    <s v="x"/>
    <s v="x"/>
    <m/>
    <m/>
    <m/>
    <b v="0"/>
    <m/>
    <m/>
    <m/>
    <s v="https://www.ariaspa.it/wps/portal/Aria/Home/progetti/digital/intelligenza-artificiale/"/>
    <s v="validated"/>
    <x v="0"/>
    <m/>
    <s v="Marco Combetto"/>
    <d v="2021-10-11T00:00:00"/>
    <m/>
  </r>
  <r>
    <s v="AIWT6-766"/>
    <s v="Geo Machine Learning for Health"/>
    <s v=" "/>
    <s v="Giuseppe Preziosi ARIA Spa twitter:@preziosig"/>
    <s v="In this project we look at patients suffering from respiratory diseases, in particular respiratory insufficiency, chronic obstructive pulmonary disease (COPD) and asthma. In particular, by applying machine learning techniques we are able to determine what we have defined UMTA or Minimum Unit Territorial Aggregation. A kind of geographical area where they are assisted aggregates characterized by homogeneous sanitary properties, still related to the tracers above cited defined by the Regional Logical Epidemic Observatory"/>
    <s v="Regional"/>
    <x v="12"/>
    <s v="IT"/>
    <s v="Aria Spa"/>
    <s v="Local Government"/>
    <x v="4"/>
    <s v="Health n.e.c."/>
    <x v="1"/>
    <x v="7"/>
    <m/>
    <s v="Learning"/>
    <s v="Machine learning"/>
    <s v="Machine learning"/>
    <m/>
    <s v="A-MLA"/>
    <m/>
    <m/>
    <s v="12-ClinicalUse"/>
    <m/>
    <s v="High-risk"/>
    <s v=" 0 Confident"/>
    <s v="A11-Medical devices, Reg. (EU) 2017/745"/>
    <m/>
    <m/>
    <s v="Analysis, monitoring and regulatory research"/>
    <s v="Prediction and planning "/>
    <x v="0"/>
    <m/>
    <s v="No"/>
    <s v="Yes"/>
    <s v="G2G"/>
    <s v="Historical Data"/>
    <s v="Location Data"/>
    <s v="Business intelligence"/>
    <m/>
    <m/>
    <s v="Incremental / Technical Change"/>
    <b v="0"/>
    <m/>
    <m/>
    <m/>
    <m/>
    <m/>
    <s v="Improved Administration Efficency"/>
    <s v="Improved Administrative Efficiency"/>
    <s v="x"/>
    <m/>
    <s v="x"/>
    <m/>
    <m/>
    <m/>
    <m/>
    <b v="0"/>
    <m/>
    <m/>
    <m/>
    <s v="https://www.ariaspa.it/wps/portal/Aria/Home/progetti/digital/intelligenza-artificiale/"/>
    <s v="validated"/>
    <x v="0"/>
    <m/>
    <s v="Marco Combetto"/>
    <d v="2021-10-11T00:00:00"/>
    <m/>
  </r>
  <r>
    <s v="AIWT6-767"/>
    <s v="CEF Data Marketplace"/>
    <s v="https://www.datamarketplace.eu/"/>
    <s v="twitter: @CefData  (FBK and TAUS)"/>
    <s v="Data Marketplace is a universal and secure market for high-quality language data for MT and ML applications. #languagedata #datatraining #datamarketplace #data"/>
    <s v="Multinational"/>
    <x v="13"/>
    <s v="NL"/>
    <s v="TAUS "/>
    <s v="Consortium"/>
    <x v="1"/>
    <s v="General services."/>
    <x v="3"/>
    <x v="7"/>
    <m/>
    <s v="Communication"/>
    <s v="Natural language processing"/>
    <m/>
    <s v="text analysis"/>
    <s v="B-LGA"/>
    <m/>
    <m/>
    <m/>
    <m/>
    <s v="Minimal-risk"/>
    <s v="-3 Not Confident"/>
    <m/>
    <m/>
    <m/>
    <s v="Public services and engagement"/>
    <s v="Data Sharing Management"/>
    <x v="0"/>
    <s v="Yes"/>
    <s v="Yes"/>
    <s v="No"/>
    <s v="G2B"/>
    <s v="Dynamic Data"/>
    <s v="Location Data"/>
    <s v="Data access and reuse"/>
    <m/>
    <s v="2 - IOP4AI​"/>
    <s v="Transformative / Disruptive"/>
    <s v="Improved Public Service"/>
    <m/>
    <m/>
    <s v="x"/>
    <s v="x"/>
    <s v="x"/>
    <s v="Open Government Capabilities"/>
    <b v="0"/>
    <m/>
    <m/>
    <m/>
    <m/>
    <m/>
    <m/>
    <m/>
    <s v="Open government capabilities"/>
    <s v="x"/>
    <m/>
    <m/>
    <s v="https://www.datamarketplace.eu/"/>
    <s v="validated"/>
    <x v="0"/>
    <m/>
    <s v="Marco Combetto"/>
    <d v="2021-10-11T00:00:00"/>
    <m/>
  </r>
  <r>
    <s v="AIWT6-768"/>
    <s v="ANCI Lombardia - CVqui-Jobiri_x000a_"/>
    <s v="https://cvqui.jobiri.com/"/>
    <s v="Claudio Sponchioni (CEO) info@jobiri.com "/>
    <s v="he solution created by Jobiri with the collaboration of the Informagiovani of Cremona, Crema, Lodi, Novate Milanese and Bergamo. It is an integrated ecosystem of intelligent career services capable of digitizing the services for the work of youth information in the Lombardy Region._x000a_The project, sponsored by Anci Lombardia, was born from a public-private co-planning led by the municipality of Cremona (lead body) and the innovative startup with a social vocation Jobiri. _x000a_Citizens in the area: can develop their own professional project, consult job opportunities, create resumes with thousands of examples, take advantage of dozens of cover letter templates, train in interviews with video simulations and improve their CV with automatic suggestions._x000a_Public institutions: can improve the offer of employment services for citizens and businesses in the area thanks to self-service technologies that favor job matching and develop employability skills._x000a_Companies: who can engage candidates more effectively thanks to employer branding tools, publish job opportunities, manage the selection process and collaborate with institutions to share employment trends."/>
    <s v="Regional"/>
    <x v="12"/>
    <s v="IT"/>
    <s v="Municipality of Cremona (Lombardia)"/>
    <s v="Local Government"/>
    <x v="0"/>
    <s v="Unemployment."/>
    <x v="1"/>
    <x v="7"/>
    <m/>
    <s v="Communication"/>
    <s v="Natural language processing"/>
    <m/>
    <s v="text analysis"/>
    <s v="B-LGA"/>
    <m/>
    <m/>
    <m/>
    <s v="Focus directly natural persons"/>
    <s v="Limited-risk"/>
    <s v=" 0 Confident"/>
    <m/>
    <m/>
    <m/>
    <s v="Public services and engagement"/>
    <s v="Service personalisation (various)"/>
    <x v="0"/>
    <s v="Yes"/>
    <s v="No"/>
    <s v="Yes"/>
    <s v="G2C"/>
    <s v="Dynamic Data"/>
    <s v="Streaming Data"/>
    <s v="Co-designed services"/>
    <m/>
    <m/>
    <s v="Incremental / Technical Change"/>
    <s v="Improved Public Service"/>
    <m/>
    <m/>
    <m/>
    <s v="x"/>
    <m/>
    <b v="0"/>
    <b v="0"/>
    <m/>
    <m/>
    <m/>
    <m/>
    <m/>
    <m/>
    <m/>
    <b v="0"/>
    <m/>
    <m/>
    <m/>
    <s v="https://www.jobiri.com/intelligenza-artificiale-nella-pubblica-amministrazione/"/>
    <s v="validated"/>
    <x v="0"/>
    <m/>
    <s v="Marco Combetto"/>
    <d v="2021-10-20T00:00:00"/>
    <m/>
  </r>
  <r>
    <s v="AIWT6-769"/>
    <s v="MATHISIS H2020 - Italian Pilot (MIUR)"/>
    <s v="http://mathisis-project.eu"/>
    <s v="Ana María Piñuela (Atos Spain)"/>
    <s v="Public subjects involved were Italian public schools of first and second degree. Managing Affective learning through intelligent atoms _x000a_and smart interaction. Through the project, a teaching support platform was created for children with ASD, ADHD, autism spectrum and multiple disabilities. The platform, connected to a webcam, an instrument for the recognition of movement and a gyroscope, through the AI ​​techniques of affective computing recognizes the moods nd attention levels of the students and, based on these, increases or decreases the degree of difficulty of the didactic exercises._x000a_The project was tested on a sample of first and second grade Italian public schools, involving just under a hundred students. According to the first results of the experiment, the use of this platform has improved the learning path of the students by increasing their concentration and attention levels."/>
    <s v="Multinational"/>
    <x v="12"/>
    <s v="IT"/>
    <s v="Nurogames GmbH and ATOS Spain"/>
    <s v="Consortium"/>
    <x v="9"/>
    <s v="Education not definable by level."/>
    <x v="4"/>
    <x v="1"/>
    <m/>
    <s v="Reasoning"/>
    <s v="Knowledge representation"/>
    <m/>
    <m/>
    <s v="B-LGA"/>
    <s v="3-Education"/>
    <s v="3b-Education-students"/>
    <m/>
    <m/>
    <s v="High-risk"/>
    <s v="-2 High/Limited"/>
    <m/>
    <m/>
    <m/>
    <s v="Analysis, monitoring and regulatory research"/>
    <s v="Information analysis processes"/>
    <x v="0"/>
    <s v="Yes"/>
    <s v="Yes"/>
    <s v="No"/>
    <s v="G2G"/>
    <s v="Historical Data"/>
    <s v="Historical Data"/>
    <s v="Public Services and engagement"/>
    <m/>
    <m/>
    <s v="Incremental / Technical Change"/>
    <b v="0"/>
    <m/>
    <m/>
    <m/>
    <m/>
    <m/>
    <s v="Improved Administration Efficency"/>
    <s v="Improved Administrative Efficiency"/>
    <m/>
    <m/>
    <s v="x"/>
    <s v="x"/>
    <m/>
    <m/>
    <m/>
    <b v="0"/>
    <m/>
    <m/>
    <m/>
    <s v="https://ia.italia.it/assets/librobianco.pdf"/>
    <s v="validated"/>
    <x v="0"/>
    <m/>
    <s v="Marco Combetto"/>
    <d v="2021-10-20T00:00:00"/>
    <m/>
  </r>
  <r>
    <s v="AIWT6-771"/>
    <s v="DANTE H2020"/>
    <s v="https://www.h2020-dante.eu"/>
    <s v="Vito Morreale_x000a__x000a_Engineering Ingegneria Informatica srl"/>
    <s v="The Dante project - DEtecting and ANalysing TErrorist related online contents and financial activities involves 18 European countries, including Italy, which participates in it with the Ministry of Defense. and with the General Command of the Carabinieri. Through the project, an automated system for extrapolating data from unstructured sources was created, which works through AI methods and techniques applied to web mining, capable of identifying, retrieving, collecting and analyzing large quantities of heterogeneous and multiple languages ​​both on the free-to-air web and on the dark and deep web to track the operations of terrorist networks, in particular financing, training and propaganda activities. This system allows you to greatly improve and make more accurate the investigation techniques of the police on terrorism and trace information even on channels traditionally more difficult to investigate, such as the dark web._x000a_"/>
    <s v="Multinational"/>
    <x v="12"/>
    <s v="IT"/>
    <s v="Italy Minister of Defense"/>
    <s v="Consortium"/>
    <x v="1"/>
    <s v="General services."/>
    <x v="4"/>
    <x v="1"/>
    <m/>
    <s v="Communication"/>
    <s v="Natural language processing"/>
    <m/>
    <s v="text analysis"/>
    <s v="B-LGA"/>
    <m/>
    <m/>
    <m/>
    <s v="Focus directly natural persons"/>
    <s v="Limited-risk"/>
    <s v=" 0 Confident"/>
    <m/>
    <m/>
    <m/>
    <s v="Internal management"/>
    <s v="Internal primary processes"/>
    <x v="0"/>
    <s v="Yes"/>
    <s v="Yes"/>
    <s v="Yes"/>
    <s v="G2G"/>
    <s v="Dynamic Data"/>
    <s v="Streaming Data"/>
    <s v="Public Services and engagement"/>
    <m/>
    <m/>
    <s v="Incremental / Technical Change"/>
    <b v="0"/>
    <m/>
    <m/>
    <m/>
    <m/>
    <m/>
    <s v="Improved Administration Efficency"/>
    <s v="Improved Administrative Efficiency"/>
    <m/>
    <m/>
    <s v="x"/>
    <s v="x"/>
    <m/>
    <m/>
    <m/>
    <b v="0"/>
    <m/>
    <m/>
    <m/>
    <s v="https://ia.italia.it/assets/librobianco.pdf_x000a_https://www.corrierecomunicazioni.it/digital-economy/intelligenza-artificiale-e-pa-italia-in-rampa-di-lancio/"/>
    <s v="validated"/>
    <x v="0"/>
    <m/>
    <s v="Marco Combetto"/>
    <d v="2021-10-20T00:00:00"/>
    <m/>
  </r>
  <r>
    <s v="AIWT6-772"/>
    <s v="Mobilità Integrata Trentino Trasporti (MITT)"/>
    <s v="http://www.trasporti.provincia.tn.it/"/>
    <s v="serv.trasporti@provincia.tn.it"/>
    <s v="The MITT makes it possible to optimize the management of the provincial public transport system in such a way as to offer a better and more effective service to the citizen. It provides for the introduction of smart cards, for the management of integrated and differentiated tariffs, which can then be used in a multiservice logic. Real-time monitoring of local public transport vehicles and travel time management for Trentino Trasporti, AI technologies are used to detect the position of buses in real time and transmit information on journey times to passengers as well as to predict and plan the bus scheduling"/>
    <s v="Regional"/>
    <x v="12"/>
    <s v="ITH20"/>
    <s v="Provincia autonoma di Trento - Trentino Trasporti (in house)"/>
    <s v="Local Government"/>
    <x v="3"/>
    <s v="Transport"/>
    <x v="1"/>
    <x v="7"/>
    <m/>
    <s v="Learning"/>
    <s v="Machine learning"/>
    <s v="Machine learning"/>
    <m/>
    <s v="A-MLA"/>
    <m/>
    <m/>
    <s v="16-Transportation"/>
    <m/>
    <s v="Minimal-risk"/>
    <s v=" 0 Confident"/>
    <m/>
    <m/>
    <m/>
    <s v="Public services and engagement"/>
    <s v="Service integration (various)"/>
    <x v="0"/>
    <s v="No"/>
    <s v="No"/>
    <s v="No"/>
    <s v="G2C"/>
    <s v="Dynamic Data"/>
    <s v="Location Data"/>
    <s v="Public Services and engagement"/>
    <m/>
    <s v="1 - IOPofAISys"/>
    <s v="Organizational / Sustained Change"/>
    <s v="Improved Public Service"/>
    <m/>
    <m/>
    <s v="x"/>
    <s v="x"/>
    <m/>
    <b v="0"/>
    <b v="0"/>
    <m/>
    <m/>
    <m/>
    <m/>
    <m/>
    <m/>
    <m/>
    <b v="0"/>
    <m/>
    <m/>
    <m/>
    <s v="https://cms.uitp.org/wp/wp-content/uploads/2021/03/IOT-KB-final.pdf"/>
    <s v="validated"/>
    <x v="0"/>
    <m/>
    <s v="Marco Combetto"/>
    <d v="2021-10-25T00:00:00"/>
    <m/>
  </r>
  <r>
    <s v="AIWT6-773"/>
    <s v="GADgET: Detection of addition patterns in online game"/>
    <s v="https://www.fct.pt/media/docs/Brochura_ResearchinDataScienceandAIappliedtoPA.pdf"/>
    <s v="Mauro Castelli_x000a_Universidade Nova de Lisbon_x000a_and FCT _x000a_Av. D. Carlos I, 126_x000a_1249-074 Lisboa_x000a_Portugal_x000a_Tel: 213 924 300_x000a_Fax: 213 956 519"/>
    <s v="It propose a system based on a version of Recurrent Neural networks the architecture of which will be optimized by a neuroevolution algorithm. To effectively resolve the problem under consideration, this system must be able to render efficient comparisons of time series associated with different gamblers’ behaviors, in a way that also takes the temporal dimension of the problem into account"/>
    <s v="National"/>
    <x v="24"/>
    <s v="PT"/>
    <s v="FCT (Fundação para a Ciência e Tecnologia)"/>
    <s v="Central-Government"/>
    <x v="0"/>
    <s v="Social protection n.e.c."/>
    <x v="3"/>
    <x v="2"/>
    <n v="2022"/>
    <s v="Learning"/>
    <s v="Machine learning"/>
    <s v="Machine learning"/>
    <m/>
    <s v="A-MLA"/>
    <m/>
    <m/>
    <m/>
    <s v="Focus directly natural persons"/>
    <s v="Limited-risk"/>
    <s v=" 0 Confident"/>
    <m/>
    <m/>
    <m/>
    <s v="Enforcement"/>
    <s v="Predictive enforcement processes"/>
    <x v="0"/>
    <m/>
    <s v="No"/>
    <s v="No"/>
    <s v="G2G"/>
    <s v="Historical Data"/>
    <s v="Historical Data"/>
    <s v="Detection systems"/>
    <m/>
    <m/>
    <s v="Organizational / Sustained Change"/>
    <b v="0"/>
    <m/>
    <m/>
    <m/>
    <m/>
    <m/>
    <s v="Improved Administration Efficency"/>
    <s v="Improved Administrative Efficiency"/>
    <m/>
    <m/>
    <m/>
    <s v="x"/>
    <m/>
    <m/>
    <m/>
    <b v="0"/>
    <m/>
    <m/>
    <m/>
    <m/>
    <s v="validated"/>
    <x v="0"/>
    <m/>
    <s v="Paulo Quaresma"/>
    <d v="2021-10-31T00:00:00"/>
    <m/>
  </r>
  <r>
    <s v="AIWT6-776"/>
    <s v="AICE(Data Science and Over-Indebtedness: Use of AI algorithms in Credit and Debts)"/>
    <s v="https://www.fct.pt/media/docs/Brochura_ResearchinDataScienceandAIappliedtoPA.pdf"/>
    <s v="Leonardo Vanneschi - Universidade Nova de Lisboa and_x000a_FCT _x000a_Av. D. Carlos I, 126_x000a_1249-074 Lisboa_x000a_Portugal_x000a_Tel: 213 924 300_x000a_Fax: 213 956 519"/>
    <s v="Data Science and Over-Indebtedness: Use of Artificial Intelligence Algorithms in Credit Consumption and Debt Reconciliation in Portugal"/>
    <s v="National"/>
    <x v="24"/>
    <s v="PT"/>
    <s v="FCT (Fundação para a Ciência e Tecnologia)"/>
    <s v="Central-Government"/>
    <x v="0"/>
    <s v="Social protection n.e.c."/>
    <x v="3"/>
    <x v="0"/>
    <n v="2022"/>
    <s v="Learning"/>
    <s v="Machine learning"/>
    <s v="Machine learning"/>
    <m/>
    <s v="A-MLA"/>
    <m/>
    <m/>
    <m/>
    <s v="Focus directly natural persons"/>
    <s v="Limited-risk"/>
    <s v=" 0 Confident"/>
    <m/>
    <m/>
    <m/>
    <s v="Analysis, monitoring and regulatory research"/>
    <s v="Information analysis processes"/>
    <x v="0"/>
    <m/>
    <s v="No"/>
    <s v="No"/>
    <s v="G2G"/>
    <s v="Historical Data"/>
    <s v="Historical Data"/>
    <s v="Detection systems"/>
    <m/>
    <m/>
    <s v="Organizational / Sustained Change"/>
    <b v="0"/>
    <m/>
    <m/>
    <m/>
    <m/>
    <m/>
    <s v="Improved Administration Efficency"/>
    <s v="Improved Administrative Efficiency"/>
    <m/>
    <m/>
    <s v="x"/>
    <m/>
    <m/>
    <m/>
    <m/>
    <b v="0"/>
    <m/>
    <m/>
    <m/>
    <m/>
    <s v="validated"/>
    <x v="0"/>
    <m/>
    <s v="Paulo Quaresma"/>
    <d v="2021-10-31T00:00:00"/>
    <m/>
  </r>
  <r>
    <s v="AIWT6-778"/>
    <s v="MapIntel - Interactive Visual Analysis Platform for Competitive Intelligence"/>
    <s v="https://www.fct.pt/apoios/projectos/consulta/vglobal_projecto?idProjecto=156523&amp;idElemConcurso=14115,_x000a_https://www.fct.pt/media/docs/Brochura_ResearchinDataScienceandAIappliedtoPA.pdf"/>
    <s v="Fernando José Ferreira Lucas Bação - Universidade Nova de Lisboa and _x000a_AMA - Agency for Administrative Modernisation, I.P._x000a_Address: Rua de Santa Marta n.º 55_x000a_1150 - 294 Lisboa_x000a_E-mail: ama@ama.pt_x000a_Telephone: 21 723 12 00"/>
    <s v="In this project we propose a neural network-based document clustering system, which is a genuine contentaddressable memory system, meaning it clusters and stores text documents so they can be retrieved based on their content. Using Self-Organizing Maps (SOM’s), documents are mapped as points on a semantic map, in a topological order that describes the similarity of their contents. This map is then used as a metaphor to interact with the text corpus, creating an interactive visual analytics tool, allowing for its exploration through different, but correlated views and iteratively selecting and examining document"/>
    <s v="National"/>
    <x v="24"/>
    <s v="PT"/>
    <s v="AMA (Agência para a Modernização Administrativa)"/>
    <s v="Central-Government"/>
    <x v="3"/>
    <s v="General economic, commercial and labour affair"/>
    <x v="3"/>
    <x v="2"/>
    <n v="2021"/>
    <s v="Reasoning"/>
    <s v="Automated reasoning"/>
    <m/>
    <m/>
    <s v="B-LGA"/>
    <m/>
    <m/>
    <m/>
    <m/>
    <s v="Minimal-risk"/>
    <s v=" 0 Confident"/>
    <m/>
    <m/>
    <m/>
    <s v="Analysis, monitoring and regulatory research"/>
    <s v="Prediction and planning "/>
    <x v="0"/>
    <m/>
    <s v="No"/>
    <s v="No"/>
    <s v="G2G"/>
    <s v="Dynamic Data"/>
    <s v="Streaming Data"/>
    <s v="Business intelligence"/>
    <m/>
    <m/>
    <s v="Organizational / Sustained Change"/>
    <b v="0"/>
    <m/>
    <m/>
    <m/>
    <m/>
    <m/>
    <s v="Improved Administration Efficency"/>
    <s v="Improved Administrative Efficiency"/>
    <m/>
    <m/>
    <s v="x"/>
    <m/>
    <m/>
    <m/>
    <m/>
    <b v="0"/>
    <m/>
    <m/>
    <m/>
    <m/>
    <s v="validated"/>
    <x v="0"/>
    <m/>
    <s v="Paulo Quaresma"/>
    <d v="2021-10-31T00:00:00"/>
    <m/>
  </r>
  <r>
    <s v="AIWT6-779"/>
    <s v="MILITARY CARE  (improve customer satisfaction through cognitive models of text and voice)"/>
    <s v="https://www.ama.gov.pt/web/agencia-para-a-modernizacao-administrativa/mais-ap"/>
    <s v="AMA - Agency for Administrative Modernisation, I.P._x000a_Address: Rua de Santa Marta n.º 55_x000a_1150 - 294 Lisboa_x000a_E-mail: ama@ama.pt_x000a_Telephone: 21 723 12 00"/>
    <s v="MILITARY CARE - AIcare aims to improve customer and business satisfaction through cognitive models of text and voice."/>
    <s v="National"/>
    <x v="24"/>
    <s v="PT"/>
    <s v="AMA (Agência para a Modernização Administrativa)"/>
    <s v="Central-Government"/>
    <x v="6"/>
    <s v="Military defence."/>
    <x v="1"/>
    <x v="2"/>
    <n v="2020"/>
    <s v="Perception"/>
    <s v="Audio processing"/>
    <m/>
    <m/>
    <s v="B-LGA"/>
    <m/>
    <m/>
    <m/>
    <s v="Focus directly natural persons"/>
    <s v="Limited-risk"/>
    <s v="-3 Not Confident"/>
    <m/>
    <m/>
    <m/>
    <s v="Public services and engagement"/>
    <s v="Service personalisation (various)"/>
    <x v="0"/>
    <m/>
    <s v="No"/>
    <s v="No"/>
    <s v="G2B"/>
    <s v="Historical Data"/>
    <s v="Historical Data"/>
    <s v="Business intelligence"/>
    <m/>
    <m/>
    <s v="Organizational / Sustained Change"/>
    <s v="Improved Public Service"/>
    <m/>
    <s v="x"/>
    <m/>
    <s v="x"/>
    <m/>
    <b v="0"/>
    <b v="0"/>
    <m/>
    <m/>
    <m/>
    <m/>
    <m/>
    <m/>
    <m/>
    <b v="0"/>
    <m/>
    <m/>
    <m/>
    <m/>
    <s v="validated"/>
    <x v="0"/>
    <m/>
    <s v="Paulo Quaresma"/>
    <d v="2021-10-31T00:00:00"/>
    <m/>
  </r>
  <r>
    <s v="AIWT6-780"/>
    <s v="IA-SI Project - Artificial Intelligence in Incentive Systems"/>
    <m/>
    <s v="AMA - Agency for Administrative Modernisation, I.P._x000a_Address: Rua de Santa Marta n.º 55_x000a_1150 - 294 Lisboa_x000a_E-mail: ama@ama.pt_x000a_Telephone: 21 723 12 00"/>
    <s v="IA-SI Project - Artificial Intelligence in Incentive Systems"/>
    <s v="National"/>
    <x v="24"/>
    <s v="PT"/>
    <s v="AMA (Agência para a Modernização Administrativa)"/>
    <s v="Governmental"/>
    <x v="1"/>
    <s v="General economic, commercial and labour affair"/>
    <x v="2"/>
    <x v="2"/>
    <n v="2021"/>
    <s v="Reasoning"/>
    <s v="Automated reasoning"/>
    <m/>
    <m/>
    <m/>
    <m/>
    <m/>
    <m/>
    <m/>
    <m/>
    <s v=" 0 Confident"/>
    <m/>
    <m/>
    <m/>
    <m/>
    <m/>
    <x v="0"/>
    <m/>
    <s v="No"/>
    <s v="No"/>
    <m/>
    <m/>
    <m/>
    <s v="Business intelligence"/>
    <m/>
    <m/>
    <m/>
    <s v="Improved Public Service"/>
    <m/>
    <m/>
    <m/>
    <s v="x"/>
    <s v="x"/>
    <b v="0"/>
    <b v="0"/>
    <m/>
    <m/>
    <m/>
    <m/>
    <m/>
    <m/>
    <m/>
    <b v="0"/>
    <m/>
    <m/>
    <m/>
    <m/>
    <s v="validated"/>
    <x v="1"/>
    <s v="Not nough details"/>
    <s v="Paulo Quaresma"/>
    <d v="2021-10-31T00:00:00"/>
    <m/>
  </r>
  <r>
    <s v="AIWT6-781"/>
    <s v="Extended Situational and Operational Knowledge Management Service for National Cyberspace"/>
    <s v="https://www.ama.gov.pt/web/agencia-para-a-modernizacao-administrativa/mais-ap"/>
    <s v="AMA - Agency for Administrative Modernisation, I.P._x000a_Address: Rua de Santa Marta n.º 55_x000a_1150 - 294 Lisboa_x000a_E-mail: ama@ama.pt_x000a_Telephone: 21 723 12 00"/>
    <s v="National Cybersecurity Center – Extended Situational and Operational Knowledge Management Service for National Cyberspace."/>
    <s v="National"/>
    <x v="24"/>
    <s v="PT"/>
    <s v="AMA (Agência para a Modernização Administrativa)"/>
    <s v="Central-Government"/>
    <x v="6"/>
    <s v="Security"/>
    <x v="3"/>
    <x v="2"/>
    <n v="2021"/>
    <s v="Reasoning"/>
    <s v="Optimisation"/>
    <m/>
    <m/>
    <s v="B-LGA"/>
    <m/>
    <m/>
    <m/>
    <m/>
    <s v="Minimal-risk"/>
    <s v=" 0 Confident"/>
    <m/>
    <m/>
    <m/>
    <s v="Enforcement"/>
    <s v="Predictive enforcement processes"/>
    <x v="0"/>
    <m/>
    <s v="No"/>
    <s v="No"/>
    <s v="G2G"/>
    <s v="Dynamic Data"/>
    <s v="Dynamic Data"/>
    <s v="Cybersecurity"/>
    <m/>
    <m/>
    <s v="Organizational / Sustained Change"/>
    <b v="0"/>
    <m/>
    <m/>
    <m/>
    <m/>
    <m/>
    <s v="Improved Administration Efficency"/>
    <s v="Improved Administrative Efficiency"/>
    <m/>
    <m/>
    <s v="x"/>
    <m/>
    <m/>
    <m/>
    <m/>
    <b v="0"/>
    <m/>
    <m/>
    <m/>
    <m/>
    <s v="validated"/>
    <x v="0"/>
    <m/>
    <s v="Paulo Quaresma"/>
    <d v="2021-10-31T00:00:00"/>
    <m/>
  </r>
  <r>
    <s v="AIWT6-782"/>
    <s v="Methodologies for AI use in data analysis and statistical validation from markets regulated by ERSAR"/>
    <s v="https://www.ama.gov.pt/web/agencia-para-a-modernizacao-administrativa/mais-ap"/>
    <s v="AMA - Agency for Administrative Modernisation, I.P._x000a_Address: Rua de Santa Marta n.º 55_x000a_1150 - 294 Lisboa_x000a_E-mail: ama@ama.pt_x000a_Telephone: 21 723 12 00"/>
    <s v="Definition, testing and adoption of methodologies for the application of artificial intelligence in the analysis and statistical validation of data from markets regulated by ERSAR."/>
    <s v="National"/>
    <x v="24"/>
    <s v="PT"/>
    <s v="AMA (Agência para a Modernização Administrativa)"/>
    <s v="Central-Government"/>
    <x v="3"/>
    <s v="Economic affairs n.e.c"/>
    <x v="3"/>
    <x v="2"/>
    <n v="2021"/>
    <s v="Learning"/>
    <s v="Machine learning"/>
    <s v="Machine learning"/>
    <m/>
    <s v="A-MLA"/>
    <m/>
    <m/>
    <m/>
    <m/>
    <s v="Minimal-risk"/>
    <s v="-1 Minimal/Limited"/>
    <m/>
    <m/>
    <m/>
    <s v="Internal management"/>
    <s v="Internal support processes"/>
    <x v="0"/>
    <m/>
    <s v="No"/>
    <s v="No"/>
    <s v="G2G"/>
    <s v="Historical Data"/>
    <s v="Historical Data"/>
    <s v="Business intelligence"/>
    <m/>
    <m/>
    <s v="Incremental / Technical Change"/>
    <b v="0"/>
    <m/>
    <m/>
    <m/>
    <m/>
    <m/>
    <s v="Improved Administration Efficency"/>
    <s v="Improved Administrative Efficiency"/>
    <m/>
    <m/>
    <s v="x"/>
    <m/>
    <m/>
    <m/>
    <m/>
    <b v="0"/>
    <m/>
    <m/>
    <m/>
    <m/>
    <s v="validated"/>
    <x v="0"/>
    <m/>
    <s v="Paulo Quaresma"/>
    <d v="2021-10-31T00:00:00"/>
    <m/>
  </r>
  <r>
    <s v="AIWT6-783"/>
    <s v="Creation of the Data Processing Infrastructure for the Intelligence Unit"/>
    <m/>
    <s v="AMA - Agency for Administrative Modernisation, I.P._x000a_Address: Rua de Santa Marta n.º 55_x000a_1150 - 294 Lisboa_x000a_E-mail: ama@ama.pt_x000a_Telephone: 21 723 12 00"/>
    <s v="Creation of the Data Processing Infrastructure for the Intelligence Unit"/>
    <s v="National"/>
    <x v="24"/>
    <s v="PT"/>
    <s v="AMA (Agência para a Modernização Administrativa)"/>
    <s v="Governmental"/>
    <x v="1"/>
    <s v="General economic, commercial and labour affair"/>
    <x v="2"/>
    <x v="2"/>
    <n v="2021"/>
    <s v="Learning"/>
    <s v="Machine learning"/>
    <m/>
    <m/>
    <m/>
    <m/>
    <m/>
    <m/>
    <m/>
    <m/>
    <s v=" 0 Confident"/>
    <m/>
    <m/>
    <m/>
    <m/>
    <m/>
    <x v="0"/>
    <m/>
    <s v="No"/>
    <s v="No"/>
    <m/>
    <m/>
    <m/>
    <s v="Business intelligence"/>
    <m/>
    <m/>
    <m/>
    <s v="Improved Public Service"/>
    <m/>
    <m/>
    <m/>
    <s v="x"/>
    <s v="x"/>
    <b v="0"/>
    <b v="0"/>
    <m/>
    <m/>
    <m/>
    <m/>
    <m/>
    <m/>
    <m/>
    <b v="0"/>
    <m/>
    <m/>
    <m/>
    <m/>
    <s v="validated"/>
    <x v="1"/>
    <s v="Not nough details"/>
    <s v="Paulo Quaresma"/>
    <d v="2021-10-31T00:00:00"/>
    <m/>
  </r>
  <r>
    <s v="AIWT6-786"/>
    <s v="Data Science in Automatic Coding and Predictive EXPRESSION ANALYSIS"/>
    <m/>
    <s v="AMA - Agency for Administrative Modernisation, I.P._x000a_Address: Rua de Santa Marta n.º 55_x000a_1150 - 294 Lisboa_x000a_E-mail: ama@ama.pt_x000a_Telephone: 21 723 12 00"/>
    <s v="DATA SCIENCE IN AUTOMATIC CODING and PREDICTIVE EXPRESSION ANALYSIS"/>
    <s v="National"/>
    <x v="24"/>
    <s v="PT"/>
    <s v="AMA (Agência para a Modernização Administrativa)"/>
    <s v="Governmental"/>
    <x v="1"/>
    <s v="General economic, commercial and labour affair"/>
    <x v="2"/>
    <x v="2"/>
    <n v="2020"/>
    <s v="Planning"/>
    <s v="Planning and Scheduling"/>
    <m/>
    <m/>
    <m/>
    <m/>
    <m/>
    <m/>
    <m/>
    <m/>
    <s v=" 0 Confident"/>
    <m/>
    <m/>
    <m/>
    <m/>
    <m/>
    <x v="0"/>
    <m/>
    <s v="No"/>
    <s v="No"/>
    <m/>
    <m/>
    <m/>
    <s v="Process digitalisation"/>
    <m/>
    <m/>
    <m/>
    <s v="Improved Public Service"/>
    <m/>
    <m/>
    <m/>
    <s v="x"/>
    <m/>
    <b v="0"/>
    <b v="0"/>
    <m/>
    <m/>
    <m/>
    <m/>
    <m/>
    <m/>
    <m/>
    <b v="0"/>
    <m/>
    <m/>
    <m/>
    <m/>
    <s v="validated"/>
    <x v="1"/>
    <s v="Not nough details"/>
    <s v="Paulo Quaresma"/>
    <d v="2021-10-31T00:00:00"/>
    <m/>
  </r>
  <r>
    <s v="AIWT6-787"/>
    <s v="CEOS - Knowledge of the Evolution of Opportunities between the Genders"/>
    <s v="https://www.ipp.pt/research/research_centres/business_sciences/ceos"/>
    <s v="AMA - Agency for Administrative Modernisation, I.P._x000a_Address: Rua de Santa Marta n.º 55_x000a_1150 - 294 Lisboa_x000a_E-mail: ama@ama.pt_x000a_Telephone: 21 723 12 00"/>
    <s v="CEOS - Knowledge of the Evolution of Opportunities between the Genders"/>
    <s v="National"/>
    <x v="24"/>
    <s v="PT"/>
    <s v="AMA (Agência para a Modernização Administrativa)"/>
    <s v="Central-Government"/>
    <x v="0"/>
    <s v="Social protection n.e.c."/>
    <x v="1"/>
    <x v="2"/>
    <n v="2020"/>
    <s v="Learning"/>
    <s v="Machine learning"/>
    <s v="Machine learning"/>
    <m/>
    <s v="A-MLA"/>
    <m/>
    <m/>
    <m/>
    <m/>
    <s v="Minimal-risk"/>
    <s v=" 0 Confident"/>
    <m/>
    <m/>
    <m/>
    <s v="Analysis, monitoring and regulatory research"/>
    <s v="Information analysis processes"/>
    <x v="0"/>
    <m/>
    <s v="No"/>
    <s v="No"/>
    <s v="G2G"/>
    <s v="Historical Data"/>
    <s v="Historical Data"/>
    <s v="Detection systems"/>
    <m/>
    <m/>
    <s v="Incremental / Technical Change"/>
    <b v="0"/>
    <m/>
    <m/>
    <m/>
    <m/>
    <m/>
    <s v="Improved Administration Efficency"/>
    <s v="Improved Administrative Efficiency"/>
    <m/>
    <m/>
    <s v="x"/>
    <s v="x"/>
    <m/>
    <m/>
    <m/>
    <b v="0"/>
    <m/>
    <m/>
    <m/>
    <m/>
    <s v="validated"/>
    <x v="0"/>
    <m/>
    <s v="Paulo Quaresma"/>
    <d v="2021-10-31T00:00:00"/>
    <m/>
  </r>
  <r>
    <s v="AIWT6-788"/>
    <s v="The Science of Energy Data"/>
    <m/>
    <s v="AMA - Agency for Administrative Modernisation, I.P._x000a_Address: Rua de Santa Marta n.º 55_x000a_1150 - 294 Lisboa_x000a_E-mail: ama@ama.pt_x000a_Telephone: 21 723 12 00"/>
    <s v="The Science of Energy Data"/>
    <s v="National"/>
    <x v="24"/>
    <s v="PT"/>
    <s v="AMA (Agência para a Modernização Administrativa)"/>
    <s v="Governmental"/>
    <x v="3"/>
    <s v="Fuel and energy"/>
    <x v="2"/>
    <x v="2"/>
    <n v="2021"/>
    <s v="Learning"/>
    <s v="Machine learning"/>
    <m/>
    <m/>
    <m/>
    <m/>
    <m/>
    <m/>
    <m/>
    <m/>
    <s v=" 0 Confident"/>
    <m/>
    <m/>
    <m/>
    <m/>
    <m/>
    <x v="0"/>
    <m/>
    <s v="No"/>
    <s v="No"/>
    <m/>
    <m/>
    <m/>
    <s v="Business intelligence"/>
    <m/>
    <m/>
    <m/>
    <s v="Improved Public Service"/>
    <m/>
    <m/>
    <m/>
    <s v="x"/>
    <m/>
    <b v="0"/>
    <b v="0"/>
    <m/>
    <m/>
    <m/>
    <m/>
    <m/>
    <m/>
    <m/>
    <b v="0"/>
    <m/>
    <m/>
    <m/>
    <m/>
    <s v="validated"/>
    <x v="1"/>
    <s v="not enough details"/>
    <s v="Paulo Quaresma"/>
    <d v="2021-10-31T00:00:00"/>
    <m/>
  </r>
  <r>
    <s v="AIWT6-789"/>
    <s v="ASAE Intelligent Management and Operational Control Center - CIGESCOP"/>
    <s v="https://www.asae.gov.pt/destaques55/projeto-cigescop.aspx"/>
    <s v="AMA - Agency for Administrative Modernisation, I.P._x000a_Address: Rua de Santa Marta n.º 55_x000a_1150 - 294 Lisboa_x000a_E-mail: ama@ama.pt_x000a_Telephone: 21 723 12 00"/>
    <s v="The CIGESCOP project has as main objectives:_x000a_-Strengthen the institutional capacity of ASAE as a Criminal Police and Administrative Authority, strengthening and qualitatively increasing the interaction between ASAE, citizens and companies;_x000a_-Undertake a process reengineering leveraged with innovation models based on Artificial Intelligence and Data Science, in order to optimize management and operational control, providing a more effective and efficient response to the activity inspection, enhancing public health, consumer protection and safeguarding the rules of free competition;_x000a_-Streamline work processes, human and technological resources, with task automation, promoting the Organization's digital transformation"/>
    <s v="National"/>
    <x v="24"/>
    <s v="PT"/>
    <s v="AMA (Agência para a Modernização Administrativa)"/>
    <s v="Central-Government"/>
    <x v="1"/>
    <s v="Public Services"/>
    <x v="1"/>
    <x v="2"/>
    <n v="2021"/>
    <s v="Planning"/>
    <s v="Planning and Scheduling"/>
    <m/>
    <m/>
    <s v="B-LGA"/>
    <m/>
    <m/>
    <m/>
    <s v="Use critical realtime data"/>
    <s v="Limited-risk"/>
    <s v=" 0 Confident"/>
    <m/>
    <m/>
    <m/>
    <s v="Enforcement"/>
    <s v="Supporting inspection processes"/>
    <x v="0"/>
    <m/>
    <s v="No"/>
    <s v="No"/>
    <s v="G2G"/>
    <s v="Historical Data"/>
    <s v="Historical Data"/>
    <s v="Business intelligence"/>
    <m/>
    <m/>
    <s v="Transformative / Disruptive"/>
    <b v="0"/>
    <m/>
    <m/>
    <m/>
    <m/>
    <m/>
    <s v="Improved Administration Efficency"/>
    <s v="Improved Administrative Efficiency"/>
    <m/>
    <m/>
    <s v="x"/>
    <m/>
    <m/>
    <m/>
    <m/>
    <b v="0"/>
    <m/>
    <m/>
    <m/>
    <m/>
    <s v="validated"/>
    <x v="0"/>
    <m/>
    <s v="Paulo Quaresma"/>
    <d v="2021-10-31T00:00:00"/>
    <m/>
  </r>
  <r>
    <s v="AIWT6-790"/>
    <s v="Understanding the determinants of academic performance from Portuguese secondary education system"/>
    <s v="https://link.springer.com/article/10.1007/s10639-020-10316-y"/>
    <s v="FCT _x000a_Av. D. Carlos I, 126_x000a_1249-074 Lisboa_x000a_Portugal_x000a_Tel: 213 924 300_x000a_Fax: 213 956 519"/>
    <s v="Using an anonymous 2014–15 school year dataset from the Directorate-General for Statistics of Education and Science (DGEEC) of the Portuguese Ministry of Education, the work carried out a predictive power comparison between the classic multilinear regression model and a chosen set of machine learning algorithms. A multilinear regression model is used in parallel with random forest, support vector machine, artificial neural network and extreme gradient boosting machine stacking ensemble implementations"/>
    <s v="National"/>
    <x v="24"/>
    <s v="PT"/>
    <s v="FCT (Fundação para a Ciência e Tecnologia)"/>
    <s v="Central-Government"/>
    <x v="9"/>
    <s v="Secondary education."/>
    <x v="3"/>
    <x v="2"/>
    <n v="2021"/>
    <s v="Learning"/>
    <s v="Machine learning"/>
    <s v="Machine learning"/>
    <m/>
    <s v="A-MLA"/>
    <s v="3-Education"/>
    <m/>
    <m/>
    <s v="Human Rights"/>
    <s v="Limited-risk"/>
    <s v="-2 High/Limited"/>
    <m/>
    <m/>
    <m/>
    <s v="Analysis, monitoring and regulatory research"/>
    <s v="Prediction and planning "/>
    <x v="0"/>
    <m/>
    <s v="No"/>
    <s v="No"/>
    <s v="G2G"/>
    <s v="Historical Data"/>
    <s v="Historical Data"/>
    <s v="Predictive systems"/>
    <m/>
    <m/>
    <s v="Incremental / Technical Change"/>
    <b v="0"/>
    <m/>
    <m/>
    <m/>
    <m/>
    <m/>
    <s v="Improved Administration Efficency"/>
    <s v="Improved Administrative Efficiency"/>
    <m/>
    <m/>
    <s v="x"/>
    <m/>
    <m/>
    <m/>
    <m/>
    <b v="0"/>
    <m/>
    <m/>
    <m/>
    <m/>
    <s v="validated"/>
    <x v="0"/>
    <m/>
    <s v="Paulo Quaresma"/>
    <d v="2021-10-31T00:00:00"/>
    <m/>
  </r>
  <r>
    <s v="AIWT6-791"/>
    <s v="Modeling student flow in the Portuguese education system"/>
    <s v="https://www.fct.pt/apoios/projectos/consulta/vglobal_projecto?idProjecto=154455&amp;idElemConcurso=12346"/>
    <s v="Luís Miguel Parreira e Correia_x000a_FCiências.ID - Associação para a Investigação e Desenvolvimento de Ciências (Fciências.ID)_x000a_FCT _x000a_Av. D. Carlos I, 126_x000a_1249-074 Lisboa_x000a_Portugal_x000a_Tel: 213 924 300_x000a_Fax: 213 956 519"/>
    <s v="Modeling student flow in the Portuguese education system"/>
    <s v="National"/>
    <x v="24"/>
    <s v="PT"/>
    <s v="FCT (Fundação para a Ciência e Tecnologia)"/>
    <s v="Central-Government"/>
    <x v="9"/>
    <s v="Secondary education."/>
    <x v="3"/>
    <x v="2"/>
    <n v="2022"/>
    <s v="Reasoning"/>
    <s v="Automated reasoning"/>
    <m/>
    <m/>
    <s v="B-LGA"/>
    <s v="3-Education"/>
    <m/>
    <m/>
    <s v="Focus directly natural persons"/>
    <s v="Limited-risk"/>
    <s v="-1 Minimal/Limited"/>
    <m/>
    <m/>
    <m/>
    <s v="Analysis, monitoring and regulatory research"/>
    <s v="Prediction and planning "/>
    <x v="0"/>
    <m/>
    <s v="No"/>
    <s v="No"/>
    <s v="G2G"/>
    <s v="Historical Data"/>
    <s v="Historical Data"/>
    <s v="Business intelligence"/>
    <m/>
    <m/>
    <s v="Incremental / Technical Change"/>
    <b v="0"/>
    <m/>
    <m/>
    <m/>
    <m/>
    <m/>
    <s v="Improved Administration Efficency"/>
    <s v="Improved Administrative Efficiency"/>
    <m/>
    <m/>
    <s v="x"/>
    <m/>
    <m/>
    <m/>
    <m/>
    <b v="0"/>
    <m/>
    <m/>
    <m/>
    <m/>
    <s v="validated"/>
    <x v="0"/>
    <m/>
    <s v="Paulo Quaresma"/>
    <d v="2021-10-31T00:00:00"/>
    <m/>
  </r>
  <r>
    <s v="AIWT6-792"/>
    <s v="HEALTHI.CO: Factors for promoting dialogue and healthy behaviors in online school communities."/>
    <s v="https://www.fct.pt/media/docs/Brochura_ResearchinDataScienceandAIappliedtoPA.pdf"/>
    <s v="Manuel Marques-Pita_x000a_COFAC - Cooperativa de Formação e Animação Cultural, CRL and FCT _x000a_Av. D. Carlos I, 126_x000a_1249-074 Lisboa_x000a_Portugal_x000a_Tel: 213 924 300_x000a_Fax: 213 956 519"/>
    <s v="The project do: 1) convert student and teacher generated utterances to a representation that captures four important features with likely impact on conversation health: key phrases, sentiment, topic and arguments; 2) Working with conversations represented this way, we will use sophisticated data/network science algorithms to identify and fully characterise the key factors that drive different modular dynamic building blocks of online conversation; 3) the newly acquired knowledge will be encoded in a sophisticated AI-based system "/>
    <s v="National"/>
    <x v="24"/>
    <s v="PT"/>
    <s v="FCT (Fundação para a Ciência e Tecnologia)"/>
    <s v="Central-Government"/>
    <x v="9"/>
    <s v="Secondary education."/>
    <x v="3"/>
    <x v="7"/>
    <n v="2023"/>
    <s v="Learning"/>
    <s v="Machine learning"/>
    <s v="Machine learning"/>
    <m/>
    <s v="A-MLA"/>
    <s v="3-Education"/>
    <s v="3b-Education-students"/>
    <m/>
    <m/>
    <s v="High-risk"/>
    <s v="-3 Not Confident"/>
    <m/>
    <m/>
    <m/>
    <s v="Public services and engagement"/>
    <s v="Engagement management"/>
    <x v="0"/>
    <m/>
    <s v="No"/>
    <s v="No"/>
    <s v="G2C"/>
    <s v="Dynamic Data"/>
    <s v="Dynamic Data"/>
    <s v="Co-designed services"/>
    <m/>
    <m/>
    <s v="Incremental / Technical Change"/>
    <s v="Improved Public Service"/>
    <m/>
    <s v="x"/>
    <m/>
    <s v="x"/>
    <m/>
    <b v="0"/>
    <b v="0"/>
    <m/>
    <m/>
    <m/>
    <m/>
    <m/>
    <m/>
    <m/>
    <b v="0"/>
    <m/>
    <m/>
    <m/>
    <m/>
    <s v="validated"/>
    <x v="0"/>
    <m/>
    <s v="Paulo Quaresma"/>
    <d v="2021-10-31T00:00:00"/>
    <m/>
  </r>
  <r>
    <s v="AIWT6-794"/>
    <s v="OPAS - Permanent Observatory on School Dropout and Success"/>
    <m/>
    <s v="AMA - Agency for Administrative Modernisation, I.P._x000a_Address: Rua de Santa Marta n.º 55_x000a_1150 - 294 Lisboa_x000a_E-mail: ama@ama.pt_x000a_Telephone: 21 723 12 00"/>
    <s v="OPAS - Permanent Observatory on School Dropout and Success"/>
    <s v="National"/>
    <x v="24"/>
    <s v="PT"/>
    <s v="AMA (Agência para a Modernização Administrativa)"/>
    <s v="Governmental"/>
    <x v="9"/>
    <s v="Secondary education."/>
    <x v="2"/>
    <x v="2"/>
    <n v="2022"/>
    <s v="Reasoning"/>
    <s v="Automated reasoning"/>
    <m/>
    <m/>
    <m/>
    <m/>
    <m/>
    <m/>
    <m/>
    <m/>
    <s v=" 0 Confident"/>
    <m/>
    <m/>
    <m/>
    <m/>
    <m/>
    <x v="0"/>
    <m/>
    <s v="No"/>
    <s v="Yes"/>
    <m/>
    <m/>
    <m/>
    <s v="Business intelligence"/>
    <m/>
    <m/>
    <m/>
    <s v="Improved Public Service"/>
    <m/>
    <s v="x"/>
    <m/>
    <s v="x"/>
    <m/>
    <b v="0"/>
    <b v="0"/>
    <m/>
    <m/>
    <m/>
    <m/>
    <m/>
    <m/>
    <m/>
    <b v="0"/>
    <m/>
    <m/>
    <m/>
    <m/>
    <s v="validated"/>
    <x v="1"/>
    <s v="not enough details"/>
    <s v="Paulo Quaresma"/>
    <d v="2021-10-31T00:00:00"/>
    <m/>
  </r>
  <r>
    <s v="AIWT6-796"/>
    <s v="SARAI – Security Advanced Research with Artificial Intelligence"/>
    <s v="https://www.ua.pt/pt/projetos-id/774"/>
    <s v="AMA - Agency for Administrative Modernisation, I.P._x000a_Address: Rua de Santa Marta n.º 55_x000a_1150 - 294 Lisboa_x000a_E-mail: ama@ama.pt_x000a_Telephone: 21 723 12 00"/>
    <s v="Explore the mechanisms and techniques of Artificial Intelligence and data science to respond to the challenge of obtaining accurate information in a timely manner, creating a next-generation response."/>
    <s v="National"/>
    <x v="24"/>
    <s v="PT"/>
    <s v="AMA (Agência para a Modernização Administrativa)"/>
    <s v="Central-Government"/>
    <x v="1"/>
    <s v="General services."/>
    <x v="3"/>
    <x v="2"/>
    <n v="2021"/>
    <s v="Learning"/>
    <s v="Machine learning"/>
    <s v="Machine learning"/>
    <m/>
    <s v="A-MLA"/>
    <m/>
    <m/>
    <m/>
    <m/>
    <s v="Minimal-risk"/>
    <s v=" 0 Confident"/>
    <m/>
    <m/>
    <m/>
    <s v="Public services and engagement"/>
    <s v="Service integration (various)"/>
    <x v="0"/>
    <m/>
    <s v="No"/>
    <s v="Yes"/>
    <s v="G2G"/>
    <s v="Dynamic Data"/>
    <s v="Dynamic Data"/>
    <s v="Cybersecurity"/>
    <m/>
    <m/>
    <s v="Organizational / Sustained Change"/>
    <b v="0"/>
    <m/>
    <m/>
    <m/>
    <m/>
    <m/>
    <s v="Improved Administration Efficency"/>
    <s v="Improved Administrative Efficiency"/>
    <m/>
    <m/>
    <m/>
    <s v="x"/>
    <m/>
    <m/>
    <m/>
    <b v="0"/>
    <m/>
    <m/>
    <m/>
    <m/>
    <s v="validated"/>
    <x v="0"/>
    <m/>
    <s v="Paulo Quaresma"/>
    <d v="2021-10-31T00:00:00"/>
    <m/>
  </r>
  <r>
    <s v="AIWT6-797"/>
    <s v="CDAP@UP (Predictive Analysis to Promote Student Success and Fight School Dropout)"/>
    <s v="https://sigarra.up.pt/fcup/en/PROJECTOS_GERAL.FICHA_PROJECTO?P_ID=74997"/>
    <s v="AMA - Agency for Administrative Modernisation, I.P._x000a_Address: Rua de Santa Marta n.º 55_x000a_1150 - 294 Lisboa_x000a_E-mail: ama@ama.pt_x000a_Telephone: 21 723 12 00"/>
    <s v="Objectives and Activities Activities:  1-Subcontracting of diagnostic tasks (atv 1) _x000a_2-Subcontracting of data preparation tasks (atv 2)_x000a_3-Acquisition of Business Intelligencesoftware _x000a_4-Subcontracting development and implementation of analysis model and its prototyping (atvs. 3 and 4) _x000a_5-Subcontracting of test and prototype testing tasks (atv 5)_x000a_6-Subcontracting of model implementation tasks in environment (atv 6 - PHASE B) _x000a_7-Actions for the presentation of results and dissemination of the operation"/>
    <s v="National"/>
    <x v="24"/>
    <s v="PT"/>
    <s v="AMA (Agência para a Modernização Administrativa)"/>
    <s v="Central-Government"/>
    <x v="9"/>
    <s v="Education not definable by level."/>
    <x v="3"/>
    <x v="2"/>
    <n v="2021"/>
    <s v="Planning"/>
    <s v="Planning and Scheduling"/>
    <m/>
    <m/>
    <s v="B-LGA"/>
    <s v="3-Education"/>
    <s v="3b-Education-students"/>
    <m/>
    <m/>
    <s v="High-risk"/>
    <s v="-3 Not Confident"/>
    <m/>
    <m/>
    <m/>
    <s v="Analysis, monitoring and regulatory research"/>
    <s v="Prediction and planning "/>
    <x v="0"/>
    <m/>
    <s v="No"/>
    <s v="Yes"/>
    <s v="G2G"/>
    <s v="Dynamic Data"/>
    <s v="Streaming Data"/>
    <s v="Business intelligence"/>
    <m/>
    <m/>
    <s v="Incremental / Technical Change"/>
    <b v="0"/>
    <m/>
    <m/>
    <m/>
    <m/>
    <m/>
    <s v="Improved Administration Efficency"/>
    <s v="Improved Administrative Efficiency"/>
    <m/>
    <m/>
    <s v="x"/>
    <s v="x"/>
    <m/>
    <m/>
    <m/>
    <b v="0"/>
    <m/>
    <m/>
    <m/>
    <m/>
    <s v="validated"/>
    <x v="0"/>
    <m/>
    <s v="Paulo Quaresma"/>
    <d v="2021-10-31T00:00:00"/>
    <m/>
  </r>
  <r>
    <s v="AIWT6-798"/>
    <s v="P.IA.ES - Modeling and prediction of failure and school dropout in Higher Education"/>
    <s v="https://www.researchgate.net/publication/351066139_Early_Prediction_of_Student%27s_Performance_in_Higher_Education_A_Case_Study"/>
    <s v="AMA - Agency for Administrative Modernisation, I.P._x000a_Address: Rua de Santa Marta n.º 55_x000a_1150 - 294 Lisboa_x000a_E-mail: ama@ama.pt_x000a_Telephone: 21 723 12 00"/>
    <s v="This work aims to contribute to the reduction of academic failure at higher education, by using machine learning techniques to identify students at risk of failure at an early stage of their academic path, so that strategies to support them can be put into place. A dataset from a higher education institution is used to build classification models to predict academic performance of students. The dataset includes information known at the time of student’s enrollment – academic path, demographics and social-economic factors. The problem is formulated as a three category classification task, in which there’s a strong imbalance towards one of the classes. Algorithms to promote class balancing with synthetic oversampling are tested, and classification models are trained and evaluated, both with standard machine learning algorithms and state of the art boosting algorithms. Our results show that boosting algorithms respond better to the specific classification task than standard methods. However, even these state of the art algorithms fall short in correctly identifying the majority of cases in one of the minority classes. Future directions of this study include the addition of information regarding student’s first year performance, such as academic grades from the first academic semesters."/>
    <s v="National"/>
    <x v="24"/>
    <s v="PT"/>
    <s v="AMA (Agência para a Modernização Administrativa)"/>
    <s v="Central-Government"/>
    <x v="9"/>
    <s v="Secondary education."/>
    <x v="4"/>
    <x v="2"/>
    <n v="2021"/>
    <s v="Planning"/>
    <s v="Planning and Scheduling"/>
    <m/>
    <m/>
    <s v="B-LGA"/>
    <s v="3-Education"/>
    <s v="3b-Education-students"/>
    <m/>
    <m/>
    <s v="High-risk"/>
    <s v="-3 Not Confident"/>
    <m/>
    <m/>
    <m/>
    <s v="Analysis, monitoring and regulatory research"/>
    <s v="Prediction and planning "/>
    <x v="0"/>
    <m/>
    <s v="No"/>
    <s v="No"/>
    <s v="G2C"/>
    <s v="Dynamic Data"/>
    <s v="Streaming Data"/>
    <s v="Detection systems"/>
    <m/>
    <m/>
    <s v="Organizational / Sustained Change"/>
    <s v="Improved Public Service"/>
    <m/>
    <s v="x"/>
    <m/>
    <s v="x"/>
    <m/>
    <b v="0"/>
    <b v="0"/>
    <m/>
    <m/>
    <m/>
    <m/>
    <m/>
    <m/>
    <m/>
    <b v="0"/>
    <m/>
    <m/>
    <m/>
    <m/>
    <s v="validated"/>
    <x v="0"/>
    <m/>
    <s v="Paulo Quaresma"/>
    <d v="2021-10-31T00:00:00"/>
    <m/>
  </r>
  <r>
    <s v="AIWT6-799"/>
    <s v="EDU.IA – Artificial Intelligence Assisted Tutoring"/>
    <m/>
    <s v="AMA - Agency for Administrative Modernisation, I.P._x000a_Address: Rua de Santa Marta n.º 55_x000a_1150 - 294 Lisboa_x000a_E-mail: ama@ama.pt_x000a_Telephone: 21 723 12 00"/>
    <s v="EDU.IA – Artificial Intelligence Assisted Tutoring"/>
    <s v="National"/>
    <x v="24"/>
    <s v="PT"/>
    <s v="AMA (Agência para a Modernização Administrativa)"/>
    <s v="Governmental"/>
    <x v="9"/>
    <s v="Education n.e.c."/>
    <x v="2"/>
    <x v="2"/>
    <n v="2021"/>
    <s v="Communication"/>
    <s v="Natural language processing"/>
    <m/>
    <m/>
    <m/>
    <m/>
    <m/>
    <m/>
    <m/>
    <m/>
    <s v=" 0 Confident"/>
    <m/>
    <m/>
    <m/>
    <m/>
    <m/>
    <x v="0"/>
    <m/>
    <s v="No"/>
    <s v="No"/>
    <m/>
    <m/>
    <m/>
    <s v="Disintermediation and decentralised networks"/>
    <m/>
    <m/>
    <m/>
    <s v="Improved Public Service"/>
    <m/>
    <m/>
    <m/>
    <s v="x"/>
    <m/>
    <b v="0"/>
    <b v="0"/>
    <m/>
    <m/>
    <m/>
    <m/>
    <m/>
    <m/>
    <m/>
    <b v="0"/>
    <m/>
    <m/>
    <m/>
    <m/>
    <s v="validated"/>
    <x v="1"/>
    <s v="not nough details"/>
    <s v="Paulo Quaresma"/>
    <d v="2021-10-31T00:00:00"/>
    <m/>
  </r>
  <r>
    <s v="AIWT6-801"/>
    <s v="ICDS4IM - Intelligent Support for Clinical Decision in Intensive Care Medicine"/>
    <s v="https://www.researchgate.net/publication/340637924_A_New_Architecture_for_Intelligent_Clinical_Decision_Support_for_Intensive_Medicine"/>
    <s v="FCT _x000a_Av. D. Carlos I, 126_x000a_1249-074 Lisboa_x000a_Portugal_x000a_Tel: 213 924 300_x000a_Fax: 213 956 519"/>
    <s v="Real-time and intelligent decision support systems are of most importance to supply intensive care professionals with important information in useful time. The work presented hereby shows an architectural overview of the communication system with bedside devices such as vital sign monitors. Intelligent Decision Support System for Intensive Medicine (ICDS4IM) goal is to ensure information quality and availability to Intensive Medicine professionals to take supported decisions in a mutable environment where complex and unpredictable events are a common state."/>
    <s v="National"/>
    <x v="24"/>
    <s v="PT"/>
    <s v="FCT (Fundação para a Ciência e Tecnologia)"/>
    <s v="Central-Government"/>
    <x v="4"/>
    <s v="Public health services."/>
    <x v="3"/>
    <x v="2"/>
    <n v="2021"/>
    <s v="Learning"/>
    <s v="Machine learning"/>
    <s v="Machine learning"/>
    <m/>
    <s v="A-MLA"/>
    <m/>
    <m/>
    <s v="12-ClinicalUse"/>
    <m/>
    <s v="High-risk"/>
    <s v=" 0 Confident"/>
    <s v="A11-Medical devices, Reg. (EU) 2017/745"/>
    <m/>
    <s v=" "/>
    <s v="Public services and engagement"/>
    <s v="Service personalisation (various)"/>
    <x v="0"/>
    <s v=" "/>
    <s v="No"/>
    <s v="No"/>
    <s v="G2G"/>
    <s v="Dynamic Data"/>
    <s v="Dynamic Data"/>
    <s v="Predictive systems"/>
    <m/>
    <m/>
    <s v="Organizational / Sustained Change"/>
    <b v="0"/>
    <m/>
    <m/>
    <m/>
    <m/>
    <m/>
    <s v="Improved Administration Efficency"/>
    <s v="Improved Administrative Efficiency"/>
    <m/>
    <m/>
    <m/>
    <s v="x"/>
    <m/>
    <m/>
    <m/>
    <b v="0"/>
    <m/>
    <m/>
    <m/>
    <s v=" "/>
    <s v="validated"/>
    <x v="0"/>
    <s v=" "/>
    <s v="Paulo Quaresma"/>
    <d v="2021-10-31T00:00:00"/>
    <m/>
  </r>
  <r>
    <s v="AIWT6-802"/>
    <s v="Application of AI in the Screening, Counseling and Referral Service of the NHS 24"/>
    <s v="https://www.fct.pt/media/docs/Brochura_ResearchinDataScienceandAIappliedtoPA.pdf"/>
    <s v="FCT _x000a_Av. D. Carlos I, 126_x000a_1249-074 Lisboa_x000a_Portugal_x000a_Tel: 213 924 300_x000a_Fax: 213 956 519"/>
    <s v="Application of Artificial Intelligence and Natural Language Processing Methodologies in the Screening, Counseling and Referral Service of the NHS 24"/>
    <s v="National"/>
    <x v="24"/>
    <s v="PT"/>
    <s v="FCT (Fundação para a Ciência e Tecnologia)"/>
    <s v="Central-Government"/>
    <x v="4"/>
    <s v="Public health services."/>
    <x v="3"/>
    <x v="0"/>
    <n v="2021"/>
    <s v="Communication"/>
    <s v="Natural language processing"/>
    <s v="Machine learning"/>
    <s v="speech recognition"/>
    <s v="A-MLA"/>
    <m/>
    <m/>
    <m/>
    <s v="Focus directly natural persons"/>
    <s v="Limited-risk"/>
    <s v="-3 Not Confident"/>
    <m/>
    <m/>
    <m/>
    <s v="Enforcement"/>
    <s v="Smart Recognition processes"/>
    <x v="0"/>
    <m/>
    <s v="No"/>
    <s v="No"/>
    <s v="G2G"/>
    <s v="Dynamic Data"/>
    <s v="Streaming Data"/>
    <s v="Predictive systems"/>
    <m/>
    <m/>
    <s v="Incremental / Technical Change"/>
    <b v="0"/>
    <m/>
    <m/>
    <m/>
    <m/>
    <m/>
    <s v="Improved Administration Efficency"/>
    <s v="Improved Administrative Efficiency"/>
    <m/>
    <m/>
    <m/>
    <s v="x"/>
    <m/>
    <m/>
    <m/>
    <b v="0"/>
    <m/>
    <m/>
    <m/>
    <m/>
    <s v="validated"/>
    <x v="0"/>
    <m/>
    <s v="Paulo Quaresma"/>
    <d v="2021-10-31T00:00:00"/>
    <m/>
  </r>
  <r>
    <s v="AIWT6-803"/>
    <s v="PrevOcupAI - AI applied to the prevention of work-related illnesses in Public Administration"/>
    <s v="https://www.fct.pt/media/docs/Brochura_ResearchinDataScienceandAIappliedtoPA.pdf"/>
    <s v="Hugo Filipe Silveira Gamboa_x000a_NOVA.ID.FCT - Associação para a Inovação e Desenvolvimento da FCT (UNL) and FCT _x000a_Av. D. Carlos I, 126_x000a_1249-074 Lisboa_x000a_Portugal_x000a_Tel: 213 924 300_x000a_Fax: 213 956 519"/>
    <s v="The project is contributing to: the identification and characterization of profiles related with potential WRD, of the Portuguese population and their relationship with professional categories and risk situations at work; forecast the progress of occupational disorders and the associated risk factors, to evaluate the socio-economic impact in morbidity and mortality, with emphasis to the reduced life expectancies caused by disorders and incapacity; the characterization of daily activities, while profiling a sector of workers of PA; the identification of clusters of working _x000a_activities prone to measure the exposure to risk factors; the definition of national indicators to help monitor and give alerts for occupational risk at PA"/>
    <s v="National"/>
    <x v="24"/>
    <s v="PT"/>
    <s v="FCT (Fundação para a Ciência e Tecnologia)"/>
    <s v="Central-Government"/>
    <x v="4"/>
    <s v="Public health services."/>
    <x v="3"/>
    <x v="0"/>
    <n v="2022"/>
    <s v="Learning"/>
    <s v="Machine learning"/>
    <s v="Machine learning"/>
    <m/>
    <s v="A-MLA"/>
    <m/>
    <m/>
    <m/>
    <s v="Focus directly natural persons"/>
    <s v="Limited-risk"/>
    <s v=" 0 Confident"/>
    <m/>
    <m/>
    <m/>
    <s v="Analysis, monitoring and regulatory research"/>
    <s v="Monitoring policy implementation"/>
    <x v="0"/>
    <m/>
    <s v="No"/>
    <s v="No"/>
    <s v="G2C"/>
    <s v="Historical Data"/>
    <s v="Historical Data"/>
    <s v="Business intelligence"/>
    <m/>
    <m/>
    <s v="Incremental / Technical Change"/>
    <s v="Improved Public Service"/>
    <m/>
    <m/>
    <s v="x"/>
    <m/>
    <m/>
    <b v="0"/>
    <b v="0"/>
    <m/>
    <m/>
    <m/>
    <m/>
    <m/>
    <m/>
    <m/>
    <b v="0"/>
    <m/>
    <m/>
    <m/>
    <m/>
    <s v="validated"/>
    <x v="0"/>
    <m/>
    <s v="Paulo Quaresma"/>
    <d v="2021-10-31T00:00:00"/>
    <m/>
  </r>
  <r>
    <s v="AIWT6-804"/>
    <s v="FrailCare.AI - Intelligent trajectories of fragility for the Portuguese elderly population"/>
    <s v="https://www.fct.pt/media/docs/Brochura_ResearchinDataScienceandAIappliedtoPA.pdf"/>
    <s v="Helena Cristina de Matos Canhão_x000a_Universidade Nova de Lisboa and _x000a_FCT _x000a_Av. D. Carlos I, 126_x000a_1249-074 Lisboa_x000a_Portugal_x000a_Tel: 213 924 300_x000a_Fax: 213 956 519"/>
    <s v="The main objectives were to follow in a telecare service, a group of elderly citizens with fragilty to: prevent health occurrences; early detect needs; promote integrated care in health, social and safety dimensions; and to contribute for a healthy and active ageing. As this pilot is running with successful measures, there is the need to evaluate the impact of this telecare intervention in such a societal burden related to frail elderly "/>
    <s v="National"/>
    <x v="24"/>
    <s v="PT"/>
    <s v="FCT (Fundação para a Ciência e Tecnologia)"/>
    <s v="Central-Government"/>
    <x v="4"/>
    <s v="Public health services."/>
    <x v="3"/>
    <x v="0"/>
    <n v="2021"/>
    <s v="Learning"/>
    <s v="Machine learning"/>
    <s v="Machine learning"/>
    <m/>
    <s v="A-MLA"/>
    <m/>
    <m/>
    <s v="12-ClinicalUse"/>
    <s v="Focus directly natural persons"/>
    <s v="High-risk"/>
    <s v=" 0 Confident"/>
    <s v="A11-Medical devices, Reg. (EU) 2017/745"/>
    <m/>
    <m/>
    <s v="Analysis, monitoring and regulatory research"/>
    <s v="Prediction and planning "/>
    <x v="0"/>
    <m/>
    <s v="No"/>
    <s v="No"/>
    <s v="G2G"/>
    <s v="Historical Data"/>
    <s v="Historical Data"/>
    <s v="Auditing and logging"/>
    <m/>
    <m/>
    <s v="Organizational / Sustained Change"/>
    <b v="0"/>
    <m/>
    <m/>
    <m/>
    <m/>
    <m/>
    <s v="Improved Administration Efficency"/>
    <s v="Improved Administrative Efficiency"/>
    <m/>
    <m/>
    <s v="x"/>
    <s v="x"/>
    <m/>
    <m/>
    <m/>
    <b v="0"/>
    <m/>
    <m/>
    <m/>
    <m/>
    <s v="validated"/>
    <x v="0"/>
    <m/>
    <s v="Paulo Quaresma"/>
    <d v="2021-10-31T00:00:00"/>
    <m/>
  </r>
  <r>
    <s v="AIWT6-805"/>
    <s v="Artificial intelligence to reduce mortality and identify healthy living standards"/>
    <m/>
    <s v="FCT _x000a_Av. D. Carlos I, 126_x000a_1249-074 Lisboa_x000a_Portugal_x000a_Tel: 213 924 300_x000a_Fax: 213 956 519"/>
    <s v="Artificial intelligence to reduce mortality and identify healthy living standards"/>
    <s v="National"/>
    <x v="24"/>
    <s v="PT"/>
    <s v="FCT (Fundação para a Ciência e Tecnologia)"/>
    <s v="Central-Government"/>
    <x v="4"/>
    <s v="Public health services."/>
    <x v="3"/>
    <x v="0"/>
    <n v="2022"/>
    <s v="Planning"/>
    <s v="Optimisation"/>
    <s v="Machine learning"/>
    <m/>
    <s v="A-MLA"/>
    <m/>
    <m/>
    <s v="12-ClinicalUse"/>
    <m/>
    <s v="High-risk"/>
    <s v="-2 High/Limited"/>
    <m/>
    <m/>
    <m/>
    <s v="Analysis, monitoring and regulatory research"/>
    <s v="Information analysis processes"/>
    <x v="0"/>
    <m/>
    <s v="No"/>
    <s v="No"/>
    <s v="G2G"/>
    <s v="Historical Data"/>
    <s v="Historical Data"/>
    <s v="Business intelligence"/>
    <m/>
    <m/>
    <s v="Incremental / Technical Change"/>
    <b v="0"/>
    <m/>
    <m/>
    <m/>
    <m/>
    <m/>
    <s v="Improved Administration Efficency"/>
    <s v="Improved Administrative Efficiency"/>
    <m/>
    <m/>
    <m/>
    <s v="x"/>
    <m/>
    <m/>
    <m/>
    <b v="0"/>
    <m/>
    <m/>
    <m/>
    <m/>
    <s v="validated"/>
    <x v="0"/>
    <m/>
    <s v="Paulo Quaresma"/>
    <d v="2021-10-31T00:00:00"/>
    <m/>
  </r>
  <r>
    <s v="AIWT6-806"/>
    <s v="AI4Life - Artificial intelligence as a tool to reduce Premature Mortality"/>
    <s v="https://www.fct.pt/media/docs/Brochura_ResearchinDataScienceandAIappliedtoPA.pdf"/>
    <s v="Susana Margarida da Silva Vieira_x000a_Instituto de Engenharia Mecânica (IDMEC) and_x000a_AMA - Agency for Administrative Modernisation, I.P._x000a_Address: Rua de Santa Marta n.º 55_x000a_1150 - 294 Lisboa_x000a_E-mail: ama@ama.pt_x000a_Telephone: 21 723 12 00"/>
    <s v="Machine learning techniques allow the discovery of important patterns and relationships in the data and may lead to the discovery of knowledge previously unknown to humans. In this way, it is possible not only to confirm and objectify previous notions about certain patterns, but also to obtain new knowledge"/>
    <s v="National"/>
    <x v="24"/>
    <s v="PT"/>
    <s v="AMA (Agência para a Modernização Administrativa)"/>
    <s v="Central-Government"/>
    <x v="4"/>
    <s v="Public health services."/>
    <x v="4"/>
    <x v="2"/>
    <n v="2020"/>
    <s v="Planning"/>
    <s v="Optimisation"/>
    <s v="Machine learning"/>
    <m/>
    <s v="A-MLA"/>
    <m/>
    <m/>
    <s v="12-ClinicalUse"/>
    <m/>
    <s v="High-risk"/>
    <s v="-2 High/Limited"/>
    <s v="A11-Medical devices, Reg. (EU) 2017/745"/>
    <m/>
    <m/>
    <s v="Analysis, monitoring and regulatory research"/>
    <s v="Information analysis processes"/>
    <x v="0"/>
    <m/>
    <s v="No"/>
    <s v="No"/>
    <s v="G2C"/>
    <s v="Historical Data"/>
    <s v="Historical Data"/>
    <s v="Business intelligence"/>
    <m/>
    <m/>
    <s v="Incremental / Technical Change"/>
    <s v="Improved Public Service"/>
    <m/>
    <m/>
    <s v="x"/>
    <m/>
    <m/>
    <b v="0"/>
    <b v="0"/>
    <m/>
    <m/>
    <m/>
    <m/>
    <m/>
    <m/>
    <m/>
    <b v="0"/>
    <m/>
    <m/>
    <m/>
    <m/>
    <s v="validated"/>
    <x v="0"/>
    <m/>
    <s v="Paulo Quaresma"/>
    <d v="2021-10-31T00:00:00"/>
    <m/>
  </r>
  <r>
    <s v="AIWT6-807"/>
    <s v="Support for Intelligent Decision in optimizing response times and resources to improve service quality"/>
    <m/>
    <s v="AMA - Agency for Administrative Modernisation, I.P._x000a_Address: Rua de Santa Marta n.º 55_x000a_1150 - 294 Lisboa_x000a_E-mail: ama@ama.pt_x000a_Telephone: 21 723 12 00"/>
    <s v="Support for Intelligent Decision in optimizing response times and resources to improve service quality"/>
    <s v="National"/>
    <x v="24"/>
    <s v="PT"/>
    <s v="AMA (Agência para a Modernização Administrativa)"/>
    <s v="Governmental"/>
    <x v="1"/>
    <s v="Public Services"/>
    <x v="2"/>
    <x v="2"/>
    <n v="2021"/>
    <s v="Planning"/>
    <s v="Planning and Scheduling"/>
    <m/>
    <m/>
    <m/>
    <m/>
    <m/>
    <m/>
    <m/>
    <m/>
    <s v=" 0 Confident"/>
    <m/>
    <m/>
    <m/>
    <m/>
    <m/>
    <x v="0"/>
    <m/>
    <s v="No"/>
    <s v="No"/>
    <m/>
    <m/>
    <m/>
    <s v="Predictive systems"/>
    <m/>
    <m/>
    <m/>
    <b v="0"/>
    <m/>
    <m/>
    <m/>
    <m/>
    <m/>
    <b v="0"/>
    <b v="0"/>
    <m/>
    <m/>
    <m/>
    <m/>
    <m/>
    <m/>
    <m/>
    <b v="0"/>
    <m/>
    <m/>
    <m/>
    <m/>
    <s v="validated"/>
    <x v="1"/>
    <s v="not nough details"/>
    <s v="Paulo Quaresma"/>
    <d v="2021-10-31T00:00:00"/>
    <m/>
  </r>
  <r>
    <s v="AIWT6-808"/>
    <s v="Support system for clinical intervention to identify the risk of occurrence of acute cardiovascular disease."/>
    <m/>
    <s v="AMA - Agency for Administrative Modernisation, I.P._x000a_Address: Rua de Santa Marta n.º 55_x000a_1150 - 294 Lisboa_x000a_E-mail: ama@ama.pt_x000a_Telephone: 21 723 12 00"/>
    <s v="Support system for clinical intervention to identify the risk of occurrence of acute cardiovascular disease."/>
    <s v="National"/>
    <x v="24"/>
    <s v="PT"/>
    <s v="AMA (Agência para a Modernização Administrativa)"/>
    <s v="Governmental"/>
    <x v="4"/>
    <s v="Hospital services."/>
    <x v="2"/>
    <x v="2"/>
    <n v="2022"/>
    <s v="Learning"/>
    <s v="Machine learning"/>
    <m/>
    <m/>
    <m/>
    <m/>
    <m/>
    <m/>
    <m/>
    <m/>
    <s v=" 0 Confident"/>
    <m/>
    <m/>
    <m/>
    <m/>
    <m/>
    <x v="0"/>
    <m/>
    <s v="No"/>
    <s v="No"/>
    <m/>
    <m/>
    <m/>
    <s v="Predictive systems"/>
    <m/>
    <m/>
    <m/>
    <b v="0"/>
    <m/>
    <m/>
    <m/>
    <m/>
    <m/>
    <b v="0"/>
    <b v="0"/>
    <m/>
    <m/>
    <m/>
    <m/>
    <m/>
    <m/>
    <m/>
    <b v="0"/>
    <m/>
    <m/>
    <m/>
    <m/>
    <s v="validated"/>
    <x v="1"/>
    <s v="not nough details"/>
    <s v="Paulo Quaresma"/>
    <d v="2021-10-31T00:00:00"/>
    <m/>
  </r>
  <r>
    <s v="AIWT6-809"/>
    <s v="Intelligent inpatient management as a way to increase quality and efficiency"/>
    <m/>
    <s v="AMA - Agency for Administrative Modernisation, I.P._x000a_Address: Rua de Santa Marta n.º 55_x000a_1150 - 294 Lisboa_x000a_E-mail: ama@ama.pt_x000a_Telephone: 21 723 12 00"/>
    <s v="Intelligent inpatient management as a way to increase quality and efficiency"/>
    <s v="National"/>
    <x v="24"/>
    <s v="PT"/>
    <s v="AMA (Agência para a Modernização Administrativa)"/>
    <s v="Governmental"/>
    <x v="4"/>
    <s v="Public health services."/>
    <x v="2"/>
    <x v="2"/>
    <n v="2021"/>
    <s v="Planning"/>
    <s v="Planning and Scheduling"/>
    <m/>
    <m/>
    <m/>
    <m/>
    <m/>
    <m/>
    <m/>
    <m/>
    <s v=" 0 Confident"/>
    <m/>
    <m/>
    <m/>
    <m/>
    <m/>
    <x v="0"/>
    <m/>
    <s v="No"/>
    <s v="No"/>
    <m/>
    <m/>
    <m/>
    <s v="Business intelligence"/>
    <m/>
    <m/>
    <m/>
    <b v="0"/>
    <m/>
    <m/>
    <m/>
    <m/>
    <m/>
    <b v="0"/>
    <b v="0"/>
    <m/>
    <m/>
    <m/>
    <m/>
    <m/>
    <m/>
    <m/>
    <b v="0"/>
    <m/>
    <m/>
    <m/>
    <m/>
    <s v="validated"/>
    <x v="1"/>
    <s v="not nough details"/>
    <s v="Paulo Quaresma"/>
    <d v="2021-10-31T00:00:00"/>
    <m/>
  </r>
  <r>
    <s v="AIWT6-810"/>
    <s v="AI applied to diabetes for improvement in the quality of patient care and cost rationalization"/>
    <m/>
    <s v="AMA - Agency for Administrative Modernisation, I.P._x000a_Address: Rua de Santa Marta n.º 55_x000a_1150 - 294 Lisboa_x000a_E-mail: ama@ama.pt_x000a_Telephone: 21 723 12 00"/>
    <s v="Data Science applied to diabetes for continuous improvement in the quality of patient care and cost rationalization."/>
    <s v="National"/>
    <x v="24"/>
    <s v="PT"/>
    <s v="AMA (Agência para a Modernização Administrativa)"/>
    <s v="Central-Government"/>
    <x v="4"/>
    <s v="Public health services."/>
    <x v="3"/>
    <x v="2"/>
    <n v="2021"/>
    <s v="Learning"/>
    <s v="Machine learning"/>
    <s v="Machine learning"/>
    <m/>
    <s v="A-MLA"/>
    <m/>
    <m/>
    <s v="12-ClinicalUse"/>
    <m/>
    <s v="High-risk"/>
    <s v="-3 Not Confident"/>
    <s v="A11-Medical devices, Reg. (EU) 2017/745"/>
    <m/>
    <m/>
    <s v="Public services and engagement"/>
    <s v="Service personalisation (various)"/>
    <x v="0"/>
    <m/>
    <s v="No"/>
    <s v="No"/>
    <s v="G2G"/>
    <s v="Historical Data"/>
    <s v="Historical Data"/>
    <s v="Predictive systems"/>
    <m/>
    <m/>
    <s v="Incremental / Technical Change"/>
    <b v="0"/>
    <m/>
    <m/>
    <m/>
    <m/>
    <m/>
    <s v="Improved Administration Efficency"/>
    <s v="Improved Administrative Efficiency"/>
    <m/>
    <m/>
    <s v="x"/>
    <s v="x"/>
    <m/>
    <m/>
    <m/>
    <b v="0"/>
    <m/>
    <m/>
    <m/>
    <m/>
    <s v="validated"/>
    <x v="0"/>
    <m/>
    <s v="Paulo Quaresma"/>
    <d v="2021-10-31T00:00:00"/>
    <m/>
  </r>
  <r>
    <s v="AIWT6-811"/>
    <s v="Smart Hospital Infection Control"/>
    <m/>
    <s v="AMA - Agency for Administrative Modernisation, I.P._x000a_Address: Rua de Santa Marta n.º 55_x000a_1150 - 294 Lisboa_x000a_E-mail: ama@ama.pt_x000a_Telephone: 21 723 12 00"/>
    <s v="Smart Hospital Infection Control"/>
    <s v="National"/>
    <x v="24"/>
    <s v="PT"/>
    <s v="AMA (Agência para a Modernização Administrativa)"/>
    <s v="Governmental"/>
    <x v="4"/>
    <s v="Hospital services."/>
    <x v="2"/>
    <x v="2"/>
    <n v="2021"/>
    <s v="Learning"/>
    <s v="Machine learning"/>
    <m/>
    <m/>
    <m/>
    <m/>
    <m/>
    <m/>
    <m/>
    <m/>
    <s v=" 0 Confident"/>
    <m/>
    <m/>
    <m/>
    <m/>
    <m/>
    <x v="0"/>
    <m/>
    <s v="No"/>
    <s v="No"/>
    <m/>
    <m/>
    <m/>
    <s v="Detection systems"/>
    <m/>
    <m/>
    <m/>
    <s v="Improved Public Service"/>
    <m/>
    <m/>
    <m/>
    <s v="x"/>
    <s v="x"/>
    <b v="0"/>
    <b v="0"/>
    <m/>
    <m/>
    <m/>
    <m/>
    <m/>
    <m/>
    <m/>
    <b v="0"/>
    <m/>
    <m/>
    <m/>
    <m/>
    <s v="validated"/>
    <x v="1"/>
    <s v="not nough details"/>
    <s v="Paulo Quaresma"/>
    <d v="2021-10-31T00:00:00"/>
    <m/>
  </r>
  <r>
    <s v="AIWT6-812"/>
    <s v="Audit +: CHBV artificial intelligence engine and business intelligence system"/>
    <s v="https://cintesis.eu/en/portfolio-items/audit-2/"/>
    <s v="AMA - Agency for Administrative Modernisation, I.P._x000a_Address: Rua de Santa Marta n.º 55_x000a_1150 - 294 Lisboa_x000a_E-mail: ama@ama.pt_x000a_Telephone: 21 723 12 00"/>
    <s v="Audit + is a project focused on an artificial intelligence engine and business intelligence system of the Hospital Center of Baixo Vouga (HCBV), leader of the project, in partnership with the Faculty of Medicine of the University of Porto (FMUP) and CINTESIS."/>
    <s v="National"/>
    <x v="24"/>
    <s v="PT"/>
    <s v="AMA (Agência para a Modernização Administrativa)"/>
    <s v="Central-Government"/>
    <x v="4"/>
    <s v="Hospital services."/>
    <x v="3"/>
    <x v="2"/>
    <n v="2021"/>
    <s v="Learning"/>
    <s v="Machine learning"/>
    <s v="Machine learning"/>
    <m/>
    <s v="A-MLA"/>
    <m/>
    <m/>
    <m/>
    <s v="Focus directly natural persons"/>
    <s v="Limited-risk"/>
    <s v=" 0 Confident"/>
    <m/>
    <m/>
    <m/>
    <s v="Enforcement"/>
    <s v="Management of auditing and logging"/>
    <x v="0"/>
    <m/>
    <s v="No"/>
    <s v="No"/>
    <s v="G2G"/>
    <s v="Historical Data"/>
    <s v="Historical Data"/>
    <s v="Business intelligence"/>
    <m/>
    <m/>
    <s v="Incremental / Technical Change"/>
    <b v="0"/>
    <m/>
    <m/>
    <m/>
    <m/>
    <m/>
    <s v="Improved Administration Efficency"/>
    <s v="Improved Administrative Efficiency"/>
    <m/>
    <m/>
    <s v="x"/>
    <m/>
    <m/>
    <m/>
    <m/>
    <b v="0"/>
    <m/>
    <m/>
    <m/>
    <m/>
    <s v="validated"/>
    <x v="0"/>
    <m/>
    <s v="Paulo Quaresma"/>
    <d v="2021-10-31T00:00:00"/>
    <m/>
  </r>
  <r>
    <s v="AIWT6-813"/>
    <s v="Inpatient AI Model Investigation for Procedure and Diagnostic Coding (CliKode)"/>
    <s v="https://cintesis.eu/en/portfolio-items/clikode-2/#"/>
    <s v="AMA - Agency for Administrative Modernisation, I.P._x000a_Address: Rua de Santa Marta n.º 55_x000a_1150 - 294 Lisboa_x000a_E-mail: ama@ama.pt_x000a_Telephone: 21 723 12 00"/>
    <s v="The project’s objectives are:_x000a_Automatic generation of diagnostics and procedures of the ICD10 classification system, based on clinical texts;_x000a_Ensure that the coding process remains up to date over time;_x000a_Increase the quality of coding, i.e., increase the average number of coded procedures and diagnoses;_x000a_Reduce the monitoring structure (time and number of activities carried out) dedicated to the codification process, with a high impact on the number of human resources dedicated to the process in question."/>
    <s v="National"/>
    <x v="24"/>
    <s v="PT"/>
    <s v="AMA (Agência para a Modernização Administrativa)"/>
    <s v="Central-Government"/>
    <x v="4"/>
    <s v="Hospital services."/>
    <x v="3"/>
    <x v="0"/>
    <n v="2021"/>
    <s v="Learning"/>
    <s v="Machine learning"/>
    <s v="Machine learning"/>
    <m/>
    <s v="A-MLA"/>
    <m/>
    <m/>
    <s v="12-ClinicalUse"/>
    <m/>
    <s v="High-risk"/>
    <s v=" 0 Confident"/>
    <s v="A11-Medical devices, Reg. (EU) 2017/745"/>
    <m/>
    <m/>
    <s v="Public services and engagement"/>
    <s v="Service personalisation (various)"/>
    <x v="0"/>
    <m/>
    <s v="No"/>
    <s v="No"/>
    <s v="G2G"/>
    <s v="Historical Data"/>
    <s v="Historical Data"/>
    <s v="Business intelligence"/>
    <m/>
    <m/>
    <s v="Organizational / Sustained Change"/>
    <b v="0"/>
    <m/>
    <m/>
    <m/>
    <m/>
    <m/>
    <s v="Improved Administration Efficency"/>
    <s v="Improved Administrative Efficiency"/>
    <m/>
    <m/>
    <s v="x"/>
    <m/>
    <m/>
    <m/>
    <m/>
    <b v="0"/>
    <m/>
    <m/>
    <m/>
    <m/>
    <s v="validated"/>
    <x v="0"/>
    <m/>
    <s v="Paulo Quaresma"/>
    <d v="2021-10-31T00:00:00"/>
    <m/>
  </r>
  <r>
    <s v="AIWT6-815"/>
    <s v="IPOSCORE - Predict complications from surgical treatment and prognosis definition in cancer patients"/>
    <s v="https://www.fct.pt/media/docs/Brochura_ResearchinDataScienceandAIappliedtoPA.pdf"/>
    <s v="Rafael Sousa Costa_x000a_Instituto de Engenharia Mecânica_x000a_and FCT _x000a_Av. D. Carlos I, 126_x000a_1249-074 Lisboa_x000a_Portugal_x000a_Tel: 213 924 300_x000a_Fax: 213 956 519"/>
    <s v="A knowledge discovery system will integrate powerful data mining algorithms to unravel potentially relevant links between patient profiles and clinical data, and predictive models for the risk of complications after surgery in cancer patients. Disease diagnostic and prognostic markers, disease progression rates, and patient profiles, will be tackled."/>
    <s v="National"/>
    <x v="24"/>
    <s v="PT"/>
    <s v="FCT (Fundação para a Ciência e Tecnologia)"/>
    <s v="Central-Government"/>
    <x v="4"/>
    <s v="Public health services."/>
    <x v="3"/>
    <x v="2"/>
    <n v="2022"/>
    <s v="Planning"/>
    <s v="Planning and Scheduling"/>
    <s v="Machine learning"/>
    <m/>
    <s v="A-MLA"/>
    <m/>
    <m/>
    <s v="12-ClinicalUse"/>
    <m/>
    <s v="High-risk"/>
    <s v=" 0 Confident"/>
    <s v="A11-Medical devices, Reg. (EU) 2017/745"/>
    <m/>
    <m/>
    <s v="Public services and engagement"/>
    <s v="Service personalisation (various)"/>
    <x v="0"/>
    <m/>
    <s v="No"/>
    <s v="No"/>
    <s v="G2G"/>
    <s v="Historical Data"/>
    <s v="Historical Data"/>
    <s v="Predictive systems"/>
    <m/>
    <m/>
    <s v="Transformative / Disruptive"/>
    <b v="0"/>
    <m/>
    <m/>
    <m/>
    <m/>
    <m/>
    <s v="Improved Administration Efficency"/>
    <s v="Improved Administrative Efficiency"/>
    <m/>
    <m/>
    <s v="x"/>
    <s v="x"/>
    <m/>
    <m/>
    <m/>
    <b v="0"/>
    <m/>
    <m/>
    <m/>
    <m/>
    <s v="validated"/>
    <x v="0"/>
    <m/>
    <s v="Paulo Quaresma"/>
    <d v="2021-10-31T00:00:00"/>
    <m/>
  </r>
  <r>
    <s v="AIWT6-817"/>
    <s v="LAIfeBlood - Artificial Intelligence for Blood Management"/>
    <s v="https://www.lasige.pt/project/laifeblood"/>
    <s v="FCT _x000a_Av. D. Carlos I, 126_x000a_1249-074 Lisboa_x000a_Portugal_x000a_Tel: 213 924 300_x000a_Fax: 213 956 519"/>
    <s v="The Instituto Português do Sangue e da Transplantação (IPST) is a public institute of the Ministry of Health and the recognized authority for the collection and regulation of blood donation and transplantation at the national level. Operational productivity of IPST is crucial for the blood supply chain in Portugal since it monitors the quality and safety of donation, procurement, processing, storage, preservation and distribution of human blood, blood components, organs, tissues and human origin cells. The goal of LAIfeBlood project is to provide IPST with new tools to improve the efficiency of blood supply operations in Portugal. LAIfeBlood project is particularly focused on: (1) extracting temporal and geographical patterns from historical collection and transfusion data; (2) developing predictive models for the expected collections and transfusions in different temporal and geographic areas; and (3) developing software tools to optimize the planning of collections at the national level according to the availability of IPST teams and resources and collection events. LAIfeBlood project tackles an important societal challenge of maximizing blood services effectiveness while minimizing wastage of an increasingly scarce resource and optimizing the efficiency of blood supply operations. We expect our results to be used to derive implementable policies at IPST to plan collections and manage the daily inventory rebalancing problem, as well as contributing to the development in the field of optimization and dynamic supply chain management."/>
    <s v="National"/>
    <x v="24"/>
    <s v="PT"/>
    <s v="FCT (Fundação para a Ciência e Tecnologia)"/>
    <s v="Central-Government"/>
    <x v="4"/>
    <s v="Public health services."/>
    <x v="3"/>
    <x v="2"/>
    <n v="2021"/>
    <s v="Learning"/>
    <s v="Machine learning"/>
    <s v="Machine learning"/>
    <m/>
    <s v="A-MLA"/>
    <m/>
    <m/>
    <m/>
    <s v="Output that could produce physical damages to natural persons"/>
    <s v="Limited-risk"/>
    <s v=" 0 Confident"/>
    <m/>
    <m/>
    <m/>
    <s v="Analysis, monitoring and regulatory research"/>
    <s v="Prediction and planning "/>
    <x v="0"/>
    <m/>
    <s v="No"/>
    <s v="No"/>
    <s v="G2G"/>
    <s v="Historical Data"/>
    <s v="Historical Data"/>
    <s v="Process digitalisation"/>
    <m/>
    <m/>
    <s v="Organizational / Sustained Change"/>
    <b v="0"/>
    <m/>
    <m/>
    <m/>
    <m/>
    <m/>
    <s v="Improved Administration Efficency"/>
    <s v="Improved Administrative Efficiency"/>
    <s v="x"/>
    <m/>
    <s v="x"/>
    <m/>
    <m/>
    <m/>
    <m/>
    <b v="0"/>
    <m/>
    <m/>
    <m/>
    <m/>
    <s v="validated"/>
    <x v="0"/>
    <m/>
    <s v="Paulo Quaresma"/>
    <d v="2021-10-31T00:00:00"/>
    <m/>
  </r>
  <r>
    <s v="AIWT6-818"/>
    <s v="AI2A - Impact Assessment and Artificial Intelligence"/>
    <m/>
    <s v="AMA - Agency for Administrative Modernisation, I.P._x000a_Address: Rua de Santa Marta n.º 55_x000a_1150 - 294 Lisboa_x000a_E-mail: ama@ama.pt_x000a_Telephone: 21 723 12 00"/>
    <s v="AI2A - Impact Assessment and Artificial Intelligence"/>
    <s v="National"/>
    <x v="24"/>
    <s v="PT"/>
    <s v="AMA (Agência para a Modernização Administrativa)"/>
    <s v="Governmental"/>
    <x v="1"/>
    <s v="Public Services"/>
    <x v="2"/>
    <x v="2"/>
    <n v="2021"/>
    <s v="Planning"/>
    <s v="Planning and Scheduling"/>
    <m/>
    <m/>
    <m/>
    <m/>
    <m/>
    <m/>
    <m/>
    <m/>
    <s v=" 0 Confident"/>
    <m/>
    <m/>
    <m/>
    <m/>
    <m/>
    <x v="0"/>
    <m/>
    <s v="No"/>
    <s v="No"/>
    <m/>
    <m/>
    <m/>
    <s v="Business intelligence"/>
    <m/>
    <m/>
    <m/>
    <s v="Improved Public Service"/>
    <m/>
    <m/>
    <m/>
    <s v="x"/>
    <m/>
    <b v="0"/>
    <b v="0"/>
    <m/>
    <m/>
    <m/>
    <m/>
    <m/>
    <m/>
    <m/>
    <b v="0"/>
    <m/>
    <m/>
    <m/>
    <m/>
    <s v="validated"/>
    <x v="1"/>
    <s v="not nough details"/>
    <s v="Paulo Quaresma"/>
    <d v="2021-10-31T00:00:00"/>
    <m/>
  </r>
  <r>
    <s v="AIWT6-819"/>
    <s v="iLU (Smart e-Counter) -  city mobility optimization"/>
    <s v="https://www.fct.pt/media/docs/Brochura_ResearchinDataScienceandAIappliedtoPA.pdf"/>
    <s v="Rui Miguel Carrasqueiro Henriques_x000a_(INESC ID/INESC/IST/ULisboa) and_x000a_AMA - Agency for Administrative Modernisation, I.P._x000a_Address: Rua de Santa Marta n.º 55_x000a_1150 - 294 Lisboa_x000a_E-mail: ama@ama.pt_x000a_Telephone: 21 723 12 00"/>
    <s v="iLU project aims to: 1) consolidate the multiplicity of data sources on city mobility stored in the Plataforma de Gestão Inteligente de Lisboa (PGIL) and guarantee its real-time updatability; 2) discover actionable spatiotemporal patterns of mobility from such heterogeneous data sources, articularly non-trivial correlations between road traffic and situational context data; 3) anticipate traffic congestion using advanced and integrative predictive models; 4) real-time support of mobility decisions through the use of deep reinforcement learning to positively condition the city traffic by, for instance, controlling traffic lights and road message panels"/>
    <s v="National"/>
    <x v="24"/>
    <s v="PT"/>
    <s v="AMA (Agência para a Modernização Administrativa)"/>
    <s v="Central-Government"/>
    <x v="3"/>
    <s v="Transport"/>
    <x v="3"/>
    <x v="2"/>
    <n v="2021"/>
    <s v="Reasoning"/>
    <s v="Automated reasoning"/>
    <m/>
    <m/>
    <s v="B-LGA"/>
    <m/>
    <m/>
    <s v="16-Transportation"/>
    <m/>
    <s v="Minimal-risk"/>
    <s v=" 0 Confident"/>
    <m/>
    <m/>
    <m/>
    <s v="Public services and engagement"/>
    <s v="Service personalisation (various)"/>
    <x v="0"/>
    <m/>
    <s v="No"/>
    <s v="No"/>
    <s v="G2C"/>
    <s v="Historical Data"/>
    <s v="Location Data"/>
    <s v="Smart city"/>
    <m/>
    <m/>
    <s v="Organizational / Sustained Change"/>
    <s v="Improved Public Service"/>
    <m/>
    <m/>
    <m/>
    <s v="x"/>
    <m/>
    <b v="0"/>
    <b v="0"/>
    <m/>
    <m/>
    <m/>
    <m/>
    <m/>
    <m/>
    <m/>
    <b v="0"/>
    <m/>
    <m/>
    <m/>
    <m/>
    <s v="validated"/>
    <x v="0"/>
    <m/>
    <s v="Paulo Quaresma"/>
    <d v="2021-10-31T00:00:00"/>
    <m/>
  </r>
  <r>
    <s v="AIWT6-820"/>
    <s v="Modelação, Predição e Decisão em Contexto de Jurisprudência"/>
    <s v="https://orbi.uliege.be/bitstream/2268/252237/1/DS0220605ENN.en.pdf"/>
    <s v="AMA - Agency for Administrative Modernisation, I.P._x000a_Address: Rua de Santa Marta n.º 55_x000a_1150 - 294 Lisboa_x000a_E-mail: ama@ama.pt_x000a_Telephone: 21 723 12 00"/>
    <s v="This pilot project will use past court _x000a_decisions to assist magistrates when _x000a_receiving inquiries or documents from lawyers. It will enable faster conclusions by magistrates, thus enabling faster justice for citizens."/>
    <s v="National"/>
    <x v="24"/>
    <s v="PT"/>
    <s v="AMA (Agência para a Modernização Administrativa)"/>
    <s v="Central-Government"/>
    <x v="5"/>
    <s v="Law courts"/>
    <x v="4"/>
    <x v="2"/>
    <n v="2020"/>
    <s v="Planning"/>
    <s v="Planning and Scheduling"/>
    <s v="Machine learning"/>
    <m/>
    <s v="A-MLA"/>
    <s v="8-Justice"/>
    <s v="8-Justice"/>
    <m/>
    <m/>
    <s v="High-risk"/>
    <s v="-2 High/Limited"/>
    <m/>
    <m/>
    <m/>
    <s v="Internal management"/>
    <s v="Internal primary processes"/>
    <x v="0"/>
    <m/>
    <s v="No"/>
    <s v="No"/>
    <s v="G2G"/>
    <s v="Historical Data"/>
    <s v="Streaming Data"/>
    <s v="Process digitalisation"/>
    <m/>
    <s v="3 - AI4IOP"/>
    <s v="Organizational / Sustained Change"/>
    <b v="0"/>
    <m/>
    <m/>
    <m/>
    <m/>
    <m/>
    <s v="Improved Administration Efficency"/>
    <s v="Improved Administrative Efficiency"/>
    <m/>
    <m/>
    <s v="x"/>
    <m/>
    <m/>
    <m/>
    <m/>
    <b v="0"/>
    <m/>
    <m/>
    <m/>
    <m/>
    <s v="validated"/>
    <x v="0"/>
    <m/>
    <s v="Paulo Quaresma"/>
    <d v="2021-10-31T00:00:00"/>
    <m/>
  </r>
  <r>
    <s v="AIWT6-821"/>
    <s v="SIAP - Artificial Intelligence System for detection and warning of risks on Heritage"/>
    <s v="https://alentejo.sulinformacao.pt/2021/09/drc-alentejo-e-laboratorio-hercules-organizam-palestra-sobre-sistema-de-inteligencia-artificial-para-o-patrimonio/"/>
    <s v="AMA - Agency for Administrative Modernisation, I.P._x000a_Address: Rua de Santa Marta n.º 55_x000a_1150 - 294 Lisboa_x000a_E-mail: ama@ama.pt_x000a_Telephone: 21 723 12 00"/>
    <s v="The Project SIAP - Artificial Intelligence System for the detection and alert of risks on Heritage aims &quot;the use of artificial intelligence tools for data processing to increase the effectiveness of heritage supervision services and optimize intervention strategies, through sensorization and monitoring of historical structures, enabling the early detection of potential risks contributing to increased security and sign reduction costs of intervention and maintenance'."/>
    <s v="National"/>
    <x v="24"/>
    <s v="PT"/>
    <s v="AMA (Agência para a Modernização Administrativa)"/>
    <s v="Central-Government"/>
    <x v="7"/>
    <s v="Cultural services."/>
    <x v="3"/>
    <x v="2"/>
    <n v="2021"/>
    <s v="Learning"/>
    <s v="Machine learning"/>
    <s v="Machine learning"/>
    <m/>
    <s v="A-MLA"/>
    <s v="2-CritInfrastruct"/>
    <s v="2-CritInfrastruct"/>
    <m/>
    <m/>
    <s v="High-risk"/>
    <s v=" 0 Confident"/>
    <m/>
    <m/>
    <s v=" "/>
    <s v="Enforcement"/>
    <s v="Supporting inspection processes"/>
    <x v="0"/>
    <s v=" "/>
    <s v="No"/>
    <s v="No"/>
    <s v="G2C"/>
    <s v="Dynamic Data"/>
    <s v="Streaming Data"/>
    <s v="Predictive systems"/>
    <m/>
    <m/>
    <s v="Organizational / Sustained Change"/>
    <s v="Improved Public Service"/>
    <m/>
    <m/>
    <m/>
    <s v="x"/>
    <m/>
    <b v="0"/>
    <b v="0"/>
    <m/>
    <m/>
    <m/>
    <m/>
    <m/>
    <m/>
    <m/>
    <b v="0"/>
    <m/>
    <m/>
    <m/>
    <s v=" "/>
    <s v="validated"/>
    <x v="0"/>
    <s v=" "/>
    <s v="Paulo Quaresma"/>
    <d v="2021-10-31T00:00:00"/>
    <m/>
  </r>
  <r>
    <s v="AIWT6-822"/>
    <s v="Decoding the Legislation"/>
    <m/>
    <s v="AMA - Agency for Administrative Modernisation, I.P._x000a_Address: Rua de Santa Marta n.º 55_x000a_1150 - 294 Lisboa_x000a_E-mail: ama@ama.pt_x000a_Telephone: 21 723 12 00"/>
    <s v="DECODING THE LEGISLATION - Use of Artificial Intelligence techniques to implement a solution that makes legislation accessible to everyone."/>
    <s v="National"/>
    <x v="24"/>
    <s v="PT"/>
    <s v="AMA (Agência para a Modernização Administrativa)"/>
    <s v="Central-Government"/>
    <x v="5"/>
    <s v="Law courts"/>
    <x v="3"/>
    <x v="2"/>
    <n v="2021"/>
    <s v="Communication"/>
    <s v="Natural language processing"/>
    <s v="Machine learning"/>
    <s v="text analysis"/>
    <s v="A-MLA"/>
    <s v="8-Justice"/>
    <s v="8-Justice"/>
    <m/>
    <m/>
    <s v="High-risk"/>
    <s v="-2 High/Limited"/>
    <m/>
    <m/>
    <m/>
    <s v="Public services and engagement"/>
    <s v="Data Sharing Management"/>
    <x v="0"/>
    <m/>
    <s v="No"/>
    <s v="No"/>
    <s v="G2B"/>
    <s v="Dynamic Data"/>
    <s v="Streaming Data"/>
    <s v="Process digitalisation"/>
    <m/>
    <s v="2 - IOP4AI​"/>
    <s v="Transformative / Disruptive"/>
    <s v="Improved Public Service"/>
    <m/>
    <m/>
    <s v="x"/>
    <m/>
    <m/>
    <s v="Open Government Capabilities"/>
    <b v="0"/>
    <m/>
    <m/>
    <m/>
    <m/>
    <m/>
    <m/>
    <m/>
    <s v="Open government capabilities"/>
    <s v="x"/>
    <m/>
    <m/>
    <m/>
    <s v="validated"/>
    <x v="0"/>
    <m/>
    <s v="Paulo Quaresma"/>
    <d v="2021-10-31T00:00:00"/>
    <m/>
  </r>
  <r>
    <s v="AIWT6-823"/>
    <s v="IRIS – Application of Artificial Intelligence Techniques in the Supreme Court of Justice"/>
    <m/>
    <s v="AMA - Agency for Administrative Modernisation, I.P._x000a_Address: Rua de Santa Marta n.º 55_x000a_1150 - 294 Lisboa_x000a_E-mail: ama@ama.pt_x000a_Telephone: 21 723 12 00"/>
    <s v="IRIS – Information, Rationalization, Integration and Summarization: Application of Artificial Intelligence Techniques in the Supreme Court of Justice"/>
    <s v="National"/>
    <x v="24"/>
    <s v="PT"/>
    <s v="AMA (Agência para a Modernização Administrativa)"/>
    <s v="Central-Government"/>
    <x v="5"/>
    <s v="Law courts"/>
    <x v="3"/>
    <x v="2"/>
    <n v="2021"/>
    <s v="Communication"/>
    <s v="Natural language processing"/>
    <s v="Machine learning"/>
    <s v="text analysis"/>
    <s v="A-MLA"/>
    <s v="8-Justice"/>
    <s v="8-Justice"/>
    <m/>
    <m/>
    <s v="High-risk"/>
    <s v="-2 High/Limited"/>
    <m/>
    <m/>
    <m/>
    <s v="Internal management"/>
    <s v="Internal support processes"/>
    <x v="0"/>
    <m/>
    <s v="No"/>
    <s v="No"/>
    <s v="G2G"/>
    <s v="Dynamic Data"/>
    <s v="Streaming Data"/>
    <s v="Process digitalisation"/>
    <m/>
    <m/>
    <s v="Organizational / Sustained Change"/>
    <b v="0"/>
    <m/>
    <m/>
    <m/>
    <m/>
    <m/>
    <s v="Improved Administration Efficency"/>
    <s v="Improved Administrative Efficiency"/>
    <m/>
    <m/>
    <s v="x"/>
    <m/>
    <m/>
    <m/>
    <m/>
    <b v="0"/>
    <m/>
    <m/>
    <m/>
    <m/>
    <s v="validated"/>
    <x v="0"/>
    <m/>
    <s v="Paulo Quaresma"/>
    <d v="2021-10-31T00:00:00"/>
    <m/>
  </r>
  <r>
    <s v="AIWT6-824"/>
    <s v="BALCAT – Project on ballistics analysis"/>
    <m/>
    <s v="AMA - Agency for Administrative Modernisation, I.P._x000a_Address: Rua de Santa Marta n.º 55_x000a_1150 - 294 Lisboa_x000a_E-mail: ama@ama.pt_x000a_Telephone: 21 723 12 00"/>
    <s v="This project will aim to create a database for ballistics forensic analysis. In the case of a serious crime, collected evidence (i.e.information about the weapon’s owner) is essential for the investigation. A proper database for identifying the owner and other information based on the weapon’s registration will be easily accessible to police authorities. Thanks to the tool they would be able to access the information and the analysis almost immediately"/>
    <s v="National"/>
    <x v="24"/>
    <s v="PT"/>
    <s v="AMA (Agência para a Modernização Administrativa)"/>
    <s v="Central-Government"/>
    <x v="5"/>
    <s v="Law courts"/>
    <x v="3"/>
    <x v="2"/>
    <n v="2021"/>
    <s v="Learning"/>
    <s v="Machine learning"/>
    <s v="Machine learning"/>
    <m/>
    <s v="A-MLA"/>
    <s v="6-LawEnforcement"/>
    <m/>
    <m/>
    <s v="Output that could produce physical damages to natural persons"/>
    <s v="High-risk"/>
    <s v="-2 High/Limited"/>
    <m/>
    <m/>
    <s v=" "/>
    <s v="Internal management"/>
    <s v="Internal support processes"/>
    <x v="0"/>
    <s v=" "/>
    <s v="No"/>
    <s v="No"/>
    <s v="G2G"/>
    <s v="Historical Data"/>
    <s v="Location Data"/>
    <s v="Business intelligence"/>
    <m/>
    <m/>
    <s v="Organizational / Sustained Change"/>
    <b v="0"/>
    <m/>
    <m/>
    <m/>
    <m/>
    <m/>
    <s v="Improved Administration Efficency"/>
    <s v="Improved Administrative Efficiency"/>
    <m/>
    <m/>
    <s v="x"/>
    <m/>
    <m/>
    <m/>
    <m/>
    <b v="0"/>
    <m/>
    <m/>
    <m/>
    <s v=" "/>
    <s v="validated"/>
    <x v="0"/>
    <s v=" "/>
    <s v="Paulo Quaresma"/>
    <d v="2021-10-31T00:00:00"/>
    <m/>
  </r>
  <r>
    <s v="AIWT6-825"/>
    <s v="MEData - AI tools to define a strategy for predicting the behavior of Measurement Instruments"/>
    <s v="https://www.ama.gov.pt/web/agencia-para-a-modernizacao-administrativa/mais-ap"/>
    <s v="AMA - Agency for Administrative Modernisation, I.P._x000a_Address: Rua de Santa Marta n.º 55_x000a_1150 - 294 Lisboa_x000a_E-mail: ama@ama.pt_x000a_Telephone: 21 723 12 00"/>
    <s v="Development of Artificial Intelligence tools to define a strategy for predicting the behavior of Measurement Instruments - MEData."/>
    <s v="National"/>
    <x v="24"/>
    <s v="PT"/>
    <s v="AMA (Agência para a Modernização Administrativa)"/>
    <s v="Central-Government"/>
    <x v="1"/>
    <s v="Public Services"/>
    <x v="3"/>
    <x v="2"/>
    <n v="2021"/>
    <s v="Planning"/>
    <s v="Planning and Scheduling"/>
    <m/>
    <m/>
    <s v="B-LGA"/>
    <m/>
    <m/>
    <m/>
    <m/>
    <s v="Minimal-risk"/>
    <s v=" 0 Confident"/>
    <m/>
    <m/>
    <m/>
    <s v="Internal management"/>
    <s v="Internal support processes"/>
    <x v="0"/>
    <m/>
    <s v="No"/>
    <s v="No"/>
    <s v="G2B"/>
    <s v="Historical Data"/>
    <s v="Historical Data"/>
    <s v="Predictive systems"/>
    <m/>
    <m/>
    <s v="Incremental / Technical Change"/>
    <s v="Improved Public Service"/>
    <m/>
    <m/>
    <m/>
    <s v="x"/>
    <m/>
    <b v="0"/>
    <b v="0"/>
    <m/>
    <m/>
    <m/>
    <m/>
    <m/>
    <m/>
    <m/>
    <b v="0"/>
    <m/>
    <m/>
    <m/>
    <m/>
    <s v="validated"/>
    <x v="0"/>
    <m/>
    <s v="Paulo Quaresma"/>
    <d v="2021-10-31T00:00:00"/>
    <m/>
  </r>
  <r>
    <s v="AIWT6-826"/>
    <s v="Artificial Intelligence Prototype-SAF"/>
    <s v="https://www.ama.gov.pt/web/agencia-para-a-modernizacao-administrativa/mais-ap"/>
    <s v="AMA - Agency for Administrative Modernisation, I.P._x000a_Address: Rua de Santa Marta n.º 55_x000a_1150 - 294 Lisboa_x000a_E-mail: ama@ama.pt_x000a_Telephone: 21 723 12 00"/>
    <s v="Artificial Intelligence Prototype-SAF"/>
    <s v="National"/>
    <x v="24"/>
    <s v="PT"/>
    <s v="AMA (Agência para a Modernização Administrativa)"/>
    <s v="Central-Government"/>
    <x v="1"/>
    <s v="Public Services"/>
    <x v="4"/>
    <x v="2"/>
    <n v="2019"/>
    <s v="Learning"/>
    <s v="Machine learning"/>
    <s v="Machine learning"/>
    <m/>
    <s v="A-MLA"/>
    <m/>
    <m/>
    <m/>
    <m/>
    <s v="Minimal-risk"/>
    <s v=" 0 Confident"/>
    <m/>
    <m/>
    <m/>
    <s v="Public services and engagement"/>
    <s v="Service integration (various)"/>
    <x v="0"/>
    <m/>
    <s v="No"/>
    <s v="No"/>
    <s v="G2G"/>
    <s v="Historical Data"/>
    <s v="Historical Data"/>
    <s v="Predictive systems"/>
    <m/>
    <m/>
    <s v="Incremental / Technical Change"/>
    <b v="0"/>
    <m/>
    <m/>
    <m/>
    <m/>
    <m/>
    <s v="Improved Administration Efficency"/>
    <s v="Improved Administrative Efficiency"/>
    <m/>
    <s v="x"/>
    <s v="x"/>
    <s v="x"/>
    <m/>
    <m/>
    <m/>
    <b v="0"/>
    <m/>
    <m/>
    <m/>
    <m/>
    <s v="validated"/>
    <x v="0"/>
    <m/>
    <s v="Paulo Quaresma"/>
    <d v="2021-10-31T00:00:00"/>
    <m/>
  </r>
  <r>
    <s v="AIWT6-827"/>
    <s v="PredictERPgDoc - Integration of ERP and IPB's docs management system for predictive decision making"/>
    <s v="https://www.ama.gov.pt/web/agencia-para-a-modernizacao-administrativa/mais-ap"/>
    <s v="AMA - Agency for Administrative Modernisation, I.P._x000a_Address: Rua de Santa Marta n.º 55_x000a_1150 - 294 Lisboa_x000a_E-mail: ama@ama.pt_x000a_Telephone: 21 723 12 00"/>
    <s v="PredictERPgDoc - Integration of ERP and IPB's document management system for predictive decision making."/>
    <s v="National"/>
    <x v="24"/>
    <s v="PT"/>
    <s v="AMA (Agência para a Modernização Administrativa)"/>
    <s v="Central-Government"/>
    <x v="1"/>
    <s v="Public Services"/>
    <x v="4"/>
    <x v="2"/>
    <n v="2020"/>
    <s v="Reasoning"/>
    <s v="Automated reasoning"/>
    <m/>
    <m/>
    <s v="B-LGA"/>
    <m/>
    <m/>
    <m/>
    <m/>
    <s v="Minimal-risk"/>
    <s v=" 0 Confident"/>
    <m/>
    <m/>
    <m/>
    <s v="Public services and engagement"/>
    <s v="Service integration (various)"/>
    <x v="0"/>
    <m/>
    <s v="No"/>
    <s v="No"/>
    <s v="G2G"/>
    <s v="Historical Data"/>
    <s v="Historical Data"/>
    <s v="Predictive systems"/>
    <m/>
    <s v="3 - AI4IOP"/>
    <s v="Organizational / Sustained Change"/>
    <b v="0"/>
    <m/>
    <m/>
    <m/>
    <m/>
    <m/>
    <s v="Improved Administration Efficency"/>
    <s v="Improved Administrative Efficiency"/>
    <m/>
    <m/>
    <s v="x"/>
    <s v="x"/>
    <m/>
    <m/>
    <m/>
    <b v="0"/>
    <m/>
    <m/>
    <m/>
    <m/>
    <s v="validated"/>
    <x v="0"/>
    <m/>
    <s v="Paulo Quaresma"/>
    <d v="2021-10-31T00:00:00"/>
    <m/>
  </r>
  <r>
    <s v="AIWT6-828"/>
    <s v="GeADAPTalks – Intel service"/>
    <s v="https://parecerprevio.tic.gov.pt/pedidos/-/pedidos/VIEW/19412008;jsessionid=FF3686D820880BE53DEA49E0789BA27A.node-01?_m6gestaopedidos_WAR_m6portlet_version=1"/>
    <s v="AMA - Agency for Administrative Modernisation, I.P._x000a_Address: Rua de Santa Marta n.º 55_x000a_1150 - 294 Lisboa_x000a_E-mail: ama@ama.pt_x000a_Telephone: 21 723 12 00"/>
    <s v="Application of artificial intelligence tools to improve and always make available service in its various aspects for participants in evaluation processes."/>
    <s v="National"/>
    <x v="24"/>
    <s v="PT"/>
    <s v="AMA (Agência para a Modernização Administrativa)"/>
    <s v="Central-Government"/>
    <x v="3"/>
    <s v="General economic, commercial and labour affair"/>
    <x v="4"/>
    <x v="2"/>
    <n v="2021"/>
    <s v="Communication"/>
    <s v="Natural language processing"/>
    <s v="Machine learning"/>
    <s v="speech recognition"/>
    <s v="A-MLA"/>
    <m/>
    <m/>
    <m/>
    <m/>
    <s v="Minimal-risk"/>
    <s v=" 0 Confident"/>
    <m/>
    <m/>
    <m/>
    <s v="Public services and engagement"/>
    <s v="Engagement management"/>
    <x v="0"/>
    <m/>
    <s v="No"/>
    <s v="No"/>
    <s v="G2C"/>
    <s v="Dynamic Data"/>
    <s v="Streaming Data"/>
    <s v="Predictive systems"/>
    <m/>
    <m/>
    <s v="Incremental / Technical Change"/>
    <s v="Improved Public Service"/>
    <m/>
    <m/>
    <m/>
    <s v="x"/>
    <m/>
    <b v="0"/>
    <b v="0"/>
    <m/>
    <m/>
    <m/>
    <m/>
    <m/>
    <m/>
    <m/>
    <b v="0"/>
    <m/>
    <m/>
    <m/>
    <m/>
    <s v="validated"/>
    <x v="0"/>
    <m/>
    <s v="Paulo Quaresma"/>
    <d v="2021-10-31T00:00:00"/>
    <m/>
  </r>
  <r>
    <s v="AIWT6-829"/>
    <s v="PAGIRAA - Analytical Platform for the Intelligent Management of Water Supply Networks"/>
    <m/>
    <s v="AMA - Agency for Administrative Modernisation, I.P._x000a_Address: Rua de Santa Marta n.º 55_x000a_1150 - 294 Lisboa_x000a_E-mail: ama@ama.pt_x000a_Telephone: 21 723 12 00"/>
    <s v="PAGIRAA - Analytical Platform for the Intelligent Management of Water Supply Networks"/>
    <s v="National"/>
    <x v="24"/>
    <s v="PT"/>
    <s v="AMA (Agência para a Modernização Administrativa)"/>
    <s v="Central-Government"/>
    <x v="8"/>
    <s v="Water supply."/>
    <x v="1"/>
    <x v="2"/>
    <n v="2020"/>
    <s v="Reasoning"/>
    <s v="Automated reasoning"/>
    <m/>
    <m/>
    <s v="B-LGA"/>
    <s v="2-CritInfrastruct"/>
    <m/>
    <m/>
    <s v="Focus directly natural persons"/>
    <s v="High-risk"/>
    <s v="-2 High/Limited"/>
    <m/>
    <m/>
    <m/>
    <s v="Analysis, monitoring and regulatory research"/>
    <s v="Monitoring policy implementation"/>
    <x v="0"/>
    <m/>
    <s v="No"/>
    <s v="No"/>
    <s v="G2B"/>
    <s v="Historical Data"/>
    <s v="Location Data"/>
    <s v="Business intelligence"/>
    <m/>
    <m/>
    <s v="Incremental / Technical Change"/>
    <s v="Improved Public Service"/>
    <m/>
    <m/>
    <m/>
    <s v="x"/>
    <m/>
    <b v="0"/>
    <b v="0"/>
    <m/>
    <m/>
    <m/>
    <m/>
    <m/>
    <m/>
    <m/>
    <b v="0"/>
    <m/>
    <m/>
    <m/>
    <m/>
    <s v="validated"/>
    <x v="0"/>
    <m/>
    <s v="Paulo Quaresma"/>
    <d v="2021-10-31T00:00:00"/>
    <m/>
  </r>
  <r>
    <s v="AIWT6-830"/>
    <s v="LAB BUPi - Creation of the Single Counter Laboratory Simplified Cadastral Information System"/>
    <s v="https://ec.europa.eu/info/system/files/com_321_1_annexe_en.pdf"/>
    <s v="AMA - Agency for Administrative Modernisation, I.P._x000a_Address: Rua de Santa Marta n.º 55_x000a_1150 - 294 Lisboa_x000a_E-mail: ama@ama.pt_x000a_Telephone: 21 723 12 00"/>
    <s v="The reform shall consist of a pilot project for the creation of a simplified national cadastral information system which shall identify the land structure and land ownership of rural territories, the entry into operation of the Land Cover Monitoring System (SMOS) and the development of the BUPi (Digital Land Registry) platform, a physical and virtual counter with geo-referenced information on properties, that shall aggregate the information necessary for their registration and shall facilitate citizens’ interaction with the public administration within the scope of the land register. The reform also sets up the necessary legal framework to operationalise Investment RE-C08-i02: Rural property registry and Land Cover Monitoring System "/>
    <s v="National"/>
    <x v="24"/>
    <s v="PT"/>
    <s v="AMA (Agência para a Modernização Administrativa)"/>
    <s v="Central-Government"/>
    <x v="8"/>
    <s v="Housing development."/>
    <x v="4"/>
    <x v="2"/>
    <n v="2020"/>
    <s v="Communication"/>
    <s v="Natural language processing"/>
    <m/>
    <s v="text analysis"/>
    <s v="B-LGA"/>
    <m/>
    <m/>
    <m/>
    <m/>
    <s v="Minimal-risk"/>
    <s v="-1 Minimal/Limited"/>
    <m/>
    <m/>
    <m/>
    <s v="Internal management"/>
    <s v="Internal primary processes"/>
    <x v="0"/>
    <m/>
    <s v="No"/>
    <s v="No"/>
    <s v="G2C"/>
    <s v="Dynamic Data"/>
    <s v="Location Data"/>
    <s v="Process digitalisation"/>
    <m/>
    <s v="3 - AI4IOP"/>
    <s v="Incremental / Technical Change"/>
    <s v="Improved Public Service"/>
    <m/>
    <s v="x"/>
    <m/>
    <s v="x"/>
    <m/>
    <s v="Open Government Capabilities"/>
    <b v="0"/>
    <m/>
    <m/>
    <m/>
    <m/>
    <m/>
    <m/>
    <m/>
    <s v="Open government capabilities"/>
    <s v="x"/>
    <m/>
    <m/>
    <m/>
    <s v="validated"/>
    <x v="0"/>
    <m/>
    <s v="Paulo Quaresma"/>
    <d v="2021-10-31T00:00:00"/>
    <m/>
  </r>
  <r>
    <s v="AIWT6-832"/>
    <s v="Early detection of public transport vehicle breakdowns in an operating environment"/>
    <m/>
    <s v="FCT _x000a_Av. D. Carlos I, 126_x000a_1249-074 Lisboa_x000a_Portugal_x000a_Tel: 213 924 300_x000a_Fax: 213 956 519"/>
    <s v="Early detection of public transport vehicle breakdowns in an operating environment"/>
    <s v="National"/>
    <x v="24"/>
    <s v="PT"/>
    <s v="FCT (Fundação para a Ciência e Tecnologia)"/>
    <s v="Governmental"/>
    <x v="2"/>
    <s v="Transport"/>
    <x v="2"/>
    <x v="1"/>
    <n v="2021"/>
    <s v="Planning"/>
    <s v="Planning and Scheduling"/>
    <m/>
    <m/>
    <m/>
    <m/>
    <m/>
    <m/>
    <m/>
    <m/>
    <s v=" 0 Confident"/>
    <m/>
    <m/>
    <m/>
    <m/>
    <m/>
    <x v="0"/>
    <m/>
    <s v="No"/>
    <s v="No"/>
    <m/>
    <m/>
    <m/>
    <s v="Smart city"/>
    <m/>
    <m/>
    <m/>
    <s v="Improved Public Service"/>
    <m/>
    <m/>
    <m/>
    <s v="x"/>
    <m/>
    <b v="0"/>
    <b v="0"/>
    <m/>
    <m/>
    <m/>
    <m/>
    <m/>
    <m/>
    <m/>
    <b v="0"/>
    <m/>
    <m/>
    <m/>
    <m/>
    <s v="validated"/>
    <x v="1"/>
    <s v="not nough details"/>
    <s v="Paulo Quaresma"/>
    <d v="2021-10-31T00:00:00"/>
    <m/>
  </r>
  <r>
    <s v="AIWT6-833"/>
    <s v="MOPREVIS - Modeling and prediction of traffic accidents in the district of Setúbal"/>
    <s v="https://www.fct.pt/media/docs/Brochura_ResearchinDataScienceandAIappliedtoPA.pdf"/>
    <s v="Paulo de Jesus Infante dos Santos_x000a_Universidade de Évora and FCT _x000a_Av. D. Carlos I, 126_x000a_1249-074 Lisboa_x000a_Portugal_x000a_Tel: 213 924 300_x000a_Fax: 213 956 519"/>
    <s v="An information system about the accidents occurred in the district of Setúbal, combining several sources of information: digital platform (storage solution, large-scale data processing and management with distributed architecture), data acquisition module (module for extracting information from accident documents with automatic processing techniques of natural language and artificial intelligence and interface module for other systems, namely automatic data acquisition on traffic intensity in adjacent streets and climatic data) and module for information recover; ii) classify sites with high number of accidents (hotspots); iii) identify the determinants factors that potentiate the occurrence of accidents and their severity; iv) draw the profile of the individuals involved, comparing it by type (collision, trampling or scraping); v) construct redictive models for the number and severity of accidents, as well as for the most likely places for its occurrence "/>
    <s v="National"/>
    <x v="24"/>
    <s v="PT"/>
    <s v="FCT (Fundação para a Ciência e Tecnologia)"/>
    <s v="Central-Government"/>
    <x v="3"/>
    <s v="Transport"/>
    <x v="3"/>
    <x v="2"/>
    <n v="2021"/>
    <s v="Planning"/>
    <s v="Planning and Scheduling"/>
    <s v="Machine learning"/>
    <m/>
    <s v="A-MLA"/>
    <m/>
    <m/>
    <s v="16-Transportation"/>
    <m/>
    <s v="Minimal-risk"/>
    <s v="-1 Minimal/Limited"/>
    <m/>
    <m/>
    <m/>
    <s v="Analysis, monitoring and regulatory research"/>
    <s v="Prediction and planning "/>
    <x v="0"/>
    <m/>
    <s v="No"/>
    <s v="No"/>
    <s v="G2C"/>
    <s v="Historical Data"/>
    <s v="Location Data"/>
    <s v="Smart city"/>
    <m/>
    <m/>
    <s v="Incremental / Technical Change"/>
    <s v="Improved Public Service"/>
    <m/>
    <m/>
    <s v="x"/>
    <m/>
    <m/>
    <b v="0"/>
    <b v="0"/>
    <m/>
    <m/>
    <m/>
    <m/>
    <m/>
    <m/>
    <m/>
    <b v="0"/>
    <m/>
    <m/>
    <m/>
    <m/>
    <s v="validated"/>
    <x v="0"/>
    <m/>
    <s v="Paulo Quaresma"/>
    <d v="2021-10-31T00:00:00"/>
    <m/>
  </r>
  <r>
    <s v="AIWT6-834"/>
    <s v="iLU: Advanced Learning in Urban Data with Situational Context for Optimizing Mobility in Cities"/>
    <s v="https://www.fct.pt/media/docs/Brochura_ResearchinDataScienceandAIappliedtoPA.pdf"/>
    <s v="FCT _x000a_Av. D. Carlos I, 126_x000a_1249-074 Lisboa_x000a_Portugal_x000a_Tel: 213 924 300_x000a_Fax: 213 956 519"/>
    <s v="iLU: Advanced Learning in Urban Data with Situational Context for Optimizing Mobility in Cities"/>
    <s v="National"/>
    <x v="24"/>
    <s v="PT"/>
    <s v="FCT (Fundação para a Ciência e Tecnologia)"/>
    <s v="Central-Government"/>
    <x v="3"/>
    <s v="Transport"/>
    <x v="3"/>
    <x v="2"/>
    <n v="2021"/>
    <s v="Planning"/>
    <s v="Optimisation"/>
    <m/>
    <m/>
    <s v="B-LGA"/>
    <m/>
    <m/>
    <m/>
    <s v="Use critical realtime data"/>
    <s v="Limited-risk"/>
    <s v="-1 Minimal/Limited"/>
    <m/>
    <m/>
    <m/>
    <s v="Analysis, monitoring and regulatory research"/>
    <s v="Prediction and planning "/>
    <x v="0"/>
    <m/>
    <s v="No"/>
    <s v="No"/>
    <s v="G2C"/>
    <s v="Historical Data"/>
    <s v="Location Data"/>
    <s v="Smart city"/>
    <m/>
    <m/>
    <s v="Incremental / Technical Change"/>
    <s v="Improved Public Service"/>
    <m/>
    <m/>
    <m/>
    <s v="x"/>
    <m/>
    <b v="0"/>
    <b v="0"/>
    <m/>
    <m/>
    <m/>
    <m/>
    <m/>
    <m/>
    <m/>
    <b v="0"/>
    <m/>
    <m/>
    <m/>
    <m/>
    <s v="validated"/>
    <x v="0"/>
    <m/>
    <s v="Paulo Quaresma"/>
    <d v="2021-10-31T00:00:00"/>
    <m/>
  </r>
  <r>
    <s v="AIWT6-835"/>
    <s v="PAMWater: Analytical and Predictive Models for Optimization of Multimunicipal Water Systems"/>
    <s v="https://www.fct.pt/media/docs/Brochura_ResearchinDataScienceandAIappliedtoPA.pdf"/>
    <s v="Paulo Jorge Freitas de Oliveira Novais, Universidade do Minho_x000a_and FCT _x000a_Av. D. Carlos I, 126_x000a_1249-074 Lisboa_x000a_Portugal_x000a_Tel: 213 924 300_x000a_Fax: 213 956 519"/>
    <s v="This project aims to conceive and develop deep learning models to create a predictive and analytic platform for multimunicipal water systems so that they may become efficient, resilient and sustainable. Such platform, entitled as PAMWater, shall be used as a decision support system, allowing decision makers to have access to a vast set of descriptive and predictive information"/>
    <s v="National"/>
    <x v="24"/>
    <s v="PT"/>
    <s v="FCT (Fundação para a Ciência e Tecnologia)"/>
    <s v="Central-Government"/>
    <x v="8"/>
    <s v="Water supply."/>
    <x v="3"/>
    <x v="0"/>
    <n v="2022"/>
    <s v="Learning"/>
    <s v="Machine learning"/>
    <s v="Machine learning"/>
    <m/>
    <s v="A-MLA"/>
    <s v="2-CritInfrastruct"/>
    <m/>
    <m/>
    <s v="Focus directly natural persons"/>
    <s v="Limited-risk"/>
    <s v="-3 Not Confident"/>
    <m/>
    <m/>
    <m/>
    <s v="Analysis, monitoring and regulatory research"/>
    <s v="Prediction and planning "/>
    <x v="0"/>
    <m/>
    <s v="No"/>
    <s v="No"/>
    <s v="G2G"/>
    <s v="Historical Data"/>
    <s v="Location Data"/>
    <s v="Business intelligence"/>
    <m/>
    <m/>
    <s v="Transformative / Disruptive"/>
    <b v="0"/>
    <m/>
    <m/>
    <m/>
    <m/>
    <m/>
    <s v="Improved Administration Efficency"/>
    <s v="Improved Administrative Efficiency"/>
    <m/>
    <m/>
    <m/>
    <s v="x"/>
    <m/>
    <m/>
    <m/>
    <b v="0"/>
    <m/>
    <m/>
    <m/>
    <m/>
    <s v="validated"/>
    <x v="0"/>
    <m/>
    <s v="Paulo Quaresma"/>
    <d v="2021-10-31T00:00:00"/>
    <m/>
  </r>
  <r>
    <s v="AIWT6-836"/>
    <s v="MATISSE - Bivalve health: predictive and early warning system "/>
    <s v="https://run.unl.pt/handle/10362/125029"/>
    <s v="FCT _x000a_Av. D. Carlos I, 126_x000a_1249-074 Lisboa_x000a_Portugal_x000a_Tel: 213 924 300_x000a_Fax: 213 956 519"/>
    <s v="Bivalve health: predictive and early warning system - MATISSE"/>
    <s v="National"/>
    <x v="24"/>
    <s v="PT"/>
    <s v="FCT (Fundação para a Ciência e Tecnologia)"/>
    <s v="Central-Government"/>
    <x v="2"/>
    <s v="Environmental protection n.e.c."/>
    <x v="3"/>
    <x v="7"/>
    <n v="2023"/>
    <s v="Planning"/>
    <s v="Optimisation"/>
    <m/>
    <m/>
    <s v="B-LGA"/>
    <m/>
    <m/>
    <m/>
    <m/>
    <s v="Minimal-risk"/>
    <s v="-1 Minimal/Limited"/>
    <m/>
    <m/>
    <m/>
    <s v="Public services and engagement"/>
    <s v="Service integration (various)"/>
    <x v="0"/>
    <m/>
    <s v="No"/>
    <s v="No"/>
    <s v="G2G"/>
    <s v="Historical Data"/>
    <s v="Historical Data"/>
    <s v="Predictive systems"/>
    <m/>
    <m/>
    <s v="Organizational / Sustained Change"/>
    <b v="0"/>
    <m/>
    <m/>
    <m/>
    <m/>
    <m/>
    <s v="Improved Administration Efficency"/>
    <s v="Improved Administrative Efficiency"/>
    <m/>
    <m/>
    <m/>
    <s v="x"/>
    <m/>
    <m/>
    <m/>
    <b v="0"/>
    <m/>
    <m/>
    <m/>
    <m/>
    <s v="validated"/>
    <x v="0"/>
    <m/>
    <s v="Paulo Quaresma"/>
    <d v="2021-10-31T00:00:00"/>
    <m/>
  </r>
  <r>
    <s v="AIWT6-837"/>
    <s v="GrassData - Identification, verification and quantification of CO2 sequestration in pastures"/>
    <s v="https://www.fct.pt/media/docs/Brochura_ResearchinDataScienceandAIappliedtoPA.pdf_x000a_https://orcid.org/0000-0002-6194-0405"/>
    <s v="Tiago Domingos, Ricardo Filipe de Melo Teixeira, FCT _x000a_Av. D. Carlos I, 126_x000a_1249-074 Lisboa_x000a_Portugal_x000a_Tel: 213 924 300_x000a_Fax: 213 956 519"/>
    <s v="The “GrassData” project aims to develop algorithms for monitoring and verifying compliance that automatically verify the results of practices that improve soil protection and carbon sequestration in pastures (such as bush management and the existence of harrows)."/>
    <s v="National"/>
    <x v="24"/>
    <s v="PT"/>
    <s v="FCT (Fundação para a Ciência e Tecnologia)"/>
    <s v="Central-Government"/>
    <x v="3"/>
    <s v="Agriculture, forestry, fishing and hunting"/>
    <x v="3"/>
    <x v="0"/>
    <n v="2022"/>
    <s v="Learning"/>
    <s v="Machine learning"/>
    <s v="Machine learning"/>
    <m/>
    <s v="A-MLA"/>
    <m/>
    <m/>
    <m/>
    <s v="Use critical realtime data"/>
    <s v="Limited-risk"/>
    <s v=" 0 Confident"/>
    <m/>
    <m/>
    <m/>
    <s v="Analysis, monitoring and regulatory research"/>
    <s v="Monitoring policy implementation"/>
    <x v="0"/>
    <m/>
    <s v="No"/>
    <s v="No"/>
    <s v="G2G"/>
    <s v="Historical Data"/>
    <s v="Location Data"/>
    <s v="Detection systems"/>
    <m/>
    <m/>
    <s v="Organizational / Sustained Change"/>
    <b v="0"/>
    <m/>
    <m/>
    <m/>
    <m/>
    <m/>
    <s v="Improved Administration Efficency"/>
    <s v="Improved Administrative Efficiency"/>
    <m/>
    <m/>
    <m/>
    <m/>
    <s v="x"/>
    <m/>
    <m/>
    <s v="Open government capabilities"/>
    <s v="x"/>
    <m/>
    <m/>
    <m/>
    <s v="validated"/>
    <x v="0"/>
    <m/>
    <s v="Paulo Quaresma"/>
    <d v="2021-10-31T00:00:00"/>
    <m/>
  </r>
  <r>
    <s v="AIWT6-838"/>
    <s v="AI-4-MUFF - AI for the management of the degree of readiness in urban firefighting"/>
    <s v="https://www.fct.pt/media/docs/Brochura_ResearchinDataScienceandAIappliedtoPA.pdf"/>
    <s v="António Carlos Bárbara Grilo_x000a_NOVA.ID.FCT - Associação para a Inovação e Desenvolvimento da FCT (UNL) _x000a_Av. D. Carlos I, 126_x000a_1249-074 Lisboa_x000a_Portugal_x000a_Tel: 213 924 300_x000a_Fax: 213 956 519"/>
    <s v="This project intends to develop a System for Supporting the Strategic Decision to Combat Urban Fires supported by empirical evidence, through the application of Machine Learning techniques, and the interconnection of multi-objective optimization models and agent-based simulation environment (Agent-based Model simulation)"/>
    <s v="National"/>
    <x v="24"/>
    <s v="PT"/>
    <s v="FCT (Fundação para a Ciência e Tecnologia)"/>
    <s v="Central-Government"/>
    <x v="5"/>
    <s v="Fire-protection services "/>
    <x v="3"/>
    <x v="7"/>
    <n v="2023"/>
    <s v="Reasoning"/>
    <s v="Automated reasoning"/>
    <s v="Machine learning"/>
    <m/>
    <s v="A-MLA"/>
    <m/>
    <m/>
    <m/>
    <m/>
    <s v="Minimal-risk"/>
    <s v=" 0 Confident"/>
    <m/>
    <m/>
    <m/>
    <s v="Enforcement"/>
    <s v="Supporting inspection processes"/>
    <x v="0"/>
    <m/>
    <s v="No"/>
    <s v="No"/>
    <s v="G2G"/>
    <s v="Historical Data"/>
    <s v="Historical Data"/>
    <s v="Process automation"/>
    <m/>
    <m/>
    <s v="Incremental / Technical Change"/>
    <b v="0"/>
    <m/>
    <m/>
    <m/>
    <m/>
    <m/>
    <s v="Improved Administration Efficency"/>
    <s v="Improved Administrative Efficiency"/>
    <m/>
    <m/>
    <m/>
    <s v="x"/>
    <m/>
    <m/>
    <m/>
    <b v="0"/>
    <m/>
    <m/>
    <m/>
    <m/>
    <s v="validated"/>
    <x v="0"/>
    <m/>
    <s v="Paulo Quaresma"/>
    <d v="2021-10-31T00:00:00"/>
    <m/>
  </r>
  <r>
    <s v="AIWT6-839"/>
    <s v="RELIABLE - Building occupant risk warning panel during extreme weather events"/>
    <s v="https://www.fct.pt/media/docs/Brochura_ResearchinDataScienceandAIappliedtoPA.pdf"/>
    <s v="Carlos Augusto Santos Silva_x000a_Associação do Instituto Superior Técnico para a Investigação e o _x000a_Desenvolvimento and FCT _x000a_Av. D. Carlos I, 126_x000a_1249-074 Lisboa_x000a_Portugal_x000a_Tel: 213 924 300_x000a_Fax: 213 956 519"/>
    <s v="The objective of the RELIABLE project is to develop a public geographic dashboard with real time information and high spatial resolution on the buildings occupants’ health risk during extreme weather events (EWE) - heat and cold waves"/>
    <s v="National"/>
    <x v="24"/>
    <s v="PT"/>
    <s v="FCT (Fundação para a Ciência e Tecnologia)"/>
    <s v="Central-Government"/>
    <x v="6"/>
    <s v="Civil defence."/>
    <x v="3"/>
    <x v="0"/>
    <n v="2022"/>
    <s v="Planning"/>
    <s v="Planning and Scheduling"/>
    <m/>
    <m/>
    <s v="B-LGA"/>
    <m/>
    <m/>
    <m/>
    <s v="Use critical realtime data"/>
    <s v="Limited-risk"/>
    <s v=" 0 Confident"/>
    <m/>
    <m/>
    <m/>
    <s v="Analysis, monitoring and regulatory research"/>
    <s v="Monitoring policy implementation"/>
    <x v="0"/>
    <m/>
    <s v="No"/>
    <s v="No"/>
    <s v="G2G"/>
    <s v="Historical Data"/>
    <s v="Historical Data"/>
    <s v="Predictive systems"/>
    <m/>
    <m/>
    <s v="Incremental / Technical Change"/>
    <b v="0"/>
    <m/>
    <m/>
    <m/>
    <m/>
    <m/>
    <s v="Improved Administration Efficency"/>
    <s v="Improved Administrative Efficiency"/>
    <m/>
    <m/>
    <s v="x"/>
    <s v="x"/>
    <m/>
    <m/>
    <m/>
    <b v="0"/>
    <m/>
    <m/>
    <m/>
    <m/>
    <s v="validated"/>
    <x v="0"/>
    <m/>
    <s v="Paulo Quaresma"/>
    <d v="2021-10-31T00:00:00"/>
    <m/>
  </r>
  <r>
    <s v="AIWT6-840"/>
    <s v="IVDP DATA+ - AI models for processing relevant data for the economy of the Douro Wine Region."/>
    <s v="https://datamais.ivdp.pt/"/>
    <s v="AMA - Agency for Administrative Modernisation, I.P._x000a_Address: Rua de Santa Marta n.º 55_x000a_1150 - 294 Lisboa_x000a_E-mail: ama@ama.pt_x000a_Telephone: 21 723 12 00"/>
    <s v="The IVDP DATA+ project is based on the development of a new model of experimentation in close collaboration with the scientific community promoting knowledge transfer and adopting the advanced tools and techniques of artificial intelligence and data science. The implementation of the AI model will support decision-making based on the processing of existing data."/>
    <s v="National"/>
    <x v="24"/>
    <s v="PT"/>
    <s v="AMA (Agência para a Modernização Administrativa)"/>
    <s v="Central-Government"/>
    <x v="3"/>
    <s v="Agriculture, forestry, fishing and hunting"/>
    <x v="3"/>
    <x v="2"/>
    <n v="2021"/>
    <s v="Planning"/>
    <s v="Planning and Scheduling"/>
    <s v="Machine learning"/>
    <m/>
    <s v="A-MLA"/>
    <m/>
    <m/>
    <m/>
    <m/>
    <s v="Minimal-risk"/>
    <s v=" 0 Confident"/>
    <m/>
    <m/>
    <m/>
    <s v="Analysis, monitoring and regulatory research"/>
    <s v="Prediction and planning "/>
    <x v="0"/>
    <m/>
    <s v="No"/>
    <s v="No"/>
    <s v="G2G"/>
    <s v="Historical Data"/>
    <s v="Historical Data"/>
    <s v="Service integration"/>
    <m/>
    <m/>
    <s v="Incremental / Technical Change"/>
    <b v="0"/>
    <m/>
    <m/>
    <m/>
    <m/>
    <m/>
    <s v="Improved Administration Efficency"/>
    <s v="Improved Administrative Efficiency"/>
    <m/>
    <m/>
    <s v="x"/>
    <m/>
    <m/>
    <m/>
    <m/>
    <b v="0"/>
    <m/>
    <m/>
    <m/>
    <m/>
    <s v="validated"/>
    <x v="0"/>
    <m/>
    <s v="Paulo Quaresma"/>
    <d v="2021-10-31T00:00:00"/>
    <m/>
  </r>
  <r>
    <s v="AIWT6-841"/>
    <s v="i-Territory – Intelligent Modeling of Territorial Access to Services of General Interest"/>
    <s v="https://www.ama.gov.pt/web/agencia-para-a-modernizacao-administrativa/mais-ap"/>
    <s v="AMA - Agency for Administrative Modernisation, I.P._x000a_Address: Rua de Santa Marta n.º 55_x000a_1150 - 294 Lisboa_x000a_E-mail: ama@ama.pt_x000a_Telephone: 21 723 12 00"/>
    <s v="i-Territory – Intelligent Modeling of Territorial Access to Services of General Interest"/>
    <s v="National"/>
    <x v="24"/>
    <s v="PT"/>
    <s v="AMA (Agência para a Modernização Administrativa)"/>
    <s v="Central-Government"/>
    <x v="2"/>
    <s v="Environmental protection n.e.c."/>
    <x v="3"/>
    <x v="2"/>
    <n v="2021"/>
    <s v="Planning"/>
    <s v="Planning and Scheduling"/>
    <s v="Machine learning"/>
    <m/>
    <s v="A-MLA"/>
    <m/>
    <m/>
    <m/>
    <m/>
    <s v="Minimal-risk"/>
    <s v="-1 Minimal/Limited"/>
    <m/>
    <m/>
    <m/>
    <s v="Analysis, monitoring and regulatory research"/>
    <s v="Prediction and planning "/>
    <x v="0"/>
    <m/>
    <s v="No"/>
    <s v="No"/>
    <s v="G2G"/>
    <s v="Historical Data"/>
    <s v="Location Data"/>
    <s v="Business intelligence"/>
    <m/>
    <m/>
    <s v="Organizational / Sustained Change"/>
    <b v="0"/>
    <m/>
    <m/>
    <m/>
    <m/>
    <m/>
    <s v="Improved Administration Efficency"/>
    <s v="Improved Administrative Efficiency"/>
    <m/>
    <m/>
    <s v="x"/>
    <m/>
    <m/>
    <m/>
    <m/>
    <b v="0"/>
    <m/>
    <m/>
    <m/>
    <m/>
    <s v="validated"/>
    <x v="0"/>
    <m/>
    <s v="Paulo Quaresma"/>
    <d v="2021-10-31T00:00:00"/>
    <m/>
  </r>
  <r>
    <s v="AIWT6-842"/>
    <s v="SegnalaCI - Transparent management of citizen reports about City status"/>
    <s v="https://segnalazioni.comune.genova.it/"/>
    <s v="Comune di Genova_x000a_URP - E-mail urp@comune.genova.it "/>
    <s v="The administration takes charge of the report, informs the competent office and resolves the problem (eg: repair the hole, empty the trash) .At the end of the procedure, the citizen receives a notification on the outcome of his report. Artificial Intelligence (Machine Learning) is used to elaborate gathered data and provide a smart dashboard to city administrators helping the staff and resource planning"/>
    <s v="Local"/>
    <x v="12"/>
    <s v="IT"/>
    <s v="Genova Municipality"/>
    <s v="Local Government"/>
    <x v="1"/>
    <s v="Public Services"/>
    <x v="1"/>
    <x v="7"/>
    <m/>
    <s v="Planning"/>
    <s v="Planning and Scheduling"/>
    <s v="Machine learning"/>
    <m/>
    <s v="A-MLA"/>
    <m/>
    <m/>
    <m/>
    <m/>
    <s v="Minimal-risk"/>
    <s v=" 0 Confident"/>
    <m/>
    <m/>
    <m/>
    <s v="Internal management"/>
    <s v="Internal support processes"/>
    <x v="0"/>
    <s v="Yes"/>
    <s v="No"/>
    <s v="Yes"/>
    <s v="G2C"/>
    <s v="Dynamic Data"/>
    <s v="Location Data"/>
    <s v="Smart city"/>
    <m/>
    <s v="4 - AI4DQ"/>
    <s v="Organizational / Sustained Change"/>
    <s v="Improved Public Service"/>
    <m/>
    <m/>
    <m/>
    <s v="x"/>
    <m/>
    <s v="Open Government Capabilities"/>
    <b v="0"/>
    <m/>
    <m/>
    <m/>
    <m/>
    <m/>
    <m/>
    <m/>
    <s v="Open government capabilities"/>
    <s v="x"/>
    <s v="x"/>
    <m/>
    <s v="https://smart.comune.genova.it/notizie/segnalaci"/>
    <s v="validated"/>
    <x v="0"/>
    <m/>
    <s v="Marco Combetto"/>
    <d v="2021-11-08T00:00:00"/>
    <m/>
  </r>
  <r>
    <s v="AIWT6-843"/>
    <s v="Brain4it : monitoring the SmartCity"/>
    <s v="http://brain4it.org/project_vehicle_stats.html"/>
    <s v="Name: Ricard Real_x000a_E-mail address: realor@santfeliu.ca"/>
    <s v="Brain4it is an open source software, an expert system,  designed by the City Council of Sant Feliu de Llobregat to automate the City-Os infrastructures management, as well as to develop other artificial intelligence (AI) applications for the Internet of Things. It runs as a network service that provides a REST API (Representational State Transfer Application Programming Interface) which allows to control and program the City-Os platform remotely using a functional language that facilitates the implementation of expert systems and machine learning applications. Likewise, it develops all those use cases that a Smart City may need, managing security, data governance and with a modular and adaptable orientation."/>
    <s v="Local"/>
    <x v="22"/>
    <s v="ES"/>
    <s v="City Council of Sant Feliu de Llobregat"/>
    <s v="Local Government"/>
    <x v="1"/>
    <s v="Public Services"/>
    <x v="1"/>
    <x v="7"/>
    <m/>
    <s v="Planning"/>
    <s v="Planning and Scheduling"/>
    <s v="Machine learning"/>
    <m/>
    <s v="A-MLA"/>
    <m/>
    <m/>
    <m/>
    <s v="Use critical realtime data"/>
    <s v="Limited-risk"/>
    <s v=" 0 Confident"/>
    <m/>
    <m/>
    <m/>
    <s v="Internal management"/>
    <s v="Internal support processes"/>
    <x v="0"/>
    <m/>
    <s v="No"/>
    <s v="Yes"/>
    <s v="G2G"/>
    <s v="Dynamic Data"/>
    <s v="Location Data"/>
    <s v="Smart city"/>
    <s v="Yes"/>
    <m/>
    <s v="Organizational / Sustained Change"/>
    <b v="0"/>
    <m/>
    <m/>
    <m/>
    <m/>
    <m/>
    <s v="Improved Administration Efficency"/>
    <s v="Improved Administrative Efficiency"/>
    <m/>
    <m/>
    <m/>
    <s v="x"/>
    <m/>
    <m/>
    <m/>
    <b v="0"/>
    <m/>
    <m/>
    <m/>
    <s v="https://joinup.ec.europa.eu/collection/joinup/solution/brain4it/about"/>
    <s v="validated"/>
    <x v="0"/>
    <m/>
    <s v="Marco Combetto"/>
    <d v="2021-11-08T00:00:00"/>
    <m/>
  </r>
  <r>
    <s v="AIWT6-844"/>
    <s v="Deep Gravity: the algorithm that explains how people move"/>
    <s v="https://www.nature.com/articles/s41467-021-26752-4"/>
    <s v="Luca Pappalardo - ISTI-CNR_x000a_luca.pappalardo@isti.cnr.it"/>
    <s v="The traditional model used for the prediction of mobility flows, both on foot and with vehicles, is the so-called &quot;gravitational&quot;. Inspired by Isaac Newton's law of universal gravitation, it establishes that the flow of mobility between two places, for example two neighborhoods of a city, is proportional to their population and inversely proportional to their geographical distance.In practice, the gravitational model is often inaccurate because it is based on only two variables, distance and population, and is unable to capture complex relationships between them._x000a_The Institute of Science and Information Technologies of the National Research Council (Cnr-Isti) together with the Bruno Kessler Foundation of Trento and the Argonne National Laboratory in the USA, has developed &quot;Deep Gravity&quot;, an algorithm that adds to the gravitational model two fundamental ingredients, namely: the use of different variables that describe the points of interest in a place such as restaurants, hotels, hospitals and streets, and the ability to capture complex relationships between these variables thanks to the use of deep learning."/>
    <s v="Multinational"/>
    <x v="12"/>
    <s v="IT"/>
    <s v="ISTI-CNT (National Research Center)"/>
    <s v="Governmental"/>
    <x v="1"/>
    <s v="General services."/>
    <x v="4"/>
    <x v="7"/>
    <m/>
    <s v="Learning"/>
    <s v="Machine learning"/>
    <s v="Machine learning"/>
    <m/>
    <s v="A-MLA"/>
    <m/>
    <m/>
    <s v="16-Transportation"/>
    <m/>
    <s v="Minimal-risk"/>
    <s v=" 0 Confident"/>
    <m/>
    <m/>
    <m/>
    <s v="Public services and engagement"/>
    <s v="Service personalisation (various)"/>
    <x v="0"/>
    <s v="Yes"/>
    <s v="Yes"/>
    <s v="Yes"/>
    <s v="G2G"/>
    <s v="Historical Data"/>
    <s v="Historical Data"/>
    <s v="Smart city"/>
    <m/>
    <m/>
    <s v="Transformative / Disruptive"/>
    <b v="0"/>
    <m/>
    <m/>
    <m/>
    <m/>
    <m/>
    <b v="0"/>
    <b v="0"/>
    <m/>
    <m/>
    <m/>
    <m/>
    <m/>
    <m/>
    <m/>
    <b v="0"/>
    <m/>
    <m/>
    <m/>
    <s v="https://www.lescienze.it/news/2021/11/12/news/deep_gravity_l_algoritmo_che_spiega_come_si_muovono_le_persone-4981135/"/>
    <s v="validated"/>
    <x v="0"/>
    <m/>
    <s v="Marco Combetto"/>
    <d v="2021-11-15T00:00:00"/>
    <m/>
  </r>
  <r>
    <s v="AIWT6-845"/>
    <s v="FAITH - monitoring mental health with Artificial Intelligence - SPAIN Pilot"/>
    <s v="https://www.h2020-faith.eu/about/"/>
    <s v="Hospital G.U. Gregorio Marañón | Madrid, Spain"/>
    <s v="FAITH aims to provide an Artificial Intelligence application that identifies and analyses depression markers in people that have undergone cancer treatment_x000a_The pilot study will comprise 100 patients that are survival of breast cancer. They will be monitored to evaluate their quality of life and highlight possible aftercare needs, in order to provide better, personalized interventions._x000a_The information obtained will allow doctors and healthcare professionals to detect different disorders that would help to design protocols and standards of care for an early intervention, improving patient’s quality of life."/>
    <s v="Multinational"/>
    <x v="22"/>
    <s v="ES"/>
    <s v="Hospital G.U. Gregorio Marañón | Madrid, Spain"/>
    <s v="Governmental"/>
    <x v="4"/>
    <s v="R&amp;D health."/>
    <x v="4"/>
    <x v="7"/>
    <m/>
    <s v="Planning"/>
    <s v="Planning and Scheduling"/>
    <m/>
    <m/>
    <s v="B-LGA"/>
    <m/>
    <m/>
    <s v="12-ClinicalUse"/>
    <m/>
    <s v="High-risk"/>
    <s v=" 0 Confident"/>
    <m/>
    <m/>
    <m/>
    <s v="Public services and engagement"/>
    <s v="Service personalisation (various)"/>
    <x v="0"/>
    <s v="Yes"/>
    <s v="Yes"/>
    <m/>
    <s v="G2C"/>
    <s v="Historical Data"/>
    <s v="Historical Data"/>
    <s v="Predictive systems"/>
    <m/>
    <m/>
    <s v="Transformative / Disruptive"/>
    <s v="Improved Public Service"/>
    <s v="x"/>
    <m/>
    <s v="x"/>
    <s v="x"/>
    <m/>
    <b v="0"/>
    <b v="0"/>
    <m/>
    <m/>
    <m/>
    <m/>
    <m/>
    <m/>
    <m/>
    <b v="0"/>
    <m/>
    <m/>
    <m/>
    <m/>
    <s v="validated"/>
    <x v="0"/>
    <m/>
    <s v="Marco Combetto"/>
    <d v="2021-11-15T00:00:00"/>
    <m/>
  </r>
  <r>
    <s v="AIWT6-846"/>
    <s v="FAITH - monitoring mental health with Artificial Intelligence - PORTUGAL Pilot"/>
    <s v="https://www.h2020-faith.eu/about/"/>
    <s v="Champalimaud Centre for the Unknown | Lisbon, Portugal"/>
    <s v="FAITH aims to provide an Artificial Intelligence application that identifies and analyses depression markers in people that have undergone cancer treatment_x000a_As a clinical partner, the Champalimaud Clinical Centre will involve 100 ambulatory, community dwelling, lung-cancer patients (of any type) with indication for oncological treatment over two years. All patients will receive psychological and cognitive assessments through psychosocial questionnaires, neuropsychological testing, and other constructs. The CCC will monitor them for 12 months after their first appointment, offering them intelligent post-cancer support."/>
    <s v="Multinational"/>
    <x v="24"/>
    <s v="PT"/>
    <s v="Champalimaud Centre for the Unknown | Lisbon, Portugal"/>
    <s v="Governmental"/>
    <x v="4"/>
    <s v="R&amp;D health."/>
    <x v="4"/>
    <x v="7"/>
    <m/>
    <s v="Planning"/>
    <s v="Planning and Scheduling"/>
    <m/>
    <m/>
    <s v="B-LGA"/>
    <m/>
    <m/>
    <s v="12-ClinicalUse"/>
    <m/>
    <s v="High-risk"/>
    <s v=" 0 Confident"/>
    <m/>
    <m/>
    <m/>
    <s v="Public services and engagement"/>
    <s v="Service personalisation (various)"/>
    <x v="0"/>
    <s v="Yes"/>
    <s v="Yes"/>
    <m/>
    <s v="G2C"/>
    <s v="Historical Data"/>
    <s v="Historical Data"/>
    <s v="Predictive systems"/>
    <m/>
    <m/>
    <s v="Transformative / Disruptive"/>
    <s v="Improved Public Service"/>
    <s v="x"/>
    <m/>
    <s v="x"/>
    <s v="x"/>
    <m/>
    <b v="0"/>
    <b v="0"/>
    <m/>
    <m/>
    <m/>
    <m/>
    <m/>
    <m/>
    <m/>
    <b v="0"/>
    <m/>
    <m/>
    <m/>
    <m/>
    <s v="validated"/>
    <x v="0"/>
    <m/>
    <s v="Marco Combetto"/>
    <d v="2021-11-15T00:00:00"/>
    <m/>
  </r>
  <r>
    <s v="AIWT6-847"/>
    <s v="FAITH - monitoring mental health with Artificial Intelligence - IRELAND Pilot"/>
    <s v="https://www.h2020-faith.eu/about/"/>
    <s v="UPMC | Waterford, Ireland"/>
    <s v="FAITH aims to provide an Artificial Intelligence application that identifies and analyses depression markers in people that have undergone cancer treatment. UPMC will be the main Irish pilot test trial site, focusing on breast cancer patients as the selected use case and target group for FAITH. UPMC recognizes that caring for the wellbeing and mental health of patients on treatment – and of those who have completed treatment – is just as important as providing advanced, high-quality clinical care. Combined with offering the most advanced oncology care to patients close to home, UPMC’s team of oncologists intends to offer the FAITH tool to patients to identify patients who would benefit from follow up care with their oncologist, GP, or referral to their local Cancer Support Centre"/>
    <s v="Multinational"/>
    <x v="17"/>
    <s v="IE"/>
    <s v="UPMC | Waterford, Ireland"/>
    <s v="Governmental"/>
    <x v="4"/>
    <s v="R&amp;D health."/>
    <x v="4"/>
    <x v="7"/>
    <m/>
    <s v="Planning"/>
    <s v="Planning and Scheduling"/>
    <m/>
    <m/>
    <s v="B-LGA"/>
    <m/>
    <m/>
    <s v="12-ClinicalUse"/>
    <m/>
    <s v="High-risk"/>
    <s v=" 0 Confident"/>
    <m/>
    <m/>
    <m/>
    <s v="Public services and engagement"/>
    <s v="Service personalisation (various)"/>
    <x v="0"/>
    <s v="Yes"/>
    <s v="Yes"/>
    <m/>
    <s v="G2C"/>
    <s v="Historical Data"/>
    <s v="Historical Data"/>
    <s v="Predictive systems"/>
    <m/>
    <m/>
    <s v="Transformative / Disruptive"/>
    <s v="Improved Public Service"/>
    <s v="x"/>
    <m/>
    <s v="x"/>
    <s v="x"/>
    <m/>
    <b v="0"/>
    <b v="0"/>
    <m/>
    <m/>
    <m/>
    <m/>
    <m/>
    <m/>
    <m/>
    <b v="0"/>
    <m/>
    <m/>
    <m/>
    <m/>
    <s v="validated"/>
    <x v="0"/>
    <m/>
    <s v="Marco Combetto"/>
    <d v="2021-11-15T00:00:00"/>
    <m/>
  </r>
  <r>
    <s v="AIWT6-848"/>
    <s v="SAFERS - Structured Approaches for Forest fire Emergencies in Resilient Societies"/>
    <s v="https://www.csipiemonte.it/en/project/safers"/>
    <s v="CSI Piemonte tel. +39.011.3168111_x000a_international@csi.it"/>
    <s v="SAFERS aims at developing, over the course of three years, an innovative platform to improve the management of forest fires, whose impact has greatly increased also due to climate change. In addition to damaging the natural ecosystem as well as the social and productive fabric, fires also release a large quantity of greenhouse gasses and many pollutants that contribute to the deterioration of air quality._x000a_To reduce the impact of future forest fires, SAFERS will develop a new Big Data platform coupled with new information systems based on Artificial Intelligence, using many data sources, in particular the Copernicus Sentinel satellites. In addition to satellite data, the project will also analyse in real time data from ad hoc monitoring cameras, social media as well as mobile phones of professional users, volunteers and citizens who, through chatbots, may report the situation they are observing."/>
    <s v="Multinational"/>
    <x v="12"/>
    <s v="IT"/>
    <s v="CSI Piemonte _x000a_(Inhouse ICT of Regione Piemonte - Italy)"/>
    <s v="Governmental"/>
    <x v="2"/>
    <s v="Environmental protection n.e.c."/>
    <x v="3"/>
    <x v="7"/>
    <n v="2023"/>
    <s v="Planning"/>
    <s v="Planning and Scheduling"/>
    <m/>
    <m/>
    <s v="B-LGA"/>
    <m/>
    <m/>
    <m/>
    <m/>
    <s v="Minimal-risk"/>
    <s v=" 0 Confident"/>
    <m/>
    <m/>
    <m/>
    <s v="Analysis, monitoring and regulatory research"/>
    <s v="Monitoring policy implementation"/>
    <x v="0"/>
    <s v="Yes"/>
    <s v="Yes"/>
    <m/>
    <s v="G2G"/>
    <s v="Dynamic Data"/>
    <s v="Location Data"/>
    <s v="Predictive systems"/>
    <m/>
    <m/>
    <s v="Transformative / Disruptive"/>
    <b v="0"/>
    <m/>
    <m/>
    <m/>
    <m/>
    <m/>
    <s v="Improved Administration Efficency"/>
    <s v="Improved Administrative Efficiency"/>
    <m/>
    <s v="x"/>
    <s v="x"/>
    <m/>
    <m/>
    <m/>
    <m/>
    <b v="0"/>
    <m/>
    <m/>
    <m/>
    <s v="www.csipiemonte.it"/>
    <s v="validated"/>
    <x v="0"/>
    <m/>
    <s v="Marco Combetto"/>
    <d v="2021-11-15T00:00:00"/>
    <m/>
  </r>
  <r>
    <s v="AIWT6-849"/>
    <s v="AI Autonomation -  Automatic classification tools and integration with Robot Process Automation (RPA)"/>
    <s v="https://www.csipiemonte.it/en/project/ai-automation"/>
    <s v="CSI Piemonte tel. +39.011.3168111_x000a_international@csi.it"/>
    <s v="The aim of the work was to create automatic classification tools and integrate them with Robot Process Automation (RPA) engines._x000a_A prototype of email classification has been realized on a specific case: the regional service of car tax management. The prototype sorts the emails to the relevant offices based on the content. Where possible, specific work processes are also activated through RPA platforms that allow the user to respond in a fully automatic manner."/>
    <s v="National"/>
    <x v="12"/>
    <s v="IT"/>
    <s v="CSI Piemonte _x000a_(Inhouse ICT of Regione Piemonte - Italy)"/>
    <s v="Local Government"/>
    <x v="1"/>
    <s v="General services."/>
    <x v="1"/>
    <x v="2"/>
    <m/>
    <s v="Integration and Interaction"/>
    <s v="Robotics and Automation"/>
    <m/>
    <m/>
    <s v="B-LGA"/>
    <m/>
    <m/>
    <m/>
    <m/>
    <s v="Minimal-risk"/>
    <s v=" 0 Confident"/>
    <m/>
    <m/>
    <m/>
    <s v="Internal management"/>
    <s v="Internal support processes"/>
    <x v="0"/>
    <m/>
    <m/>
    <m/>
    <s v="G2C"/>
    <s v="Dynamic Data"/>
    <s v="Dynamic Data"/>
    <s v="Process automation"/>
    <m/>
    <m/>
    <s v="Incremental / Technical Change"/>
    <s v="Improved Public Service"/>
    <m/>
    <m/>
    <m/>
    <s v="x"/>
    <m/>
    <b v="0"/>
    <b v="0"/>
    <m/>
    <m/>
    <m/>
    <m/>
    <m/>
    <m/>
    <m/>
    <b v="0"/>
    <m/>
    <m/>
    <m/>
    <s v="www.csipiemonte.it"/>
    <s v="validated"/>
    <x v="0"/>
    <m/>
    <s v="Marco Combetto"/>
    <d v="2021-11-15T00:00:00"/>
    <m/>
  </r>
  <r>
    <s v="AIWT6-850"/>
    <s v="Genome representation and artificial intelligence"/>
    <s v="https://www.csipiemonte.it/en/project/genome-representation-and-artificial-intelligence"/>
    <s v="CSI Piemonte tel. +39.011.3168111_x000a_international@csi.it"/>
    <s v="CSI, together with the University of Turin (Department of Medical Sciences - Medical Genetics for genomic data analysis and nephrolology field, Department of Clinical and Biological Sciences - Nephrology for the clinical scope related to the management of rare diseases), ISI Foundation and GenomSys company, is working on a research project that can help in the diagnosis and treatment of rare diseases: the project uses advanced technologies for the rapid and effective reading of the genome and develops artificial intelligence algorithm to analyse genetic data and provide information for the design of targeted diagnosis and treatment pathways."/>
    <s v="National"/>
    <x v="12"/>
    <s v="IT"/>
    <s v="CSI Piemonte _x000a_(Inhouse ICT of Regione Piemonte - Italy)"/>
    <s v="Local Government"/>
    <x v="4"/>
    <s v="R&amp;D health."/>
    <x v="1"/>
    <x v="7"/>
    <m/>
    <s v="Learning"/>
    <s v="Machine learning"/>
    <s v="Machine learning"/>
    <m/>
    <s v="A-MLA"/>
    <m/>
    <m/>
    <s v="12-ClinicalUse"/>
    <m/>
    <s v="High-risk"/>
    <s v=" 0 Confident"/>
    <s v="A11-Medical devices, Reg. (EU) 2017/745"/>
    <m/>
    <m/>
    <s v="Public services and engagement"/>
    <s v="Service personalisation (various)"/>
    <x v="0"/>
    <s v="Yes"/>
    <m/>
    <m/>
    <s v="G2G"/>
    <s v="Historical Data"/>
    <s v="Historical Data"/>
    <s v="Process digitalisation"/>
    <m/>
    <m/>
    <s v="Organizational / Sustained Change"/>
    <b v="0"/>
    <m/>
    <m/>
    <m/>
    <m/>
    <m/>
    <s v="Improved Administration Efficency"/>
    <s v="Improved Administrative Efficiency"/>
    <m/>
    <m/>
    <s v="x"/>
    <m/>
    <m/>
    <m/>
    <m/>
    <b v="0"/>
    <m/>
    <m/>
    <m/>
    <s v="www.csipiemonte.it"/>
    <s v="validated"/>
    <x v="0"/>
    <m/>
    <s v="Marco Combetto"/>
    <d v="2021-11-15T00:00:00"/>
    <m/>
  </r>
  <r>
    <s v="AIWT6-851"/>
    <s v="Citizen Conversational AI Platform"/>
    <s v="https://www.csipiemonte.it/en/project/citizen-conversational-ai-platform"/>
    <s v="CSI Piemonte tel. +39.011.3168111_x000a_international@csi.it"/>
    <s v="Bots (short for robots) that perform automatic tasks, repeating the operations performed by a user, are widely used. Chatbots, i.e. programs with a &quot;conversational&quot; User Experience, are now becoming the new reality in technologies for &quot;man-machine&quot; interaction. To make a chatbot able to understand, respond to requests and propose solutions using everyday natural language, it is necessary to introduce very innovative context management and artificial intelligence technologies."/>
    <s v="Regional"/>
    <x v="12"/>
    <s v="IT"/>
    <s v="CSI Piemonte _x000a_(Inhouse ICT of Regione Piemonte - Italy)"/>
    <s v="Local Government"/>
    <x v="1"/>
    <s v="General services."/>
    <x v="1"/>
    <x v="1"/>
    <n v="2020"/>
    <s v="Communication"/>
    <s v="Natural language processing"/>
    <s v="Machine learning"/>
    <s v="speech recognition"/>
    <s v="A-MLA"/>
    <m/>
    <m/>
    <m/>
    <m/>
    <s v="Minimal-risk"/>
    <s v=" 0 Confident"/>
    <m/>
    <m/>
    <m/>
    <s v="Public services and engagement"/>
    <s v="Service personalisation (various)"/>
    <x v="0"/>
    <m/>
    <m/>
    <m/>
    <s v="G2C"/>
    <s v="Dynamic Data"/>
    <s v="Dynamic Data"/>
    <s v="Service integration"/>
    <m/>
    <m/>
    <s v="Incremental / Technical Change"/>
    <s v="Improved Public Service"/>
    <s v="x"/>
    <m/>
    <m/>
    <s v="x"/>
    <m/>
    <b v="0"/>
    <b v="0"/>
    <m/>
    <m/>
    <m/>
    <m/>
    <m/>
    <m/>
    <m/>
    <b v="0"/>
    <m/>
    <m/>
    <m/>
    <s v="www.csipiemonte.it"/>
    <s v="validated"/>
    <x v="0"/>
    <m/>
    <s v="Marco Combetto"/>
    <d v="2021-11-15T00:00:00"/>
    <m/>
  </r>
  <r>
    <s v="AIWT6-852"/>
    <s v="AI4EU: Boosting Europe’s artificial intelligence capacity"/>
    <s v="https://www.ai4europe.eu/"/>
    <s v="contact@ai4europe.eu"/>
    <s v="AI4EU is the European Union’s landmark Artificial Intelligence project, which seeks to develop a European AI ecosystem, bringing together the knowledge, algorithms, tools and resources available and making it a compelling solution for users. Involving more than 70 partners, covering 21 countries, the €20m project kicked off in January 2019 and will run for three years. AI4EU will unify Europe’s Artificial Intelligence community. It will facilitate collective work in AI research, innovation and business in Europe. By sharing AI expertise, knowledge and tools with the Platform, AI4EU will make AI available to all."/>
    <s v="Multinational"/>
    <x v="11"/>
    <s v="IT"/>
    <s v="THALES SIX GTS FRANCE SAS"/>
    <s v="Governmental"/>
    <x v="1"/>
    <s v="General services."/>
    <x v="3"/>
    <x v="2"/>
    <n v="2021"/>
    <s v="Reasoning"/>
    <s v="Knowledge representation"/>
    <m/>
    <m/>
    <m/>
    <m/>
    <m/>
    <m/>
    <m/>
    <s v="Minimal-risk"/>
    <s v=" 0 Confident"/>
    <m/>
    <m/>
    <m/>
    <s v="Public services and engagement"/>
    <s v="Service integration (various)"/>
    <x v="0"/>
    <s v="Yes"/>
    <s v="Yes"/>
    <s v="Yes"/>
    <s v="G2G"/>
    <s v="Dynamic Data"/>
    <s v="Streaming Data"/>
    <s v="Process automation"/>
    <m/>
    <s v="2 - IOP4AI​"/>
    <s v="Transformative / Radical"/>
    <b v="0"/>
    <m/>
    <m/>
    <m/>
    <m/>
    <m/>
    <s v="Improved Administration Efficency"/>
    <s v="Improved Administrative Efficiency"/>
    <m/>
    <m/>
    <s v="x"/>
    <m/>
    <m/>
    <m/>
    <m/>
    <b v="0"/>
    <m/>
    <m/>
    <m/>
    <s v="https://cordis.europa.eu/project/id/825619"/>
    <s v="validated"/>
    <x v="0"/>
    <m/>
    <s v="Marco Combetto"/>
    <d v="2021-11-15T00:00:00"/>
    <m/>
  </r>
  <r>
    <s v="AIWT6-853"/>
    <s v="DARE: Digital Environment for collaborative Alliances to Regenerate urban Ecosystems in middle-sized cities"/>
    <s v="https://www.hpc.cineca.it/projects/dare"/>
    <s v="c.zannoni@cineca.it"/>
    <s v="DARE wants to demonstrate the effectiveness of an INNOVATIVE DIGITAL-BASED AND CITIZEN-CENTRED GOVERNANCE APPROACH, aimed at facilitating, supporting &amp; fastening the implementation &amp; evaluation of the DARSENA (Ravenna) URBAN REGENERATION PROCESS, to be replied in other EU MIDDLE-SIZED CITIES."/>
    <s v="Regional"/>
    <x v="12"/>
    <s v="IT"/>
    <s v="Ravenna Municipality"/>
    <s v="Local Government"/>
    <x v="1"/>
    <s v="General services."/>
    <x v="3"/>
    <x v="2"/>
    <n v="2022"/>
    <s v="Reasoning"/>
    <s v="Knowledge representation"/>
    <m/>
    <m/>
    <m/>
    <m/>
    <m/>
    <m/>
    <m/>
    <s v="Minimal-risk"/>
    <s v=" 0 Confident"/>
    <m/>
    <m/>
    <m/>
    <s v="Public services and engagement"/>
    <s v="Service integration (various)"/>
    <x v="0"/>
    <m/>
    <m/>
    <m/>
    <s v="G2C"/>
    <s v="Historical Data"/>
    <s v="Historical Data"/>
    <s v="Public Services and engagement"/>
    <m/>
    <s v="2 - IOP4AI​"/>
    <s v="Incremental / Technical Change"/>
    <s v="Improved Public Service"/>
    <m/>
    <m/>
    <m/>
    <s v="x"/>
    <m/>
    <b v="0"/>
    <b v="0"/>
    <m/>
    <m/>
    <m/>
    <m/>
    <m/>
    <m/>
    <m/>
    <b v="0"/>
    <m/>
    <m/>
    <m/>
    <s v="https://www.darsenaravenna.it/objects/storytelling-from-the-uia-expert"/>
    <s v="validated"/>
    <x v="0"/>
    <m/>
    <s v="Marco Combetto"/>
    <d v="2021-11-15T00:00:00"/>
    <m/>
  </r>
  <r>
    <s v="AIWT6-854"/>
    <s v="RainBO (follow-up of BLUEAP Bologna Urban Environment Adaptation Plan for a resilient city)"/>
    <s v="https://partecipa.rainbolife.eu/"/>
    <s v="rainbo@lepida.it"/>
    <s v="The overall objective is to develop and improve methods and tools to predict severe rainfall events and their impact, focusing on the hydrologic response of the small watercourses within the urban area of Bologna. The final objective is to reach a higher resilience in such watercourses, by means of a monitoring and modeling system allowing it to forecast any sudden flooding event."/>
    <s v="Multinational"/>
    <x v="12"/>
    <s v="IT"/>
    <s v="Lepida Spa (inhouse ICT of Regione Emilia Romagna)"/>
    <s v="Governmental"/>
    <x v="2"/>
    <s v="Waste water management."/>
    <x v="4"/>
    <x v="6"/>
    <n v="2018"/>
    <s v="Planning"/>
    <s v="Planning and Scheduling"/>
    <m/>
    <m/>
    <s v="C-STA"/>
    <m/>
    <m/>
    <m/>
    <m/>
    <s v="Minimal-risk"/>
    <s v="-1 Minimal/Limited"/>
    <m/>
    <m/>
    <m/>
    <s v="Analysis, monitoring and regulatory research"/>
    <s v="Prediction and planning "/>
    <x v="0"/>
    <s v="Yes"/>
    <m/>
    <m/>
    <s v="G2G"/>
    <s v="Historical Data"/>
    <s v="Historical Data"/>
    <s v="Smart city"/>
    <m/>
    <m/>
    <s v="Incremental / Technical Change"/>
    <b v="0"/>
    <m/>
    <m/>
    <m/>
    <m/>
    <m/>
    <s v="Improved Administration Efficency"/>
    <s v="Improved Administrative Efficiency"/>
    <m/>
    <m/>
    <s v="x"/>
    <m/>
    <m/>
    <m/>
    <m/>
    <b v="0"/>
    <m/>
    <m/>
    <m/>
    <s v="https://www.rainbolife.eu/en/rainbo-project"/>
    <s v="validated"/>
    <x v="0"/>
    <m/>
    <s v="Marco Combetto"/>
    <d v="2021-11-15T00:00:00"/>
    <m/>
  </r>
  <r>
    <s v="AIWT6-855"/>
    <s v="GAIA-X: AI-Marketplace: An Ecosystem For Artificial Intelligence"/>
    <s v="https://www.data-infrastructure.eu/GAIAX/Redaktion/EN/Artikel/UseCases/ai-marketplace-the-ecosystem-for-artificial-intelligence-in-product-development.html"/>
    <s v="Matthias C. Wendt – inno-focus businessconsulting GmbH"/>
    <s v="The project AI Marketplace establishes a digital platform for artificial intelligence (AI) in product development. The platform brings together AI experts, solution providers and manufacturing companies alike, promotes joint innovations and builds on an existing infrastructure. Users are provided with essential tools for the development of innovative AI solutions. The functions include an intelligent partner agency for AI use cases in production development, a data room for production development and a construction kit for AI development."/>
    <s v="Multinational"/>
    <x v="1"/>
    <s v="DE"/>
    <s v="Inno-focus Businessconsulting GmbH"/>
    <s v="Consortium"/>
    <x v="1"/>
    <s v="R&amp;D general public services."/>
    <x v="3"/>
    <x v="2"/>
    <n v="2023"/>
    <s v="Reasoning"/>
    <s v="Knowledge representation"/>
    <m/>
    <m/>
    <s v="B-LGA"/>
    <m/>
    <m/>
    <m/>
    <m/>
    <s v="Minimal-risk"/>
    <s v=" 0 Confident"/>
    <m/>
    <m/>
    <m/>
    <s v="Public services and engagement"/>
    <s v="Service integration (various)"/>
    <x v="0"/>
    <s v="Yes"/>
    <s v="Yes"/>
    <s v="Yes"/>
    <s v="G2B"/>
    <s v="Dynamic Data"/>
    <s v="Historical Data"/>
    <s v="Service integration"/>
    <m/>
    <s v="2 - IOP4AI​"/>
    <s v="Transformative / Disruptive"/>
    <s v="Improved Public Service"/>
    <m/>
    <m/>
    <m/>
    <s v="x"/>
    <m/>
    <b v="0"/>
    <b v="0"/>
    <m/>
    <m/>
    <m/>
    <m/>
    <m/>
    <m/>
    <m/>
    <b v="0"/>
    <m/>
    <m/>
    <m/>
    <s v="https://www.data-infrastructure.eu/GAIAX/Redaktion/EN/Artikel/UseCases/data-science-and-machine-learning-hub.html"/>
    <s v="validated"/>
    <x v="0"/>
    <m/>
    <s v="Marco Combetto"/>
    <d v="2021-11-15T00:00:00"/>
    <m/>
  </r>
  <r>
    <s v="AIWT6-856"/>
    <s v="GAIA-X: Data Science &amp; Machine Learning (DSML) Hub "/>
    <s v="https://www.data-infrastructure.eu/GAIAX/Redaktion/EN/Artikel/UseCases/data-science-and-machine-learning-hub.html"/>
    <s v="Tina Siegfried – Dataport"/>
    <s v="The Data Science &amp; Machine Learning (DSML) Hub stands for openness and use of public admin-istration data (in consideration of data protection) in order to make it available for the develop-ment of data science and AI applications. The aim is to create a sustainable solution approach to the challenges of using data science and AI in the public sector. In addition, the hub will support companies, start-ups and scientific and research institutions in innovating and creating value through data science and AI._x000a_The DSML Hub consists of five building blocks:_x000a_unlocking the administration's data silos and access to the data for third parties._x000a_building an infrastructure for data science and AI with state-of-the-art hardware and common software (including a DSML platform)_x000a_expansion of the ecosystem currently being built up, consisting of start-ups, public IT service providers, (regional small and medium-sized) enterprises, administration, politics and scientific and research institutions_x000a_synchronisation with GAIA-X_x000a_implementation of ten selected innovative projects in administration and companies."/>
    <s v="Multinational"/>
    <x v="1"/>
    <s v="DE"/>
    <s v="DataPort GmbH"/>
    <s v="Consortium"/>
    <x v="1"/>
    <s v="R&amp;D general public services."/>
    <x v="3"/>
    <x v="2"/>
    <n v="2023"/>
    <s v="Learning"/>
    <s v="Machine learning"/>
    <s v="Machine learning"/>
    <m/>
    <s v="A-MLA"/>
    <m/>
    <m/>
    <m/>
    <m/>
    <s v="Minimal-risk"/>
    <s v=" 0 Confident"/>
    <m/>
    <m/>
    <m/>
    <s v="Public services and engagement"/>
    <s v="Service integration (various)"/>
    <x v="0"/>
    <s v="Yes"/>
    <s v="Yes"/>
    <s v="Yes"/>
    <s v="G2B"/>
    <s v="Dynamic Data"/>
    <m/>
    <s v="Service integration"/>
    <m/>
    <s v="2 - IOP4AI​"/>
    <s v="Transformative / Disruptive"/>
    <s v="Improved Public Service"/>
    <m/>
    <m/>
    <m/>
    <s v="x"/>
    <m/>
    <b v="0"/>
    <b v="0"/>
    <m/>
    <m/>
    <m/>
    <m/>
    <m/>
    <m/>
    <m/>
    <b v="0"/>
    <m/>
    <m/>
    <m/>
    <s v="https://www.bmwi.de/Redaktion/EN/Artikel/Digital-World/GAIA-X-Use-Cases/data-science-and-machine-learning-hub.html"/>
    <s v="validated"/>
    <x v="0"/>
    <m/>
    <s v="Marco Combetto"/>
    <d v="2021-11-15T00:00:00"/>
    <m/>
  </r>
  <r>
    <s v="AIWT6-857"/>
    <s v="GAIA-X: Digital public administration – Chatbot"/>
    <s v="https://www.bmwi.de/Redaktion/EN/Artikel/Digital-World/GAIA-X-Use-Cases/digital-public-administration-chatbot.html"/>
    <s v="Tina Siegfried – Dataport"/>
    <s v="The project can support the implementation of digital assistants by creating the necessary basis for a legally compliant cloud environment for the development and use of digital assistants in administration, in which functional AI building blocks (i.e. software as a service) can be linked modularly with the official infrastructure for data storage and processing._x000a_Use Case Team"/>
    <s v="Multinational"/>
    <x v="1"/>
    <s v="DE"/>
    <s v="DataPort GmbH"/>
    <s v="Consortium"/>
    <x v="1"/>
    <s v="R&amp;D general public services."/>
    <x v="3"/>
    <x v="2"/>
    <n v="2023"/>
    <s v="Communication"/>
    <s v="Natural language processing"/>
    <s v="Machine learning"/>
    <s v="chatbot"/>
    <s v="A-MLA"/>
    <m/>
    <m/>
    <m/>
    <m/>
    <s v="Minimal-risk"/>
    <s v=" 0 Confident"/>
    <m/>
    <m/>
    <m/>
    <s v="Public services and engagement"/>
    <s v="Engagement management"/>
    <x v="0"/>
    <s v="Yes"/>
    <s v="Yes"/>
    <s v="Yes"/>
    <s v="G2B"/>
    <s v="Dynamic Data"/>
    <m/>
    <s v="Service integration"/>
    <m/>
    <m/>
    <s v="Transformative / Disruptive"/>
    <s v="Improved Public Service"/>
    <m/>
    <m/>
    <m/>
    <s v="x"/>
    <m/>
    <b v="0"/>
    <b v="0"/>
    <m/>
    <m/>
    <m/>
    <m/>
    <m/>
    <m/>
    <m/>
    <b v="0"/>
    <m/>
    <m/>
    <m/>
    <s v="https://www.bmwi.de/Redaktion/EN/Artikel/Digital-World/GAIA-X-Use-Cases/digital-public-administration-chatbot.html"/>
    <s v="validated"/>
    <x v="0"/>
    <m/>
    <s v="Marco Combetto"/>
    <d v="2021-11-15T00:00:00"/>
    <m/>
  </r>
  <r>
    <s v="AIWT6-858"/>
    <s v="GAIA-X: Predictive maintenance for the road infrastructure in South Tyrol"/>
    <s v="https://www.bmwi.de/Redaktion/EN/Artikel/Digital-World/GAIA-X-Use-Cases/predictive-maintenance-for-the-road-infrastructure-in-south-tyrol.html"/>
    <s v="Department of Infrastructure and Mobility of the Autonomous Province of Bolzano supported by Südtiroler Informatik AG - Contact person: Stefan Gasslitter"/>
    <s v="GAIA-X acts as a data lake and scalable infrastructure for the storage and processing of heterogeneous data sources used by public administrations to make more well-founded decisions for road maintenance._x000a_GAIA-X aggregates heterogeneous data sources from different types of sensors and data sources that are useful for determining the quality of the road surface and potential maintenance issues._x000a_In addition, GAIA-X offers the ability to process this large amount of data in order to generate an evaluation with a response time that meets the public administration's budget planning requirements._x000a_Applying a predictive maintenance solution for road budgeting, leads to a better management of public funds, allowing the use of these funds for targeted maintenance work with maximum efficiency. In addition, other added values are improved road surface quality, increased infrastructural competitiveness of an region for investment, insights on travel and tourism patterns, reduced impact of road works on citizens in the form of downtime and congestion, savings in agency costs by the public administration and lower road user costs for citizens and infrastructure users._x000a_The cloud-based solution can potentially be used by other public administrations in Europe, since the problem described is common to all public administrations."/>
    <s v="Multinational"/>
    <x v="1"/>
    <s v="DE"/>
    <s v="DataPort GmbH"/>
    <s v="Consortium"/>
    <x v="1"/>
    <s v="R&amp;D general public services."/>
    <x v="3"/>
    <x v="2"/>
    <n v="2023"/>
    <s v="Reasoning"/>
    <s v="Knowledge representation"/>
    <m/>
    <m/>
    <m/>
    <m/>
    <m/>
    <m/>
    <m/>
    <s v="Minimal-risk"/>
    <s v=" 0 Confident"/>
    <m/>
    <m/>
    <m/>
    <s v="Public services and engagement"/>
    <s v="Service integration (various)"/>
    <x v="0"/>
    <s v="Yes"/>
    <s v="Yes"/>
    <s v="Yes"/>
    <s v="G2B"/>
    <s v="Dynamic Data"/>
    <m/>
    <s v="Service integration"/>
    <m/>
    <s v="2 - IOP4AI​"/>
    <s v="Transformative / Disruptive"/>
    <s v="Improved Public Service"/>
    <m/>
    <m/>
    <m/>
    <s v="x"/>
    <m/>
    <b v="0"/>
    <b v="0"/>
    <m/>
    <m/>
    <m/>
    <m/>
    <m/>
    <m/>
    <m/>
    <b v="0"/>
    <m/>
    <m/>
    <m/>
    <s v="https://www.bmwi.de/Redaktion/EN/Artikel/Digital-World/GAIA-X-Use-Cases/predictive-maintenance-for-the-road-infrastructure-in-south-tyrol.html"/>
    <s v="validated"/>
    <x v="0"/>
    <m/>
    <s v="Marco Combetto"/>
    <d v="2021-11-15T00:00:00"/>
    <m/>
  </r>
  <r>
    <s v="AIWT6-859"/>
    <s v="ConsolONE: proactive monitoring and management system for real-time control of all company resources,"/>
    <s v="https://catalogocloud.agid.gov.it/service/717"/>
    <s v="Smartnet.srl  info@smartnet.it"/>
    <s v="Proactive monitoring and management system for real-time control of all company resources, understood as technological infrastructures (IT, BMS, IoT, Environmental Control, DCIM, Asset Management, Traceability), in a reliable, intuitive and integrated way. Functionality:_x000a_-Monitoring and proactive IT infrastructure management_x000a_-Integration and management of BMS (Building Management System) and home automation systems_x000a_-Monitoring and proactive management of IoT sensors of different technologies and protocols (IP, Radio frequency 868Mhz, LoraWan, Narrow Band)_x000a_-Monitoring and proactive management of Environmental Control systems_x000a_-Monitoring and proactive management of on-Premise, Cloud, Hybrid Cloud Data Center systems_x000a_- Management and Control, in real time, of all company assets (such as PC, Server, MAC, Tablet, Smartphone, etc.)_x000a_- Traceability of Vehicles and People within the company for control purposes for Security &amp; Safety"/>
    <s v="National"/>
    <x v="12"/>
    <s v="IT"/>
    <s v="Smartnet Srl "/>
    <s v="Private sector"/>
    <x v="1"/>
    <s v="General services."/>
    <x v="1"/>
    <x v="7"/>
    <m/>
    <s v="Reasoning"/>
    <s v="Automated reasoning"/>
    <s v="Machine learning"/>
    <m/>
    <s v="A-MLA"/>
    <m/>
    <m/>
    <m/>
    <m/>
    <s v="Minimal-risk"/>
    <s v=" 0 Confident"/>
    <m/>
    <m/>
    <m/>
    <s v="Analysis, monitoring and regulatory research"/>
    <s v="Information analysis processes"/>
    <x v="0"/>
    <s v="Yes"/>
    <m/>
    <m/>
    <s v="G2C"/>
    <s v="Dynamic Data"/>
    <s v="Location Data"/>
    <s v="Service integration"/>
    <m/>
    <m/>
    <s v="Incremental / Technical Change"/>
    <s v="Improved Public Service"/>
    <m/>
    <m/>
    <m/>
    <s v="x"/>
    <m/>
    <b v="0"/>
    <b v="0"/>
    <m/>
    <m/>
    <m/>
    <m/>
    <m/>
    <m/>
    <m/>
    <b v="0"/>
    <m/>
    <m/>
    <m/>
    <s v="https://catalogocloud.agid.gov.it/show/all"/>
    <s v="validated"/>
    <x v="0"/>
    <m/>
    <s v="Marco Combetto"/>
    <d v="2021-11-15T00:00:00"/>
    <m/>
  </r>
  <r>
    <s v="AIWT6-860"/>
    <s v="IBM Watson Content Hub "/>
    <s v="https://catalogocloud.agid.gov.it/service/381"/>
    <s v="Silvia Bellucci, IBM Italy"/>
    <s v="IBM Watson Content Hub (WCH) centrally manages web content and digital assets with a simple and intuitive UI. Integrated with AI services provided by IBM Watson for automatic asset tagging, it includes a rich set of APIs both for the editorial part and for the use of the content model, making it the ideal tool to feed any digital channel (via Akamai CDN, included).  Native use of IBM Watson AI services to simplify business activity in effectively cataloging and searching for digital content and assets_x000a_SOLR-based search engine for assets and content and ability to manage the size and rendition of images for optimal omni-channel management_x000a_The rich set of REST APIs guarantees consistent reuse and ensures a consistent presence on all digital channels, together with integration with IBM (natively) and third-party solutions_x000a_Reduction of operating costs related to the SaaS nature of the service and delivery operated through Akamai's Content Delivery Network platform_x000a_IBM periodically updates and enriches the service and takes care to maintain the correct levels of security"/>
    <s v="Multinational"/>
    <x v="12"/>
    <s v="IT"/>
    <s v="AGID (Agenzia per Italia Digitale)"/>
    <s v="Governmental"/>
    <x v="1"/>
    <s v="General services."/>
    <x v="1"/>
    <x v="7"/>
    <m/>
    <s v="Reasoning"/>
    <s v="Automated reasoning"/>
    <s v="Machine learning"/>
    <m/>
    <s v="A-MLA"/>
    <m/>
    <m/>
    <m/>
    <m/>
    <s v="Minimal-risk"/>
    <s v=" 0 Confident"/>
    <m/>
    <m/>
    <m/>
    <s v="Internal management"/>
    <s v="Internal primary processes"/>
    <x v="0"/>
    <s v="Yes"/>
    <m/>
    <m/>
    <s v="G2G"/>
    <s v="Dynamic Data"/>
    <m/>
    <s v="Service integration"/>
    <m/>
    <m/>
    <s v="Transformative / Disruptive"/>
    <b v="0"/>
    <m/>
    <m/>
    <m/>
    <m/>
    <m/>
    <s v="Improved Administration Efficency"/>
    <s v="Improved Administrative Efficiency"/>
    <m/>
    <m/>
    <m/>
    <s v="x"/>
    <m/>
    <m/>
    <m/>
    <b v="0"/>
    <m/>
    <m/>
    <m/>
    <s v="https://catalogocloud.agid.gov.it/show/all"/>
    <s v="validated"/>
    <x v="0"/>
    <m/>
    <s v="Marco Combetto"/>
    <d v="2021-11-15T00:00:00"/>
    <m/>
  </r>
  <r>
    <s v="AIWT6-861"/>
    <s v="Amazon Lex: service for creating communication interfaces via voice and text for any type of application"/>
    <s v="https://catalogocloud.agid.gov.it/service/171"/>
    <s v="AWS EMEA SARL _x000a_aws-pa-it@amazon.it"/>
    <s v="Amazon Lex is a service for creating communication interfaces via voice and text for any type of application. Amazon Lex offers advanced deep learning capabilities for speech recognition and dictation, as well as natural language recognition and text comprehension, enabling the creation of engaging applications and lifelike conversations. With Amazon Lex, the same deep learning technologies that Amazon Alexa is based on are available to all developers, enabling the creation of sophisticated and natural chatbots quickly and easily. More information: https://aws.amazon.com/it/lex/"/>
    <s v="Multinational"/>
    <x v="12"/>
    <s v="IT"/>
    <s v="AGID (Agenzia per Italia Digitale)"/>
    <s v="Governmental"/>
    <x v="1"/>
    <s v="General services."/>
    <x v="1"/>
    <x v="7"/>
    <m/>
    <s v="Communication"/>
    <s v="Natural language processing"/>
    <s v="Machine learning"/>
    <s v="speech recognition"/>
    <s v="A-MLA"/>
    <m/>
    <m/>
    <m/>
    <m/>
    <s v="Minimal-risk"/>
    <s v=" 0 Confident"/>
    <m/>
    <m/>
    <m/>
    <s v="Public services and engagement"/>
    <s v="Engagement management"/>
    <x v="0"/>
    <s v="Yes"/>
    <m/>
    <m/>
    <s v="G2C"/>
    <s v="Dynamic Data"/>
    <m/>
    <s v="Service integration"/>
    <m/>
    <m/>
    <s v="Transformative / Disruptive"/>
    <s v="Improved Public Service"/>
    <m/>
    <m/>
    <m/>
    <s v="x"/>
    <m/>
    <b v="0"/>
    <b v="0"/>
    <m/>
    <m/>
    <m/>
    <m/>
    <m/>
    <m/>
    <m/>
    <b v="0"/>
    <m/>
    <m/>
    <m/>
    <s v="https://catalogocloud.agid.gov.it/show/all"/>
    <s v="validated"/>
    <x v="0"/>
    <m/>
    <s v="Marco Combetto"/>
    <d v="2021-11-15T00:00:00"/>
    <m/>
  </r>
  <r>
    <s v="AIWT6-862"/>
    <s v="Amazon Polly: Text-to-Speech service"/>
    <s v="https://catalogocloud.agid.gov.it/service/173"/>
    <s v="AWS EMEA SARL _x000a_aws-pa-it@amazon.it"/>
    <s v="Amazon Polly is a service that turns text into real conversation, allowing you to build applications that speak and create entirely new categories of voice-enabled products. Amazon Polly is a Text-to-Speech service that uses advanced deep learning technologies to synthesize a human-like voice. With dozens of natural voice types in different languages, you can select the most suitable voice and distribute your applications with voice responses in different countries. More information: https://aws.amazon.com/it/polly/"/>
    <s v="Multinational"/>
    <x v="12"/>
    <s v="IT"/>
    <s v="AGID (Agenzia per Italia Digitale)"/>
    <s v="Governmental"/>
    <x v="1"/>
    <s v="General services."/>
    <x v="1"/>
    <x v="7"/>
    <m/>
    <s v="Perception"/>
    <s v="Audio processing"/>
    <s v="Machine learning"/>
    <m/>
    <s v="A-MLA"/>
    <m/>
    <m/>
    <m/>
    <m/>
    <s v="Minimal-risk"/>
    <s v=" 0 Confident"/>
    <m/>
    <m/>
    <m/>
    <s v="Public services and engagement"/>
    <s v="Engagement management"/>
    <x v="0"/>
    <s v="Yes"/>
    <m/>
    <m/>
    <s v="G2C"/>
    <s v="Dynamic Data"/>
    <m/>
    <s v="Service integration"/>
    <m/>
    <m/>
    <s v="Transformative / Disruptive"/>
    <s v="Improved Public Service"/>
    <m/>
    <m/>
    <m/>
    <s v="x"/>
    <m/>
    <b v="0"/>
    <b v="0"/>
    <m/>
    <m/>
    <m/>
    <m/>
    <m/>
    <m/>
    <m/>
    <b v="0"/>
    <m/>
    <m/>
    <m/>
    <s v="https://catalogocloud.agid.gov.it/show/all"/>
    <s v="validated"/>
    <x v="0"/>
    <m/>
    <s v="Marco Combetto"/>
    <d v="2021-11-15T00:00:00"/>
    <m/>
  </r>
  <r>
    <s v="AIWT6-863"/>
    <s v="Alexacert: Voice application on Alexa for requesting a birth certificate"/>
    <s v="https://developers.italia.it/it/software/c_l219-comune-torino-alexacert"/>
    <s v="CSI PIemonte _x000a_saverino.reale@csi.it"/>
    <s v="This product represents the proof of concept (POC) for a voice application, on Alexa, which allows you, in a simple way, to request a certificate and receive it in your inbox. In this prototype, the certificate used is that of birth, which has the advantage of being stamp-free, using a call to the Turin Registry. The user who uses the voice assistant is identified, on a one-off basis, through the connection between the Amazon user and the digital identity (eg: SPID). This identification operation is carried out only once and is valid until explicit revocation. When the user activates the application with &quot;Alexa, speak with Torino certificates&quot;, the user is recognized, the e-mail address that will be used for delivery is remembered (the one defined in the Amazon profile), and is asked to confirm the certificate request. Upon your consent, the system requests the certificate (in pdf) from the Registry / ANPR and sends it to the registered box."/>
    <s v="Regional"/>
    <x v="12"/>
    <s v="IT"/>
    <s v="Torino Municipality"/>
    <s v="Local Government"/>
    <x v="1"/>
    <s v="General services."/>
    <x v="4"/>
    <x v="7"/>
    <m/>
    <s v="Perception"/>
    <s v="Audio processing"/>
    <s v="Machine learning"/>
    <m/>
    <s v="A-MLA"/>
    <m/>
    <m/>
    <m/>
    <m/>
    <s v="Minimal-risk"/>
    <s v=" 0 Confident"/>
    <m/>
    <m/>
    <m/>
    <s v="Public services and engagement"/>
    <s v="Service integration (various)"/>
    <x v="0"/>
    <s v="Yes"/>
    <m/>
    <m/>
    <s v="G2C"/>
    <s v="Dynamic Data"/>
    <m/>
    <s v="Service integration"/>
    <m/>
    <m/>
    <s v="Organizational / Sustained Change"/>
    <s v="Improved Public Service"/>
    <m/>
    <m/>
    <m/>
    <s v="x"/>
    <m/>
    <b v="0"/>
    <b v="0"/>
    <m/>
    <m/>
    <m/>
    <m/>
    <m/>
    <m/>
    <m/>
    <b v="0"/>
    <m/>
    <m/>
    <m/>
    <s v="https://developers.italia.it/"/>
    <s v="validated"/>
    <x v="0"/>
    <m/>
    <s v="Marco Combetto"/>
    <d v="2021-11-15T00:00:00"/>
    <m/>
  </r>
  <r>
    <s v="AIWT6-864"/>
    <s v="LombardiaInforma: proactive Citizen Communication"/>
    <s v="https://developers.italia.it/it/software/r_lombar-regionelombardia-lombardiainforma"/>
    <s v="Regione Lombardia _x000a_Corrado Schiavoni"/>
    <s v="Management and sending of personalized communications, in a multi-channel and multi-service logic, to support the daily work of spreading the contents of an editorial staff._x000a_For this purpose, the application adopts a logical architecture and an Omnichannel Customer Experience platform which, through a public portal called Lombardia Informa, allows you to:_x000a_collect the contact data of citizens and the topics of interest in a centralized manner;_x000a_create and manage personalized and multi-channel communication actions offering a unique and coherent browsing experience;_x000a_integrate the systems responsible for sending communications, implementing harmonization and centralization of data from heterogeneous channels;_x000a_create integrated communication tools, such as landing pages and surveys;_x000a_enrich the contents with multimedia elements (image slideshows, videos) and documents (.pdf attachments)_x000a_user management and profiling as per GDPR"/>
    <s v="Regional"/>
    <x v="12"/>
    <s v="IT"/>
    <s v="Regione Lombardia"/>
    <s v="Local Government"/>
    <x v="1"/>
    <s v="General services."/>
    <x v="1"/>
    <x v="7"/>
    <m/>
    <s v="Reasoning"/>
    <s v="Automated reasoning"/>
    <s v="Machine learning"/>
    <m/>
    <s v="A-MLA"/>
    <m/>
    <m/>
    <m/>
    <m/>
    <s v="Minimal-risk"/>
    <s v=" 0 Confident"/>
    <m/>
    <m/>
    <m/>
    <s v="Public services and engagement"/>
    <s v="Engagement management"/>
    <x v="0"/>
    <s v="Yes"/>
    <m/>
    <m/>
    <s v="G2C"/>
    <s v="Dynamic Data"/>
    <m/>
    <s v="Service integration"/>
    <m/>
    <m/>
    <s v="Organizational / Sustained Change"/>
    <s v="Improved Public Service"/>
    <m/>
    <m/>
    <m/>
    <s v="x"/>
    <m/>
    <b v="0"/>
    <b v="0"/>
    <m/>
    <m/>
    <m/>
    <m/>
    <m/>
    <m/>
    <m/>
    <b v="0"/>
    <m/>
    <m/>
    <m/>
    <s v="https://developers.italia.it/"/>
    <s v="validated"/>
    <x v="0"/>
    <m/>
    <s v="Marco Combetto"/>
    <d v="2021-11-15T00:00:00"/>
    <m/>
  </r>
  <r>
    <s v="AIWT6-865"/>
    <s v="YUCCA-Smart Data Platform"/>
    <s v="https://developers.italia.it/it/software/r_piemon-yucca-sdp-yucca-sdp"/>
    <s v="CSI Piemonte_x000a_marco.boero@csi.it_x000a_gabriella.ferraresi@csi.it"/>
    <s v="Yucca Smart Data Platform is an open and pre-competitive cloud platform available for private and public entities that offers tools to experiment and create innovative technological solutions related to the world of data._x000a__x000a_It is a system that aggregates data from the Internet of Things (cameras, sensors, weather stations), from the Internet of People (e.g. tweets) and public and private data, provides for the selective sharing of the information collected, allows the self-service data processing in real-time and advanced data analysis tools and supports the display of information (data and metadata) via API. The platform offers functionality to create new value-added information and enables the creation of end-to-end solutions on a variety of themes."/>
    <s v="Regional"/>
    <x v="12"/>
    <s v="IT"/>
    <s v="Regione Piemonte"/>
    <s v="Local Government"/>
    <x v="1"/>
    <s v="General services."/>
    <x v="1"/>
    <x v="7"/>
    <m/>
    <s v="Learning"/>
    <s v="Machine learning"/>
    <s v="Machine learning"/>
    <m/>
    <s v="A-MLA"/>
    <m/>
    <m/>
    <m/>
    <m/>
    <s v="Minimal-risk"/>
    <s v=" 0 Confident"/>
    <m/>
    <m/>
    <m/>
    <s v="Public services and engagement"/>
    <s v="Data Sharing Management"/>
    <x v="0"/>
    <s v="Yes"/>
    <m/>
    <m/>
    <s v="G2B"/>
    <s v="Dynamic Data"/>
    <s v="Historical Data"/>
    <s v="Data access and reuse"/>
    <m/>
    <s v="2 - IOP4AI​"/>
    <s v="Organizational / Sustained Change"/>
    <s v="Improved Public Service"/>
    <m/>
    <m/>
    <s v="x"/>
    <m/>
    <s v="x"/>
    <s v="Open Government Capabilities"/>
    <b v="0"/>
    <m/>
    <m/>
    <m/>
    <m/>
    <m/>
    <m/>
    <m/>
    <s v="Open government capabilities"/>
    <s v="x"/>
    <m/>
    <m/>
    <s v="https://developers.italia.it/"/>
    <s v="validated"/>
    <x v="0"/>
    <m/>
    <s v="Marco Combetto"/>
    <d v="2021-11-15T00:00:00"/>
    <m/>
  </r>
  <r>
    <s v="AIWT6-866"/>
    <s v="CityFlows-Barcelona"/>
    <s v="https://cityflows-project.eu/barcelona/"/>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s v="Regional"/>
    <x v="22"/>
    <s v="ES"/>
    <s v="Municipality of Barcelona"/>
    <s v="Local Government"/>
    <x v="3"/>
    <s v="Transport"/>
    <x v="3"/>
    <x v="1"/>
    <n v="2022"/>
    <s v="Planning"/>
    <s v="Planning and Scheduling"/>
    <s v="Machine learning"/>
    <m/>
    <s v="A-MLA"/>
    <m/>
    <m/>
    <m/>
    <s v="Include automatic decision systems"/>
    <s v="Limited-risk"/>
    <s v=" 0 Confident"/>
    <m/>
    <m/>
    <s v="AI-empowered Knowledge Management"/>
    <s v="Analysis, monitoring and regulatory research"/>
    <s v="Prediction and planning "/>
    <x v="0"/>
    <s v="Yes"/>
    <s v="Yes"/>
    <s v="Yes"/>
    <s v="G2G"/>
    <s v="Historical Data"/>
    <s v="Location Data"/>
    <s v="Regulatory research, analysis and monitoring"/>
    <m/>
    <m/>
    <s v="Organizational / Sustained Change"/>
    <b v="0"/>
    <m/>
    <m/>
    <m/>
    <m/>
    <m/>
    <s v="Improved Administration Efficency"/>
    <s v="Improved Administrative Efficiency"/>
    <m/>
    <m/>
    <s v="x"/>
    <m/>
    <m/>
    <m/>
    <m/>
    <b v="0"/>
    <m/>
    <m/>
    <m/>
    <s v="https://cityflows-project.eu/"/>
    <s v="validated"/>
    <x v="0"/>
    <m/>
    <s v="Marco Combetto"/>
    <d v="2021-11-22T00:00:00"/>
    <m/>
  </r>
  <r>
    <s v="AIWT6-867"/>
    <s v="CityFlows-Milano"/>
    <s v="https://cityflows-project.eu/milan/"/>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s v="Regional"/>
    <x v="12"/>
    <s v="IT"/>
    <s v="Municipality of Milan "/>
    <s v="Local Government"/>
    <x v="3"/>
    <s v="Transport"/>
    <x v="3"/>
    <x v="1"/>
    <n v="2022"/>
    <s v="Planning"/>
    <s v="Planning and Scheduling"/>
    <s v="Machine learning"/>
    <m/>
    <s v="A-MLA"/>
    <m/>
    <m/>
    <m/>
    <s v="Include automatic decision systems"/>
    <s v="Limited-risk"/>
    <s v=" 0 Confident"/>
    <m/>
    <m/>
    <s v="AI-empowered Knowledge Management"/>
    <s v="Analysis, monitoring and regulatory research"/>
    <s v="Prediction and planning "/>
    <x v="0"/>
    <s v="Yes"/>
    <s v="Yes"/>
    <s v="Yes"/>
    <s v="G2G"/>
    <s v="Historical Data"/>
    <s v="Location Data"/>
    <s v="Regulatory research, analysis and monitoring"/>
    <m/>
    <m/>
    <s v="Organizational / Sustained Change"/>
    <b v="0"/>
    <m/>
    <m/>
    <m/>
    <m/>
    <m/>
    <s v="Improved Administration Efficency"/>
    <s v="Improved Administrative Efficiency"/>
    <m/>
    <m/>
    <s v="x"/>
    <m/>
    <m/>
    <m/>
    <m/>
    <b v="0"/>
    <m/>
    <m/>
    <m/>
    <s v="https://cityflows-project.eu/"/>
    <s v="validated"/>
    <x v="0"/>
    <m/>
    <s v="Marco Combetto"/>
    <d v="2021-11-22T00:00:00"/>
    <m/>
  </r>
  <r>
    <s v="AIWT6-868"/>
    <s v="AI4EU-AIPlan4EU"/>
    <s v="https://www.ai4europe.eu/ai-community/projects/aiplan4eu"/>
    <s v="https://www.laas.fr/"/>
    <s v="The AIPlan4EU project will bring AI planning as a first-class citizen in the European AI On-Demand (AI4EU) Platform by developing a uniform, user-centered framework to access the existing planning technology and by devising concrete guidelines for innovators and practitioners on how to use this technology."/>
    <s v="Multinational"/>
    <x v="11"/>
    <s v="FR"/>
    <s v="LAAS-CNRS"/>
    <s v="Academic-Research"/>
    <x v="3"/>
    <s v="R&amp;D economic affairs"/>
    <x v="3"/>
    <x v="7"/>
    <n v="2023"/>
    <s v="Planning"/>
    <s v="Planning and Scheduling"/>
    <s v="Machine learning"/>
    <m/>
    <s v="A-MLA"/>
    <m/>
    <m/>
    <m/>
    <s v="Include automatic decision systems"/>
    <s v="Limited-risk"/>
    <s v=" 0 Confident"/>
    <m/>
    <m/>
    <m/>
    <s v="Analysis, monitoring and regulatory research"/>
    <s v="Prediction and planning "/>
    <x v="0"/>
    <s v="Yes"/>
    <s v="Yes"/>
    <s v="Yes"/>
    <s v="G2B"/>
    <s v="Dynamic Data"/>
    <m/>
    <s v="Regulatory research, analysis and monitoring"/>
    <m/>
    <m/>
    <s v="Transformative / Disruptive"/>
    <s v="Improved Public Service"/>
    <m/>
    <m/>
    <m/>
    <s v="x"/>
    <m/>
    <b v="0"/>
    <b v="0"/>
    <m/>
    <m/>
    <m/>
    <m/>
    <m/>
    <m/>
    <m/>
    <b v="0"/>
    <m/>
    <m/>
    <m/>
    <s v="https://www.ai4europe.eu/"/>
    <s v="validated"/>
    <x v="0"/>
    <m/>
    <s v="Marco Combetto"/>
    <d v="2021-11-22T00:00:00"/>
    <m/>
  </r>
  <r>
    <s v="AIWT6-869"/>
    <s v="AI4EU-AI4Media"/>
    <s v="https://www.ai4media.eu/"/>
    <s v="https://www.linkedin.com/company/ai4mediaproject/"/>
    <s v="A Network of Research Excellence Centres delivering advances in AI Technology in the Media sector, funded under the European Union’s Horizon 2020 research and innovation programme, the project aspires to become a Centre of Excellence engaging a wide network of researchers across Europe and beyond, focusing on delivering the next generation of core AI advances and training to serve the Media sector, while ensuring that the European values of ethical and trustworthy AI are embedded in future AI deployments."/>
    <s v="Multinational"/>
    <x v="28"/>
    <s v="EL"/>
    <s v="Centre for Research and Technology Hellas (CERTH)"/>
    <s v="Academic-Research"/>
    <x v="3"/>
    <s v="R&amp;D economic affairs"/>
    <x v="3"/>
    <x v="7"/>
    <n v="2024"/>
    <s v="Learning"/>
    <s v="Machine learning"/>
    <s v="Machine learning"/>
    <m/>
    <s v="A-MLA"/>
    <m/>
    <m/>
    <m/>
    <m/>
    <s v="Minimal-risk"/>
    <s v=" 0 Confident"/>
    <m/>
    <m/>
    <m/>
    <s v="Public services and engagement"/>
    <s v="Service integration (various)"/>
    <x v="0"/>
    <s v="Yes"/>
    <s v="Yes"/>
    <s v="Yes"/>
    <s v="G2B"/>
    <s v="Dynamic Data"/>
    <m/>
    <s v="Regulatory research, analysis and monitoring"/>
    <m/>
    <s v="2 - IOP4AI​"/>
    <s v="Transformative / Disruptive"/>
    <s v="Improved Public Service"/>
    <m/>
    <m/>
    <m/>
    <s v="x"/>
    <m/>
    <b v="0"/>
    <b v="0"/>
    <m/>
    <m/>
    <m/>
    <m/>
    <m/>
    <m/>
    <m/>
    <b v="0"/>
    <m/>
    <m/>
    <m/>
    <s v="https://www.ai4europe.eu/"/>
    <s v="validated"/>
    <x v="0"/>
    <m/>
    <s v="Marco Combetto"/>
    <d v="2021-11-22T00:00:00"/>
    <m/>
  </r>
  <r>
    <s v="AIWT6-870"/>
    <s v="AI4EU-AICopernicus"/>
    <s v="https://ai4copernicus-project.eu/"/>
    <s v="https://www.linkedin.com/company/ai4copernicus/"/>
    <s v="AI4Copernicus is a European H2020 project that aims to bridge Artificial Intelligence (AI) with Earth Observation (EO) world by making the already developed AI4EU AI-on-demand platform, the digital environment of choice for users of Copernicus data, for researchers and innovators."/>
    <s v="Multinational"/>
    <x v="28"/>
    <s v="EL"/>
    <s v="National Center for Scientific Research Demokritos"/>
    <s v="Academic-Research"/>
    <x v="3"/>
    <s v="R&amp;D economic affairs"/>
    <x v="3"/>
    <x v="7"/>
    <n v="2023"/>
    <s v="Perception"/>
    <s v="Computer vision"/>
    <s v="Machine learning"/>
    <m/>
    <s v="A-MLA"/>
    <m/>
    <m/>
    <m/>
    <s v="Use critical realtime data"/>
    <s v="Limited-risk"/>
    <s v=" 0 Confident"/>
    <m/>
    <m/>
    <m/>
    <s v="Enforcement"/>
    <s v="Smart Recognition processes"/>
    <x v="0"/>
    <s v="Yes"/>
    <s v="Yes"/>
    <s v="Yes"/>
    <s v="G2B"/>
    <s v="Dynamic Data"/>
    <s v="Location Data"/>
    <s v="Regulatory research, analysis and monitoring"/>
    <m/>
    <m/>
    <s v="Transformative / Disruptive"/>
    <s v="Improved Public Service"/>
    <m/>
    <m/>
    <m/>
    <s v="x"/>
    <m/>
    <b v="0"/>
    <b v="0"/>
    <m/>
    <m/>
    <m/>
    <m/>
    <m/>
    <m/>
    <m/>
    <b v="0"/>
    <m/>
    <m/>
    <m/>
    <s v="https://www.ai4europe.eu/"/>
    <s v="validated"/>
    <x v="0"/>
    <m/>
    <s v="Marco Combetto"/>
    <d v="2021-11-22T00:00:00"/>
    <m/>
  </r>
  <r>
    <s v="AIWT6-871"/>
    <s v="AI4EU-TAILOR"/>
    <s v="https://tailor-network.eu/"/>
    <s v="Fredrik Heintz, fredrik.heintz@liu.se"/>
    <s v="Foundations of Trustworthy AI - Integrating Reasoning, Learning and Optimization_x000a_The TAILOR consortium is committed to demonstrate that research and innovation based on expertise, cooperation, and diversity can achieve the European vision of Human-Centered Trustworthy AI and make Europe the global role-model for responsible AI."/>
    <s v="Multinational"/>
    <x v="18"/>
    <s v="SE"/>
    <s v="Linköping University"/>
    <s v="Academic-Research"/>
    <x v="3"/>
    <s v="R&amp;D economic affairs"/>
    <x v="3"/>
    <x v="7"/>
    <n v="2023"/>
    <s v="Learning"/>
    <s v="Machine learning"/>
    <s v="Machine learning"/>
    <m/>
    <s v="A-MLA"/>
    <m/>
    <m/>
    <m/>
    <m/>
    <s v="Minimal-risk"/>
    <s v=" 0 Confident"/>
    <m/>
    <m/>
    <m/>
    <s v="Public services and engagement"/>
    <s v="Service integration (various)"/>
    <x v="0"/>
    <s v="Yes"/>
    <s v="Yes"/>
    <s v="Yes"/>
    <s v="G2B"/>
    <s v="Dynamic Data"/>
    <m/>
    <s v="Regulatory research, analysis and monitoring"/>
    <m/>
    <s v="2 - IOP4AI​"/>
    <s v="Transformative / Disruptive"/>
    <s v="Improved Public Service"/>
    <m/>
    <m/>
    <m/>
    <s v="x"/>
    <m/>
    <b v="0"/>
    <b v="0"/>
    <m/>
    <m/>
    <m/>
    <m/>
    <m/>
    <m/>
    <m/>
    <b v="0"/>
    <m/>
    <m/>
    <m/>
    <s v="https://www.ai4europe.eu/"/>
    <s v="validated"/>
    <x v="0"/>
    <m/>
    <s v="Marco Combetto"/>
    <d v="2021-11-22T00:00:00"/>
    <m/>
  </r>
  <r>
    <s v="AIWT6-872"/>
    <s v="REDOC - Digital Tutor to make easier learning the STEM subject"/>
    <s v="https://redooc.com/en"/>
    <s v="Chiara Burberi _x000a_https://www.linkedin.com/in/chiara-burberi-56886b8"/>
    <s v="Redooc is a revolutionizing website trains your brain in math and sciences, like a gym does with your muscles.  Redooc, through a successful use of innovative gaming and technology, stimulates an health dose of competition among kids of different age ranges.  Redooc has opened a platform entirely dedicated to the school, where you can find exercises, video lessons, tips and simulations useful for both teachers and students. Redooc provides support to professors with video lessons and interactive exercises explained and organised as a great game online. "/>
    <s v="National"/>
    <x v="12"/>
    <s v="IT"/>
    <s v="Redoc (startup)"/>
    <s v="Private sector"/>
    <x v="9"/>
    <s v="Education n.e.c."/>
    <x v="1"/>
    <x v="7"/>
    <m/>
    <s v="Reasoning"/>
    <s v="Automated reasoning"/>
    <m/>
    <s v="Virtual assistant/chatbot"/>
    <s v="B-LGA"/>
    <m/>
    <m/>
    <m/>
    <m/>
    <s v="Minimal-risk"/>
    <s v=" 0 Confident"/>
    <m/>
    <m/>
    <m/>
    <s v="Public services and engagement"/>
    <s v="Service personalisation (various)"/>
    <x v="0"/>
    <m/>
    <m/>
    <m/>
    <s v="G2C"/>
    <s v="Dynamic Data"/>
    <s v="Streaming Data"/>
    <s v="Process digitalisation"/>
    <m/>
    <m/>
    <s v="Organizational / Sustained Change"/>
    <s v="Improved Public Service"/>
    <m/>
    <s v="x"/>
    <m/>
    <m/>
    <m/>
    <b v="0"/>
    <b v="0"/>
    <m/>
    <m/>
    <m/>
    <m/>
    <m/>
    <m/>
    <m/>
    <b v="0"/>
    <m/>
    <m/>
    <m/>
    <s v="https://www.assodonna.it/en/interviews/redooc-the-web-platform-to-learn-by-playing-by-chiara-burberi.html"/>
    <s v="validated"/>
    <x v="0"/>
    <m/>
    <s v="Marco Combetto"/>
    <d v="2021-11-23T00:00:00"/>
    <m/>
  </r>
  <r>
    <s v="AIWT6-873"/>
    <s v="SAMPA - Service of registration and promotion of the adherence to medications in elderly patients"/>
    <s v="http://sectorzaragozados.salud.aragon.es/pags/668fa_cpi"/>
    <s v="Sector Zaragoza II _x000a_informacion.sector2@salud.aragon.es"/>
    <s v="The SAMPA project has been implemented at the outpatient pharmacy unit at the University Hospital Miguel Servet (HUMS) in order to improve adherence to treatment, efficiency in drug management, accessibility to the Outpatient Dispensing Unit and patient care, as well as reducing the error rate in the processes of medical prescription, pharmaceutical validation, dispensing and administration of medicines to outpatients. Most of these objectives could not have been achieved without the development of new technology to automate drug storage and dispensing and the digitalization of all processes, from prescriptions to checking adherence within the project of reforming the HUMS outpatient pharmacy unit. _x000a_Different innovations have been implemented: an electronic prescription platform (integrated with the health systems in use at the HUMS), a patient appointment system, a robot for automatic storage and dispensing in assisted and unassisted mode, a full traceability system for the entire drug management process, primary and secondary adherence records system, improvements to the website, an application (app) and a contact and information system in the dispensing area to facilitate communication with patients."/>
    <s v="National"/>
    <x v="22"/>
    <s v="ES"/>
    <s v="Sector Zaragoza II"/>
    <s v="Local Government"/>
    <x v="4"/>
    <s v="Public health services."/>
    <x v="3"/>
    <x v="7"/>
    <m/>
    <s v="Integration and Interaction"/>
    <s v="Robotics and Automation"/>
    <m/>
    <m/>
    <s v="B-LGA"/>
    <m/>
    <m/>
    <m/>
    <s v="Focus directly natural persons"/>
    <s v="Limited-risk"/>
    <s v=" 0 Confident"/>
    <m/>
    <m/>
    <m/>
    <s v="Public services and engagement"/>
    <s v="Service integration (various)"/>
    <x v="0"/>
    <m/>
    <m/>
    <m/>
    <s v="G2G"/>
    <s v="Dynamic Data"/>
    <s v="Streaming Data"/>
    <s v="Process digitalisation"/>
    <m/>
    <m/>
    <s v="Organizational / Sustained Change"/>
    <b v="0"/>
    <m/>
    <m/>
    <m/>
    <m/>
    <m/>
    <b v="0"/>
    <b v="0"/>
    <m/>
    <m/>
    <m/>
    <m/>
    <m/>
    <m/>
    <m/>
    <b v="0"/>
    <m/>
    <m/>
    <m/>
    <s v="https://tropico-project.eu/case-studies/"/>
    <s v="validated"/>
    <x v="0"/>
    <m/>
    <s v="Marco Combetto"/>
    <d v="2021-11-24T00:00:00"/>
    <m/>
  </r>
  <r>
    <s v="AIWT6-874"/>
    <s v="Smart Dementia project"/>
    <s v="https://tropico-project.eu/cases/administration-costs-for-bureaucracy/smart-dementia-project-the-netherlands/"/>
    <s v="Erik-Hans Klijn, Erasmus University Rotterdam_x000a_klijn@essb.eur.nl"/>
    <s v="The eHealth technology (a wristwatch and app with which the whereabouts of the patients can be traced) is used to provide elderly people with Alzheimer more freedom. The technology enables the nurses and the institution to trace the elderly better, thus giving them more freedom to move around. The technology fits in a policy of the organisation to work with life cycles. This means that a team decides how much freedom a specific patient can have. The aim is to grant as much freedom as possible, given the patient health and mental situation. If people can move around more, they stay fit longer both physically and mentally, the organisation argues. The organisation also emphasizes that the ICT tool is above all a supportive tool and that the most important element still is the (risk) assessment of the patient._x000a_The eHealth innovation was an example of how such technologies can support health professionals, as personal health data is collected, stored and communicated between relevant stakeholders. In general, in health technology, patient data is used to provide more precise and personalized health care (e.g. personalized interventions, predicating and preventing diseases). In this specific case of health technology, a mobile device, mobile sensor, and wearables were used to increase the health and wellbeing of users. This device with sensor technology helps Alzheimer patients to walk around more freely again in a nursing home and outside the nursing home through GPS tracking, which would otherwise be impossible for those suffering from dementia. In that sense, the ICT technology is important and vital for the innovation."/>
    <s v="National"/>
    <x v="13"/>
    <s v="NL"/>
    <s v="Tante Louise"/>
    <s v="Local Government"/>
    <x v="4"/>
    <s v="Public health services."/>
    <x v="4"/>
    <x v="7"/>
    <m/>
    <s v="Perception"/>
    <s v="Audio processing"/>
    <s v="Machine learning"/>
    <m/>
    <s v="A-MLA"/>
    <m/>
    <m/>
    <s v="12-ClinicalUse"/>
    <m/>
    <s v="High-risk"/>
    <s v=" 0 Confident"/>
    <s v="A11-Medical devices, Reg. (EU) 2017/745"/>
    <m/>
    <s v="Audio Processing"/>
    <s v="Public services and engagement"/>
    <s v="Service integration (various)"/>
    <x v="0"/>
    <m/>
    <m/>
    <m/>
    <s v="G2G"/>
    <s v="Dynamic Data"/>
    <s v="Streaming Data"/>
    <s v="Process digitalisation"/>
    <m/>
    <m/>
    <s v="Transformative / Disruptive"/>
    <b v="0"/>
    <m/>
    <m/>
    <m/>
    <m/>
    <m/>
    <s v="Improved Administration Efficency"/>
    <s v="Improved Administrative Efficiency"/>
    <m/>
    <s v="x"/>
    <m/>
    <m/>
    <m/>
    <m/>
    <m/>
    <b v="0"/>
    <m/>
    <m/>
    <m/>
    <s v="https://tropico-project.eu/case-studies/"/>
    <s v="validated"/>
    <x v="0"/>
    <m/>
    <s v="Marco Combetto"/>
    <d v="2021-11-24T00:00:00"/>
    <m/>
  </r>
  <r>
    <s v="AIWT6-875"/>
    <s v="Track AI"/>
    <s v="https://tropico-project.eu/cases/administration-costs-for-bureaucracy/track-ai-spain/"/>
    <s v="infosalud@aragon.es "/>
    <s v="The objective of the Track AI project (https://dive-medical.com/TrackAI.html) is to incorporate artificial intelligence (AI) into the DIVE medical device[1] so it can “estimate the probability of the patient having a certain pathology”. The innovation was created due to the difficulty in exploring the visual function (e.g. vision) among children, but it can be used for both collaborative and non-collaborative patients (i.e. patients who are able to collaborate with physicians as opposed to patients – such as children – who are unable to collaborate with physicians). The partnership allows technology to be shared between organisations and combines their experience in the health and technological fields. The innovation in this project consists of the development of a specific app that uses AI in a Huawei P30 mobile phone in order to analyse data from visual explorations using the DIVE-Medical device. This innovation helps physicians to determine whether or not a patient has a visual impairment by comparing patient gaze patterns with the database generated by previous diagnoses (which can be accessed online and offline). In some cases, it also makes it possible to estimate the probability of a particular pathology. The project is focused on non-collaborative patients, but it can also be used in collaborative patients (i.e. patients that are able to collaborate with physicians as opposed to patients – such as children – who are unable to collaborate with physicians)."/>
    <s v="National"/>
    <x v="22"/>
    <s v="ES2"/>
    <s v="Miguel Servet Hospital (Zaragoza, Spain)"/>
    <s v="Local Government"/>
    <x v="4"/>
    <s v="Public health services."/>
    <x v="4"/>
    <x v="1"/>
    <n v="2019"/>
    <s v="Perception"/>
    <s v="Computer vision"/>
    <s v="Machine learning"/>
    <m/>
    <s v="A-MLA"/>
    <m/>
    <m/>
    <s v="12-ClinicalUse"/>
    <m/>
    <s v="High-risk"/>
    <s v=" 0 Confident"/>
    <m/>
    <m/>
    <m/>
    <s v="Public services and engagement"/>
    <s v="Service personalisation (various)"/>
    <x v="0"/>
    <m/>
    <m/>
    <m/>
    <s v="G2G"/>
    <s v="Dynamic Data"/>
    <s v="Dynamic Data"/>
    <s v="Smart city"/>
    <m/>
    <m/>
    <s v="Organizational / Sustained Change"/>
    <b v="0"/>
    <m/>
    <m/>
    <m/>
    <m/>
    <m/>
    <s v="Improved Administration Efficency"/>
    <s v="Improved Administrative Efficiency"/>
    <m/>
    <s v="x"/>
    <m/>
    <m/>
    <m/>
    <m/>
    <m/>
    <b v="0"/>
    <m/>
    <m/>
    <m/>
    <s v="https://tropico-project.eu/case-studies/"/>
    <s v="validated"/>
    <x v="0"/>
    <m/>
    <s v="Marco Combetto"/>
    <d v="2021-11-24T00:00:00"/>
    <m/>
  </r>
  <r>
    <s v="AIWT6-876"/>
    <s v="MasterMind - Basque Country"/>
    <s v="https://mastermind-project.eu/partners/servicio-vasco-de-salud-osakidetza-spain/"/>
    <s v="Andrea Gabilondo_x000a_andrea.gabilondocuellar@osakidetza.net"/>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s v="Multinational"/>
    <x v="22"/>
    <s v="ES2"/>
    <s v="Osakidetza (Servicio Vasco de Salud/Basque Health System) "/>
    <s v="Governmental"/>
    <x v="4"/>
    <s v="Public health services."/>
    <x v="4"/>
    <x v="8"/>
    <n v="2017"/>
    <s v="Reasoning"/>
    <s v="Knowledge representation"/>
    <m/>
    <m/>
    <s v="B-LGA"/>
    <m/>
    <m/>
    <s v="12-ClinicalUse"/>
    <m/>
    <s v="High-risk"/>
    <s v=" 0 Confident"/>
    <s v="A11-Medical devices, Reg. (EU) 2017/745"/>
    <m/>
    <m/>
    <s v="Public services and engagement"/>
    <s v="Service personalisation (various)"/>
    <x v="0"/>
    <m/>
    <m/>
    <m/>
    <s v="G2C"/>
    <s v="Dynamic Data"/>
    <s v="Streaming Data"/>
    <s v="Public Services and engagement"/>
    <m/>
    <m/>
    <s v="Organizational / Sustained Change"/>
    <s v="Improved Public Service"/>
    <m/>
    <s v="x"/>
    <m/>
    <s v="x"/>
    <m/>
    <b v="0"/>
    <b v="0"/>
    <m/>
    <m/>
    <m/>
    <m/>
    <m/>
    <m/>
    <m/>
    <b v="0"/>
    <m/>
    <m/>
    <m/>
    <s v="https://tropico-project.eu/case-studies/"/>
    <s v="validated"/>
    <x v="0"/>
    <m/>
    <s v="Marco Combetto"/>
    <d v="2021-11-24T00:00:00"/>
    <m/>
  </r>
  <r>
    <s v="AIWT6-877"/>
    <s v="MasterMind - Southern Denmark"/>
    <s v="https://tropico-project.eu/cases/administration-costs-for-bureaucracy/mastermind-spain/"/>
    <s v="Claus Duedal Pedersen_x000a_cdp@rsyd.dk"/>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s v="Multinational"/>
    <x v="9"/>
    <s v="DK03"/>
    <s v="Region of Southern Denmark"/>
    <s v="Governmental"/>
    <x v="4"/>
    <s v="Public health services."/>
    <x v="4"/>
    <x v="8"/>
    <n v="2017"/>
    <s v="Reasoning"/>
    <s v="Knowledge representation"/>
    <m/>
    <m/>
    <s v="B-LGA"/>
    <m/>
    <m/>
    <s v="12-ClinicalUse"/>
    <m/>
    <s v="High-risk"/>
    <s v=" 0 Confident"/>
    <s v="A11-Medical devices, Reg. (EU) 2017/745"/>
    <m/>
    <m/>
    <s v="Public services and engagement"/>
    <s v="Service personalisation (various)"/>
    <x v="0"/>
    <m/>
    <m/>
    <m/>
    <s v="G2C"/>
    <s v="Dynamic Data"/>
    <s v="Streaming Data"/>
    <s v="Public Services and engagement"/>
    <m/>
    <m/>
    <s v="Organizational / Sustained Change"/>
    <s v="Improved Public Service"/>
    <m/>
    <s v="x"/>
    <m/>
    <m/>
    <m/>
    <b v="0"/>
    <b v="0"/>
    <m/>
    <m/>
    <m/>
    <m/>
    <m/>
    <m/>
    <m/>
    <b v="0"/>
    <m/>
    <m/>
    <m/>
    <s v="https://tropico-project.eu/case-studies/"/>
    <s v="validated"/>
    <x v="0"/>
    <m/>
    <s v="Marco Combetto"/>
    <d v="2021-11-24T00:00:00"/>
    <m/>
  </r>
  <r>
    <s v="AIWT6-878"/>
    <s v="MPAI Community: Moving Picture, Audio and Data Coding by Artificial Intelligence (MPAI)"/>
    <s v="https://mpai.community/"/>
    <s v="Leonardo Chiariglione"/>
    <s v="Moving Picture, Audio and Data Coding by Artificial Intelligence (MPAI) is an international, unaffiliated, non-profit organisation with the mission is to develop Artificial Intelligence (AI) enabled data coding specifications, with clear Intellectual Property Rights (IPR) licensing frameworks,_x000a__x000a_Of Moving Picture, Audio and Data Coding, especially using new technologies such as Artificial Intelligence, and_x000a_That facilitate integration of Moving Picture, Audio and Data coding components into  systems."/>
    <s v="Multinational"/>
    <x v="27"/>
    <s v="CH01"/>
    <s v="MPAI Association"/>
    <s v="Non-governmental"/>
    <x v="3"/>
    <s v="R&amp;D economic affairs"/>
    <x v="1"/>
    <x v="7"/>
    <m/>
    <s v="Learning"/>
    <s v="Machine learning"/>
    <s v="Machine learning"/>
    <m/>
    <s v="A-MLA"/>
    <m/>
    <m/>
    <m/>
    <m/>
    <s v="Minimal-risk"/>
    <s v=" 0 Confident"/>
    <m/>
    <m/>
    <m/>
    <s v="Public services and engagement"/>
    <s v="Service integration (various)"/>
    <x v="0"/>
    <m/>
    <m/>
    <s v="Yes"/>
    <s v="G2B"/>
    <s v="Dynamic Data"/>
    <s v="Streaming Data"/>
    <s v="Data access and reuse"/>
    <m/>
    <s v="3 - AI4IOP"/>
    <s v="Transformative / Disruptive"/>
    <s v="Improved Public Service"/>
    <m/>
    <m/>
    <m/>
    <s v="x"/>
    <m/>
    <b v="0"/>
    <b v="0"/>
    <m/>
    <m/>
    <m/>
    <m/>
    <m/>
    <m/>
    <m/>
    <b v="0"/>
    <m/>
    <m/>
    <m/>
    <s v="https://mpai.community/2021/08/14/mpai-standards/"/>
    <s v="validated"/>
    <x v="0"/>
    <m/>
    <s v="Marco Combetto"/>
    <d v="2021-11-24T00:00:00"/>
    <m/>
  </r>
  <r>
    <s v="AIWT6-879"/>
    <s v="Trentino Salute 4.0: TREC+ "/>
    <s v="trec.trentinosalute.net"/>
    <s v="Andrea Nicolini _x000a_anicolini@fbk.eu"/>
    <s v="TreC + consolidates and puts into service the trials that have been tested in recent years in Trentino together with citizens and health professionals. Access to online health services is guaranteed by a single platform and a single app in which a constant exchange of data produced by patients and doctors flows and in which the level of care that is offered to citizens remains unchanged, constant and Safe._x000a_It integrates the innovative vision for the Artificial Intelligence of the future with the collaboration wiith FBK research center. The design and experimenting of the part of TreC + that wants to become increasingly intelligent and integrated with applications such as virtual coaches, predictive models, chatbots, etc., which use artificial intelligence has been made with FBK research center. The TreC + ecosystem is based on Open Source technologies and thanks to an open architectural model it is possible to connect proprietary tools and solutions while keeping the health data at the center of the system, rigorously kept in the APSS archives and under public control, so as to guarantee the citizen security, protection and full availability of data concerning him._x000a_Thanks to the system specifications, the solution developed by APSS is now reusable in other healthcare contexts (regional / provincial / ASL and hospitals). It can be integrated with the management systems in use at other regional healthcare companies (CUP, FSE, Payments, existing telemonitoring systems), thus activating a television service extended to the entire  population."/>
    <s v="Regional"/>
    <x v="12"/>
    <s v="ITH20"/>
    <s v="Provincia Autonoma di Trento"/>
    <s v="Local Government"/>
    <x v="4"/>
    <s v="Public health services."/>
    <x v="3"/>
    <x v="7"/>
    <m/>
    <s v="Learning"/>
    <s v="Machine learning"/>
    <s v="Machine learning"/>
    <m/>
    <s v="A-MLA"/>
    <m/>
    <m/>
    <m/>
    <m/>
    <s v="Minimal-risk"/>
    <s v=" 0 Confident"/>
    <m/>
    <m/>
    <m/>
    <s v="Public services and engagement"/>
    <s v="Data Sharing Management"/>
    <x v="0"/>
    <m/>
    <m/>
    <s v="Yes"/>
    <s v="G2C"/>
    <s v="Historical Data"/>
    <s v="Dynamic Data"/>
    <s v="Public Services and engagement"/>
    <s v="Yes"/>
    <s v="1 - IOPofAISys"/>
    <s v="Transformative / Disruptive"/>
    <s v="Improved Public Service"/>
    <m/>
    <m/>
    <s v="x"/>
    <s v="x"/>
    <m/>
    <s v="Open Government Capabilities"/>
    <b v="0"/>
    <m/>
    <m/>
    <m/>
    <m/>
    <m/>
    <m/>
    <m/>
    <s v="Open government capabilities"/>
    <s v="x"/>
    <m/>
    <m/>
    <s v="https://www.ufficiostampa.provincia.tn.it/Comunicati/Nuovo-portale-e-nuova-app-TreC"/>
    <s v="validated"/>
    <x v="0"/>
    <m/>
    <s v="Marco Combetto"/>
    <d v="2021-11-24T00:00:00"/>
    <m/>
  </r>
  <r>
    <s v="AIWT6-880"/>
    <s v="DELIA: Crime Analysis for the next generation Predictive Policing"/>
    <s v="https://www.poliziadistato.it/statics/16/la-chiave-del-crimine.pdf_x000a_https://www.youtube.com/watch?v=DvpzULSfyOs"/>
    <s v="KeyCrime - keycrime@legalmail.it"/>
    <s v="With Keycrime, the software created by a policeman from the Milan police headquarters to analyze thefts and robberies committed in the city. Recently this has been trasformed in a new company with the same name and the software named Delia. Delia is a software from the KeyCrime company that supports police officers in crime prevention and enforcement operations. By analyzing thousands of data, the aim is to compare different crimes to determine which ones were committed by the same person or by the same group of people. Software has been tested in production in Italy by the State Police in Milan, to combat the phenomenon of robberies."/>
    <s v="Multinational"/>
    <x v="12"/>
    <s v="ITC4C"/>
    <s v="Polizia di Stato - Questura di Milano"/>
    <s v="Governmental"/>
    <x v="5"/>
    <s v="Public order and safety n.e.c."/>
    <x v="1"/>
    <x v="7"/>
    <m/>
    <s v="Reasoning"/>
    <s v="Knowledge representation"/>
    <m/>
    <m/>
    <s v="B-LGA"/>
    <s v="6-LawEnforcement"/>
    <s v="6e-LawEnforcement-predictcrime"/>
    <m/>
    <m/>
    <s v="High-risk"/>
    <s v=" 0 Confident"/>
    <m/>
    <m/>
    <m/>
    <s v="Enforcement"/>
    <s v="Predictive enforcement processes"/>
    <x v="0"/>
    <m/>
    <m/>
    <s v="Yes"/>
    <s v="G2G"/>
    <s v="Historical Data"/>
    <s v="Historical Data"/>
    <s v="Smart city"/>
    <m/>
    <m/>
    <s v="Transformative / Disruptive"/>
    <b v="0"/>
    <m/>
    <m/>
    <m/>
    <m/>
    <m/>
    <s v="Improved Administration Efficency"/>
    <s v="Improved Administrative Efficiency"/>
    <m/>
    <m/>
    <m/>
    <s v="x"/>
    <m/>
    <m/>
    <m/>
    <b v="0"/>
    <m/>
    <m/>
    <m/>
    <s v="https://milano.corriere.it/notizie/cronaca/18_aprile_10/milano-programma-anti-rapine-diventa-startup-sicurezza-a355ba22-3c81-11e8-87b2-a646d975b0f5.shtml"/>
    <s v="validated"/>
    <x v="0"/>
    <m/>
    <s v="Marco Combetto"/>
    <d v="2021-11-24T00:00:00"/>
    <m/>
  </r>
  <r>
    <s v="AIWT6-882"/>
    <s v="Seamless Flow: facial recognition of airport passengers"/>
    <s v="https://www.vision-box.com/"/>
    <s v="Ana Filipa Silva_x000a_https://www.linkedin.com/company/vision-box/"/>
    <s v="Seamless FloW is a technology produced by the Portuguese company Vision Box used at many airports – including Fiumicino, Malpensa and Linate. The aim is the management of passengers' digital identities and automatic recognition through a biometric identification (facial recognition)._x000a_The recognition takes place through IoT tools that acquire the image of the passenger's face together with the passport and ticket data. These data are then correlated with each other and kept for the entire stay of the passenger at the airport, who will no longer have to show documents._x000a_The system makes use of dedicated access gates, with cameras and facial recognition software to identify passengers in this way."/>
    <s v="Multinational"/>
    <x v="12"/>
    <s v="IT"/>
    <s v="SEA Milano (Malpensa &amp; Fiumicino Management)"/>
    <s v="Private sector"/>
    <x v="5"/>
    <s v="Public order and safety n.e.c."/>
    <x v="1"/>
    <x v="7"/>
    <m/>
    <s v="Perception"/>
    <s v="Computer vision"/>
    <s v="Machine learning"/>
    <m/>
    <s v="A-MLA"/>
    <s v="1-Biometrics"/>
    <s v="1-Biometrics"/>
    <m/>
    <m/>
    <s v="High-risk"/>
    <s v=" 0 Confident"/>
    <m/>
    <m/>
    <s v="Computer Vision and Identity Recognition"/>
    <s v="Enforcement"/>
    <s v="Smart Recognition processes"/>
    <x v="0"/>
    <m/>
    <m/>
    <s v="Yes"/>
    <s v="G2G"/>
    <s v="Dynamic Data"/>
    <s v="Location Data"/>
    <s v="Smart city"/>
    <m/>
    <m/>
    <s v="Transformative / Disruptive"/>
    <b v="0"/>
    <m/>
    <m/>
    <m/>
    <m/>
    <m/>
    <s v="Improved Administration Efficency"/>
    <s v="Improved Administrative Efficiency"/>
    <m/>
    <s v="x"/>
    <s v="x"/>
    <m/>
    <m/>
    <m/>
    <m/>
    <b v="0"/>
    <m/>
    <m/>
    <m/>
    <s v="https://www.globallegalchronicle.com/italia/il-tar-conferma-alla-portoghese-vision-box-lappalto-per-i-sistemi-e-gates-negli-aeroporti-di-malpensa-e-linate/"/>
    <s v="validated"/>
    <x v="0"/>
    <m/>
    <s v="Marco Combetto"/>
    <d v="2021-11-24T00:00:00"/>
    <m/>
  </r>
  <r>
    <s v="AIWT6-883"/>
    <s v="Shareart: measure the public's satisfaction in front of the works of art exhibited in museum"/>
    <s v="https://www.privacy-network.it/wp-content/uploads/2021/11/MET-P000-019.pdf"/>
    <s v="Giuseppe Marghella - ENEA Bologna"/>
    <s v="ShareArt is the monitoring system through which it would be possible to measure the public's satisfaction in front of the works of art exhibited in museums, tested by the Sustainability Department of Production and Territorial Systems of ENEA in collaboration with the Bologna Museums Institution. This software works through a camera that automatically detects the faces that look in the direction of the work and allows the system to acquire data concerning people and information related to their behavior during the observation of the work of art. Through the use of Big Data and convolutional neural networks, the system is able to correlate the data referable to the fruition of the works with those relating to the characteristics of people to infer useful information."/>
    <s v="National"/>
    <x v="12"/>
    <s v="IE"/>
    <s v="ENEA - Sustainability Department of Production and Territorial Systems "/>
    <s v="Central-Government"/>
    <x v="7"/>
    <s v="Cultural services."/>
    <x v="1"/>
    <x v="7"/>
    <m/>
    <s v="Perception"/>
    <s v="Computer vision"/>
    <s v="Machine learning"/>
    <m/>
    <s v="A-MLA"/>
    <m/>
    <m/>
    <s v="11-Culture"/>
    <m/>
    <s v="Limited-risk"/>
    <s v="-1 Minimal/Limited"/>
    <m/>
    <m/>
    <m/>
    <s v="Public services and engagement"/>
    <s v="Engagement management"/>
    <x v="0"/>
    <m/>
    <m/>
    <s v="Yes"/>
    <s v="G2C"/>
    <s v="Dynamic Data"/>
    <s v="Dynamic Data"/>
    <s v="Smart city"/>
    <m/>
    <m/>
    <s v="Transformative / Disruptive"/>
    <s v="Improved Public Service"/>
    <m/>
    <m/>
    <m/>
    <s v="x"/>
    <m/>
    <b v="0"/>
    <b v="0"/>
    <m/>
    <m/>
    <m/>
    <m/>
    <m/>
    <m/>
    <m/>
    <b v="0"/>
    <m/>
    <m/>
    <m/>
    <s v="https://www.ansa.it/osservatorio_intelligenza_artificiale/notizie/societa/2021/06/10/musei-shareart-monitora-comportamenti-ed-emozioni-pubblico_78b7a7e8-bcdc-4556-98da-7cf255b655c0.html"/>
    <s v="validated"/>
    <x v="0"/>
    <m/>
    <s v="Marco Combetto"/>
    <d v="2021-11-24T00:00:00"/>
    <m/>
  </r>
  <r>
    <s v="AIWT6-884"/>
    <s v="Respondus:  assessment software for remote management of students (university)"/>
    <s v="https://studenticattolica.unicatt.it/studenti-Respondus%20_v9.pdf_x000a_https://www.youtube.com/watch?v=XuX8WoeAycs&amp;t=13s"/>
    <s v="Giuliano Pozza _x000a_giuliano.pozza@unicatt.it"/>
    <s v="Respondus is a proctoring software. Proctoring is a tool that allows you to control the student's device at exams or questions and to acquire data to decree whether that is copying or not._x000a_During use, proctoring allows you to control the student's device and acquire a whole set of data that allow the algorithm to decree whether the child is copying or not. Respondus captures images of the face and videos of test students, identifying and flagging moments when unusual and/or suspicious behavior is revealed by recording video and snapshots taken at regular intervals to track abnormal behavior."/>
    <s v="Multinational"/>
    <x v="12"/>
    <s v="IT"/>
    <s v="Università Cattolica di Milano"/>
    <s v="Academic-Research"/>
    <x v="9"/>
    <s v="Education n.e.c."/>
    <x v="1"/>
    <x v="7"/>
    <m/>
    <s v="Perception"/>
    <s v="Computer vision"/>
    <s v="Machine learning"/>
    <m/>
    <s v="A-MLA"/>
    <m/>
    <m/>
    <s v="15-VideoSurveillance"/>
    <s v="Focus directly natural persons"/>
    <s v="High-risk"/>
    <s v=" 0 Confident"/>
    <m/>
    <s v="yes"/>
    <m/>
    <s v="Enforcement"/>
    <s v="Supporting inspection processes"/>
    <x v="0"/>
    <m/>
    <m/>
    <s v="Yes"/>
    <s v="G2C"/>
    <s v="Dynamic Data"/>
    <s v="Dynamic Data"/>
    <s v="Smart city"/>
    <m/>
    <m/>
    <s v="Transformative / Disruptive"/>
    <s v="Improved Public Service"/>
    <m/>
    <m/>
    <m/>
    <s v="x"/>
    <m/>
    <b v="0"/>
    <b v="0"/>
    <m/>
    <m/>
    <m/>
    <m/>
    <m/>
    <m/>
    <m/>
    <b v="0"/>
    <m/>
    <m/>
    <m/>
    <s v="http://www.privacy-network.it/osservatorio/?s=09"/>
    <s v="validated"/>
    <x v="0"/>
    <m/>
    <s v="Marco Combetto"/>
    <d v="2021-11-24T00:00:00"/>
    <m/>
  </r>
  <r>
    <s v="AIWT6-885"/>
    <s v="SARI (Automatic Image Recognition System)"/>
    <s v="https://www.poliziadistato.it/articolo/15557c52775a3724103220539"/>
    <s v="Tommaso Tafuri_x000a_tommaso.tafuri@interno.it"/>
    <s v="SARI (Automatic Image Recognition System) is a facial recognition software, in use at the Ministry of the Interior and Central Anti-Crime Directorate of the State Police since 2017. The software is produced and supplied to the Ministry by the company Parsec 3.26 S.r.l._x000a_The SARI system consists of two components: SARI Enterprise and SARI Real-Time. The first component aims to facilitate the search and identification of people, starting from images of the face already in possession of the Police database. The second is a facial recognition software, which thanks to the use of cameras can recognize people on a watch-list in real time."/>
    <s v="National"/>
    <x v="12"/>
    <s v="IT"/>
    <s v="Ministero Interno"/>
    <s v="Central-Government"/>
    <x v="5"/>
    <s v="Public order and safety n.e.c."/>
    <x v="1"/>
    <x v="5"/>
    <m/>
    <s v="Perception"/>
    <s v="Computer vision"/>
    <s v="Machine learning"/>
    <m/>
    <s v="A-MLA"/>
    <s v="1-Biometrics"/>
    <s v="1-Biometrics"/>
    <m/>
    <m/>
    <s v="High-risk"/>
    <s v=" 0 Confident"/>
    <m/>
    <s v="yes"/>
    <s v="Computer Vision and Identity Recognition"/>
    <s v="Enforcement"/>
    <s v="Smart Recognition processes"/>
    <x v="0"/>
    <m/>
    <m/>
    <s v="Yes"/>
    <s v="G2G"/>
    <s v="Dynamic Data"/>
    <s v="Location Data"/>
    <s v="Smart city"/>
    <m/>
    <m/>
    <s v="Transformative / Disruptive"/>
    <b v="0"/>
    <m/>
    <m/>
    <m/>
    <m/>
    <m/>
    <s v="Improved Administration Efficency"/>
    <s v="Improved Administrative Efficiency"/>
    <m/>
    <s v="x"/>
    <m/>
    <s v="x"/>
    <m/>
    <m/>
    <m/>
    <b v="0"/>
    <m/>
    <m/>
    <m/>
    <s v="https://www.privacy-network.it/osservatorio/sari/#1609329358169-37006cf1-d21e"/>
    <s v="validated"/>
    <x v="0"/>
    <m/>
    <s v="Marco Combetto"/>
    <d v="2021-11-24T00:00:00"/>
    <m/>
  </r>
  <r>
    <s v="AIWT6-886"/>
    <s v="EU-JAV European Joint Action on Vaccination"/>
    <s v="https://eu-jav.com/"/>
    <s v="Caterina Rizzo _x000a_caterina1.rizzo@opbg.net"/>
    <s v="The vaccine conversation monitoring platform was, in this initial phase of the project, developed in three languages: Italian, French and Spanish._x000a_The platform, accessible via credentials, monitors information flows from Twitter, Reddit, Wikipedia and Google Trends in real time. The platform allows the collection, analysis, aggregation and display of data extracted from different sources. This is possible thanks to the construction of the platform on three different levels (layers): the Data layer, the Analysis layer and the Visualization layer._x000a_The Data layer constantly collects raw data from the web and social media, pre-processes them through an initial screening and an initial cleaning of the raw data, obtained through the relative Application Programmer Interface, API: Twitter API, Reddit API, Google Trends API. To collect the data, keyword filters were used, created and validated through a structured framework, on the basis of recurrence and relevance criteria (6)._x000a_The Analysis layer has the function of analyzing the processed and cleaned data through the generation of graphs, thus making the extracted data understandable and relating them to each other. The processes that allow the geolocalization of tweets take place on this layer, and two processes based on machine learning algorithms: Influencer analysis and Early-signal detection:_x000a_Influencer analysis makes it possible to identify the most influential and most active users in the conversation about vaccines on Twitter, with the aim of monitoring the crucial &quot;nodes&quot; of the communities involved, both in vaccine-friendly communities and in the no vax community;_x000a_Early-signal detection allows the interception of users who use new hashtags, therefore users new to the topic of vaccines. The hashtag (created by inserting the # key in front of the desired word or phrase, for example, #vaccini or #iononmivaccino) is a tool that serves as a thematic aggregator on some social networks and was introduced by Twitter as a keyword signal and to draw users' attention to some particular words or themes._x000a_Finally, the Visualization layer allows the visualization of the results, makes the extrapolated information understandable and communicates it in a simple but representative way, in order to understand the displayed data more easily."/>
    <s v="Multinational"/>
    <x v="12"/>
    <s v="IT"/>
    <s v="ISS- ITALY Istituto Superiore di Sanità"/>
    <s v="Governmental"/>
    <x v="5"/>
    <s v="Public order and safety n.e.c."/>
    <x v="1"/>
    <x v="7"/>
    <m/>
    <s v="Learning"/>
    <s v="Machine learning"/>
    <s v="Machine learning"/>
    <m/>
    <s v="A-MLA"/>
    <m/>
    <m/>
    <m/>
    <m/>
    <s v="Minimal-risk"/>
    <s v="-1 Minimal/Limited"/>
    <m/>
    <m/>
    <m/>
    <s v="Enforcement"/>
    <s v="Management of auditing and logging"/>
    <x v="0"/>
    <m/>
    <m/>
    <s v="Yes"/>
    <s v="G2G"/>
    <s v="Historical Data"/>
    <s v="Historical Data"/>
    <s v="Business intelligence"/>
    <m/>
    <m/>
    <s v="Transformative / Disruptive"/>
    <b v="0"/>
    <m/>
    <m/>
    <m/>
    <m/>
    <m/>
    <s v="Improved Administration Efficency"/>
    <s v="Improved Administrative Efficiency"/>
    <m/>
    <m/>
    <s v="x"/>
    <m/>
    <m/>
    <m/>
    <m/>
    <b v="0"/>
    <m/>
    <m/>
    <m/>
    <s v="https://www.epicentro.iss.it/ben/2021/2/conversazioni-vaccini-web-social-network"/>
    <s v="validated"/>
    <x v="0"/>
    <m/>
    <s v="Marco Combetto"/>
    <d v="2021-12-02T00:00:00"/>
    <m/>
  </r>
  <r>
    <s v="AIWT6-887"/>
    <s v="CLIP (Contrastive Language–Image Pre-training) for Italian"/>
    <s v="https://huggingface.co/spaces/clip-italian/clip-italian-demo"/>
    <s v="Giuseppe Attanasio (https://github.com/g8a9)"/>
    <s v="In this project propose the first CLIP model trained on Italian data, that in this context can be considered a low resource language. Using a few techniques, we have been able to fine-tune a SOTA Italian CLIP model with only 1.4 million training samples. Italian CLIP model is built upon the pre-trained Italian BERT model provided by dbmdz and the OpenAI vision transformer."/>
    <s v="National"/>
    <x v="12"/>
    <s v="IT"/>
    <s v="Politecnico of Turin"/>
    <s v="Academic-Research"/>
    <x v="1"/>
    <s v="General services."/>
    <x v="3"/>
    <x v="7"/>
    <m/>
    <s v="Learning"/>
    <s v="Machine learning"/>
    <s v="Machine learning"/>
    <m/>
    <s v="A-MLA"/>
    <m/>
    <m/>
    <m/>
    <m/>
    <s v="Minimal-risk"/>
    <s v=" 0 Confident"/>
    <m/>
    <m/>
    <m/>
    <s v="Public services and engagement"/>
    <s v="Service integration (various)"/>
    <x v="0"/>
    <s v="Yes"/>
    <m/>
    <s v="Yes"/>
    <s v="G2C"/>
    <s v="Dynamic Data"/>
    <s v="Historical Data"/>
    <s v="Data access and reuse"/>
    <m/>
    <m/>
    <s v="Transformative / Disruptive"/>
    <s v="Improved Public Service"/>
    <m/>
    <m/>
    <m/>
    <s v="x"/>
    <m/>
    <b v="0"/>
    <b v="0"/>
    <m/>
    <m/>
    <m/>
    <m/>
    <m/>
    <m/>
    <m/>
    <b v="0"/>
    <m/>
    <m/>
    <m/>
    <s v="https://poliflash.polito.it/ricerca_e_innovazione/clip_italian_un_nuovo_modello_di_ai_per_collegare_immagini_e_testi_in_italiano"/>
    <s v="validated"/>
    <x v="0"/>
    <m/>
    <s v="Marco Combetto"/>
    <d v="2021-12-01T00:00:00"/>
    <m/>
  </r>
  <r>
    <s v="AIWT6-888"/>
    <s v="iBorderCtrl: Virtual Policeman"/>
    <s v="https://www.iborderctrl.eu/"/>
    <s v="EUROPEAN DYNAMICS_x000a_info@eurodyn.com"/>
    <s v="iBorderCtrl (Intelligent Portable Control System) is an innovative project that aims to enable faster and thorough border control for third country nationals crossing the land borders of EU Member States (MS), with technologies that adopt the future development of the Schengen Border Management.  iBorderCtrl includes software and hardware technologies ranging from portable readers and scanners, various emerging and novel subsystems for automatic controls, highly reliable wireless networking for mobile controls, and secure backend storage and processing. One of the main goals of the project is to design and implement a comprehensive system that adopts mobility concepts and consists of a two-stage-procedure, designed to reduce cost and time spent per traveller at the border crossing station. iBorderCtrl also focuses on the land border crossing points: road, walkway, train stations. It addresses the better facilitation of thorough checking required for third country nationals that intend to cross EU borders."/>
    <s v="Multinational"/>
    <x v="2"/>
    <s v="BE"/>
    <s v="European Dynamics"/>
    <s v="Consortium"/>
    <x v="1"/>
    <s v="General services."/>
    <x v="0"/>
    <x v="2"/>
    <m/>
    <s v="Reasoning"/>
    <s v="Automated reasoning"/>
    <m/>
    <m/>
    <s v="B-LGA"/>
    <m/>
    <m/>
    <m/>
    <s v="Focus directly natural persons"/>
    <s v="Limited-risk"/>
    <s v=" 0 Confident"/>
    <m/>
    <m/>
    <m/>
    <s v="Enforcement"/>
    <s v="Management of auditing and logging"/>
    <x v="0"/>
    <s v="Yes"/>
    <m/>
    <m/>
    <s v="G2C"/>
    <s v="Dynamic Data"/>
    <s v="Dynamic Data"/>
    <s v="Smart city"/>
    <m/>
    <m/>
    <s v="Transformative / Disruptive"/>
    <s v="Improved Public Service"/>
    <m/>
    <m/>
    <m/>
    <s v="x"/>
    <m/>
    <b v="0"/>
    <b v="0"/>
    <m/>
    <m/>
    <m/>
    <m/>
    <m/>
    <m/>
    <m/>
    <b v="0"/>
    <m/>
    <m/>
    <m/>
    <s v="https://theintercept.com/2019/07/26/europe-border-control-ai-lie-detector/"/>
    <s v="validated"/>
    <x v="0"/>
    <m/>
    <s v="Marco Combetto"/>
    <d v="2021-12-17T00:00:00"/>
    <m/>
  </r>
  <r>
    <s v="AIWT6-914"/>
    <s v="TrueBee (Digital forensics and blockchain tech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s v="Multinational"/>
    <x v="12"/>
    <s v="IT"/>
    <s v="University of Trento"/>
    <s v="Consortium"/>
    <x v="1"/>
    <s v="General services."/>
    <x v="3"/>
    <x v="7"/>
    <m/>
    <s v="Learning"/>
    <s v="Machine learning"/>
    <s v="Machine learning"/>
    <m/>
    <s v="A-MLA"/>
    <s v="6-LawEnforcement"/>
    <s v="6a-LawEnforcement-riskassess_np"/>
    <m/>
    <m/>
    <s v="Limited-risk"/>
    <s v="-1 Minimal/Limited"/>
    <m/>
    <m/>
    <m/>
    <s v="Analysis, monitoring and regulatory research"/>
    <s v="Information analysis processes"/>
    <x v="0"/>
    <s v="Yes"/>
    <m/>
    <m/>
    <s v="G2C"/>
    <s v="Dynamic Data"/>
    <s v="Dynamic Data"/>
    <s v="Smart city"/>
    <m/>
    <m/>
    <s v="Organizational / Sustained Change"/>
    <s v="Improved Public Service"/>
    <m/>
    <m/>
    <s v="x"/>
    <m/>
    <m/>
    <b v="0"/>
    <b v="0"/>
    <m/>
    <m/>
    <m/>
    <m/>
    <m/>
    <m/>
    <m/>
    <b v="0"/>
    <m/>
    <m/>
    <m/>
    <s v="https://www.ladige.it/tecnologia/2021/12/21/ecco-come-smascherare-le-foto-false-sui-social-un-progetto-all-universita-di-trento-1.3087750"/>
    <s v="validated"/>
    <x v="0"/>
    <m/>
    <s v="Marco Combetto"/>
    <d v="2021-12-22T00:00:00"/>
    <m/>
  </r>
  <r>
    <s v="AIWT6-889"/>
    <s v="TrueBee (Digital forensics and blockchain technology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s v="Multinational"/>
    <x v="12"/>
    <s v="IT"/>
    <s v="University of Trento"/>
    <s v="Academic-Research"/>
    <x v="1"/>
    <s v="General services."/>
    <x v="3"/>
    <x v="7"/>
    <m/>
    <s v="Learning"/>
    <s v="Machine learning"/>
    <m/>
    <m/>
    <s v="A-MLA"/>
    <m/>
    <m/>
    <m/>
    <m/>
    <s v="Minimal-risk"/>
    <m/>
    <m/>
    <m/>
    <m/>
    <s v="Adjudication"/>
    <s v="Managing Copyright and IPR "/>
    <x v="1"/>
    <s v="No"/>
    <s v="No"/>
    <m/>
    <s v="G2C"/>
    <s v="Dynamic Data"/>
    <s v="Dynamic Data"/>
    <s v="Smart city"/>
    <m/>
    <m/>
    <s v="Organizational / Sustained Change"/>
    <b v="0"/>
    <m/>
    <m/>
    <m/>
    <m/>
    <m/>
    <s v="Open Government Capabilities"/>
    <b v="0"/>
    <m/>
    <m/>
    <m/>
    <m/>
    <m/>
    <m/>
    <m/>
    <s v="Open government capabilities"/>
    <s v="x"/>
    <m/>
    <m/>
    <s v="https://www.ladige.it/tecnologia/2021/12/21/ecco-come-smascherare-le-foto-false-sui-social-un-progetto-all-universita-di-trento-1.3087750"/>
    <s v="validated"/>
    <x v="0"/>
    <m/>
    <s v="Marco Combetto"/>
    <d v="2021-12-22T00:00:00"/>
    <m/>
  </r>
  <r>
    <s v="AIWT6-890"/>
    <s v="NUMEL.AI A communication tool_x000a_for neurological disorders"/>
    <s v="https://numel.ai/"/>
    <s v="info@numel.ai"/>
    <s v="Numel AI-based viewer creates an immersive Augmented Reality experience for doctors and patients_x000a_Patients have a better view of their condition by looking at themselves with a special lens. It allows to explore the disorder and how it has evolved during time by directly using medical imaging and other patient data (load up MR images directly from your healthcare system CD)_x000a_It use patient medical imaging data to automatically generate their 3D model and display it on their body in real-time with AR. _x000a_Doctors and patients can use it directly or register and save data in the cloud for a more convenient exploration _x000a_Keywords:  Medical Imaging Import, Body Tracking, Augmented Reality 3D Rendering, Artificial Intelligence for Disorder Identification, Scalable API-Based Cloud Platform, Easily Extensible"/>
    <s v="National"/>
    <x v="12"/>
    <s v="IT"/>
    <s v="National Research Center - Italy (CNR)"/>
    <s v="Academic-Research"/>
    <x v="4"/>
    <s v="Health n.e.c."/>
    <x v="3"/>
    <x v="7"/>
    <m/>
    <s v="Perception"/>
    <s v="Computer vision"/>
    <s v="Machine learning"/>
    <m/>
    <s v="A-MLA"/>
    <m/>
    <m/>
    <s v="12-ClinicalUse"/>
    <m/>
    <s v="High-risk"/>
    <s v=" 0 Confident"/>
    <m/>
    <m/>
    <m/>
    <s v="Public services and engagement"/>
    <s v="Engagement management"/>
    <x v="0"/>
    <m/>
    <m/>
    <m/>
    <s v="G2C"/>
    <s v="Dynamic Data"/>
    <s v="Streaming Data"/>
    <s v="Public Services and engagement"/>
    <m/>
    <m/>
    <s v="Transformative / Disruptive"/>
    <s v="Improved Public Service"/>
    <m/>
    <s v="x"/>
    <m/>
    <s v="x"/>
    <m/>
    <b v="0"/>
    <b v="0"/>
    <m/>
    <m/>
    <m/>
    <m/>
    <m/>
    <m/>
    <m/>
    <b v="0"/>
    <m/>
    <m/>
    <m/>
    <s v="https://numel.ai/"/>
    <s v="validated"/>
    <x v="0"/>
    <m/>
    <s v="Marco Combetto"/>
    <d v="2022-01-24T00:00:00"/>
    <m/>
  </r>
  <r>
    <s v="AIWT6-891"/>
    <s v="AI4WC-AI technology for inventory optimization for ENEL"/>
    <s v="https://static.spindox.it/wp-content/uploads/2022/01/20220124-CS-Enel-chooses-Spindox-for-AI4WC.pdf"/>
    <s v="mrusso@sprianocommunication.com"/>
    <s v="ENEL (state-owned Public Utility for Energy) has started with SPINDOX (System Integrator) the implementation of a _x000a_decision support system for the optimization of the inventory management of energy generation plants. The project is named Artificial Intelligence for Working Capital (AI4WC). The system will use algorithms from a decision intelligence platform, designed by Spindox. The Machine Learning and Mathematical Optimization _x000a_algorithms are developed by the company. The core of the project is the inventory optimization of the spare parts of the plants, which has the purpose of keeping the working capital under control by optimizing the quantities in stock and those to be reordered in compliance with the service quality levels._x000a_Enel asked to identify the best reordering policy for spare parts in stock and the values of the specific parameters being able to automatically classify the level of criticality of the materials. The system will be realized for Thermo and Renewable plants (Wind, Solar, Hydro)"/>
    <s v="National"/>
    <x v="12"/>
    <s v="IT"/>
    <s v="ENEL and SPINDOX"/>
    <s v="Non-governmental"/>
    <x v="3"/>
    <s v="Fuel and energy"/>
    <x v="6"/>
    <x v="12"/>
    <m/>
    <s v="Learning"/>
    <s v="Machine learning"/>
    <s v="Machine learning"/>
    <m/>
    <s v="A-MLA"/>
    <m/>
    <m/>
    <m/>
    <m/>
    <s v="Minimal-risk"/>
    <s v=" 0 Confident"/>
    <m/>
    <m/>
    <m/>
    <s v="Analysis, monitoring and regulatory research"/>
    <s v="Information analysis processes"/>
    <x v="0"/>
    <m/>
    <m/>
    <m/>
    <s v="G2G"/>
    <s v="Historical Data"/>
    <s v="Historical Data"/>
    <s v="Business intelligence"/>
    <m/>
    <m/>
    <s v="Organizational / Sustained Change"/>
    <b v="0"/>
    <m/>
    <m/>
    <m/>
    <m/>
    <m/>
    <s v="Improved Administration Efficency"/>
    <s v="Improved Administrative Efficiency"/>
    <m/>
    <m/>
    <s v="x"/>
    <m/>
    <m/>
    <m/>
    <m/>
    <b v="0"/>
    <m/>
    <m/>
    <m/>
    <s v="https://www.datamanager.it/2022/01/enel-sceglie-la-tecnologia-ublique-di-spindox-per-lottimizzazione-delle-scorte/"/>
    <s v="validated"/>
    <x v="0"/>
    <m/>
    <s v="Marco Combetto"/>
    <d v="2022-01-24T00:00:00"/>
    <m/>
  </r>
  <r>
    <s v="AIWT6-899"/>
    <s v="MIREL - Mining and reasoning with legal text"/>
    <s v="https://www.mirelproject.eu/"/>
    <s v="mirel_coord@uni.lu"/>
    <s v="The MIREL project will create an international and inter-sectorial network to define a formal framework and to develop tools for MIning and REasoning with Legal texts, with the aim of translating these legal texts into formal representations that can be used for querying norms, compliance checking, and decision support._x000a_MIREL addresses both conceptual challenges, such as the role of legal interpretation in mining and reasoning, and computational challenges, such as the handling of big legal data, and the complexity of regulatory compliance. It bridges the gap between the community working on legal ontologies and NLP parsers and the community working on reasoning methods and formal logic. Moreover, it is the first project of its kind to involve industrial partners in the future development of innovative products and services in legal reasoning and their deployment in the market._x000a_MIREL promotes mobility and staff exchange between SMEs to academies in order to create an inter-continental interdisciplinary consortium in Law and Artificial Intelligence areas including Natural Language Processing, Computational Ontologies, Argumentation, and Logic &amp; Reasoning."/>
    <s v="Multinational"/>
    <x v="20"/>
    <s v="LU"/>
    <s v="University of Luxembourg"/>
    <s v="Academic-Research"/>
    <x v="1"/>
    <s v="General services."/>
    <x v="4"/>
    <x v="6"/>
    <n v="2018"/>
    <s v="Communication"/>
    <s v="Natural language processing"/>
    <s v="Machine learning"/>
    <s v="text analysis"/>
    <s v="A-MLA"/>
    <s v="8-Justice"/>
    <s v="8-Justice"/>
    <m/>
    <m/>
    <s v="High-risk"/>
    <s v="-2 High/Limited"/>
    <m/>
    <m/>
    <m/>
    <s v="Public services and engagement"/>
    <s v="Service integration (various)"/>
    <x v="0"/>
    <m/>
    <m/>
    <m/>
    <s v="G2G"/>
    <s v="Historical Data"/>
    <s v="Historical Data"/>
    <s v="Process digitalisation"/>
    <m/>
    <m/>
    <s v="Organizational / Sustained Change"/>
    <b v="0"/>
    <m/>
    <m/>
    <m/>
    <m/>
    <m/>
    <s v="Improved Administration Efficency"/>
    <s v="Improved Administrative Efficiency"/>
    <m/>
    <m/>
    <s v="x"/>
    <m/>
    <m/>
    <m/>
    <m/>
    <b v="0"/>
    <m/>
    <m/>
    <m/>
    <s v="https://www.mirelproject.eu/"/>
    <s v="validated"/>
    <x v="0"/>
    <m/>
    <s v="Marco Combetto"/>
    <d v="2022-01-24T00:00:00"/>
    <m/>
  </r>
  <r>
    <s v="AIWT6-892"/>
    <s v="AI Robort Judge for small claims in Estonia"/>
    <s v="https://aastaraamat.riigikohus.ee/en/artificial-intelligence-a-substitute-or-supporter-of-judges/"/>
    <s v="siim.sikkut@mkm.ee_x000a_ +372 625 6309"/>
    <s v="The project want to implement a “robot judge” that could adjudicate small claims disputes of less than €7,000 (about $8,000). Officials hope the system can clear a backlog of cases for judges and court clerks. The project is in its early phases and a pilot started in 2019 focusing on contract disputes. In concept, the two parties will upload documents and other relevant information, and the AI will issue a decision that can be appealed to a human judge. Many details are still to be worked out. Velsberg says the system might have to be adjusted after feedback from lawyers and judges."/>
    <s v="National"/>
    <x v="3"/>
    <s v="EE"/>
    <s v="Estonian Ministry of Justice"/>
    <s v="Central-Government"/>
    <x v="5"/>
    <s v="Law courts"/>
    <x v="4"/>
    <x v="2"/>
    <m/>
    <s v="Communication"/>
    <s v="Automated reasoning"/>
    <m/>
    <m/>
    <s v="B-LGA"/>
    <s v="8-Justice"/>
    <s v="8-Justice"/>
    <m/>
    <m/>
    <s v="High-risk"/>
    <s v=" 0 Confident"/>
    <m/>
    <m/>
    <m/>
    <s v="Enforcement"/>
    <s v="Predictive enforcement processes"/>
    <x v="0"/>
    <s v="No"/>
    <s v="No"/>
    <s v="No"/>
    <s v="G2C"/>
    <s v="Dynamic Data"/>
    <s v="Streaming Data"/>
    <s v="Public Services and engagement"/>
    <m/>
    <m/>
    <s v="Transformative / Disruptive"/>
    <s v="Improved Public Service"/>
    <s v="x"/>
    <m/>
    <m/>
    <s v="x"/>
    <m/>
    <s v="Open Government Capabilities"/>
    <b v="0"/>
    <m/>
    <m/>
    <m/>
    <m/>
    <m/>
    <m/>
    <m/>
    <s v="Open government capabilities"/>
    <s v="x"/>
    <m/>
    <m/>
    <s v="https://www.wired.com/story/can-ai-be-fair-judge-court-estonia-thinks-so/"/>
    <s v="validated"/>
    <x v="0"/>
    <m/>
    <s v="Luca Tangi"/>
    <d v="2022-02-10T00:00:00"/>
    <m/>
  </r>
  <r>
    <s v="AIWT6-900"/>
    <s v="Predictive maintenance for wind farms"/>
    <s v="https://www.aimonitoring.net/"/>
    <s v="info@aimonitoring.net"/>
    <s v="A service to minimize the damage suffered in the company by the downtime of a windpower machine and better manage the efficiency of the production process. This purpose is achieved thanks to software system for predictive maintenance based on machine learning algorithms. The benefit by planning interventions and developing targeted solutions; which on the one hand reduce costs and downtime, on the other have a positive impact on the quality of the production system"/>
    <s v="National"/>
    <x v="12"/>
    <s v="IT"/>
    <s v="Terna Spa"/>
    <s v="Private sector"/>
    <x v="3"/>
    <s v="Fuel and energy"/>
    <x v="1"/>
    <x v="6"/>
    <m/>
    <s v="Learning"/>
    <s v="Machine learning"/>
    <s v="Machine learning"/>
    <m/>
    <s v="A-MLA"/>
    <m/>
    <m/>
    <m/>
    <m/>
    <s v="Minimal-risk"/>
    <s v=" 0 Confident"/>
    <m/>
    <m/>
    <m/>
    <s v="Enforcement"/>
    <s v="Predictive enforcement processes"/>
    <x v="0"/>
    <m/>
    <m/>
    <m/>
    <s v="G2G"/>
    <s v="Dynamic Data"/>
    <s v="Historical Data"/>
    <m/>
    <m/>
    <m/>
    <s v="Incremental / Technical Change"/>
    <b v="0"/>
    <m/>
    <m/>
    <m/>
    <m/>
    <m/>
    <s v="Improved Administration Efficency"/>
    <s v="Improved Administrative Efficiency"/>
    <m/>
    <m/>
    <m/>
    <s v="x"/>
    <s v="x"/>
    <m/>
    <m/>
    <b v="0"/>
    <m/>
    <m/>
    <m/>
    <s v="https://www.aimonitoring.net/"/>
    <s v="validated"/>
    <x v="0"/>
    <m/>
    <s v="Marco Combetto"/>
    <d v="2022-03-16T00:00:00"/>
    <m/>
  </r>
  <r>
    <s v="AIWT6-893"/>
    <s v="Sidekick - Digital therapeutic program offers users personalised programs"/>
    <s v="https://sidekickhealth.com/solution/"/>
    <s v="info@sidekickhealth.com"/>
    <s v="The digital therapeutic program offers users personalised programs, advice, and helps keep them motivated through making lifestyle changes. By using a blend of artificial intelligence and gamification, the digital therapeutic program recommends lifestyle changes and encourages patients to reach them by offering rewards for positive choices. Patients have access to disease-specific resources like recipes, health education videos, and guidance on coping skills. Reminders ensure that users adhere to their medication schedule if applicable. In 2020, Sidekick won the eHealth Award, which recognises startups developing digital healthcare solutions."/>
    <s v="National"/>
    <x v="29"/>
    <s v="IS"/>
    <s v="Sidekick ltd"/>
    <s v="Private sector"/>
    <x v="4"/>
    <s v="Health n.e.c."/>
    <x v="1"/>
    <x v="0"/>
    <m/>
    <s v="Learning"/>
    <s v="Machine learning"/>
    <s v="Machine learning"/>
    <m/>
    <s v="A-MLA"/>
    <m/>
    <m/>
    <m/>
    <s v="Focus directly natural persons"/>
    <s v="Limited-risk"/>
    <s v=" 0 Confident"/>
    <m/>
    <m/>
    <m/>
    <s v="Public services and engagement"/>
    <s v="Service personalisation (various)"/>
    <x v="0"/>
    <m/>
    <m/>
    <m/>
    <s v="G2C"/>
    <s v="Dynamic Data"/>
    <s v="Historical Data"/>
    <m/>
    <m/>
    <m/>
    <s v="Incremental / Technical Change"/>
    <s v="Improved Public Service"/>
    <s v="x"/>
    <s v="x"/>
    <m/>
    <s v="x"/>
    <m/>
    <b v="0"/>
    <b v="0"/>
    <m/>
    <m/>
    <m/>
    <m/>
    <m/>
    <m/>
    <m/>
    <b v="0"/>
    <m/>
    <m/>
    <m/>
    <s v="https://www.oncedaily.co/sidekick-uses-gamification-to-encourage-positive-health-changes/"/>
    <s v="validated"/>
    <x v="1"/>
    <m/>
    <s v="Marco Combetto"/>
    <d v="2022-03-17T00:00:00"/>
    <m/>
  </r>
  <r>
    <s v="AIWT6-894"/>
    <s v="Mindletic: mental gym for emotional balance"/>
    <s v="https://www.mindletic.com/"/>
    <s v="info@mindletic.com"/>
    <s v="The Mindletic system analyses anonymous &amp; aggregated emotional well-being data at the company level, compares it with global trends, offers data-driven advice, and paired with our professionals’ insights, predicts costly employee imbalance."/>
    <s v="National"/>
    <x v="30"/>
    <s v="LI"/>
    <s v="Mindletic ltd"/>
    <s v="Private sector"/>
    <x v="4"/>
    <s v="Health n.e.c."/>
    <x v="1"/>
    <x v="0"/>
    <m/>
    <s v="Learning"/>
    <s v="Machine learning"/>
    <s v="Machine learning"/>
    <m/>
    <s v="A-MLA"/>
    <m/>
    <m/>
    <m/>
    <s v="Focus directly natural persons"/>
    <s v="Limited-risk"/>
    <s v=" 0 Confident"/>
    <m/>
    <m/>
    <m/>
    <s v="Public services and engagement"/>
    <s v="Service personalisation (various)"/>
    <x v="0"/>
    <m/>
    <m/>
    <m/>
    <s v="G2C"/>
    <s v="Dynamic Data"/>
    <s v="Historical Data"/>
    <m/>
    <m/>
    <m/>
    <s v="Incremental / Technical Change"/>
    <s v="Improved Public Service"/>
    <s v="x"/>
    <s v="x"/>
    <m/>
    <s v="x"/>
    <m/>
    <b v="0"/>
    <b v="0"/>
    <m/>
    <m/>
    <m/>
    <m/>
    <m/>
    <m/>
    <m/>
    <b v="0"/>
    <m/>
    <m/>
    <m/>
    <s v="https://www.startuplithuania.com/news/startup-of-the-week-mindletic/"/>
    <s v="validated"/>
    <x v="1"/>
    <m/>
    <s v="Marco Combetto"/>
    <d v="2022-03-17T00:00:00"/>
    <m/>
  </r>
  <r>
    <s v="AIWT6-895"/>
    <s v="CapAI: methodology to audit AI "/>
    <s v="https://papers.ssrn.com/sol3/papers.cfm?abstract_id=4064091"/>
    <s v="Luciano Floridi_x000a_University of Oxford - Oxford Internet Institute; University of Bologna- Department of Legal Studies"/>
    <s v="capAI is a conformity assessment procedure for AI systems, to provide an independent, comparable, quantifiable, and accountable assessment of AI systems that conforms with the proposed AIA regulation. By building on the AIA, capAI provides organisations with practical guidance on how high-level ethics principles can be translated into verifiable criteria that help shape the design, development, deployment and use of ethical AI. The main purpose of capAI is to serve as a governance tool that ensures and demonstrates that the development and operation of an AI system are trustworthy – i.e., legally compliant, ethically sound, and technically robust – and thus conform to the AIA."/>
    <s v="Multinational"/>
    <x v="10"/>
    <s v="UK"/>
    <s v="University of Oxford - Oxford Internet Institute"/>
    <s v="Academic-Research"/>
    <x v="1"/>
    <s v="Basic research."/>
    <x v="1"/>
    <x v="12"/>
    <m/>
    <s v="Services"/>
    <s v="AI Services"/>
    <m/>
    <m/>
    <m/>
    <m/>
    <m/>
    <m/>
    <m/>
    <s v="Minimal-risk"/>
    <s v=" 0 Confident"/>
    <m/>
    <m/>
    <m/>
    <s v="Analysis, monitoring and regulatory research"/>
    <s v="Innovating Public Policy "/>
    <x v="0"/>
    <s v="Yes"/>
    <s v="Yes"/>
    <s v="Yes"/>
    <s v="G2G"/>
    <s v="Dynamic Data"/>
    <m/>
    <m/>
    <m/>
    <m/>
    <s v="Organizational / Sustained Change"/>
    <m/>
    <m/>
    <m/>
    <m/>
    <m/>
    <m/>
    <m/>
    <m/>
    <m/>
    <m/>
    <m/>
    <s v="x"/>
    <s v="x"/>
    <m/>
    <m/>
    <m/>
    <s v="x"/>
    <m/>
    <m/>
    <s v="https://www.sbs.ox.ac.uk/news/new-research-will-help-protect-society-unethical-ai"/>
    <s v="validated"/>
    <x v="0"/>
    <m/>
    <s v="Marco Combetto"/>
    <d v="2022-03-30T00:00:00"/>
    <m/>
  </r>
  <r>
    <s v="AIWT6-896"/>
    <s v="Aerorozvidka: areas as surveillance, situational awareness, automated control with drones"/>
    <s v="https://aerorozvidka.xyz/"/>
    <s v="Yaroslav Honchar (info@aerorozvidka.xyz)"/>
    <s v="Main purpose of the organization is to assist the defense and security forces of Ukraine in developing capabilities in such areas as surveillance, improving situational awareness, implementing automated control, developing innovative IT solutions, performing tasks in cyberspace, other technical expertise, and achieving conditions to meet and protect scientific, economic, creative, educational, social, environmental and other interests of its members and society. In its early days, the unit used commercial surveillance drones, but its team of engineers, software designers and drone enthusiasts later developed their own designs. They built a range of surveillance drones, as well as large 1.5-metre eight-rotor machines capable of dropping bombs and rocket-propelled anti-tank grenades, and created a system called Delta, a network of sensors along the frontlines that fed into a digital map so commanders could see enemy movements as they happened. It now uses the Starlink satellite system"/>
    <s v="National"/>
    <x v="31"/>
    <s v="UA"/>
    <s v="Aerorozvidka NGO"/>
    <s v="Non-governmental"/>
    <x v="6"/>
    <m/>
    <x v="3"/>
    <x v="12"/>
    <m/>
    <s v="Perception"/>
    <s v="Computer vision"/>
    <s v="Machine learning"/>
    <m/>
    <s v="A-MLA"/>
    <m/>
    <m/>
    <s v="15-VideoSurveillance"/>
    <s v="Output that could produce physical damages to natural persons"/>
    <s v="High-risk"/>
    <s v=" 0 Confident"/>
    <m/>
    <m/>
    <m/>
    <s v="Enforcement"/>
    <s v="Smart Recognition processes"/>
    <x v="0"/>
    <m/>
    <m/>
    <m/>
    <s v="G2C"/>
    <s v="Dynamic Data"/>
    <s v="Location Data"/>
    <m/>
    <m/>
    <m/>
    <s v="Transformative / Disruptive"/>
    <m/>
    <s v="x"/>
    <s v="x"/>
    <m/>
    <s v="x"/>
    <m/>
    <m/>
    <m/>
    <m/>
    <m/>
    <m/>
    <m/>
    <m/>
    <m/>
    <m/>
    <m/>
    <s v="x"/>
    <m/>
    <m/>
    <s v="https://www.theguardian.com/world/2022/mar/28/the-drone-operators-who-halted-the-russian-armoured-vehicles-heading-for-kyiv"/>
    <s v="validated"/>
    <x v="0"/>
    <m/>
    <s v="Marco Combetto"/>
    <d v="2022-03-30T00:00:00"/>
    <m/>
  </r>
  <r>
    <s v="AIWT6-897"/>
    <s v="Ithaca: AI system for reconstruct portions of missing or damaged old inscriptions"/>
    <s v="https://www.nature.com/articles/s41586-022-04448-z"/>
    <s v="Thea Sommerschield_x000a_https://theasommerschield.it/"/>
    <s v="Without assistance, Ithaca was able to restore texts with 62 percent accuracy; determine a text’s geographic origins 71 percent of the time; and date texts to within 30 years from when it was written, according to the study. Historians working without benefit of the program could restore texts with only 25 percent accuracy. But when historians supplemented data from the A.I. system and added it to their own work, historical accuracy increased to 72 percent."/>
    <s v="Multinational"/>
    <x v="28"/>
    <s v="EL"/>
    <s v="Ca' Foscari Università di Venezia"/>
    <s v="Academic-Research"/>
    <x v="7"/>
    <s v="Cultural services."/>
    <x v="4"/>
    <x v="12"/>
    <m/>
    <s v="Learning"/>
    <s v="Machine learning"/>
    <s v="Machine learning"/>
    <m/>
    <s v="A-MLA"/>
    <m/>
    <m/>
    <m/>
    <m/>
    <s v="Minimal-risk"/>
    <s v=" 0 Confident"/>
    <m/>
    <m/>
    <m/>
    <s v="Enforcement"/>
    <s v="Smart Recognition processes"/>
    <x v="0"/>
    <s v="Yes"/>
    <m/>
    <m/>
    <s v="G2C"/>
    <s v="Historical Data"/>
    <s v="Dynamic Data"/>
    <m/>
    <m/>
    <m/>
    <s v="Transformative / Disruptive"/>
    <m/>
    <m/>
    <s v="x"/>
    <s v="x"/>
    <m/>
    <m/>
    <m/>
    <m/>
    <m/>
    <m/>
    <m/>
    <m/>
    <m/>
    <m/>
    <m/>
    <m/>
    <s v="x"/>
    <m/>
    <m/>
    <s v="https://www.smithsonianmag.com/smart-news/a-new-ai-can-help-historians-decipher-damaged-ancient-greek-texts-180979736/"/>
    <s v="validated"/>
    <x v="0"/>
    <m/>
    <s v="Marco Combetto"/>
    <d v="2022-03-30T00:00:00"/>
    <m/>
  </r>
  <r>
    <s v="AIWT6-898"/>
    <s v="Pompei Robot Dog "/>
    <s v="https://www.washingtonpost.com/world/2022/03/31/pompeii-robot-dog-patrol-boston-dynamics/"/>
    <s v="Gabriel Zuchtriegel_x000a_Smart@POMPEI"/>
    <s v="The robot, which with a slight stretch of the imagination resembles a four-legged dog, is called Spot. It was developed by the technology firm Boston Dynamics and is equipped with an autonomous, laser-based scanner and a color camera with a 360-degree field of vision. The goal is for Spot to walk around Pompeii autonomously, across bricks and dirt, at night and during the day, to monitor existing buildings for structural weaknesses and to assess the progress of restoration work and search digs, especially in areas that could be dangerous to humans"/>
    <s v="Multinational"/>
    <x v="12"/>
    <s v="IT"/>
    <s v="Pompeii Archaeological Park"/>
    <s v="Academic-Research"/>
    <x v="7"/>
    <s v="Cultural services."/>
    <x v="4"/>
    <x v="12"/>
    <m/>
    <s v="Integration and Interaction"/>
    <s v="Robotics and Automation"/>
    <s v="Machine learning"/>
    <m/>
    <s v="A-MLA"/>
    <m/>
    <m/>
    <m/>
    <s v="Use critical realtime data"/>
    <s v="Limited-risk"/>
    <s v=" 0 Confident"/>
    <m/>
    <m/>
    <m/>
    <s v="Enforcement"/>
    <s v="Smart Recognition processes"/>
    <x v="0"/>
    <s v="Yes"/>
    <m/>
    <m/>
    <s v="G2G"/>
    <s v="Dynamic Data"/>
    <s v="Location Data"/>
    <m/>
    <m/>
    <m/>
    <s v="Transformative / Disruptive"/>
    <m/>
    <m/>
    <m/>
    <m/>
    <m/>
    <m/>
    <m/>
    <m/>
    <m/>
    <m/>
    <m/>
    <s v="x"/>
    <m/>
    <m/>
    <m/>
    <m/>
    <m/>
    <m/>
    <m/>
    <s v="https://www.forbes.com/sites/rebeccahughes/2022/03/29/at-pompeii-a-robot-dog-is-helping-guard-and-protect-the-ruins/"/>
    <s v="validated"/>
    <x v="0"/>
    <m/>
    <s v="Marco Combetto"/>
    <d v="2022-03-31T00:00:00"/>
    <m/>
  </r>
  <r>
    <s v="AIWT6-913"/>
    <s v="AI for Ethically Responsible Big Open Data (ETAPAS Case 1)"/>
    <s v="https://www.etapasproject.eu/usecases/post-1/"/>
    <m/>
    <s v="Identification of possible ethical issues/risks and impacts and propose mitigation actions and recommendations in relation to the big data analysis and publication procedure of anonymized open datasets in line with the legal framework, including the GDPR. The target data are from the NoiPA system that provides HR shared services to around 100 Italian central and local public administrations through the NoiPA digital platform, used by 2.2 mln civil servants._x000a_The NoiPA platform [NoiPA] a series of open datasets that are created through additional elaboration and analysis of data stored in the platform that collects, enhances, and analyses data from NoiPA. The published data covers:_x000a_-Administered personnel and Administrations (methods of salaries crediting, bodies organizational structures)_x000a_-Working relationship (personnel classification, contracts, reasons for hiring of work relationships, etc) _x000a_-Economic treatment (deduction detail per dependent family member, tax deductions, family allowances, etc). The sensitivity of the data exposed on the platform requires high standards of privacy protection. AI could enable, notably through the combination of information from different datasets, the (re)identification of personal information even in anonymized and aggregated datasets. Dataset can hide biased or discriminatory characteristics arising from, for instance, erroneous sampling, variables capturing sensitive background characteristics and the use of proxies. "/>
    <s v="Multinational"/>
    <x v="12"/>
    <s v="IT"/>
    <s v="Ministero Economia e Finanze"/>
    <s v="Central-Government"/>
    <x v="3"/>
    <s v="General economic, commercial and labour affair"/>
    <x v="4"/>
    <x v="12"/>
    <m/>
    <s v="Learning"/>
    <s v="Machine learning"/>
    <m/>
    <m/>
    <s v="A-MLA"/>
    <m/>
    <m/>
    <m/>
    <m/>
    <s v="Minimal-risk"/>
    <s v=" 0 Confident"/>
    <m/>
    <m/>
    <m/>
    <s v="Analysis, monitoring and regulatory research"/>
    <s v="Innovating Public Policy "/>
    <x v="0"/>
    <m/>
    <m/>
    <m/>
    <s v="G2G"/>
    <s v="Dynamic Data"/>
    <s v="Historical Data"/>
    <m/>
    <m/>
    <m/>
    <m/>
    <m/>
    <m/>
    <m/>
    <m/>
    <m/>
    <m/>
    <m/>
    <m/>
    <m/>
    <m/>
    <m/>
    <s v="x"/>
    <s v="x"/>
    <m/>
    <m/>
    <m/>
    <s v="x"/>
    <m/>
    <m/>
    <m/>
    <s v="created"/>
    <x v="1"/>
    <m/>
    <s v="Marco Combetto"/>
    <d v="2022-05-05T00:00:00"/>
    <m/>
  </r>
  <r>
    <s v="IPSO-10001"/>
    <s v="Nidi Gratis: Public Service for Free Nursery "/>
    <s v="https://nidigratis.blockchainregionelombardia.it/"/>
    <s v="supporto@blockchainregionelombardia.it"/>
    <s v="A public service, using blockchain technologies, which offers families from deprived backgrounds free access to childcare for children up to the age of 3."/>
    <s v="Regional"/>
    <x v="12"/>
    <s v="IT"/>
    <s v="Regione Lombardia"/>
    <s v="Regional Government"/>
    <x v="0"/>
    <s v="Family and children."/>
    <x v="5"/>
    <x v="2"/>
    <m/>
    <s v="Services"/>
    <m/>
    <m/>
    <m/>
    <m/>
    <m/>
    <m/>
    <m/>
    <m/>
    <m/>
    <m/>
    <m/>
    <m/>
    <m/>
    <s v="Public services and engagement"/>
    <s v="Financial management and support "/>
    <x v="1"/>
    <s v="No"/>
    <s v="No"/>
    <s v="Yes"/>
    <s v="G2C"/>
    <m/>
    <m/>
    <s v="Disintermediation and decentralised networks"/>
    <m/>
    <m/>
    <m/>
    <s v="Improved Public Services"/>
    <m/>
    <s v="x"/>
    <m/>
    <s v="x"/>
    <m/>
    <s v="Open Government Capabilities"/>
    <b v="0"/>
    <m/>
    <m/>
    <m/>
    <m/>
    <m/>
    <m/>
    <m/>
    <s v="Open government capabilities"/>
    <s v="x"/>
    <m/>
    <m/>
    <s v="Open Innovation Regione Lombardia"/>
    <s v="validated"/>
    <x v="0"/>
    <m/>
    <s v="from IPSO (Marco Combetto)"/>
    <d v="2021-09-22T00:00:00"/>
    <m/>
  </r>
  <r>
    <s v="IPSO-10002"/>
    <s v="Lombardia supply chain traceability system"/>
    <s v="https://filiera.blockchainregionelombardia.it/"/>
    <s v="supporto@blockchainregionelombardia.it"/>
    <s v="The experiment &quot;Blockchain applied to the traceability of food of animal origin&quot; was born within the Triennial Strategic Program for Research, Innovation and Technology Transfer approved by the Lombardy Region, which provides driving initiatives for the development of the Lombard system, including also the use of frontier ICT such as Blockchain."/>
    <s v="Regional"/>
    <x v="12"/>
    <s v="IT"/>
    <s v="Regione Lombardia"/>
    <s v="Regional Government"/>
    <x v="3"/>
    <s v="Agriculture, forestry, fishing and hunting"/>
    <x v="4"/>
    <x v="2"/>
    <m/>
    <s v="Services"/>
    <m/>
    <m/>
    <m/>
    <m/>
    <m/>
    <m/>
    <m/>
    <m/>
    <m/>
    <m/>
    <m/>
    <m/>
    <m/>
    <s v="Public services and engagement"/>
    <s v="Tracking of goods and assets along the supply chain "/>
    <x v="1"/>
    <s v="No"/>
    <s v="No"/>
    <s v="Yes"/>
    <s v="G2C"/>
    <s v="Dynamic Data"/>
    <s v="Dynamic Data"/>
    <s v="Tracking of goods, supply chain, iot"/>
    <m/>
    <m/>
    <m/>
    <s v="Improved Public Service"/>
    <m/>
    <m/>
    <m/>
    <s v="x"/>
    <m/>
    <s v="Open Government Capabilities"/>
    <b v="0"/>
    <m/>
    <m/>
    <m/>
    <m/>
    <m/>
    <m/>
    <m/>
    <s v="Open government capabilities"/>
    <s v="x"/>
    <m/>
    <m/>
    <s v="Open Innovation Regione Lombardia"/>
    <s v="validated"/>
    <x v="0"/>
    <m/>
    <s v="from IPSO (Marco Combetto)"/>
    <d v="2021-09-22T00:00:00"/>
    <m/>
  </r>
  <r>
    <s v="IPSO-10003"/>
    <s v="Lombardia Chatbot Coronavirus"/>
    <s v="https://www.openinnovation.regione.lombardia.it/it/b/572/covidregioneattivachatbotsusintomieinformazioni"/>
    <m/>
    <s v="Recognize the symptoms associated with Coronavirus and receive information on the correct behaviors to be adopted: this is the goal of the new tool that since March 7 the Lombardy Region has made available to everyone on its portal. It is an automatic info-chat, or Chatbot . It allows you to access a guided path which, based on the selected symptoms, leads to the choice of the most correct actions to take , based on the guidelines of the Ministry of Health and of the international bodies responsible for managing the emergency. A tool within everyone's reach, made available by the Regional Company for Innovation and Purchasing ( ARIA SpA .) Making use of the expertise ofa team of researchers, doctors and health professionals who daily provide their support to citizens through the Paginemediche.it platform  . The contents of the answers provided via Chatbot are verified by the Lombardy Region and AREU (Regional Emergency Emergency Company). The service was immediately aroused great interest, with very high access numbers : 6,800 users chose it on the institutional portal of the Lombardy Region, 1,600 users exploited it starting from the pages of their Health Record, 770 users from the portal dedicated to the Agency regional press."/>
    <s v="Regional"/>
    <x v="12"/>
    <s v="IT"/>
    <s v="Regione Lombardia"/>
    <s v="Local Government"/>
    <x v="4"/>
    <s v="Public health services."/>
    <x v="1"/>
    <x v="7"/>
    <m/>
    <s v="Learning"/>
    <s v="Machine learning"/>
    <s v="Machine learning"/>
    <m/>
    <s v="A-MLA"/>
    <m/>
    <m/>
    <m/>
    <m/>
    <s v="Minimal-risk"/>
    <s v=" 0 Confident"/>
    <m/>
    <m/>
    <m/>
    <s v="Public services and engagement"/>
    <s v="Engagement management"/>
    <x v="0"/>
    <s v="Large"/>
    <s v="No"/>
    <s v="No"/>
    <s v="G2C"/>
    <s v="Dynamic Data"/>
    <s v="Dynamic Data"/>
    <s v="Chatbot"/>
    <m/>
    <m/>
    <s v="Incremental / Technical Change"/>
    <s v="Improved Public Service"/>
    <m/>
    <s v="x"/>
    <m/>
    <m/>
    <m/>
    <b v="0"/>
    <b v="0"/>
    <m/>
    <m/>
    <m/>
    <m/>
    <m/>
    <m/>
    <m/>
    <b v="0"/>
    <m/>
    <m/>
    <m/>
    <s v="IPSO DB"/>
    <s v="validated"/>
    <x v="0"/>
    <m/>
    <s v="from IPSO (Marco Combetto)"/>
    <d v="2021-09-22T00:00:00"/>
    <m/>
  </r>
  <r>
    <s v="IPSO-19001"/>
    <s v="Project PININ: agri-food products tracking throughout the whole supply chain"/>
    <s v="https://www.csipiemonte.it/en/project/pinin"/>
    <s v="CSI Piemonte tel. +39.011.3168111_x000a_international@csi.it"/>
    <s v="The project aims to build a distributed and decentralized infrastructure based on blockchain for agri-food products tracking throughout the whole supply chain. CSI is one of the partner, together with the University of Turin and Consoft Sistemi._x000a__x000a_Currently, the automated traceability data collection systems adopted by agri-food companies are different and not homogeneous. There are many applications that penalize the supply chain efficiency, the traced data accuracy and the individual user experience. Users who are forced to use different sites or apps manually inputting the product lot code."/>
    <s v="National"/>
    <x v="12"/>
    <s v="IT"/>
    <s v="CSI Piemonte _x000a_(Inhouse ICT of Regione Piemonte - Italy)"/>
    <s v="Regional Government"/>
    <x v="3"/>
    <s v="Agriculture, forestry, fishing and hunting"/>
    <x v="3"/>
    <x v="1"/>
    <n v="2022"/>
    <s v="Services"/>
    <m/>
    <m/>
    <m/>
    <m/>
    <m/>
    <m/>
    <m/>
    <m/>
    <m/>
    <m/>
    <m/>
    <m/>
    <m/>
    <s v="Public services and engagement"/>
    <s v="Tracking of goods and assets along the supply chain "/>
    <x v="1"/>
    <s v="No"/>
    <s v="No"/>
    <s v="No"/>
    <s v="G2B"/>
    <m/>
    <m/>
    <s v="Tracking of goods, supply chain, iot"/>
    <m/>
    <m/>
    <s v="Incremental / Technical Change"/>
    <s v="Improved Public Service"/>
    <m/>
    <s v="x"/>
    <s v="x"/>
    <s v="x"/>
    <s v="x"/>
    <s v="Open Government Capabilities"/>
    <b v="0"/>
    <m/>
    <m/>
    <m/>
    <m/>
    <m/>
    <m/>
    <m/>
    <s v="Open government capabilities"/>
    <s v="x"/>
    <m/>
    <m/>
    <s v="www.csipiemonte.it"/>
    <s v="validated"/>
    <x v="0"/>
    <m/>
    <s v="Marco Combetto"/>
    <d v="2021-11-15T00:00:00"/>
    <m/>
  </r>
  <r>
    <s v="IPSO-19002"/>
    <s v="BLINC: BLockchain INclusive for digital Citizenships"/>
    <s v="https://www.csipiemonte.it/en/project/blinc"/>
    <s v="CSI Piemonte tel. +39.011.3168111_x000a_international@csi.it"/>
    <s v="The project aims to create a virtual document wallet that contains self-generated certificates together with documents generated by private and public services with which the immigrant comes into contact. The wallet will be designed mainly for mobile use and, at the same time, accessible from any other networked device.  Another fundamental aspect will be the granular management of privacy, not intended as a discriminating index, but as an opportunity to collect traces that will allow immigrants to accelerate their social inclusion, certifications that encourage hospitality by private individuals free of charge or in shared apartments."/>
    <s v="Multinational"/>
    <x v="12"/>
    <s v="IT"/>
    <s v="CSI Piemonte _x000a_(Inhouse ICT of Regione Piemonte - Italy)"/>
    <s v="Regional Government"/>
    <x v="1"/>
    <s v="General services."/>
    <x v="4"/>
    <x v="5"/>
    <n v="2019"/>
    <m/>
    <m/>
    <m/>
    <m/>
    <m/>
    <m/>
    <m/>
    <m/>
    <m/>
    <m/>
    <m/>
    <m/>
    <m/>
    <m/>
    <s v="Enforcement"/>
    <s v="Certification and validation processes"/>
    <x v="1"/>
    <s v="Yes"/>
    <s v="No"/>
    <s v="No"/>
    <s v="G2C"/>
    <m/>
    <m/>
    <s v="Process digitalisation"/>
    <m/>
    <m/>
    <s v="Transformative / Disruptive"/>
    <s v="Improved Public Service"/>
    <m/>
    <s v="x"/>
    <s v="x"/>
    <s v="x"/>
    <s v="x"/>
    <s v="Open Government Capabilities"/>
    <b v="0"/>
    <m/>
    <m/>
    <m/>
    <m/>
    <m/>
    <m/>
    <m/>
    <s v="Open government capabilities"/>
    <s v="x"/>
    <m/>
    <m/>
    <s v="www.csipiemonte.it"/>
    <s v="validated"/>
    <x v="0"/>
    <m/>
    <s v="Marco Combetto"/>
    <d v="2021-11-15T00:00:00"/>
    <m/>
  </r>
  <r>
    <s v="IPSO-30005"/>
    <s v="Data &amp; Analytics Framework (ex DAF now PDND)"/>
    <s v="https://teamdigitale.governo.it/en/projects/daf.htm"/>
    <m/>
    <s v="The Data &amp; Analytics Framework (DAF) has the goal of improving and simplifying the interoperability and exchange of data between Public Administrations, promoting and improving the management and usage of Open Data, optimizing activities of analysis and knowledge generation."/>
    <s v="National"/>
    <x v="12"/>
    <s v="IT"/>
    <s v="Agenzia per l'Italia Digitale"/>
    <s v="Governmental"/>
    <x v="1"/>
    <s v="R&amp;D general public services."/>
    <x v="4"/>
    <x v="0"/>
    <m/>
    <s v="Services"/>
    <m/>
    <m/>
    <m/>
    <m/>
    <m/>
    <m/>
    <m/>
    <m/>
    <m/>
    <m/>
    <m/>
    <m/>
    <m/>
    <m/>
    <s v="Information and planning"/>
    <x v="2"/>
    <m/>
    <s v="No"/>
    <s v="Yes"/>
    <m/>
    <m/>
    <m/>
    <s v="Process digitalisation"/>
    <m/>
    <m/>
    <m/>
    <s v="Improved Public Service"/>
    <m/>
    <m/>
    <m/>
    <s v="x"/>
    <m/>
    <b v="0"/>
    <b v="0"/>
    <m/>
    <m/>
    <m/>
    <m/>
    <m/>
    <m/>
    <m/>
    <b v="0"/>
    <m/>
    <m/>
    <m/>
    <s v="IPSO DB"/>
    <s v="validated"/>
    <x v="1"/>
    <s v="[Marco} DAF, then named PNDN tever take off"/>
    <s v="from IPSO (Marco Combetto)"/>
    <d v="2021-09-22T00:00:00"/>
    <m/>
  </r>
  <r>
    <s v="IPSO-40001"/>
    <s v="Blockcerts academic credentials"/>
    <s v="https://newsbook.com.mt/en/malta-first-to-introduce-blockcerts-for-academic-credentials/"/>
    <m/>
    <s v="In October 2017, the Maltese government has launched a project that develops academic credentials verification using blockchain technology. The Ministry for Education and Employment (MEDE) of Malta decided to use the Blockcerts open standard for management of academic records. Blockcerts provides all aspects of the value chain: creation, issuing, viewing, and verification of the certificates, and uses blockchain technology as the infrastructure. The Proof of Concept was initiated to create a verifiable proof of education for citizens."/>
    <s v="National"/>
    <x v="21"/>
    <s v="MT"/>
    <s v="Ministry for Education and Employment"/>
    <s v="Central-Government"/>
    <x v="9"/>
    <s v="General services."/>
    <x v="4"/>
    <x v="5"/>
    <m/>
    <s v="Services"/>
    <m/>
    <m/>
    <m/>
    <m/>
    <m/>
    <m/>
    <m/>
    <m/>
    <m/>
    <m/>
    <m/>
    <m/>
    <m/>
    <s v="Enforcement"/>
    <s v="Certification and validation processes"/>
    <x v="1"/>
    <s v="No"/>
    <s v="Yes"/>
    <s v="Yes"/>
    <s v="G2C"/>
    <m/>
    <m/>
    <s v="Disintermediation and decentralised networks"/>
    <m/>
    <m/>
    <m/>
    <s v="Improved Public Service"/>
    <m/>
    <m/>
    <m/>
    <s v="x"/>
    <s v="x"/>
    <s v="Open Government Capabilities"/>
    <b v="0"/>
    <m/>
    <m/>
    <m/>
    <m/>
    <m/>
    <m/>
    <m/>
    <s v="Open government capabilities"/>
    <s v="x"/>
    <m/>
    <m/>
    <s v="Blockchain for digital government - An assessment of pioneering implementations in public services"/>
    <s v="validated"/>
    <x v="0"/>
    <m/>
    <s v="from IPSO (Marco Combetto)"/>
    <d v="2021-09-22T00:00:00"/>
    <m/>
  </r>
  <r>
    <s v="IPSO-40002"/>
    <s v="The Land Registry in the blockchain - testbed"/>
    <s v="http://chromaway.com/solutions"/>
    <s v="info@chromaway.com"/>
    <s v="In real estate the value at stake is high, highlighting the importance of security and transparency of property transactions. Currently, transaction settlement in real estate is slow, costly and exposed to various business risks, including contested property deeds. This project attempts to tackle both the distrust between parties in real estate transfers and the speed of transactions. The project was initiated in September 2016 by the Swedish Mapping, Cadaster and Land Registration Authority, Landshypotek Bank, SBAB, Telia, Chromaway and Kairos Future. The project was set-up to redefine real estate transactions and mortgage deeds."/>
    <s v="National"/>
    <x v="18"/>
    <s v="SE"/>
    <s v="Mapping, Cadaster and Land Registration Authority"/>
    <s v="Central-Government"/>
    <x v="1"/>
    <s v="General services."/>
    <x v="4"/>
    <x v="6"/>
    <m/>
    <s v="Services"/>
    <m/>
    <m/>
    <m/>
    <m/>
    <m/>
    <m/>
    <m/>
    <m/>
    <m/>
    <m/>
    <m/>
    <m/>
    <m/>
    <s v="Enforcement"/>
    <s v="Registration and data notarisation processes"/>
    <x v="1"/>
    <s v="No"/>
    <s v="No"/>
    <s v="No"/>
    <s v="G2C"/>
    <m/>
    <m/>
    <s v="Tracking of goods, supply chain, iot"/>
    <m/>
    <m/>
    <m/>
    <s v="Improved Public Service"/>
    <m/>
    <s v="x"/>
    <s v="x"/>
    <s v="x"/>
    <s v="x"/>
    <b v="0"/>
    <b v="0"/>
    <m/>
    <m/>
    <m/>
    <m/>
    <m/>
    <m/>
    <m/>
    <b v="0"/>
    <m/>
    <m/>
    <m/>
    <s v="Blockchain for digital government - An assessment of pioneering implementations in public services"/>
    <s v="validated"/>
    <x v="0"/>
    <m/>
    <s v="from IPSO (Marco Combetto)"/>
    <d v="2021-09-22T00:00:00"/>
    <m/>
  </r>
  <r>
    <s v="IPSO-40003"/>
    <s v="uPort decentralised identity"/>
    <s v="https://www.uport.me/"/>
    <m/>
    <s v="The City of Zug has launched a government-issued identity on the Ethereum blockchain, called uPort. The aim of the project is to provide a trusted and self-reliant blockchain-based identity to authenticate for e-government services and share personal data with third parties. The project itself does not focus on developing public services that would use the blockchain-based identity. From the citizen's perspective the Uport service allows for a selective disclosure of specific information to particular companies or governmental institutions giving citizens a full control and de facto ownership over their personal data. uPort project has split into two new projects, Serto and Veramo, both of which carry on the mission of decentralizing the internet and returning control of data to individuals."/>
    <s v="Local"/>
    <x v="27"/>
    <s v="CH"/>
    <s v="Municipality of Zug"/>
    <s v="Local Government"/>
    <x v="1"/>
    <s v="General services."/>
    <x v="3"/>
    <x v="5"/>
    <m/>
    <s v="Services"/>
    <m/>
    <m/>
    <m/>
    <m/>
    <m/>
    <m/>
    <m/>
    <m/>
    <m/>
    <m/>
    <m/>
    <m/>
    <m/>
    <s v="Public services and engagement"/>
    <s v="Authentication of self-sovereign Digital ID services"/>
    <x v="1"/>
    <s v="Yes"/>
    <s v="No"/>
    <s v="Yes"/>
    <s v="G2C"/>
    <m/>
    <m/>
    <s v="Self-sovereign digital identity"/>
    <m/>
    <m/>
    <m/>
    <s v="Improved Public Service"/>
    <m/>
    <s v="x"/>
    <s v="x"/>
    <m/>
    <m/>
    <b v="0"/>
    <b v="0"/>
    <m/>
    <m/>
    <m/>
    <m/>
    <m/>
    <m/>
    <m/>
    <b v="0"/>
    <m/>
    <m/>
    <m/>
    <s v="Blockchain for digital government - An assessment of pioneering In developments in public services"/>
    <s v="validated"/>
    <x v="0"/>
    <m/>
    <s v="from IPSO (Marco Combetto)"/>
    <d v="2021-09-22T00:00:00"/>
    <m/>
  </r>
  <r>
    <s v="IPSO-40004"/>
    <s v="Infrachain governance framework"/>
    <s v="https://digital-luxembourg.public.lu/initiatives/infrachain"/>
    <m/>
    <s v="Infrachain is a non-profit organisation, launched in November 2016 in Luxembourg. The aim of the organisation is to support the creation of independent and incorruptible nodes involved in the operation of blockchain instances. Infrachain develops a governance layer placed on top of existing and future permissioned blockchains. The Infrachain governance framework gives attention to privacy protection, cyber-security, law enforcement and business continuity to the same degree as centralized systems. The framework postulates a separation of service and network layers and the establishment of a reference blockchain infrastructure, composed of independent nodes, hosting different public and private services."/>
    <s v="National"/>
    <x v="20"/>
    <s v="LU"/>
    <s v="Infrachain"/>
    <s v="Non-governmental"/>
    <x v="1"/>
    <s v="General services."/>
    <x v="4"/>
    <x v="6"/>
    <m/>
    <s v="Services"/>
    <m/>
    <m/>
    <m/>
    <m/>
    <m/>
    <m/>
    <m/>
    <m/>
    <m/>
    <m/>
    <m/>
    <m/>
    <m/>
    <s v="Internal management"/>
    <s v="Internal management processes"/>
    <x v="1"/>
    <s v="No"/>
    <s v="Yes"/>
    <s v="Yes"/>
    <s v="G2G"/>
    <m/>
    <m/>
    <s v="Governance and voting"/>
    <m/>
    <m/>
    <m/>
    <b v="0"/>
    <m/>
    <m/>
    <m/>
    <m/>
    <m/>
    <s v="Improved Administration Efficency"/>
    <s v="Improved Administrative Efficiency"/>
    <s v="x"/>
    <m/>
    <s v="x"/>
    <s v="x"/>
    <s v="x"/>
    <m/>
    <s v="x"/>
    <s v="Open government capabilities"/>
    <s v="x"/>
    <m/>
    <m/>
    <s v="Blockchain for digital government - An assessment of pioneering implementations in public services"/>
    <s v="validated"/>
    <x v="0"/>
    <m/>
    <s v="from IPSO (Marco Combetto)"/>
    <d v="2021-09-22T00:00:00"/>
    <m/>
  </r>
  <r>
    <s v="IPSO-40005"/>
    <s v="Pension infrastructure"/>
    <s v="https://medium.com/@nathaliedrost/future-of-pensions-9115ebb7926c"/>
    <m/>
    <s v="The Pension Infrastructure (PI) is a complete community-based pension administration blockchain back-office. The aim of the project is to realize a more flexible and transparent pension administration system for citizens, while reducing significantly pension management costs. The project was initiated on the notion of the large similarities between blockchain payments and pension administration. In both systems actors have a personal balance and transactions between the balances occur."/>
    <s v="National"/>
    <x v="13"/>
    <s v="NL"/>
    <s v="APG"/>
    <s v="Central-Government"/>
    <x v="0"/>
    <s v="Old age."/>
    <x v="4"/>
    <x v="1"/>
    <m/>
    <s v="Services"/>
    <m/>
    <m/>
    <m/>
    <m/>
    <m/>
    <m/>
    <m/>
    <m/>
    <m/>
    <m/>
    <m/>
    <m/>
    <m/>
    <s v="Public services and engagement"/>
    <s v="Financial management and support "/>
    <x v="1"/>
    <s v="No"/>
    <s v="No"/>
    <s v="Yes"/>
    <s v="G2C"/>
    <m/>
    <m/>
    <s v="Process digitalisation"/>
    <m/>
    <m/>
    <m/>
    <s v="Improved Public Service"/>
    <m/>
    <s v="x"/>
    <s v="x"/>
    <s v="x"/>
    <m/>
    <b v="0"/>
    <b v="0"/>
    <m/>
    <m/>
    <m/>
    <m/>
    <m/>
    <m/>
    <m/>
    <b v="0"/>
    <m/>
    <m/>
    <m/>
    <s v="Blockchain for digital government - An assessment of pioneering implementations in public services"/>
    <s v="validated"/>
    <x v="0"/>
    <m/>
    <s v="from IPSO (Marco Combetto)"/>
    <d v="2021-09-22T00:00:00"/>
    <m/>
  </r>
  <r>
    <s v="IPSO-40006"/>
    <s v="Stadjerspas smart vouchers"/>
    <s v="https://stadjerspas.nl/"/>
    <s v="stadjerspas@groningen.nl"/>
    <s v="Stadjerspas is a fully operable service which uses blockchain infrastructure to provide discounted services to low-income citizens of the Municipality of Groningen. Promotion of inclusivity in the city via a voucher system started in 1994. Up until 2013 vouchers were completely paper-based. In 2016 the voucher system in Groningen was moved to a blockchain, developed by DutchChain, a technology provider company. The core value-added of the blockchain-based system is the enhanced targeting of public money thanks to programmable money flows. Detailed spending conditions and eligibility criteria are programmed in the smart contract. Possible criteria include: detailed profiles of the beneficiaries and authorized providers, financial thresholds or usage limits. Smart vouchers can be used, for example, in sport clubs, cinemas or for subsidization of solar panels for home owners. From the municipality perspective Stadjerspas ensures that public money reserved for a specified purpose is spent exclusively on that purpose and targeted at a desired group of beneficiaries."/>
    <s v="Local"/>
    <x v="13"/>
    <s v="NL"/>
    <s v="Municipality of Groningen"/>
    <s v="Local Government"/>
    <x v="0"/>
    <s v="Social protection n.e.c."/>
    <x v="5"/>
    <x v="6"/>
    <m/>
    <s v="Services"/>
    <m/>
    <m/>
    <m/>
    <m/>
    <m/>
    <m/>
    <m/>
    <m/>
    <m/>
    <m/>
    <m/>
    <m/>
    <m/>
    <s v="Public services and engagement"/>
    <s v="Financial management and support "/>
    <x v="1"/>
    <s v="Yes"/>
    <s v="No"/>
    <s v="Yes"/>
    <s v="G2C"/>
    <m/>
    <m/>
    <s v="Disintermediation and decentralised networks"/>
    <m/>
    <m/>
    <m/>
    <s v="Improved Public Service"/>
    <m/>
    <s v="x"/>
    <s v="x"/>
    <s v="x"/>
    <m/>
    <b v="0"/>
    <b v="0"/>
    <m/>
    <m/>
    <m/>
    <m/>
    <m/>
    <m/>
    <m/>
    <b v="0"/>
    <m/>
    <m/>
    <m/>
    <s v="Blockchain for digital government - An assessment of pioneering implementations in public services"/>
    <s v="validated"/>
    <x v="0"/>
    <m/>
    <s v="from IPSO (Marco Combetto)"/>
    <d v="2021-09-22T00:00:00"/>
    <m/>
  </r>
  <r>
    <s v="IPSO-50001"/>
    <s v="Blockchain pilot - Open Data notarization &amp; change protocol"/>
    <s v="https://digitales.wien.gv.at/en/vienna-blockchain/"/>
    <m/>
    <s v="In December 2017, the City of Vienna published a unique solution in Europe that secures public administration data with blockchain. Nearly 4,000 open data resources are already being notarized and are publishing clear identifiers on public blockchains. The solution will be extended to all open government data on data.gv.at and will be used throughout Austria. Notarization for data and documents will become a general service &quot;BLOCKSTEMPEL&quot; in cooperation with the Austrian Federal Computing Centre."/>
    <s v="Local"/>
    <x v="0"/>
    <s v="AT"/>
    <s v="City of Vienna"/>
    <s v="Local Government"/>
    <x v="1"/>
    <s v="General services."/>
    <x v="5"/>
    <x v="5"/>
    <m/>
    <s v="Services"/>
    <m/>
    <m/>
    <m/>
    <m/>
    <m/>
    <m/>
    <m/>
    <m/>
    <m/>
    <m/>
    <m/>
    <m/>
    <m/>
    <s v="Enforcement"/>
    <s v="Registration and data notarisation processes"/>
    <x v="1"/>
    <s v="No"/>
    <s v="No"/>
    <s v="Yes"/>
    <s v="G2G"/>
    <m/>
    <m/>
    <s v="Data notarisation"/>
    <m/>
    <m/>
    <m/>
    <b v="0"/>
    <m/>
    <m/>
    <m/>
    <m/>
    <m/>
    <s v="Improved Administration Efficency"/>
    <s v="Improved Administrative Efficiency"/>
    <m/>
    <m/>
    <s v="x"/>
    <s v="x"/>
    <m/>
    <s v="x"/>
    <s v="x"/>
    <s v="Open government capabilities"/>
    <s v="x"/>
    <m/>
    <m/>
    <s v="EU Blockchain Observatory and Forum - Initiatives Map"/>
    <s v="validated"/>
    <x v="0"/>
    <m/>
    <s v="from IPSO (Marco Combetto)"/>
    <d v="2021-09-22T00:00:00"/>
    <m/>
  </r>
  <r>
    <s v="IPSO-50002"/>
    <s v="Blockchain pilot - Digital food voucher"/>
    <s v="https://bdlt.school/files/slides/talk-brigitte-lutz-blockchain-in-the-city-of-vienna-technology-of-an-innovative-administration.pdf"/>
    <m/>
    <s v="Employees of the City of Vienna (CoV) receive food tokens in their digital wallets instead of paper food vouche for each working day. These can be redeemed at contract locations that transfer the token to the CoV to receive the value. The idea of the proof of concept is to optimize the whole process.The Proof of Concept will be evaluated. In the following phases of the project the actual implementation and the broad roll-out could take place for about 20,000 City-Vienna employees"/>
    <s v="Local"/>
    <x v="0"/>
    <s v="AT"/>
    <s v="City of Vienna"/>
    <s v="Local Government"/>
    <x v="0"/>
    <s v="Social protection n.e.c."/>
    <x v="3"/>
    <x v="0"/>
    <m/>
    <s v="Services"/>
    <m/>
    <m/>
    <m/>
    <m/>
    <m/>
    <m/>
    <m/>
    <m/>
    <m/>
    <m/>
    <m/>
    <m/>
    <m/>
    <s v="Public services and engagement"/>
    <s v="Financial management and support "/>
    <x v="1"/>
    <s v="No"/>
    <s v="No"/>
    <s v="No"/>
    <s v="G2C"/>
    <m/>
    <m/>
    <s v="Process digitalisation"/>
    <m/>
    <m/>
    <m/>
    <s v="Improved Public Service"/>
    <m/>
    <s v="x"/>
    <s v="x"/>
    <s v="x"/>
    <m/>
    <b v="0"/>
    <b v="0"/>
    <m/>
    <m/>
    <m/>
    <m/>
    <m/>
    <m/>
    <m/>
    <b v="0"/>
    <m/>
    <m/>
    <m/>
    <s v="EU Blockchain Observatory and Forum - Initiatives Map"/>
    <s v="validated"/>
    <x v="0"/>
    <m/>
    <s v="from IPSO (Marco Combetto)"/>
    <d v="2021-09-22T00:00:00"/>
    <m/>
  </r>
  <r>
    <s v="IPSO-50003"/>
    <s v="Austrian Federal Government's Finance Agency, Oesterreichische Kontrollbank"/>
    <s v="https://www.coindesk.com/markets/2018/09/27/austrian-government-to-notarize-13-billion-bond-auction-using-ethereum/"/>
    <m/>
    <s v="The Austrian government is to use the ethereum blockchain to notarize the auction of a government bond worth ¬1.15 billion, or around $1.3 billion. The Federal Government Finance Agency (OeBFA) has assigned banking giant Oesterreichische Kontrollbank (OeKB) to carry out the auction on its behalf. The bankâ€™s responsibilities will include deploying the notarisation service to authenticate auction transaction data and subsequently store it on the blockchain, the agency explained.â€œBlockchain technology offers great potential for increasing efficiency and ensuring the quality of bank processes. Therefore, we have been dealing with this topic intensively for some time now and have already tested several prototypes. Starting the real operation on behalf of OeBFA is a pleasing and logical next step.â€"/>
    <s v="National"/>
    <x v="0"/>
    <s v="AT"/>
    <s v="Finance Agency"/>
    <s v="Central-Government"/>
    <x v="3"/>
    <s v="Executive and legislative organs, financial and fiscal affairs, external affairs."/>
    <x v="3"/>
    <x v="1"/>
    <m/>
    <s v="Services"/>
    <m/>
    <m/>
    <m/>
    <m/>
    <m/>
    <m/>
    <m/>
    <m/>
    <m/>
    <m/>
    <m/>
    <m/>
    <m/>
    <s v="Enforcement"/>
    <s v="Registration and data notarisation processes"/>
    <x v="1"/>
    <s v="No"/>
    <s v="No"/>
    <s v="No"/>
    <s v="G2G"/>
    <m/>
    <m/>
    <s v="Process digitalisation"/>
    <m/>
    <m/>
    <m/>
    <b v="0"/>
    <m/>
    <m/>
    <m/>
    <m/>
    <m/>
    <s v="Improved Administration Efficency"/>
    <s v="Improved Administrative Efficiency"/>
    <s v="x"/>
    <m/>
    <s v="x"/>
    <s v="x"/>
    <m/>
    <s v="x"/>
    <s v="x"/>
    <s v="Open government capabilities"/>
    <s v="x"/>
    <m/>
    <m/>
    <s v="EU Blockchain Observatory and Forum - Initiatives Map"/>
    <s v="validated"/>
    <x v="0"/>
    <m/>
    <s v="from IPSO (Marco Combetto)"/>
    <d v="2021-09-22T00:00:00"/>
    <m/>
  </r>
  <r>
    <s v="IPSO-50004"/>
    <s v="BeSure - Demonstrability Service"/>
    <s v="https://medium.com/@cryptovnet/besure-a-realistic-blockchain-case-for-the-belgian-government-c5b8c62dff38"/>
    <m/>
    <s v="An analysis and PoC have been made for a demonstrability service. It generates long-term proofs that a digital document has been sent and that it has been received, without relying on central parties. Strong security &amp; privacy requirements were paramount. Offering strong evidence with legal value that certain actions happened or did not happen."/>
    <s v="National"/>
    <x v="2"/>
    <s v="BE"/>
    <s v="Smals Research"/>
    <s v="Central-Government"/>
    <x v="1"/>
    <s v="General services."/>
    <x v="3"/>
    <x v="1"/>
    <m/>
    <s v="Services"/>
    <m/>
    <m/>
    <m/>
    <m/>
    <m/>
    <m/>
    <m/>
    <m/>
    <m/>
    <m/>
    <m/>
    <m/>
    <m/>
    <s v="Enforcement"/>
    <s v="Certification and validation processes"/>
    <x v="1"/>
    <s v="No"/>
    <s v="No"/>
    <s v="Yes"/>
    <s v="G2C"/>
    <m/>
    <m/>
    <s v="Data notarisation"/>
    <m/>
    <m/>
    <m/>
    <s v="Improved Public Service"/>
    <m/>
    <m/>
    <s v="x"/>
    <s v="x"/>
    <m/>
    <b v="0"/>
    <b v="0"/>
    <m/>
    <m/>
    <m/>
    <m/>
    <m/>
    <m/>
    <m/>
    <b v="0"/>
    <m/>
    <m/>
    <m/>
    <s v="EU Blockchain Observatory and Forum - Initiatives Map"/>
    <s v="validated"/>
    <x v="0"/>
    <m/>
    <s v="from IPSO (Marco Combetto)"/>
    <d v="2021-09-22T00:00:00"/>
    <m/>
  </r>
  <r>
    <s v="IPSO-50005"/>
    <s v="FlowBikes"/>
    <s v="https://docplayer.nl/132223320-Flowbikes-in-production-today-first-blockchain-use-case.html"/>
    <m/>
    <s v="Rewarding children who go to school by foot/bike with tokens that are usable at the local fair or shops. Collaboration between local governement, school and Belfius Bank. Create a safer school environment. Guide children over the safest roads to school."/>
    <s v="Local"/>
    <x v="2"/>
    <s v="BE"/>
    <s v="Belfius Bank &amp; Insurance"/>
    <s v="Local Government"/>
    <x v="0"/>
    <s v="Family and children."/>
    <x v="5"/>
    <x v="1"/>
    <m/>
    <s v="Services"/>
    <m/>
    <m/>
    <m/>
    <m/>
    <m/>
    <m/>
    <m/>
    <m/>
    <m/>
    <m/>
    <m/>
    <m/>
    <m/>
    <s v="Public services and engagement"/>
    <s v="Financial management and support "/>
    <x v="1"/>
    <s v="Yes"/>
    <s v="No"/>
    <s v="No"/>
    <s v="G2C"/>
    <m/>
    <m/>
    <s v="Reward systems"/>
    <m/>
    <m/>
    <m/>
    <s v="Improved Public Service"/>
    <m/>
    <s v="x"/>
    <s v="x"/>
    <s v="x"/>
    <s v="x"/>
    <b v="0"/>
    <b v="0"/>
    <m/>
    <m/>
    <m/>
    <m/>
    <m/>
    <m/>
    <m/>
    <b v="0"/>
    <m/>
    <m/>
    <m/>
    <s v="EU Blockchain Observatory and Forum - Initiatives Map"/>
    <s v="validated"/>
    <x v="0"/>
    <m/>
    <s v="from IPSO (Marco Combetto)"/>
    <d v="2021-09-22T00:00:00"/>
    <m/>
  </r>
  <r>
    <s v="IPSO-50006"/>
    <s v="A digital talent profile for maximum development"/>
    <s v="https://antwerpen.digipolis.be/en/blog/Blockchain-projects-in-Antwerp"/>
    <m/>
    <s v="The city of Antwerp is using the digital talent profile using blockchain to collect all the childrens talents and passions. Children can therefore make their own decisions as to who they would like to share which talents with and for how long. The digital talent profile will be implemented in a number of schools in Antwerp within the context of A'REA 2020. A'REA 2020's global ambition is for children to be able to progress onto a professional career, based on their talents and passions."/>
    <s v="Local"/>
    <x v="2"/>
    <s v="BE"/>
    <s v="Digipolis"/>
    <s v="Local Government"/>
    <x v="9"/>
    <s v="Family and children."/>
    <x v="5"/>
    <x v="1"/>
    <m/>
    <s v="Services"/>
    <m/>
    <m/>
    <m/>
    <m/>
    <m/>
    <m/>
    <m/>
    <m/>
    <m/>
    <m/>
    <m/>
    <m/>
    <m/>
    <s v="Enforcement"/>
    <s v="Certification and validation processes"/>
    <x v="1"/>
    <s v="No"/>
    <s v="No"/>
    <s v="No"/>
    <s v="G2C"/>
    <m/>
    <m/>
    <s v="Self-sovereign digital identity"/>
    <m/>
    <m/>
    <m/>
    <s v="Improved Public Service"/>
    <s v="x"/>
    <s v="x"/>
    <s v="x"/>
    <m/>
    <s v="x"/>
    <b v="0"/>
    <b v="0"/>
    <m/>
    <m/>
    <m/>
    <m/>
    <m/>
    <m/>
    <m/>
    <b v="0"/>
    <m/>
    <m/>
    <m/>
    <s v="EU Blockchain Observatory and Forum - Initiatives Map"/>
    <s v="validated"/>
    <x v="0"/>
    <m/>
    <s v="from IPSO (Marco Combetto)"/>
    <d v="2021-09-22T00:00:00"/>
    <m/>
  </r>
  <r>
    <s v="IPSO-50007"/>
    <s v="Privacy engine Antwerp City Platform as a Service"/>
    <s v="https://antwerpen.digipolis.be/en/blog/Blockchain-projects-in-Antwerp"/>
    <m/>
    <s v="This ACPaaS Privacy engine uses blockchain technology. Its an innovative concept, whereby the engine functions as a gateway or middleware and subsequently protects all privacy-sensitive services and data.The Privacy engine ensures all privacy rules are respected and that applications satisfy the GDPR regulations. If a citizen grants his permission (i.e. consent), blockchain will guarantee the unaltered and irrefutable consent for the use of this data until the citizen withdraws his consent."/>
    <s v="Local"/>
    <x v="2"/>
    <s v="BE"/>
    <s v="Digipolis"/>
    <s v="Local Government"/>
    <x v="1"/>
    <s v="General services."/>
    <x v="5"/>
    <x v="1"/>
    <m/>
    <s v="Services"/>
    <m/>
    <m/>
    <m/>
    <m/>
    <m/>
    <m/>
    <m/>
    <m/>
    <m/>
    <m/>
    <m/>
    <m/>
    <m/>
    <s v="Enforcement"/>
    <s v="Certification and validation processes"/>
    <x v="1"/>
    <s v="No"/>
    <s v="No"/>
    <s v="Yes"/>
    <s v="G2C"/>
    <m/>
    <m/>
    <s v="Self-sovereign digital identity"/>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08"/>
    <s v="i-Voting"/>
    <s v="https://e-estonia.com/solutions/e-governance/i-voting"/>
    <m/>
    <s v="i-Voting is a unique solution that simply and conveniently helps to engage people in the governance process. In 2005, Estonia became the first country in the world to hold nation-wide elections using this method, and in 2007, it made headlines as the first country to use i-Voting in parliamentary elections. Internet voting, or i-Voting, is a system that allows voters to cast their ballots from any internet-connected computer anywhere in the world. Completely unrelated to the electronic voting systems used elsewhere, which involve costly and problematic machinery, the Estonian solution is simple, elegant and secure. During a designated pre-voting period, the voter logs onto the system using an ID-card or Mobile-ID, and casts a ballot. The voterâ€™s identity is removed from the ballot before it reaches the National Electoral Commission for counting, thereby ensuring anonymity. With any method of remote voting, including traditional postal ballots, the possibility of votes being forced or bought is a concern. Estoniaâ€™s solution was to allow voters to log on and vote as many times as they want during the pre-voting period. Since each vote cancels the last, a voter always has the option of changing his or her vote later. In the case of i-Voting, the cumulative time saved in the last Estonian elections was 11,000 working days."/>
    <s v="National"/>
    <x v="3"/>
    <s v="EE"/>
    <s v="E-Estonia"/>
    <s v="Central-Government"/>
    <x v="1"/>
    <s v="Executive and legislative organs, financial and fiscal affairs, external affairs."/>
    <x v="5"/>
    <x v="13"/>
    <m/>
    <s v="Services"/>
    <m/>
    <m/>
    <m/>
    <m/>
    <m/>
    <m/>
    <m/>
    <m/>
    <m/>
    <m/>
    <m/>
    <m/>
    <m/>
    <s v="Public services and engagement"/>
    <s v="Governance and voting "/>
    <x v="1"/>
    <s v="No"/>
    <s v="No"/>
    <s v="No"/>
    <s v="G2C"/>
    <m/>
    <m/>
    <s v="Governance and voting"/>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10"/>
    <s v="Health Records"/>
    <s v="https://e-estonia.com/solutions/healthcare/"/>
    <m/>
    <s v="The Electronic Health Record (e-Health Record) is a nationwide system integrating data from Estonia’s different healthcare providers to create a common record every patient can access online. Functioning very much like a centralized, national database, the e-Health Record actually retrieves data as necessary from various providers, who may be using different systems, and presents it in a standard format via the e-Patient portal. A powerful tool for doctors that allows them to access a patient’s records easily from a single electronic file, doctors can read test results as they are entered, including image files such as X-rays even from remote hospitals. For assuring the integrity of retrieved electronic medical records as well as system access logs, the KSI blockchain technology is being used."/>
    <s v="National"/>
    <x v="3"/>
    <s v="EE"/>
    <s v="E-Estonia"/>
    <s v="Central-Government"/>
    <x v="4"/>
    <s v="Public health services."/>
    <x v="5"/>
    <x v="0"/>
    <m/>
    <s v="Services"/>
    <m/>
    <m/>
    <m/>
    <m/>
    <m/>
    <m/>
    <m/>
    <m/>
    <m/>
    <m/>
    <m/>
    <m/>
    <m/>
    <s v="Public services and engagement"/>
    <s v="Data Sharing Management"/>
    <x v="1"/>
    <s v="No"/>
    <s v="No"/>
    <s v="Yes"/>
    <s v="G2C"/>
    <m/>
    <m/>
    <s v="Authentication"/>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11"/>
    <s v="Blockchain-based Keyless Signature Infrastructure (KSI)"/>
    <s v="https://e-estonia.com/solutions/security-and-safety/"/>
    <m/>
    <s v="KSI is a blockchain technology designed in Estonia and used globally to make sure networks, systems and data are free of compromise, all while retaining 100% data privacy. A blockchain is a distributed public ledger a database with a set of pre-defined rules for how the ledger is appended by the distributed consensus of the participants in the system. Due to its widely witnessed property, blockchain technology makes it also impossible to change the data already on the blockchain. With KSI Blockchain deployed in Estonian government networks, history cannot be rewritten by anybody and the authenticity of the electronic data can be mathematically proven. It means that no-one â€“ not hackers, not system administrators, and not even government itself â€“ can manipulate the data and get away with that."/>
    <s v="National"/>
    <x v="3"/>
    <s v="EE"/>
    <s v="E-Estonia"/>
    <s v="Central-Government"/>
    <x v="1"/>
    <s v="R&amp;D general public services."/>
    <x v="5"/>
    <x v="13"/>
    <m/>
    <s v="Services"/>
    <m/>
    <m/>
    <m/>
    <m/>
    <m/>
    <m/>
    <m/>
    <m/>
    <m/>
    <m/>
    <m/>
    <m/>
    <m/>
    <s v="Enforcement"/>
    <s v="Certification and validation processes"/>
    <x v="1"/>
    <s v="No"/>
    <s v="No"/>
    <s v="Yes"/>
    <s v="G2C"/>
    <m/>
    <m/>
    <s v="Cybersecurity"/>
    <m/>
    <m/>
    <m/>
    <s v="Improved Public Service"/>
    <m/>
    <s v="x"/>
    <s v="x"/>
    <s v="x"/>
    <m/>
    <b v="0"/>
    <b v="0"/>
    <m/>
    <m/>
    <m/>
    <m/>
    <m/>
    <m/>
    <m/>
    <b v="0"/>
    <m/>
    <m/>
    <m/>
    <s v="EU Blockchain Observatory and Forum - Initiatives Map"/>
    <s v="validated"/>
    <x v="0"/>
    <m/>
    <s v="from IPSO (Marco Combetto)"/>
    <d v="2021-09-22T00:00:00"/>
    <m/>
  </r>
  <r>
    <s v="IPSO-50013"/>
    <s v="Blockchain as Digital Enabler for the European Federalism in the Asylum Context"/>
    <s v="http://www.bamf.de/DE/DasBAMF/BAMFdigital/Blockchain/blockchain-node.html"/>
    <m/>
    <s v="Together with the German Federal office for Migration and Refugees, the Fraunhofer FIT and technology partners aim to migrate the current German asylum process on a blockchain-based system. This would help the participating nations to reduce the duration and error-rate of the European asylum process. Blockchain allows for cross-organizational refugee management. We deploy the process logic of participating organizations on the blockchain to fasten up and raise the integrity of each asylum process in Europe. BLC thus affords the establishment of a federal, national-agnostic ecosystem for the EU."/>
    <s v="National"/>
    <x v="1"/>
    <s v="DE"/>
    <s v="Federal office for Migration and Refugees"/>
    <s v="Central-Government"/>
    <x v="0"/>
    <s v="Social protection n.e.c."/>
    <x v="3"/>
    <x v="0"/>
    <m/>
    <s v="Services"/>
    <m/>
    <m/>
    <m/>
    <m/>
    <m/>
    <m/>
    <m/>
    <m/>
    <m/>
    <m/>
    <m/>
    <m/>
    <m/>
    <s v="Public services and engagement"/>
    <s v="Supporting disintermediation "/>
    <x v="1"/>
    <s v="No"/>
    <s v="Yes"/>
    <s v="No"/>
    <s v="G2G"/>
    <m/>
    <m/>
    <s v="Immigration"/>
    <m/>
    <m/>
    <m/>
    <b v="0"/>
    <m/>
    <m/>
    <m/>
    <m/>
    <m/>
    <s v="Improved Administration Efficency"/>
    <s v="Improved Administrative Efficiency"/>
    <m/>
    <s v="x"/>
    <s v="x"/>
    <s v="x"/>
    <s v="x"/>
    <s v="x"/>
    <s v="x"/>
    <s v="Open government capabilities"/>
    <s v="x"/>
    <m/>
    <m/>
    <s v="EU Blockchain Observatory and Forum - Initiatives Map"/>
    <s v="validated"/>
    <x v="0"/>
    <m/>
    <s v="from IPSO (Marco Combetto)"/>
    <d v="2021-09-22T00:00:00"/>
    <m/>
  </r>
  <r>
    <s v="IPSO-50015"/>
    <s v="Securing the Internet of Things"/>
    <s v="https://www.fnlondon.com/articles/isle-of-man-government-on-blockchain-iot-quest-20160808"/>
    <m/>
    <s v="The Isle of Man partnered with the startup Credits, a blockchain infrastructure provider, to secure IoT technology. The collaborative effort plans on using a distributed ledger to enhance new IoT applications and devices. Credits claims its services enable a broad range of scalable and interoperable applications. The idea behind [the experiment] is that internet of things has a promise of assigning a unique, non-forgeable identity to physical items and what the blockchain provides is the way of managing and maintaining an identity."/>
    <s v="Regional"/>
    <x v="10"/>
    <s v="UK"/>
    <s v="Isle of Man"/>
    <s v="Regional Government"/>
    <x v="1"/>
    <s v="General services."/>
    <x v="3"/>
    <x v="6"/>
    <m/>
    <s v="Services"/>
    <m/>
    <m/>
    <m/>
    <m/>
    <m/>
    <m/>
    <m/>
    <m/>
    <m/>
    <m/>
    <m/>
    <m/>
    <m/>
    <s v="Public services and engagement"/>
    <s v="Tracking of goods and assets along the supply chain "/>
    <x v="1"/>
    <s v="No"/>
    <s v="No"/>
    <s v="Yes"/>
    <s v="G2G"/>
    <m/>
    <m/>
    <s v="Tracking of goods, supply chain, iot"/>
    <m/>
    <m/>
    <m/>
    <b v="0"/>
    <m/>
    <m/>
    <m/>
    <m/>
    <m/>
    <s v="Improved Administration Efficency"/>
    <s v="Improved Administrative Efficiency"/>
    <m/>
    <m/>
    <s v="x"/>
    <s v="x"/>
    <m/>
    <s v="x"/>
    <s v="x"/>
    <s v="Open government capabilities"/>
    <s v="x"/>
    <m/>
    <m/>
    <s v="EU Blockchain Observatory and Forum - Initiatives Map"/>
    <s v="validated"/>
    <x v="0"/>
    <m/>
    <s v="from IPSO (Marco Combetto)"/>
    <d v="2021-09-22T00:00:00"/>
    <m/>
  </r>
  <r>
    <s v="IPSO-50016"/>
    <s v="Digital Currency Business Register"/>
    <s v="https://www.ccn.com/isle-man-create-cryptocurrency-businesses-register/"/>
    <m/>
    <s v="The Isle of Man Government's Department of Economic Development will create a stand-alone register of Island-based digital currency businesses using the protocol of this local Blockchain service. The Department of Economic Development sought to take a small sub-set of company data â€“ namely the digital currency companies themselves â€“ and secure this using the Blockchain. This is a proof of concept initiative and is not intended to be an alternative for any formal register or directory that the Isle of Manâ€™s Financial Supervision Commission may introduce in the future."/>
    <s v="Regional"/>
    <x v="10"/>
    <s v="UK"/>
    <s v="Isle of Man"/>
    <s v="Regional Government"/>
    <x v="3"/>
    <s v="General services."/>
    <x v="3"/>
    <x v="8"/>
    <m/>
    <s v="Services"/>
    <m/>
    <m/>
    <m/>
    <m/>
    <m/>
    <m/>
    <m/>
    <m/>
    <m/>
    <m/>
    <m/>
    <m/>
    <m/>
    <s v="Enforcement"/>
    <s v="Registration and data notarisation processes"/>
    <x v="1"/>
    <s v="No"/>
    <s v="No"/>
    <s v="No"/>
    <s v="G2B"/>
    <m/>
    <m/>
    <s v="Process digitalisation"/>
    <m/>
    <m/>
    <m/>
    <s v="Improved Public Service"/>
    <m/>
    <m/>
    <s v="x"/>
    <m/>
    <s v="x"/>
    <b v="0"/>
    <b v="0"/>
    <m/>
    <m/>
    <m/>
    <m/>
    <m/>
    <m/>
    <m/>
    <b v="0"/>
    <m/>
    <m/>
    <m/>
    <s v="EU Blockchain Observatory and Forum - Initiatives Map"/>
    <s v="validated"/>
    <x v="0"/>
    <m/>
    <s v="from IPSO (Marco Combetto)"/>
    <d v="2021-09-22T00:00:00"/>
    <m/>
  </r>
  <r>
    <s v="IPSO-50017"/>
    <s v="Traceability of Italian food products"/>
    <s v="https://vigneviniequalita.edagricole.it/mercato/accordo-csqa-poligrafico-nuove-soluzioni-per-la-tracciabilita-dei-prodotti-agroalimentari-italiani/"/>
    <m/>
    <s v="CSQA Poligrafico agreement: new solutions for the traceability of Italian food products. A collaboration agreement has been signed between Poligrafico and Zecca of the Italian State and CSQA Certificazioni to carry out a project that strengthens the traceability of Italian PDO and PGI products and offers effective communication to consumers.The agreement is part of the framework of activities for the enhancement of quality supply chains, in order to make the professional skills and technological solutions necessary for the protection and promotion of the specialties of our country available to sector operators and citizens."/>
    <s v="National"/>
    <x v="12"/>
    <s v="IT"/>
    <s v="Italian Istituto Poligrafico e Zecca dello Stato"/>
    <s v="Central-Government"/>
    <x v="3"/>
    <s v="Transport"/>
    <x v="3"/>
    <x v="1"/>
    <m/>
    <s v="Services"/>
    <m/>
    <m/>
    <m/>
    <m/>
    <m/>
    <m/>
    <m/>
    <m/>
    <m/>
    <m/>
    <m/>
    <m/>
    <m/>
    <s v="Public services and engagement"/>
    <s v="Tracking of goods and assets along the supply chain "/>
    <x v="1"/>
    <s v="No"/>
    <s v="No"/>
    <s v="No"/>
    <s v="G2C"/>
    <m/>
    <m/>
    <s v="Tracking of goods, supply chain, iot"/>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18"/>
    <s v="DOGANA 4.0: innovation in the Customs Management"/>
    <s v="https://www.logisticamanagement.it/it/articles/20180628/blockchain_alcuni_casi_duso_presentati_a_milano"/>
    <m/>
    <s v="The Customs Agency is extensively investigating blockchain technology, as part of a process of improvement and continuous innovation that has seen the Customs switch to an &quot; eCustoms &quot; model (from paper to digital) and from this to an idea of Customs 4.0, powered by the most innovative technologies quai IoT, AI and blockchain. The concrete project presented concerns a drink of ancient tradition, the Genepì, a herbal liqueur typical of Piedmont: everything from its production to bottling is now replicated on blockchain (with a QR code as a vehicle for communication to the consumer ) while for the future the information chain is expected to be extended to the transport phase. The project was conducted in collaboration with the technological partner Sogei, with open source products and on Ethereum protocol."/>
    <s v="National"/>
    <x v="12"/>
    <s v="IT"/>
    <s v="Agenzia delle Dogane"/>
    <s v="Central-Government"/>
    <x v="3"/>
    <s v="Transport"/>
    <x v="3"/>
    <x v="1"/>
    <m/>
    <s v="Services"/>
    <m/>
    <m/>
    <m/>
    <m/>
    <m/>
    <m/>
    <m/>
    <m/>
    <m/>
    <m/>
    <m/>
    <m/>
    <m/>
    <s v="Public services and engagement"/>
    <s v="Tracking of goods and assets along the supply chain "/>
    <x v="1"/>
    <s v="No"/>
    <s v="No"/>
    <s v="No"/>
    <s v="G2B"/>
    <m/>
    <m/>
    <s v="Tracking of goods, supply chain, iot"/>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19"/>
    <s v="Food fraud and falsification of Made in Italy"/>
    <s v="https://www.corrierecomunicazioni.it/digital-economy/blockchain-contro-le-frodi-alimentari-best-case-enology-in-un-tag-nfc-tutta-la-storia-di-una-bottiglia/"/>
    <m/>
    <s v="Food fraud and falsification of Made in Italy: a widespread system to which technology can put a valid barrier against food counterfeiting, which puts consumers at risk and makes producers lose millions of euros. The Blockchain comes to the aid. And it is from the wine sector that the Almaviva traceability platform against counterfeiting started for the Mipaaf, in collaboration with Agea and the national information system for the development of agriculture (Sin). The platform is the first worldwide example in use of public Blockchain , applied to the wine sector on ministerial data. The solution, in fact, unlike other products placed on the market, makes available information relating to Italian wines already present in the Public Administration servers, that is the data of the Sian, National Agricultural Information System, supplied by all the players in the supply chain."/>
    <s v="National"/>
    <x v="12"/>
    <s v="IT"/>
    <s v="Ministry of Agricultural, Food and Forestry Policies"/>
    <s v="Central-Government"/>
    <x v="3"/>
    <s v="Transport"/>
    <x v="5"/>
    <x v="1"/>
    <m/>
    <s v="Services"/>
    <m/>
    <m/>
    <m/>
    <m/>
    <m/>
    <m/>
    <m/>
    <m/>
    <m/>
    <m/>
    <m/>
    <m/>
    <m/>
    <s v="Public services and engagement"/>
    <s v="Tracking of goods and assets along the supply chain "/>
    <x v="1"/>
    <s v="No"/>
    <s v="No"/>
    <s v="No"/>
    <s v="G2B"/>
    <m/>
    <m/>
    <s v="Tracking of goods, supply chain, iot"/>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20"/>
    <s v="Decentralised Digital Identity Proof of Concept"/>
    <s v="https://media.wix.com/ugd/df1122_3de6de424d3b4f618af9e768e12d0ca0.pdf"/>
    <s v="KL.Hartog@Seedble.com marloespomp@gmail.com"/>
    <s v="The project team conducted research into the potential powerful combination of digital identity and Blockchain. Since (digital) identity is a broader and complex topic, the scope of the project was brought back to 4 user stories, one of them being age control while purchasing specific goods, such as cigarettes or alcohol. A particular advantage of Blockchain in relation to digital identity could be that it becomes easier to share specific information only in a specific context. Furthermore, each citizen would have control over which data he would share with whom (for obvious reasons, the exceptions can be made for governmental organisations). Going back to the age control, the owner of a shop only needs to know that the person in front of him is older than 18 years old, but currently (has to) ask for a document containing more data."/>
    <s v="National"/>
    <x v="13"/>
    <s v="NL"/>
    <s v="Ministry of Interior Affairs"/>
    <s v="Central-Government"/>
    <x v="1"/>
    <s v="General services."/>
    <x v="4"/>
    <x v="6"/>
    <m/>
    <s v="Services"/>
    <m/>
    <m/>
    <m/>
    <m/>
    <m/>
    <m/>
    <m/>
    <m/>
    <m/>
    <m/>
    <m/>
    <m/>
    <m/>
    <s v="Public services and engagement"/>
    <s v="Authentication of self-sovereign Digital ID services"/>
    <x v="1"/>
    <s v="No"/>
    <s v="No"/>
    <s v="Yes"/>
    <s v="G2C"/>
    <m/>
    <m/>
    <s v="Self-sovereign digital identity"/>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21"/>
    <s v="Execution of a judicial decision of juvenile court"/>
    <s v="https://media.wix.com/ugd/df1122_3de6de424d3b4f618af9e768e12d0ca0.pdf"/>
    <s v="KL.Hartog@Seedble.com marloespomp@gmail.com"/>
    <s v="In The Netherlands, minors can get a so-called HALT sentence for committing (minor) crimes. This sentence means that the minor has to do labour. When the work gets completed, the minor no longer has criminal record. The project team looked into the possibilities to use Blockchain for the registration of labour that has been completed. Blockchain would be an interesting technology for such a log, but important legal questions need to be resolved. For example, would it be legally allowed to store information on a Blockchain permanently if the point of getting a HALT sentence is that the minor can continue his life without a criminal record?"/>
    <s v="National"/>
    <x v="13"/>
    <s v="NL"/>
    <s v="Ministry of Justice"/>
    <s v="Central-Government"/>
    <x v="1"/>
    <s v="General services."/>
    <x v="4"/>
    <x v="6"/>
    <m/>
    <s v="Services"/>
    <m/>
    <m/>
    <m/>
    <m/>
    <m/>
    <m/>
    <m/>
    <m/>
    <m/>
    <m/>
    <m/>
    <m/>
    <m/>
    <s v="Enforcement"/>
    <s v="Registration and data notarisation processes"/>
    <x v="1"/>
    <s v="No"/>
    <s v="No"/>
    <s v="No"/>
    <s v="G2C"/>
    <m/>
    <m/>
    <s v="Auditing and logging"/>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22"/>
    <s v="Toxic Waste Transport"/>
    <s v="https://media.wix.com/ugd/df1122_3de6de424d3b4f618af9e768e12d0ca0.pdf"/>
    <s v="KL.Hartog@Seedble.com marloespomp@gmail.com"/>
    <s v="Transporting toxic waste from the Netherlands to another EU State in order for it to get disposed is a complex process that involves multiple stakeholders: the Human Environment and Transport Inspectorate (HETI), its foreign counterpart, the company that wants to dispose waste, a transport company and the company that will take care of the disposal. Currently, this is a paper-intensive process that requires all parties to have their own administration. During their Proof of Concept project, the HETI rethought the entire process. All notifications during this logistical process would go through different applications; approval for a transport could be automated based on a smart contract on the Blockchain."/>
    <s v="National"/>
    <x v="13"/>
    <s v="NL"/>
    <s v="Human Environment and Transport Inspectorate"/>
    <s v="Central-Government"/>
    <x v="2"/>
    <s v="General services."/>
    <x v="4"/>
    <x v="6"/>
    <m/>
    <s v="Services"/>
    <m/>
    <m/>
    <m/>
    <m/>
    <m/>
    <m/>
    <m/>
    <m/>
    <m/>
    <m/>
    <m/>
    <m/>
    <m/>
    <s v="Internal management"/>
    <s v="Internal management processes"/>
    <x v="1"/>
    <s v="No"/>
    <s v="No"/>
    <s v="No"/>
    <s v="G2G"/>
    <m/>
    <m/>
    <s v="Tracking of goods, supply chain, iot"/>
    <m/>
    <m/>
    <m/>
    <b v="0"/>
    <m/>
    <m/>
    <m/>
    <m/>
    <m/>
    <s v="Improved Administration Efficency"/>
    <s v="Improved Administrative Efficiency"/>
    <s v="x"/>
    <m/>
    <s v="x"/>
    <s v="x"/>
    <s v="x"/>
    <m/>
    <s v="x"/>
    <s v="Open government capabilities"/>
    <s v="x"/>
    <m/>
    <m/>
    <s v="EU Blockchain Observatory and Forum - Initiatives Map"/>
    <s v="validated"/>
    <x v="0"/>
    <m/>
    <s v="from IPSO (Marco Combetto)"/>
    <d v="2021-09-22T00:00:00"/>
    <m/>
  </r>
  <r>
    <s v="IPSO-50023"/>
    <s v="Public Healthcare Benefits Subsidy"/>
    <s v="https://media.wix.com/ugd/df1122_3de6de424d3b4f618af9e768e12d0ca0.pdf"/>
    <s v="KL.Hartog@Seedble.com marloespomp@gmail.com"/>
    <s v="Created a blockchain process to make the financial and administrative process for subsidized public healthcare services more efficient."/>
    <s v="National"/>
    <x v="13"/>
    <s v="NL"/>
    <s v="CAK"/>
    <s v="Central-Government"/>
    <x v="4"/>
    <s v="Public health services."/>
    <x v="4"/>
    <x v="6"/>
    <m/>
    <s v="Services"/>
    <m/>
    <m/>
    <m/>
    <m/>
    <m/>
    <m/>
    <m/>
    <m/>
    <m/>
    <m/>
    <m/>
    <m/>
    <m/>
    <s v="Public services and engagement"/>
    <s v="Financial management and support "/>
    <x v="1"/>
    <s v="No"/>
    <s v="No"/>
    <s v="No"/>
    <s v="G2C"/>
    <m/>
    <m/>
    <s v="Process digitalisation"/>
    <m/>
    <m/>
    <m/>
    <s v="Improved Public Service"/>
    <m/>
    <s v="x"/>
    <s v="x"/>
    <s v="x"/>
    <m/>
    <b v="0"/>
    <b v="0"/>
    <m/>
    <m/>
    <m/>
    <m/>
    <m/>
    <m/>
    <m/>
    <b v="0"/>
    <m/>
    <m/>
    <m/>
    <s v="EU Blockchain Observatory and Forum - Initiatives Map"/>
    <s v="validated"/>
    <x v="0"/>
    <m/>
    <s v="from IPSO (Marco Combetto)"/>
    <d v="2021-09-22T00:00:00"/>
    <m/>
  </r>
  <r>
    <s v="IPSO-50024"/>
    <s v="Healthcare Process Authorization"/>
    <s v="https://media.wix.com/ugd/df1122_3de6de424d3b4f618af9e768e12d0ca0.pdf"/>
    <s v="KL.Hartog@Seedble.com marloespomp@gmail.com"/>
    <s v="The Healthcare Institute focused on authorisations in the healthcare process. The Proof of Concept project evolved around a fictional elderly person, who required care from different healthcare providers. Who can make arrangements when this person ends up in a (temporary) emergency situation currently is arranged in an informal way or at best registered in a notebook. Healthcare providers donâ€™t always know each other or arenâ€™t aware of specific arrangements. The Healthcare Institute sees Blockchain as a technology that can create a clear overview of authorisations in the healthcare process. It has developed a prototype on Ethereum, which allows involved healthcare providers to get real time information on a need to know basis about their client/ patient. The client/patient has more control over his data and can determine - via an application - which professional can get access to additional information."/>
    <s v="National"/>
    <x v="13"/>
    <s v="NL"/>
    <s v="Healthcare Institute"/>
    <s v="Central-Government"/>
    <x v="4"/>
    <s v="Public health services."/>
    <x v="4"/>
    <x v="6"/>
    <m/>
    <s v="Services"/>
    <m/>
    <m/>
    <m/>
    <m/>
    <m/>
    <m/>
    <m/>
    <m/>
    <m/>
    <m/>
    <m/>
    <m/>
    <m/>
    <s v="Public services and engagement"/>
    <s v="Data Sharing Management"/>
    <x v="1"/>
    <s v="No"/>
    <s v="No"/>
    <s v="No"/>
    <s v="G2C"/>
    <m/>
    <m/>
    <s v="Auditing and logging"/>
    <m/>
    <m/>
    <m/>
    <s v="Improved Public Service"/>
    <m/>
    <s v="x"/>
    <s v="x"/>
    <s v="x"/>
    <m/>
    <b v="0"/>
    <b v="0"/>
    <m/>
    <m/>
    <m/>
    <m/>
    <m/>
    <m/>
    <m/>
    <b v="0"/>
    <m/>
    <m/>
    <m/>
    <s v="EU Blockchain Observatory and Forum - Initiatives Map"/>
    <s v="validated"/>
    <x v="0"/>
    <m/>
    <s v="from IPSO (Marco Combetto)"/>
    <d v="2021-09-22T00:00:00"/>
    <m/>
  </r>
  <r>
    <s v="IPSO-50025"/>
    <s v="FlashCompany"/>
    <s v="https://media.wix.com/ugd/df1122_3de6de424d3b4f618af9e768e12d0ca0.pdf"/>
    <s v="KL.Hartog@Seedble.com marloespomp@gmail.com"/>
    <s v="Establishing a temporary foundation in order to collect money for a good cause is a time consuming administrative process. The Chamber looked into the possible benefits of establishing a temporary organisation (FlashCompany) on the Blockchain. It found out that for the registration process (online), opening a bank account (can be linked automatically) and selecting conditions for establishing and ending the temporary organisation, Blockchain would be a viable solution. In addition, using smart contracts for donations (â€œIf this video has 1000 views, I will donate 100 Euroâ€) could be interesting."/>
    <s v="National"/>
    <x v="13"/>
    <s v="NL"/>
    <s v="Chamber of Commerce"/>
    <s v="Central-Government"/>
    <x v="1"/>
    <s v="General services."/>
    <x v="4"/>
    <x v="6"/>
    <m/>
    <s v="Services"/>
    <m/>
    <m/>
    <m/>
    <m/>
    <m/>
    <m/>
    <m/>
    <m/>
    <m/>
    <m/>
    <m/>
    <m/>
    <m/>
    <s v="Enforcement"/>
    <s v="Registration and data notarisation processes"/>
    <x v="1"/>
    <s v="No"/>
    <s v="No"/>
    <s v="Yes"/>
    <s v="G2C"/>
    <m/>
    <m/>
    <s v="Process digitalisation"/>
    <m/>
    <m/>
    <m/>
    <s v="Improved Public Service"/>
    <m/>
    <m/>
    <s v="x"/>
    <s v="x"/>
    <m/>
    <b v="0"/>
    <b v="0"/>
    <m/>
    <m/>
    <m/>
    <m/>
    <m/>
    <m/>
    <m/>
    <b v="0"/>
    <m/>
    <m/>
    <m/>
    <s v="EU Blockchain Observatory and Forum - Initiatives Map"/>
    <s v="validated"/>
    <x v="0"/>
    <m/>
    <s v="from IPSO (Marco Combetto)"/>
    <d v="2021-09-22T00:00:00"/>
    <m/>
  </r>
  <r>
    <s v="IPSO-50026"/>
    <s v="Blockchain-based Land Registry"/>
    <s v="https://media.wix.com/ugd/df1122_3de6de424d3b4f618af9e768e12d0ca0.pdf"/>
    <s v="KL.Hartog@Seedble.com marloespomp@gmail.com"/>
    <s v="In this second round of blockchain Proof of Concepts with the government, we looked at and co-designed with a Proof of Concept from the municipality of Eindhoven. The Department does not only register ownership of real estate, but also registers and provides geo-information data. Sometimes the data is used in the wrong context, or an outdated set is accidentally used. By applying the blockchain, the Kadaster can immediately specify the most up-to-date dataset by means of a timestamp. It can then be used when filling in a form for environmental law requirements as well as other use cases. All participants can then establish that the data is up-to-date and correct. Providing these open data sets within the blockchain is not a very complicated process, but is therefore suitable to use to build a first blockchain prototype. The Kadaster is also researching work from other countries that are already experimenting with the blockchain and is looking to apply certain elements in the Netherlands."/>
    <s v="National"/>
    <x v="13"/>
    <s v="NL"/>
    <s v="Kadaster Gemeente Eindhoven"/>
    <s v="Central-Government"/>
    <x v="1"/>
    <s v="General services."/>
    <x v="4"/>
    <x v="6"/>
    <m/>
    <s v="Services"/>
    <m/>
    <m/>
    <m/>
    <m/>
    <m/>
    <m/>
    <m/>
    <m/>
    <m/>
    <m/>
    <m/>
    <m/>
    <m/>
    <s v="Enforcement"/>
    <s v="Registration and data notarisation processes"/>
    <x v="1"/>
    <s v="No"/>
    <s v="No"/>
    <s v="No"/>
    <s v="G2C"/>
    <m/>
    <m/>
    <s v="Tracking of goods, supply chain, iot"/>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27"/>
    <s v="Truck Driver Tracking"/>
    <s v="https://media.wix.com/ugd/df1122_3de6de424d3b4f618af9e768e12d0ca0.pdf"/>
    <s v="KL.Hartog@Seedble.com marloespomp@gmail.com"/>
    <s v="Developed a blockchain-based system for the tracking of working and resting hours of truck drivers."/>
    <s v="National"/>
    <x v="13"/>
    <s v="NL"/>
    <s v="Human Environment and Transport Inspectorate"/>
    <s v="Central-Government"/>
    <x v="1"/>
    <s v="Transport"/>
    <x v="4"/>
    <x v="6"/>
    <m/>
    <s v="Services"/>
    <m/>
    <m/>
    <m/>
    <m/>
    <m/>
    <m/>
    <m/>
    <m/>
    <m/>
    <m/>
    <m/>
    <m/>
    <m/>
    <s v="Analysis, monitoring and regulatory research"/>
    <s v="Monitoring policy implementation"/>
    <x v="1"/>
    <s v="No"/>
    <s v="No"/>
    <s v="No"/>
    <s v="G2G"/>
    <m/>
    <m/>
    <s v="Tracking of goods, supply chain, iot"/>
    <m/>
    <m/>
    <m/>
    <b v="0"/>
    <m/>
    <m/>
    <m/>
    <m/>
    <m/>
    <s v="Improved Administration Efficency"/>
    <s v="Improved Administrative Efficiency"/>
    <m/>
    <s v="x"/>
    <s v="x"/>
    <s v="x"/>
    <m/>
    <s v="x"/>
    <s v="x"/>
    <s v="Open government capabilities"/>
    <s v="x"/>
    <m/>
    <m/>
    <s v="EU Blockchain Observatory and Forum - Initiatives Map"/>
    <s v="validated"/>
    <x v="0"/>
    <m/>
    <s v="from IPSO (Marco Combetto)"/>
    <d v="2021-09-22T00:00:00"/>
    <m/>
  </r>
  <r>
    <s v="IPSO-50028"/>
    <s v="Financing New School Buildings"/>
    <s v="https://media.wix.com/ugd/df1122_3de6de424d3b4f618af9e768e12d0ca0.pdf"/>
    <s v="KL.Hartog@Seedble.com marloespomp@gmail.com"/>
    <s v="Built a prototype on Ethereum in collaboration with ING to improve the process of financing the development of new school buildings. This administrative and financial process involves multiple governmental organisations."/>
    <s v="National"/>
    <x v="13"/>
    <s v="NL"/>
    <s v="Ministry of Finance"/>
    <s v="Central-Government"/>
    <x v="1"/>
    <s v="General services."/>
    <x v="4"/>
    <x v="6"/>
    <m/>
    <s v="Services"/>
    <m/>
    <m/>
    <m/>
    <m/>
    <m/>
    <m/>
    <m/>
    <m/>
    <m/>
    <m/>
    <m/>
    <m/>
    <m/>
    <s v="Public services and engagement"/>
    <s v="Financial management and support "/>
    <x v="1"/>
    <s v="Yes"/>
    <s v="No"/>
    <s v="No"/>
    <s v="G2G"/>
    <m/>
    <m/>
    <s v="Process digitalisation"/>
    <m/>
    <m/>
    <m/>
    <b v="0"/>
    <m/>
    <m/>
    <m/>
    <m/>
    <m/>
    <s v="Improved Administration Efficency"/>
    <s v="Improved Administrative Efficiency"/>
    <s v="x"/>
    <s v="x"/>
    <s v="x"/>
    <s v="x"/>
    <s v="x"/>
    <m/>
    <m/>
    <s v="Open government capabilities"/>
    <s v="x"/>
    <m/>
    <m/>
    <s v="EU Blockchain Observatory and Forum - Initiatives Map"/>
    <s v="validated"/>
    <x v="0"/>
    <m/>
    <s v="from IPSO (Marco Combetto)"/>
    <d v="2021-09-22T00:00:00"/>
    <m/>
  </r>
  <r>
    <s v="IPSO-50029"/>
    <s v="Electric Vehicle Subsidy Registry"/>
    <s v="https://media.wix.com/ugd/df1122_3de6de424d3b4f618af9e768e12d0ca0.pdf"/>
    <s v="KL.Hartog@Seedble.com marloespomp@gmail.com"/>
    <s v="Develop a significantly improved (and highly automated) regulation for subsidies on electric vehicles."/>
    <s v="Local"/>
    <x v="13"/>
    <s v="NL"/>
    <s v="City of the Hague"/>
    <s v="Local Government"/>
    <x v="1"/>
    <s v="General services."/>
    <x v="4"/>
    <x v="6"/>
    <m/>
    <s v="Services"/>
    <m/>
    <m/>
    <m/>
    <m/>
    <m/>
    <m/>
    <m/>
    <m/>
    <m/>
    <m/>
    <m/>
    <m/>
    <m/>
    <s v="Public services and engagement"/>
    <s v="Financial management and support "/>
    <x v="1"/>
    <s v="No"/>
    <s v="No"/>
    <s v="No"/>
    <s v="G2C"/>
    <m/>
    <m/>
    <s v="Process digitalisation"/>
    <m/>
    <m/>
    <m/>
    <s v="Improved Public Service"/>
    <m/>
    <s v="x"/>
    <s v="x"/>
    <s v="x"/>
    <s v="x"/>
    <b v="0"/>
    <b v="0"/>
    <m/>
    <m/>
    <m/>
    <m/>
    <m/>
    <m/>
    <m/>
    <b v="0"/>
    <m/>
    <m/>
    <m/>
    <s v="EU Blockchain Observatory and Forum - Initiatives Map"/>
    <s v="validated"/>
    <x v="0"/>
    <m/>
    <s v="from IPSO (Marco Combetto)"/>
    <d v="2021-09-22T00:00:00"/>
    <m/>
  </r>
  <r>
    <s v="IPSO-50030"/>
    <s v="Medical Instrument Registration"/>
    <s v="https://media.wix.com/ugd/df1122_3de6de424d3b4f618af9e768e12d0ca0.pdf"/>
    <s v="KL.Hartog@Seedble.com marloespomp@gmail.com"/>
    <s v="The CIBG manages, records and provides information for the government. Especially in the field of health care. One of the most well-known registers of the CIBG is probably the BIG registry where medical professionals are registered. But there are still more data that fall under the management of the CIBG. This registration has been largely digitized and the CIBG could therefore call you an ICT-driven organization. Does the blockchain still have added value?"/>
    <s v="National"/>
    <x v="13"/>
    <s v="NL"/>
    <s v="CIBG"/>
    <s v="Central-Government"/>
    <x v="4"/>
    <s v="Public health services."/>
    <x v="4"/>
    <x v="6"/>
    <m/>
    <s v="Services"/>
    <m/>
    <m/>
    <m/>
    <m/>
    <m/>
    <m/>
    <m/>
    <m/>
    <m/>
    <m/>
    <m/>
    <m/>
    <m/>
    <s v="Enforcement"/>
    <s v="Registration and data notarisation processes"/>
    <x v="1"/>
    <s v="No"/>
    <s v="No"/>
    <s v="No"/>
    <s v="G2G"/>
    <m/>
    <m/>
    <s v="Process digitalisation"/>
    <m/>
    <m/>
    <m/>
    <b v="0"/>
    <m/>
    <m/>
    <m/>
    <m/>
    <m/>
    <s v="Improved Administration Efficency"/>
    <s v="Improved Administrative Efficiency"/>
    <m/>
    <m/>
    <s v="x"/>
    <s v="x"/>
    <m/>
    <s v="x"/>
    <m/>
    <s v="Open government capabilities"/>
    <s v="x"/>
    <m/>
    <m/>
    <s v="EU Blockchain Observatory and Forum - Initiatives Map"/>
    <s v="validated"/>
    <x v="0"/>
    <m/>
    <s v="from IPSO (Marco Combetto)"/>
    <d v="2021-09-22T00:00:00"/>
    <m/>
  </r>
  <r>
    <s v="IPSO-50031"/>
    <s v="Employment and Identity Fraud"/>
    <s v="https://media.wix.com/ugd/df1122_3de6de424d3b4f618af9e768e12d0ca0.pdf"/>
    <s v="KL.Hartog@Seedble.com marloespomp@gmail.com"/>
    <s v="Created a use case for the improvement of data sharing with several other governmental organizations in order to improve detection of fraud, exploitation and organized crime within the chain of work and income."/>
    <s v="National"/>
    <x v="13"/>
    <s v="NL"/>
    <s v="The Inspectorate of the Ministry of Employment"/>
    <s v="Central-Government"/>
    <x v="1"/>
    <s v="General services."/>
    <x v="4"/>
    <x v="6"/>
    <m/>
    <s v="Services"/>
    <m/>
    <m/>
    <m/>
    <m/>
    <m/>
    <m/>
    <m/>
    <m/>
    <m/>
    <m/>
    <m/>
    <m/>
    <m/>
    <s v="Internal management"/>
    <s v="Internal management processes"/>
    <x v="1"/>
    <s v="No"/>
    <s v="No"/>
    <s v="No"/>
    <s v="G2G"/>
    <m/>
    <m/>
    <s v="Authentication"/>
    <m/>
    <m/>
    <m/>
    <b v="0"/>
    <m/>
    <m/>
    <m/>
    <m/>
    <m/>
    <s v="Improved Administration Efficency"/>
    <s v="Improved Administrative Efficiency"/>
    <m/>
    <s v="x"/>
    <s v="x"/>
    <s v="x"/>
    <s v="x"/>
    <m/>
    <m/>
    <s v="Open government capabilities"/>
    <s v="x"/>
    <m/>
    <m/>
    <s v="EU Blockchain Observatory and Forum - Initiatives Map"/>
    <s v="validated"/>
    <x v="0"/>
    <m/>
    <s v="from IPSO (Marco Combetto)"/>
    <d v="2021-09-22T00:00:00"/>
    <m/>
  </r>
  <r>
    <s v="IPSO-50032"/>
    <s v="Multi-stakeholder Financial Arrangements"/>
    <s v="https://media.wix.com/ugd/df1122_3de6de424d3b4f618af9e768e12d0ca0.pdf"/>
    <s v="KL.Hartog@Seedble.com marloespomp@gmail.com"/>
    <s v="Developed a use case for the improvement of financial arrangements that involved multiple stakeholders."/>
    <s v="National"/>
    <x v="13"/>
    <s v="NL"/>
    <s v="Ministry of Foreign Affairs"/>
    <s v="Central-Government"/>
    <x v="3"/>
    <s v="General services."/>
    <x v="4"/>
    <x v="6"/>
    <m/>
    <s v="Services"/>
    <m/>
    <m/>
    <m/>
    <m/>
    <m/>
    <m/>
    <m/>
    <m/>
    <m/>
    <m/>
    <m/>
    <m/>
    <m/>
    <s v="Public services and engagement"/>
    <s v="Financial management and support "/>
    <x v="1"/>
    <s v="No"/>
    <s v="No"/>
    <s v="No"/>
    <s v="G2B"/>
    <m/>
    <m/>
    <s v="Disintermediation and decentralised networks"/>
    <m/>
    <m/>
    <m/>
    <b v="0"/>
    <m/>
    <m/>
    <m/>
    <m/>
    <m/>
    <s v="Improved Administration Efficency"/>
    <s v="Improved Administrative Efficiency"/>
    <m/>
    <m/>
    <s v="x"/>
    <s v="x"/>
    <s v="x"/>
    <s v="x"/>
    <s v="x"/>
    <s v="Open government capabilities"/>
    <s v="x"/>
    <m/>
    <m/>
    <s v="EU Blockchain Observatory and Forum - Initiatives Map"/>
    <s v="validated"/>
    <x v="0"/>
    <m/>
    <s v="from IPSO (Marco Combetto)"/>
    <d v="2021-09-22T00:00:00"/>
    <m/>
  </r>
  <r>
    <s v="IPSO-50033"/>
    <s v="Large Event Permitting"/>
    <s v="https://media.wix.com/ugd/df1122_3de6de424d3b4f618af9e768e12d0ca0.pdf"/>
    <s v="KL.Hartog@Seedble.com marloespomp@gmail.com"/>
    <s v="The municipalities of Barendrecht, Albrandswaard and Ridderkerk's BAR Organization looked into ways in which they could apply blockchain to various permitting processes such as street parties. The BAR organization looked at small-scale events where someone applies for a license for a street party. Currently, the permit application is submitted to the municipality, but must be checked by several authorities, such as the fire department or police to approve or deny the permit based on feasibility. All these control moments and advice are again collected by the municipality and then it is checked whether the event permit can be issued. With the Proof of Concept team and experts, the BAR organization tried to model this process on the blockchain automating standard procedures with smart contracts. An additional advantage is that all involved agencies are now also immediately aware of each other's advice and any objections, without intervention of the municipality. Both matters mean a huge reduction in the burden on the work within the municipality. Everything can be done faster and the procedure becomes less vulnerable because a large part of the communication is no longer necessary."/>
    <s v="Local"/>
    <x v="13"/>
    <s v="NL"/>
    <s v="BAR Organization Gemeente Barendrecht Gemeente Albrandswaard Gemeente Ridderkerk"/>
    <s v="Local Government"/>
    <x v="1"/>
    <s v="General services."/>
    <x v="4"/>
    <x v="6"/>
    <m/>
    <s v="Services"/>
    <m/>
    <m/>
    <m/>
    <m/>
    <m/>
    <m/>
    <m/>
    <m/>
    <m/>
    <m/>
    <m/>
    <m/>
    <m/>
    <s v="Internal management"/>
    <s v="Internal management processes"/>
    <x v="1"/>
    <s v="No"/>
    <s v="No"/>
    <s v="No"/>
    <s v="G2C"/>
    <m/>
    <m/>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34"/>
    <s v="Waste Sector Data Sharing"/>
    <s v="https://media.wix.com/ugd/df1122_3de6de424d3b4f618af9e768e12d0ca0.pdf"/>
    <s v="KL.Hartog@Seedble.com marloespomp@gmail.com"/>
    <s v="The city of Utrecht is Proof of Concepting blockchain for 'waste processing'. The city believes apparent that organisation of the waste processing in the blockchain could bring many benefits. Specifically, the way in which waste weight per empty container is registered. In the Proof of Concept, the waste weight data is linked to that of the transporters, intermediaries and final processors, and organized via the blockchain. All these parties keep their own administration. Blockchain can contribute to a joint administration that provides absolute certainty about the integrity of the data. Another big advantage is that a number of control moments are automatically controlled via smart contracts. At the same time, we have insight into the entire process from waste container to final processor."/>
    <s v="Local"/>
    <x v="13"/>
    <s v="NL"/>
    <s v="Gemeente Utrecht"/>
    <s v="Local Government"/>
    <x v="2"/>
    <s v="General services."/>
    <x v="4"/>
    <x v="6"/>
    <m/>
    <s v="Services"/>
    <m/>
    <m/>
    <m/>
    <m/>
    <m/>
    <m/>
    <m/>
    <m/>
    <m/>
    <m/>
    <m/>
    <m/>
    <m/>
    <s v="Internal management"/>
    <s v="Internal management processes"/>
    <x v="1"/>
    <s v="No"/>
    <s v="No"/>
    <s v="No"/>
    <s v="G2G"/>
    <m/>
    <m/>
    <s v="Process digitalisation"/>
    <m/>
    <m/>
    <m/>
    <b v="0"/>
    <m/>
    <m/>
    <m/>
    <m/>
    <m/>
    <s v="Improved Administration Efficency"/>
    <s v="Improved Administrative Efficiency"/>
    <s v="x"/>
    <m/>
    <s v="x"/>
    <s v="x"/>
    <s v="x"/>
    <s v="x"/>
    <m/>
    <s v="Open government capabilities"/>
    <s v="x"/>
    <m/>
    <m/>
    <s v="EU Blockchain Observatory and Forum - Initiatives Map"/>
    <s v="validated"/>
    <x v="0"/>
    <m/>
    <s v="from IPSO (Marco Combetto)"/>
    <d v="2021-09-22T00:00:00"/>
    <m/>
  </r>
  <r>
    <s v="IPSO-50035"/>
    <s v="Blockchain-based Digital Identity: Do-it-Yourself Marriage"/>
    <s v="https://media.wix.com/ugd/df1122_3de6de424d3b4f618af9e768e12d0ca0.pdf"/>
    <s v="KL.Hartog@Seedble.com marloespomp@gmail.com"/>
    <s v="Rijksdienst voor Identiteitsgegevens (RvIG) is investigating how digital identity can be implemented on blockchains for Dutch citizens According to RvIG, a reliable, easy-to-use digital identity is a prerequisite for being able to participate in the blockchain. There are still many questions open about the concept of digital identity. RvIG recently organized an internal blockchain workshop. One of the most appealing examples of 'identity in the blockchain' that came up was the do-it-yourself marriage. For the conclusion of a marriage, three parties are now needed: the two partners who decide to marry and the registrar of the civil registry who closes the marriage. The civil registrar's role is that of the 'third party that creates trust and can conclude the agreement after checking.' The nature of the blockchain means that this 'third party' is in some cases superfluous. In theory, this could also apply to a marriage: via the blockchain, the identity and intention of the two partners can be checked and verified via smart contracts and the decentralized databases. The marriage could thus be completed via the blockchain."/>
    <s v="National"/>
    <x v="13"/>
    <s v="NL"/>
    <s v="Rijksdienst voor Identiteitsgegevens (RvIG) Gemeente Zaanstad"/>
    <s v="Central-Government"/>
    <x v="1"/>
    <s v="General services."/>
    <x v="4"/>
    <x v="6"/>
    <m/>
    <s v="Services"/>
    <m/>
    <m/>
    <m/>
    <m/>
    <m/>
    <m/>
    <m/>
    <m/>
    <m/>
    <m/>
    <m/>
    <m/>
    <m/>
    <s v="Public services and engagement"/>
    <s v="Authentication of self-sovereign Digital ID services"/>
    <x v="1"/>
    <s v="No"/>
    <s v="No"/>
    <s v="Yes"/>
    <s v="G2C"/>
    <m/>
    <m/>
    <s v="Self-sovereign digital identity"/>
    <m/>
    <m/>
    <m/>
    <s v="Improved Public Service"/>
    <m/>
    <s v="x"/>
    <s v="x"/>
    <s v="x"/>
    <m/>
    <b v="0"/>
    <b v="0"/>
    <m/>
    <m/>
    <m/>
    <m/>
    <m/>
    <m/>
    <m/>
    <b v="0"/>
    <m/>
    <m/>
    <m/>
    <s v="EU Blockchain Observatory and Forum - Initiatives Map"/>
    <s v="validated"/>
    <x v="0"/>
    <m/>
    <s v="from IPSO (Marco Combetto)"/>
    <d v="2021-09-22T00:00:00"/>
    <m/>
  </r>
  <r>
    <s v="IPSO-50036"/>
    <s v="Aid Subsidy Collection"/>
    <s v="https://www.welkominzuidhorn.nl/actueel/actueel-zuidhorn/zuidhorn-voert-kindpakket-uit-met-blockchain-technologie"/>
    <m/>
    <s v="The municipality of Zuidhorn has found a unique and innovative way to implement the Kindpakket subsidies via blockchain technology. The Child Package is a budget for children of parents with a minimum income. In the municipality of Zuidhorn about 150 children are eligible for the program. This money is used by the municipality for disadvantaged children, giving them the opportunity to participate in social activities, in sports and cultural activities at school. The municipality carries out this national assignment with local entrepreneurs and associations. Within the city, two students have been engaged in research into the possible applications of blockchain in municipal services. They have designed the implementation of the Kindpakket in a new and very user-friendly way with blockchain. The recipient of the Kindpakket can take out the purchase in a simple administrative and financial manner. The 'customer' pays, for example buying a bicycle, with a specific code and the entrepreneur gets the money directly into his account with no intervention from the municipality."/>
    <s v="Local"/>
    <x v="13"/>
    <s v="NL"/>
    <s v="Gemeente Zuidhorn"/>
    <s v="Local Government"/>
    <x v="0"/>
    <s v="Family and children."/>
    <x v="3"/>
    <x v="6"/>
    <m/>
    <s v="Services"/>
    <m/>
    <m/>
    <m/>
    <m/>
    <m/>
    <m/>
    <m/>
    <m/>
    <m/>
    <m/>
    <m/>
    <m/>
    <m/>
    <s v="Public services and engagement"/>
    <s v="Financial management and support "/>
    <x v="1"/>
    <s v="No"/>
    <s v="No"/>
    <s v="No"/>
    <s v="G2C"/>
    <m/>
    <m/>
    <s v="Process digitalisation"/>
    <m/>
    <m/>
    <m/>
    <s v="Improved Public Service"/>
    <m/>
    <s v="x"/>
    <s v="x"/>
    <s v="x"/>
    <s v="x"/>
    <b v="0"/>
    <b v="0"/>
    <m/>
    <m/>
    <m/>
    <m/>
    <m/>
    <m/>
    <m/>
    <b v="0"/>
    <m/>
    <m/>
    <m/>
    <s v="EU Blockchain Observatory and Forum - Initiatives Map"/>
    <s v="validated"/>
    <x v="0"/>
    <m/>
    <s v="from IPSO (Marco Combetto)"/>
    <d v="2021-09-22T00:00:00"/>
    <m/>
  </r>
  <r>
    <s v="IPSO-50038"/>
    <s v="TrustForWills"/>
    <s v="https://www.esmartcity.es/2018/05/03/proyecto-trustforwills-aplica-tecnologia-blockchain-gestion-testamento-digital-personas"/>
    <m/>
    <s v="In the context of digital legacy, TrustForWills ensures the automated compliance of users' wills in case of temporary disability or death. This is a government supported initiative aimed at promoting the adoption of blockchain technology. To stimulate the generation of new business models within the legal sector by covering the management of currently unsupported patrimonies such as those pertaining to digital assets ecosystem."/>
    <s v="National"/>
    <x v="22"/>
    <s v="ES"/>
    <s v="Ministery of Economy Tourism and Digital Agenda (Spain)"/>
    <s v="Central-Government"/>
    <x v="1"/>
    <s v="General services."/>
    <x v="3"/>
    <x v="1"/>
    <m/>
    <s v="Services"/>
    <m/>
    <m/>
    <m/>
    <m/>
    <m/>
    <m/>
    <m/>
    <m/>
    <m/>
    <m/>
    <m/>
    <m/>
    <m/>
    <s v="Internal management"/>
    <s v="Internal management processes"/>
    <x v="1"/>
    <s v="No"/>
    <s v="No"/>
    <s v="No"/>
    <s v="G2C"/>
    <m/>
    <m/>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39"/>
    <s v="Distributed Open Data Portal"/>
    <s v="https://dadesobertes.valls.cat/"/>
    <m/>
    <s v="Open data portal in which the different data sets and resources are published both in the web portal and in a distributed network based on IPFS (data persistence). At the same time data is accountable by logging all changes on a distributed, immutable database (Ethereum)Improve citizen participation. Reinforce commitment with citizens. Security and resilience"/>
    <s v="Local"/>
    <x v="22"/>
    <s v="ES"/>
    <s v="Ajuntament de Valls (Valls City Council)"/>
    <s v="Local Government"/>
    <x v="1"/>
    <s v="General services."/>
    <x v="5"/>
    <x v="2"/>
    <m/>
    <s v="Services"/>
    <m/>
    <m/>
    <m/>
    <m/>
    <m/>
    <m/>
    <m/>
    <m/>
    <m/>
    <m/>
    <m/>
    <m/>
    <m/>
    <s v="Public services and engagement"/>
    <s v="Data Sharing Management"/>
    <x v="1"/>
    <s v="No"/>
    <s v="No"/>
    <s v="Yes"/>
    <s v="G2C"/>
    <m/>
    <m/>
    <s v="Auditing and logging"/>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40"/>
    <s v="Decentralized Energy Trading Marketplace"/>
    <s v="https://group.vattenfall.com/press-and-media/newsroom/2017/at-the-forefront-field-trial-on-blockchain-technology"/>
    <m/>
    <s v="Swedish state-owned energy company Vattenfall is to collaborate with 22 other European energy trading firms to launch a blockchain-based pilot. Should the project prove successful it would become the world's first blockchain-based trading system for wholesale energy. Vattenfallâs Business Area Markets division will conduct the pilot in order to deepen its understanding of the technology and conclude whether or not such a decentralised solution could match its existing trading platforms while simultaneously reducing cost. The trial will be managed by Hamburg-based B2B solutions provider Ponton, which will provide software that facilitates encrypted sending and receipt of orders through a decentralised order book. The trading is all managed on a peer-to-peer basis, removing the need for a central marketplace that is operated by a third party exchange or broker."/>
    <s v="Multinational"/>
    <x v="18"/>
    <s v="SE"/>
    <s v="Vattenfall - Business Area Markets"/>
    <s v="Central-Government"/>
    <x v="1"/>
    <s v="Fuel and energy"/>
    <x v="3"/>
    <x v="6"/>
    <m/>
    <s v="Services"/>
    <m/>
    <m/>
    <m/>
    <m/>
    <m/>
    <m/>
    <m/>
    <m/>
    <m/>
    <m/>
    <m/>
    <m/>
    <m/>
    <s v="Public services and engagement"/>
    <s v="Supporting disintermediation "/>
    <x v="1"/>
    <s v="No"/>
    <s v="Yes"/>
    <s v="No"/>
    <s v="G2B"/>
    <m/>
    <m/>
    <s v="Disintermediation and decentralised networks"/>
    <m/>
    <m/>
    <m/>
    <s v="Improved Public Service"/>
    <m/>
    <s v="x"/>
    <s v="x"/>
    <s v="x"/>
    <s v="x"/>
    <b v="0"/>
    <b v="0"/>
    <m/>
    <m/>
    <m/>
    <m/>
    <m/>
    <m/>
    <m/>
    <b v="0"/>
    <m/>
    <m/>
    <m/>
    <s v="EU Blockchain Observatory and Forum - Initiatives Map"/>
    <s v="validated"/>
    <x v="0"/>
    <m/>
    <s v="from IPSO (Marco Combetto)"/>
    <d v="2021-09-22T00:00:00"/>
    <m/>
  </r>
  <r>
    <s v="IPSO-50041"/>
    <s v="PROCIVIS e-Government Pilot Project"/>
    <s v="https://generis.ch/schaffhauser-eid/?lang=en"/>
    <m/>
    <s v="The Schaffhauser eID+ allows citizens of the Swiss Canton of Schaffhausen to install an electronic identity on their mobile phones and have its data validated by the residents’ registration office. Once set up, the electronic identity provides safe and easy-to-use access to a range of electronic government services without the need for additional logins and passwords. In addition, the eID+ app allows citizens to securely store digital documents on their mobile phones in order to have them available at any time._x000a_"/>
    <s v="Regional"/>
    <x v="27"/>
    <s v="CH"/>
    <s v="Canton of Schaffhausen"/>
    <s v="Regional Government"/>
    <x v="1"/>
    <s v="General services."/>
    <x v="3"/>
    <x v="5"/>
    <m/>
    <s v="Services"/>
    <m/>
    <m/>
    <m/>
    <m/>
    <m/>
    <m/>
    <m/>
    <m/>
    <m/>
    <m/>
    <m/>
    <m/>
    <m/>
    <s v="Public services and engagement"/>
    <s v="Authentication of self-sovereign Digital ID services"/>
    <x v="1"/>
    <s v="No"/>
    <s v="No"/>
    <s v="Yes"/>
    <s v="G2C"/>
    <m/>
    <m/>
    <s v="Self-sovereign digital identity"/>
    <m/>
    <m/>
    <m/>
    <s v="Improved Public Service"/>
    <m/>
    <s v="x"/>
    <s v="x"/>
    <s v="x"/>
    <m/>
    <b v="0"/>
    <b v="0"/>
    <m/>
    <m/>
    <m/>
    <m/>
    <m/>
    <m/>
    <m/>
    <b v="0"/>
    <m/>
    <m/>
    <m/>
    <s v="EU Blockchain Observatory and Forum - Initiatives Map"/>
    <s v="validated"/>
    <x v="0"/>
    <m/>
    <s v="from IPSO (Marco Combetto)"/>
    <d v="2021-09-22T00:00:00"/>
    <m/>
  </r>
  <r>
    <s v="IPSO-50043"/>
    <s v="City of Zug Blockchain Voting Trial"/>
    <s v="https://www.coindesk.com/crypto-valley-declares-blockchain-voting-trial-a-success"/>
    <m/>
    <s v="The Swiss city launched an e-voting Proof of Concept platform built on a blockchain as part of the city's efforts to embrace the technology. The voting process took place between June 25 and July 1, and stored both polling information and residentsâ€™ IDs on the system.&quot;We will build the e-voting platform â€˜Open Sourceâ€™ so that people can understand what the technology is and how it works. We want to encourage more people to develop blockchain-based applications for governments worldwide.&quot;"/>
    <s v="Local"/>
    <x v="27"/>
    <s v="CH"/>
    <s v="City of Zug"/>
    <s v="Local Government"/>
    <x v="1"/>
    <s v="General public services n.e.c."/>
    <x v="4"/>
    <x v="1"/>
    <m/>
    <s v="Services"/>
    <m/>
    <m/>
    <m/>
    <m/>
    <m/>
    <m/>
    <m/>
    <m/>
    <m/>
    <m/>
    <m/>
    <m/>
    <m/>
    <s v="Public services and engagement"/>
    <s v="Governance and voting "/>
    <x v="1"/>
    <s v="No"/>
    <s v="No"/>
    <s v="Yes"/>
    <s v="G2C"/>
    <m/>
    <m/>
    <s v="Governance and voting"/>
    <m/>
    <m/>
    <m/>
    <s v="Improved Public Service"/>
    <m/>
    <s v="x"/>
    <s v="x"/>
    <s v="x"/>
    <s v="x"/>
    <s v="Open Government Capabilities"/>
    <b v="0"/>
    <m/>
    <m/>
    <m/>
    <m/>
    <m/>
    <m/>
    <m/>
    <s v="Open government capabilities"/>
    <s v="x"/>
    <s v="x"/>
    <s v="x"/>
    <s v="EU Blockchain Observatory and Forum - Initiatives Map"/>
    <s v="validated"/>
    <x v="0"/>
    <m/>
    <s v="from IPSO (Marco Combetto)"/>
    <d v="2021-09-22T00:00:00"/>
    <m/>
  </r>
  <r>
    <s v="IPSO-50044"/>
    <s v="e-Auction 3.0"/>
    <s v="https://idf.solutions/idf-e-auction-3-0/"/>
    <m/>
    <s v="In October 2015 Innovations and Development Foundation began working on a next generation of decentralised, blockchain E-auction system. The platform is built for supporting non-corrupt, transparent privatisation process of state and regional property, land and enterprises. The first phase of the project was launched in February 2016.The strategy for improving the state property privatisation and lease process is based on the emerging, innovative models, that apply transformational changes to components which are relevant for Ukraine. Models offer the latest technological solutions, such as complete decentralisation/distribution based on blockchain and transparency for easy monitoring through API."/>
    <s v="National"/>
    <x v="31"/>
    <s v="UA"/>
    <s v="Ministry of Finance"/>
    <s v="Central-Government"/>
    <x v="3"/>
    <s v="General public services n.e.c."/>
    <x v="5"/>
    <x v="8"/>
    <m/>
    <s v="Services"/>
    <m/>
    <m/>
    <m/>
    <m/>
    <m/>
    <m/>
    <m/>
    <m/>
    <m/>
    <m/>
    <m/>
    <m/>
    <m/>
    <s v="Public services and engagement"/>
    <s v="Supporting disintermediation "/>
    <x v="1"/>
    <s v="No"/>
    <s v="No"/>
    <s v="No"/>
    <s v="G2C"/>
    <m/>
    <m/>
    <s v="Disintermediation and decentralised networks"/>
    <m/>
    <m/>
    <m/>
    <s v="Improved Public Service"/>
    <m/>
    <s v="x"/>
    <s v="x"/>
    <m/>
    <m/>
    <b v="0"/>
    <b v="0"/>
    <m/>
    <m/>
    <m/>
    <m/>
    <m/>
    <m/>
    <m/>
    <b v="0"/>
    <m/>
    <m/>
    <m/>
    <s v="EU Blockchain Observatory and Forum - Initiatives Map"/>
    <s v="validated"/>
    <x v="0"/>
    <m/>
    <s v="from IPSO (Marco Combetto)"/>
    <d v="2021-09-22T00:00:00"/>
    <m/>
  </r>
  <r>
    <s v="IPSO-50045"/>
    <s v="R3 Project Maison"/>
    <s v="https://www.reuters.com/article/us-r3-fca/r3-uk-regulator-and-banks-team-up-on-blockchain-based-mortgage-reporting-idUKKCN1BN0QX"/>
    <m/>
    <s v="R3 CEV has partnered with Britain's financial watchdog and two large banks to develop a blockchain-based application to improve the regulatory reporting of mortgage transactions. R3 said on Tuesday that it had developed a prototype of the system together with the Financial Conduct Authority, the Royal Bank of Scotland Group and another global bank which did not wish to be named. The system, which was built using  blockchain called Corda, enables banks to generate automated delivery receipts for the regulator each time a mortgage is booked. The organizations hope that it can reduce the cost of the process and the risk of error. The FCA prototype â€œcan give the regulator a new tool capable of overseeing mortgage activity much more quickly and efficiently than before whilst greatly reducing data inconsistencies,â€ Richard Crook, head of emerging technology at RBS, said in a statement."/>
    <s v="National"/>
    <x v="10"/>
    <s v="UK"/>
    <s v="Financial Conduct Authority (FCA)"/>
    <s v="Central-Government"/>
    <x v="3"/>
    <s v="General public services n.e.c."/>
    <x v="3"/>
    <x v="5"/>
    <m/>
    <s v="Services"/>
    <m/>
    <m/>
    <m/>
    <m/>
    <m/>
    <m/>
    <m/>
    <m/>
    <m/>
    <m/>
    <m/>
    <m/>
    <m/>
    <s v="Public services and engagement"/>
    <s v="Financial management and support "/>
    <x v="1"/>
    <s v="No"/>
    <s v="No"/>
    <s v="No"/>
    <s v="G2G"/>
    <m/>
    <m/>
    <s v="Process digitalisation"/>
    <m/>
    <m/>
    <m/>
    <b v="0"/>
    <m/>
    <m/>
    <m/>
    <m/>
    <m/>
    <s v="Improved Administration Efficency"/>
    <s v="Improved Administrative Efficiency"/>
    <m/>
    <s v="x"/>
    <s v="x"/>
    <s v="x"/>
    <s v="x"/>
    <s v="x"/>
    <s v="x"/>
    <s v="Open government capabilities"/>
    <s v="x"/>
    <m/>
    <m/>
    <s v="EU Blockchain Observatory and Forum - Initiatives Map"/>
    <s v="validated"/>
    <x v="0"/>
    <m/>
    <s v="from IPSO (Marco Combetto)"/>
    <d v="2021-09-22T00:00:00"/>
    <m/>
  </r>
  <r>
    <s v="IPSO-50046"/>
    <s v="GovCoin Proof of Concept"/>
    <s v="http://www.cityam.com/245128/government-has-quietly-been-testing-blockchain-technology"/>
    <m/>
    <s v="Novel payment models will enable HM Treasury (HMT) and the Department for Work and Pensions (DWP) to distribute welfare support more efficiently and improve policy delivery. By applying DLTs in the registration and payment processes for government grants and benefits, DWP will be better equipped to: (1) Prevent financial losses through fraud and error, (2) Support the most vulnerable citizens by offering them the benefits of full financial inclusion, (3) Support the achievement of the governmentâ€™s wider policy objectives, especially getting people out of poverty in a sustainable way and (4) Offer good value for money and place public expenditure on a sustainable footing. A large number of welfare claimants are un- or under-banked and face barriers to greater financial inclusion such as credit checks, access to traditional financial products, and the costs of unauthorised transactions. DLTs offer a cheap and supportive means of getting these claimants into the benefits system. Digital identities could be confirmed through distributed ledgers running on securely-encoded devices â€” or even through software on a mobile device â€” which would allow end-users to receive benefits directly, at reduced transaction costs to banks or local authorities. This may allow them to become more fully included in the financial system through a secure distribution point that is more reliable than a bank account. Such a solution could also be linked with other systems to reduce the level of fraud and official error in the delivery of benefits, as identities would be more difficult to forge. Such activities may help to achieve one of the DWPâ€™s principal policy objectives: to lift people sustainably out of the cycle of poverty and state dependence. Through the innovative application of such technologies, it would be possible â€” with agreement from the benefit claimant in question â€” to set rules at both the recipient and merchant ends of welfare transactions. This may present the opportunity for ministers to consider options for achieving better policy outcomes from the distribution of welfare support by agreeing or setting rules around the use of benefits."/>
    <s v="National"/>
    <x v="10"/>
    <s v="UK"/>
    <s v="Department of Work and Pensions"/>
    <s v="Central-Government"/>
    <x v="0"/>
    <s v="General services."/>
    <x v="3"/>
    <x v="6"/>
    <m/>
    <s v="Services"/>
    <m/>
    <m/>
    <m/>
    <m/>
    <m/>
    <m/>
    <m/>
    <m/>
    <m/>
    <m/>
    <m/>
    <m/>
    <m/>
    <s v="Public services and engagement"/>
    <s v="Financial management and support "/>
    <x v="1"/>
    <s v="No"/>
    <s v="No"/>
    <s v="Yes"/>
    <s v="G2C"/>
    <m/>
    <m/>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47"/>
    <s v="RMGÂ® The New Digital Gold Standard"/>
    <s v="http://www.royalmint.com/rmg"/>
    <m/>
    <s v="The Royal Mint, the world's leading export mint, and CME Group, the world's leading and most diverse derivatives marketplace, announced a collaboration to transform the way that market participants can trade gold. The Royal Mint, a 1,000-year-old institution owned by HM Treasury, has partnered with CME Group to build and launch a digitised gold offering called Royal Mint Gold (RMG). RMG will change the way traders and investors trade, execute and settle gold. The innovative new product will see The Royal Mint issue RMG as a digital record of ownership for gold stored at its highly-secure on-site bullion vault storage facility. CME Group will develop, implement and operate the productâ€™s digital trading platform. Taken together, this new service will provide an easier, cost-effective and cryptographically secure alternative to buying, holding and trading spot gold."/>
    <s v="National"/>
    <x v="10"/>
    <s v="UK"/>
    <s v="The Royal Mint"/>
    <s v="Central-Government"/>
    <x v="3"/>
    <s v="General public services n.e.c."/>
    <x v="5"/>
    <x v="1"/>
    <m/>
    <s v="Services"/>
    <m/>
    <m/>
    <m/>
    <m/>
    <m/>
    <m/>
    <m/>
    <m/>
    <m/>
    <m/>
    <m/>
    <m/>
    <m/>
    <s v="Public services and engagement"/>
    <s v="Supporting disintermediation "/>
    <x v="1"/>
    <s v="No"/>
    <s v="No"/>
    <s v="No"/>
    <s v="G2C"/>
    <m/>
    <m/>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48"/>
    <s v="Distributed Ledger-based Gross Settlement System"/>
    <s v="https://www.computerworld.com/article/3121228/bank-of-england-wants-next-payment-system-to-be-blockchain-ready.html"/>
    <m/>
    <s v="The Bank of England wants to open its interbank settlement service to blockchain technologies as part of a major revamp of the system. The bank is not suggesting that U.K. banks should begin processing bitcoin payments as a matter of routine. However, it does want the replacement for its aging real-time gross settlement (RTGS) system to be ready for whatever the industry is likely to throw at it when it goes into service in 2020. It identified five key strategic drivers for the new RTGS system in a consultation document, &quot;A new RTGS service for the U.K.: safeguarding stability, enabling innovation&quot;. Among them, it lists the need to interface with new technologies such as distributed ledgers. These are often referred to as blockchains, and include systems such as bitcoin and Ethereum. In the bank's view, these systems -- and, indeed, the entire concept of distributed ledgers -- are still in their infancy, but if they achieve critical mass, it wants to be ready for them."/>
    <s v="National"/>
    <x v="10"/>
    <s v="UK"/>
    <s v="Bank of England"/>
    <s v="Central-Government"/>
    <x v="3"/>
    <s v="General public services n.e.c."/>
    <x v="3"/>
    <x v="5"/>
    <m/>
    <s v="Services"/>
    <m/>
    <m/>
    <m/>
    <m/>
    <m/>
    <m/>
    <m/>
    <m/>
    <m/>
    <m/>
    <m/>
    <m/>
    <m/>
    <s v="Public services and engagement"/>
    <s v="Financial management and support "/>
    <x v="1"/>
    <s v="No"/>
    <s v="No"/>
    <s v="Yes"/>
    <s v="G2B"/>
    <m/>
    <m/>
    <s v="Process digitalisation"/>
    <m/>
    <m/>
    <m/>
    <b v="0"/>
    <m/>
    <m/>
    <m/>
    <m/>
    <m/>
    <s v="Improved Administration Efficency"/>
    <s v="Improved Administrative Efficiency"/>
    <m/>
    <s v="x"/>
    <s v="x"/>
    <s v="x"/>
    <m/>
    <m/>
    <m/>
    <s v="Open government capabilities"/>
    <s v="x"/>
    <m/>
    <m/>
    <s v="EU Blockchain Observatory and Forum - Initiatives Map"/>
    <s v="validated"/>
    <x v="0"/>
    <m/>
    <s v="from IPSO (Marco Combetto)"/>
    <d v="2021-09-22T00:00:00"/>
    <m/>
  </r>
  <r>
    <s v="IPSO-50049"/>
    <s v="Food Standards Agency"/>
    <s v="https://www.coindesk.com/markets/2018/07/02/uk-food-watchdog-trials-blockchain-for-meat-inspection/"/>
    <m/>
    <s v="The U.K.'s Food Standards Agency (FSA), a safety watchdog, has successfully Proof of Concepted a blockchain-based supply chain monitoring system. The trial tracked meat produced in an unnamed cattle slaughterhouse, providing improved transparency throughout the supply chain, according to a press release. Both the slaughterhouse and the FSA tracked data provided in the trial. The approach has been to develop data standards with industry that will make theory reality and It's been possible to show that blockchain does indeed work in this part of the food industry. There are great opportunities now for industry and government to work together to expand and develop this approach."/>
    <s v="National"/>
    <x v="10"/>
    <s v="UK"/>
    <s v="Food Standards Agency"/>
    <s v="Central-Government"/>
    <x v="3"/>
    <s v="Agriculture, forestry, fishing and hunting"/>
    <x v="4"/>
    <x v="0"/>
    <m/>
    <s v="Services"/>
    <m/>
    <m/>
    <m/>
    <m/>
    <m/>
    <m/>
    <m/>
    <m/>
    <m/>
    <m/>
    <m/>
    <m/>
    <m/>
    <s v="Public services and engagement"/>
    <s v="Tracking of goods and assets along the supply chain "/>
    <x v="1"/>
    <s v="No"/>
    <s v="No"/>
    <s v="No"/>
    <s v="G2B"/>
    <m/>
    <m/>
    <s v="Tracking of goods, supply chain, iot"/>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60132"/>
    <s v="Sentilo BCN - Plataforma de Sensors i Actuadors de Barcelona"/>
    <s v="https://connecta.bcn.cat/connecta-catalog-web/component/map_x000a_https://www.researchgate.net/figure/Sentilo-Data-Collection-platform_fig2_304580274"/>
    <m/>
    <s v="The Barcelona City Council, through the Municipal Institute of Informatics (IMI), started in November 2012 a project conceived for define the strategy and the necessary actions  in order to achieve global positioning Barcelona as a reference in the field of Smart Cities. Sentilo is an open source sensor and actuator platform designed to fit in the Smart City architecture of any city who looks for openness and easy interoperability. It is built, used, and supported by an active and diverse community of cities and companies that believe that using open standards and free software is the first smart decision a Smart City should take. In order to avoid vertical solutions, Sentilo is designed as a cross platorm with the objective of sharing information between heterogeneous systems and to easily integrate legacy applications."/>
    <s v="Local"/>
    <x v="22"/>
    <s v="ES"/>
    <s v="City of Barcelona"/>
    <s v="Local Government"/>
    <x v="1"/>
    <s v="General services."/>
    <x v="1"/>
    <x v="1"/>
    <m/>
    <s v="Communication"/>
    <s v="Natural language processing"/>
    <s v="Machine learning"/>
    <s v="text analysis"/>
    <s v="A-MLA"/>
    <m/>
    <m/>
    <m/>
    <m/>
    <s v="Minimal-risk"/>
    <s v=" 0 Confident"/>
    <m/>
    <m/>
    <m/>
    <s v="Public services and engagement"/>
    <s v="Service integration (various)"/>
    <x v="0"/>
    <s v="Yes"/>
    <s v="No"/>
    <s v="Yes"/>
    <s v="G2C"/>
    <s v="Dynamic Data"/>
    <s v="Location Data"/>
    <s v="Smart city"/>
    <s v="Yes"/>
    <s v="4 - AI4DQ"/>
    <s v="Organizational / Sustained Change"/>
    <s v="Improved Public Service"/>
    <m/>
    <s v="x"/>
    <m/>
    <s v="x"/>
    <m/>
    <s v="Open Government Capabilities"/>
    <b v="0"/>
    <m/>
    <m/>
    <m/>
    <m/>
    <m/>
    <m/>
    <m/>
    <s v="Open government capabilities"/>
    <s v="x"/>
    <s v="x"/>
    <m/>
    <s v="IPSO DB"/>
    <s v="validated"/>
    <x v="0"/>
    <m/>
    <s v="from IPSO (Marco Combetto)"/>
    <d v="2021-09-22T00:00:00"/>
    <m/>
  </r>
  <r>
    <s v="IPSO-70001"/>
    <s v="Aragon General Directorate of Contracting, Blockchain Project"/>
    <s v="https://www.europapress.es/aragon/noticia-aragon-pionera-apostar-tecnologia-blockchain-integrandose-asociacion-alastria-20180917130921.html"/>
    <m/>
    <s v="As part of a larger project aiming to use blockchain in order to transform public administration and the provision of public services, the General Directorate of Contracting within the Government of Aragon has launched a project in which blockchain will be used to register the bids received for public contracts and evaluate them in an automated ways."/>
    <s v="Regional"/>
    <x v="22"/>
    <s v="ES"/>
    <s v="Aragon General Directorate of Contracting"/>
    <s v="Regional Government"/>
    <x v="1"/>
    <s v="General services."/>
    <x v="3"/>
    <x v="1"/>
    <m/>
    <s v="Services"/>
    <m/>
    <m/>
    <m/>
    <m/>
    <m/>
    <m/>
    <m/>
    <m/>
    <m/>
    <m/>
    <m/>
    <m/>
    <m/>
    <s v="Internal management"/>
    <s v="Procurement management"/>
    <x v="1"/>
    <s v="No"/>
    <s v="No"/>
    <s v="Yes"/>
    <s v="G2G"/>
    <m/>
    <m/>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2"/>
    <s v="Basque Government Blockchain project"/>
    <s v="https://cointelegraph.com/news/spanish-city-of-bilbao-launches-171k-tender-to-develop-public-blockchain-network"/>
    <m/>
    <s v="The city of Bilbao has launched a tender to get ideas for the implementation of blockchain in public services. The winning company would prepare a digital platform to facilitate the exchange of data between different public institutions by using blockchain and smart contracts."/>
    <s v="Local"/>
    <x v="22"/>
    <s v="ES"/>
    <s v="City of Bilbao"/>
    <s v="Local Government"/>
    <x v="1"/>
    <s v="General services."/>
    <x v="3"/>
    <x v="1"/>
    <m/>
    <s v="Services"/>
    <m/>
    <m/>
    <m/>
    <m/>
    <m/>
    <m/>
    <m/>
    <m/>
    <m/>
    <m/>
    <m/>
    <m/>
    <m/>
    <s v="Internal management"/>
    <s v="Procurement management"/>
    <x v="1"/>
    <s v="No"/>
    <s v="No"/>
    <s v="Yes"/>
    <s v="G2G"/>
    <m/>
    <m/>
    <s v="Data access and reuse"/>
    <m/>
    <m/>
    <m/>
    <b v="0"/>
    <m/>
    <m/>
    <m/>
    <m/>
    <m/>
    <s v="Improved Administration Efficency"/>
    <s v="Improved Administrative Efficiency"/>
    <m/>
    <s v="x"/>
    <s v="x"/>
    <s v="x"/>
    <m/>
    <m/>
    <m/>
    <s v="Open government capabilities"/>
    <s v="x"/>
    <m/>
    <m/>
    <s v="Emerging technologies in public procurement"/>
    <s v="validated"/>
    <x v="0"/>
    <m/>
    <s v="from IPSO (Marco Combetto)"/>
    <d v="2021-09-22T00:00:00"/>
    <m/>
  </r>
  <r>
    <s v="IPSO-70003"/>
    <s v="V-ICT-OR Blockchain Project"/>
    <s v="https://pdfs.semanticscholar.org/1384/6690e1b39896899fc0ad4e00a9164d00dd68.pdf"/>
    <m/>
    <s v="V-ICT-OR (the membership organization for those involved in ICT and information management at Flemish local governments) teamed up with Digipolis to launch a challenge for blockchain solutions for procurement. The project was used as a way to become acquainted with a new way of organising the procurement process. It was successfully implemented and the solution is currently being programmed."/>
    <s v="Regional"/>
    <x v="2"/>
    <s v="BE"/>
    <s v="Digipolis"/>
    <s v="Regional Government"/>
    <x v="1"/>
    <s v="General services."/>
    <x v="3"/>
    <x v="5"/>
    <m/>
    <s v="Services"/>
    <m/>
    <m/>
    <m/>
    <m/>
    <m/>
    <m/>
    <m/>
    <m/>
    <m/>
    <m/>
    <m/>
    <m/>
    <m/>
    <s v="Internal management"/>
    <s v="Procurement management"/>
    <x v="1"/>
    <s v="No"/>
    <s v="No"/>
    <s v="Yes"/>
    <s v="G2G"/>
    <m/>
    <m/>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6"/>
    <s v="Digipolis Antwerp, Smart procurement tool"/>
    <s v="https://antwerpen.digipolis.be/en/blog/Blockchain-projects-in-Antwerp"/>
    <m/>
    <s v="Digipolis, the IT agency for Antwerp, is developing a blockchain-based application together with its partner for the project, BallistiX, which will allow for the publication of a quotation request and submission and opening of quotations. It is believed that the use of blockchain will guarantee the reliability of each step of the procurement process, as they will be recorded in a transparent manner."/>
    <s v="Local"/>
    <x v="2"/>
    <s v="BE"/>
    <s v="Digipolis"/>
    <s v="Local Government"/>
    <x v="1"/>
    <s v="General services."/>
    <x v="3"/>
    <x v="1"/>
    <m/>
    <s v="Services"/>
    <m/>
    <m/>
    <m/>
    <m/>
    <m/>
    <m/>
    <m/>
    <m/>
    <m/>
    <m/>
    <m/>
    <m/>
    <m/>
    <s v="Internal management"/>
    <s v="Procurement management"/>
    <x v="1"/>
    <s v="No"/>
    <s v="No"/>
    <s v="Yes"/>
    <s v="G2G"/>
    <m/>
    <m/>
    <s v="Disintermediation and decentralised networks"/>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7"/>
    <s v="Malta Information Technology Agency (MITA),  Smart Public Contracts"/>
    <s v="https://ideas.repec.org/a/igg/jitpm0/v10y2019i2p16-28.html"/>
    <m/>
    <s v="Under the project, MITA and the University of Malta are collaborating to develop a first prototype of a smart contract with the aim of turring their public procurement contracts into smart contracts. The project will develop a smart contract which will automatically record events on the blockchain, a centralised database to record other events not on the blockchain, and a centralised web application to provide an interface with the smart contract and the centralised database."/>
    <s v="National"/>
    <x v="21"/>
    <s v="MT"/>
    <s v="MITA"/>
    <s v="Central-Government"/>
    <x v="1"/>
    <s v="General services."/>
    <x v="3"/>
    <x v="1"/>
    <m/>
    <s v="Services"/>
    <m/>
    <m/>
    <m/>
    <m/>
    <m/>
    <m/>
    <m/>
    <m/>
    <m/>
    <m/>
    <m/>
    <m/>
    <m/>
    <s v="Internal management"/>
    <s v="Procurement management"/>
    <x v="1"/>
    <s v="No"/>
    <s v="No"/>
    <s v="Yes"/>
    <s v="G2G"/>
    <m/>
    <m/>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8"/>
    <s v="Ministry of Public Administration, Big data project"/>
    <s v="http://www.mju.gov.si/en/media_room/news/8631/"/>
    <m/>
    <s v="The ministry collaborated with EMC Dell to implement a first Proof of Concept project exploring the opportunities of using big data to drive a data-driven public administration. Data on human resources, finance and public procurement was combined with external data sources. The results of the analysis showed that there was considerable potential for lowering costs related to public procurement."/>
    <s v="National"/>
    <x v="26"/>
    <s v="SI"/>
    <s v="Ministry of Public Administration"/>
    <s v="Governmental"/>
    <x v="1"/>
    <s v="General services."/>
    <x v="4"/>
    <x v="0"/>
    <m/>
    <s v="Services"/>
    <m/>
    <m/>
    <m/>
    <m/>
    <m/>
    <m/>
    <m/>
    <m/>
    <m/>
    <m/>
    <m/>
    <m/>
    <m/>
    <m/>
    <s v="Procurement"/>
    <x v="2"/>
    <m/>
    <s v="No"/>
    <s v="Yes"/>
    <m/>
    <m/>
    <m/>
    <s v="Business intelligence"/>
    <m/>
    <m/>
    <m/>
    <b v="0"/>
    <m/>
    <m/>
    <m/>
    <m/>
    <m/>
    <b v="0"/>
    <b v="0"/>
    <m/>
    <m/>
    <m/>
    <m/>
    <m/>
    <m/>
    <m/>
    <b v="0"/>
    <m/>
    <m/>
    <m/>
    <s v="IPSO DB"/>
    <s v="validated"/>
    <x v="1"/>
    <m/>
    <s v="from IPSO (Marco Combetto)"/>
    <d v="2021-09-22T00:00:00"/>
    <m/>
  </r>
  <r>
    <s v="IPSO-70009"/>
    <s v="Procurement Monitoring Bureau, ZoomChart"/>
    <s v="https://zoomcharts.wordpress.com/2015/03/09/zoomcharts-on-the-procurement-monitoring-bureau-of-latvia-website/"/>
    <m/>
    <s v="The Procurement Monitoring Bureau of Latvia has integrated the ZoomChart software to provide a functional and visually stimulating information on procurement activities."/>
    <s v="National"/>
    <x v="19"/>
    <s v="LV"/>
    <s v="Procurement Monitoring Bureau of Latvia"/>
    <s v="Governmental"/>
    <x v="1"/>
    <s v="General services."/>
    <x v="5"/>
    <x v="0"/>
    <m/>
    <s v="Services"/>
    <m/>
    <m/>
    <m/>
    <m/>
    <m/>
    <m/>
    <m/>
    <m/>
    <m/>
    <m/>
    <m/>
    <m/>
    <m/>
    <m/>
    <s v="Procurement"/>
    <x v="2"/>
    <m/>
    <s v="No"/>
    <s v="Yes"/>
    <m/>
    <m/>
    <m/>
    <s v="Data visualisation"/>
    <m/>
    <m/>
    <m/>
    <b v="0"/>
    <m/>
    <m/>
    <m/>
    <m/>
    <m/>
    <b v="0"/>
    <b v="0"/>
    <m/>
    <m/>
    <m/>
    <m/>
    <m/>
    <m/>
    <m/>
    <b v="0"/>
    <m/>
    <m/>
    <m/>
    <s v="IPSO DB"/>
    <s v="validated"/>
    <x v="1"/>
    <m/>
    <s v="from IPSO (Marco Combetto)"/>
    <d v="2021-09-22T00:00:00"/>
    <m/>
  </r>
  <r>
    <s v="IPSO-70010"/>
    <s v="Department of Mobility &amp; Public Works, Medium for Economic Data, Information and Applications on Public Procurement (MEDIAAN)"/>
    <s v="https://www.vlerick.com/~/media/corporate-marketing/our-expertise/pdf/20170927BarometerInnovativePublicProcurement.pdf"/>
    <m/>
    <s v="MEDIAAN is an online platform that gathers a wide array of applications, databases, and other instruments related to pricing of public procurement contracts and cost engineering aspects with regard to infrastructure projects. It uses historical data from past tenders to provide the purchasing government support for pricing analysis, pricing assessment, and pricing review. The user can get analysis on various parameters - quantity, time, award procedure etc."/>
    <s v="National"/>
    <x v="2"/>
    <s v="BE"/>
    <s v="Department of Mobility &amp; Public Works"/>
    <s v="Governmental"/>
    <x v="1"/>
    <s v="General services."/>
    <x v="5"/>
    <x v="0"/>
    <m/>
    <s v="Services"/>
    <m/>
    <m/>
    <m/>
    <m/>
    <m/>
    <m/>
    <m/>
    <m/>
    <m/>
    <m/>
    <m/>
    <m/>
    <m/>
    <m/>
    <s v="Procurement"/>
    <x v="2"/>
    <m/>
    <s v="No"/>
    <s v="Yes"/>
    <m/>
    <m/>
    <m/>
    <s v="Auditing and logging"/>
    <m/>
    <m/>
    <m/>
    <b v="0"/>
    <m/>
    <m/>
    <m/>
    <m/>
    <m/>
    <b v="0"/>
    <b v="0"/>
    <m/>
    <m/>
    <m/>
    <m/>
    <m/>
    <m/>
    <m/>
    <b v="0"/>
    <m/>
    <m/>
    <m/>
    <s v="IPSO DB"/>
    <s v="validated"/>
    <x v="1"/>
    <m/>
    <s v="from IPSO (Marco Combetto)"/>
    <d v="2021-09-22T00:00:00"/>
    <m/>
  </r>
  <r>
    <s v="IPSO-70011"/>
    <s v="Agjencia Erokurimit Publik, Business intelligence project"/>
    <s v="http://www.app.gov.al/GetData/DownloadDoc?documentId=d782105f-29d1-42a6-af38-649d90be2179"/>
    <m/>
    <s v="Albania's public procurement agency undertook a project to augment the functionalities of its electronic procurement portal. As part of this, they developed a 'business intelligence' system for complex reporting and analysis. Other initiatives included an archiving system for completed procedures, automation of inventory and realization records etc."/>
    <s v="National"/>
    <x v="32"/>
    <s v="AL"/>
    <s v="Agjencia Erokurimit Publik"/>
    <s v="Governmental"/>
    <x v="1"/>
    <s v="General services."/>
    <x v="5"/>
    <x v="0"/>
    <m/>
    <s v="Services"/>
    <m/>
    <m/>
    <m/>
    <m/>
    <m/>
    <m/>
    <m/>
    <m/>
    <m/>
    <m/>
    <m/>
    <m/>
    <m/>
    <m/>
    <s v="Procurement"/>
    <x v="2"/>
    <m/>
    <s v="No"/>
    <s v="Yes"/>
    <m/>
    <m/>
    <m/>
    <s v="Business intelligence"/>
    <m/>
    <m/>
    <m/>
    <b v="0"/>
    <m/>
    <m/>
    <m/>
    <m/>
    <m/>
    <b v="0"/>
    <b v="0"/>
    <m/>
    <m/>
    <m/>
    <m/>
    <m/>
    <m/>
    <m/>
    <b v="0"/>
    <m/>
    <m/>
    <m/>
    <s v="IPSO DB"/>
    <s v="validated"/>
    <x v="1"/>
    <m/>
    <s v="from IPSO (Marco Combetto)"/>
    <d v="2021-09-22T00:00:00"/>
    <m/>
  </r>
  <r>
    <s v="IPSO-70012"/>
    <s v="IT Directorate, Ministry of Public Administration, SKRINJA 2.0"/>
    <s v="http://www.mju.gov.si/en/areas_of_work/information_and_communications_technology/"/>
    <m/>
    <s v="The ICT department of the Ministry of Public Administration is planning to implement a data warehouse and business intelligence system that shall be configured as a horizontal service on Government Computer Cloud till 2022 to promote data-driven decision making in public administration. The Ministry also handles the procurement activities of the country and therefore there is a prospect of utilising the system in the procurement procedures as well."/>
    <s v="National"/>
    <x v="26"/>
    <s v="SI"/>
    <s v="Ministry of Public Administration,"/>
    <s v="Central-Government"/>
    <x v="1"/>
    <s v="Public Services"/>
    <x v="3"/>
    <x v="1"/>
    <m/>
    <s v="Planning"/>
    <s v="Planning and Scheduling"/>
    <m/>
    <m/>
    <s v="B-LGA"/>
    <m/>
    <m/>
    <m/>
    <m/>
    <s v="Minimal-risk"/>
    <s v=" 0 Confident"/>
    <m/>
    <m/>
    <m/>
    <s v="Analysis, monitoring and regulatory research"/>
    <s v="Information analysis processes"/>
    <x v="0"/>
    <m/>
    <s v="No"/>
    <s v="Yes"/>
    <s v="G2G"/>
    <s v="Dynamic Data"/>
    <s v="Streaming Data"/>
    <s v="Business intelligence"/>
    <s v="Yes"/>
    <m/>
    <s v="Incremental / Technical Change"/>
    <b v="0"/>
    <m/>
    <m/>
    <m/>
    <m/>
    <m/>
    <s v="Improved Administration Efficency"/>
    <s v="Improved Administrative Efficiency"/>
    <m/>
    <m/>
    <s v="x"/>
    <m/>
    <m/>
    <m/>
    <m/>
    <b v="0"/>
    <m/>
    <m/>
    <m/>
    <s v="IPSO DB"/>
    <s v="validated"/>
    <x v="0"/>
    <m/>
    <s v="from IPSO (Marco Combetto)"/>
    <d v="2021-09-22T00:00:00"/>
    <m/>
  </r>
  <r>
    <s v="IPSO-70013"/>
    <s v="Red flags"/>
    <s v="http://redflags.eu/"/>
    <m/>
    <s v="The European Commission funded project provides an interactive tool that allows for the monitoring of procurement processes. It automatically checks procurement documents and flags risky procurement documents using a special algorithm. Users can subscribe to receive alerts if risky procurements are published in their field of interest."/>
    <s v="Multinational"/>
    <x v="16"/>
    <s v="HU"/>
    <s v="Transparency International Hungary"/>
    <s v="Governmental"/>
    <x v="1"/>
    <s v="General services."/>
    <x v="5"/>
    <x v="0"/>
    <m/>
    <s v="Services"/>
    <m/>
    <m/>
    <m/>
    <m/>
    <m/>
    <m/>
    <m/>
    <m/>
    <m/>
    <m/>
    <m/>
    <m/>
    <m/>
    <m/>
    <s v="Procurement"/>
    <x v="2"/>
    <m/>
    <s v="No"/>
    <s v="Yes"/>
    <m/>
    <m/>
    <m/>
    <s v="Auditing and logging"/>
    <m/>
    <m/>
    <m/>
    <b v="0"/>
    <m/>
    <m/>
    <m/>
    <m/>
    <m/>
    <b v="0"/>
    <b v="0"/>
    <m/>
    <m/>
    <m/>
    <m/>
    <m/>
    <m/>
    <m/>
    <b v="0"/>
    <m/>
    <m/>
    <m/>
    <s v="IPSO DB"/>
    <s v="validated"/>
    <x v="1"/>
    <m/>
    <s v="from IPSO (Marco Combetto)"/>
    <d v="2021-09-22T00:00:00"/>
    <m/>
  </r>
  <r>
    <s v="IPSO-70014"/>
    <s v="Agency for Public Management and eGovernment, Digital procurement program"/>
    <s v="https://www.supplychaindigital.com/company/difi-digitising-procurement"/>
    <m/>
    <s v="Under the program, the agency is first working on capturing all the data from transactions between suppliers and public buyers. Their plan for doing this involves setting up a system whereby invoices are automatically sent over the Peppol network to both the consumer and to DIFI, which stores them in a single database. The first step is to test this concept, through a first pilot due this year. The idea is that eventually this data can be used to help automate various parts of the procurement process. One initial hypotheses on how this could be done is automated categorisation of the product types that are being procured. It is thought that the data could also be used to provide input into the state budget."/>
    <s v="National"/>
    <x v="23"/>
    <s v="NO"/>
    <s v="Agency for Public Management and eGovernment"/>
    <s v="Governmental"/>
    <x v="1"/>
    <s v="General services."/>
    <x v="5"/>
    <x v="0"/>
    <m/>
    <s v="Services"/>
    <m/>
    <m/>
    <m/>
    <m/>
    <m/>
    <m/>
    <m/>
    <m/>
    <m/>
    <m/>
    <m/>
    <m/>
    <m/>
    <m/>
    <s v="Procurement"/>
    <x v="2"/>
    <s v="Large"/>
    <s v="No"/>
    <s v="Yes"/>
    <m/>
    <m/>
    <m/>
    <s v="Auditing and logging"/>
    <m/>
    <m/>
    <m/>
    <b v="0"/>
    <m/>
    <m/>
    <m/>
    <m/>
    <m/>
    <b v="0"/>
    <b v="0"/>
    <m/>
    <m/>
    <m/>
    <m/>
    <m/>
    <m/>
    <m/>
    <b v="0"/>
    <m/>
    <m/>
    <m/>
    <s v="IPSO DB"/>
    <s v="validated"/>
    <x v="1"/>
    <m/>
    <s v="from IPSO (Marco Combetto)"/>
    <d v="2021-09-22T00:00:00"/>
    <m/>
  </r>
  <r>
    <s v="IPSO-70015"/>
    <s v="Consip, Open data platform"/>
    <s v="https://dati.consip.it/"/>
    <m/>
    <s v="Consip wanted to publish data on all public tenders so that stakeholders can examine and analyse the data themselves. In order to do this they have set up an open data platform which runs on the open source CKAN cloud infrastructure platform."/>
    <s v="National"/>
    <x v="12"/>
    <s v="IT"/>
    <s v="Consip"/>
    <s v="Governmental"/>
    <x v="1"/>
    <s v="General services."/>
    <x v="5"/>
    <x v="0"/>
    <m/>
    <s v="Services"/>
    <m/>
    <m/>
    <m/>
    <m/>
    <m/>
    <m/>
    <m/>
    <m/>
    <m/>
    <m/>
    <m/>
    <m/>
    <m/>
    <m/>
    <s v="Procurement"/>
    <x v="2"/>
    <m/>
    <s v="No"/>
    <s v="Yes"/>
    <m/>
    <m/>
    <m/>
    <s v="Data access and reuse"/>
    <m/>
    <m/>
    <m/>
    <b v="0"/>
    <m/>
    <m/>
    <m/>
    <m/>
    <m/>
    <b v="0"/>
    <b v="0"/>
    <m/>
    <m/>
    <m/>
    <m/>
    <m/>
    <m/>
    <m/>
    <b v="0"/>
    <m/>
    <m/>
    <m/>
    <s v="IPSO DB"/>
    <s v="validated"/>
    <x v="1"/>
    <m/>
    <s v="from IPSO (Marco Combetto)"/>
    <d v="2021-09-22T00:00:00"/>
    <m/>
  </r>
  <r>
    <s v="IPSO-70016"/>
    <s v="ProZorro, Risk indicators"/>
    <s v="https://oecd-opsi.org/innovations/eprocurement-system-prozorro/"/>
    <m/>
    <s v="ProZorro is a hybrid electronic government e-procurement system created as the result of a partnership between business, government and the civil society in Ukraine. The system is an open source solution that makes use of the open contracting data standard. It works under the principle &quot;everyone can see everything&quot;. The monitoring tools developed enable analysis of public procurement, with information displayed about each tender, buyer and government authority. The system monitors risks of corruption in real time, using algorithms to flag high risk cases based on risk indicators. An automated risk-indicator engine scans all active electronic tenders for non-compliance and irregularities. Risky transactions are selected for further monitoring."/>
    <s v="National"/>
    <x v="31"/>
    <s v="UA"/>
    <s v="ProZorro"/>
    <s v="Governmental"/>
    <x v="1"/>
    <s v="General services."/>
    <x v="3"/>
    <x v="0"/>
    <m/>
    <s v="Services"/>
    <m/>
    <m/>
    <m/>
    <m/>
    <m/>
    <m/>
    <m/>
    <m/>
    <m/>
    <m/>
    <m/>
    <m/>
    <m/>
    <m/>
    <s v="Procurement"/>
    <x v="2"/>
    <s v="Large"/>
    <s v="No"/>
    <s v="Yes"/>
    <m/>
    <m/>
    <m/>
    <s v="Auditing and logging"/>
    <m/>
    <m/>
    <m/>
    <b v="0"/>
    <m/>
    <m/>
    <m/>
    <m/>
    <m/>
    <b v="0"/>
    <b v="0"/>
    <m/>
    <m/>
    <m/>
    <m/>
    <m/>
    <m/>
    <m/>
    <b v="0"/>
    <m/>
    <m/>
    <m/>
    <s v="IPSO DB"/>
    <s v="validated"/>
    <x v="1"/>
    <m/>
    <s v="from IPSO (Marco Combetto)"/>
    <d v="2021-09-22T00:00:00"/>
    <m/>
  </r>
  <r>
    <s v="IPSO-70017"/>
    <s v="ProZorro, Bid prediction"/>
    <s v="https://ocdsanalytics.com/ua/prozorro/ai/docs/"/>
    <m/>
    <s v="The ProZorro team is using Artificial Intelligence and machine learning in its work with the aim of developing a model that would predict the likelihood of a tender happening and being succesful. Another tool is able to predict the probability that a particular tender participant will leave the platform before completing the tender."/>
    <s v="National"/>
    <x v="31"/>
    <s v="UA"/>
    <s v="ProZorro"/>
    <s v="Central-Government"/>
    <x v="1"/>
    <s v="General services."/>
    <x v="4"/>
    <x v="5"/>
    <m/>
    <s v="Learning"/>
    <s v="Machine learning"/>
    <s v="Machine learning"/>
    <m/>
    <s v="A-MLA"/>
    <m/>
    <m/>
    <m/>
    <s v="Include automatic decision systems"/>
    <s v="Limited-risk"/>
    <s v=" 0 Confident"/>
    <m/>
    <m/>
    <m/>
    <s v="Enforcement"/>
    <s v="Predictive enforcement processes"/>
    <x v="0"/>
    <s v="Large"/>
    <s v="No"/>
    <s v="Yes"/>
    <s v="G2B"/>
    <s v="Dynamic Data"/>
    <s v="Streaming Data"/>
    <s v="Predictive systems"/>
    <m/>
    <m/>
    <s v="Incremental / Technical Change"/>
    <s v="Improved Public Service"/>
    <m/>
    <m/>
    <s v="x"/>
    <s v="x"/>
    <m/>
    <b v="0"/>
    <b v="0"/>
    <m/>
    <m/>
    <m/>
    <m/>
    <m/>
    <m/>
    <m/>
    <b v="0"/>
    <m/>
    <m/>
    <m/>
    <s v="IPSO DB"/>
    <s v="validated"/>
    <x v="0"/>
    <m/>
    <s v="from IPSO (Marco Combetto)"/>
    <d v="2021-09-22T00:00:00"/>
    <m/>
  </r>
  <r>
    <s v="IPSO-70018"/>
    <s v="ProZorro, CPV Prediction"/>
    <s v="https://ocdsanalytics.com/ua/prozorro/ai/docs/examples/"/>
    <m/>
    <s v="Prozorro has developed an AI tool that can predict the correct CPV codes and unit of measurement. The tool has not yet been implemented. It aims to make the platforms that provide the user-interface for organisations using the Prozorro data easier to use, reducing mis-classifications and errors;"/>
    <s v="National"/>
    <x v="31"/>
    <s v="UA"/>
    <s v="ProZorro"/>
    <s v="Central-Government"/>
    <x v="1"/>
    <s v="General services."/>
    <x v="3"/>
    <x v="5"/>
    <m/>
    <s v="Learning"/>
    <s v="Machine learning"/>
    <s v="Machine learning"/>
    <m/>
    <s v="A-MLA"/>
    <m/>
    <m/>
    <m/>
    <s v="Include automatic decision systems"/>
    <s v="Limited-risk"/>
    <s v=" 0 Confident"/>
    <m/>
    <m/>
    <m/>
    <s v="Public services and engagement"/>
    <s v="Service integration (various)"/>
    <x v="0"/>
    <s v="Large"/>
    <s v="No"/>
    <s v="Yes"/>
    <s v="G2B"/>
    <s v="Dynamic Data"/>
    <s v="Streaming Data"/>
    <s v="Predictive systems"/>
    <m/>
    <m/>
    <s v="Incremental / Technical Change"/>
    <s v="Improved Public Service"/>
    <m/>
    <m/>
    <s v="x"/>
    <s v="x"/>
    <m/>
    <b v="0"/>
    <b v="0"/>
    <m/>
    <m/>
    <m/>
    <m/>
    <m/>
    <m/>
    <m/>
    <b v="0"/>
    <m/>
    <m/>
    <m/>
    <s v="IPSO DB"/>
    <s v="validated"/>
    <x v="0"/>
    <m/>
    <s v="from IPSO (Marco Combetto)"/>
    <d v="2021-09-22T00:00:00"/>
    <m/>
  </r>
  <r>
    <s v="IPSO-70019"/>
    <s v="DoZorro AI tool"/>
    <s v="https://ti-ukraine.org/en/news/dozorro-artificial-intelligence-to-find-violations-in-prozorro-how-it-works/"/>
    <m/>
    <s v="The monitoring portal DoZorro is a platform where each participant in the system (supplier, customer, controlling authority, citizen) can provide feedback to the government customer or supplier. The new version of the platform provides software, which through its AI capabilities, is able to identify tenders with a high risk of corruption. The results of the beta test of this system were that 26% more tenders with unfounded selection of the winner were identified, 37% more tenders with groundless disqualification, and 298% more with participants' conspiracy. The system is intended to complement and support the work done by experts - making their work more efficient."/>
    <s v="National"/>
    <x v="31"/>
    <s v="UA"/>
    <s v="ProZorro"/>
    <s v="Central-Government"/>
    <x v="1"/>
    <s v="General services."/>
    <x v="1"/>
    <x v="1"/>
    <m/>
    <s v="Communication"/>
    <s v="Natural language processing"/>
    <s v="Machine learning"/>
    <s v="text analysis"/>
    <s v="A-MLA"/>
    <m/>
    <m/>
    <m/>
    <s v="Include automatic decision systems"/>
    <s v="Limited-risk"/>
    <s v=" 0 Confident"/>
    <m/>
    <m/>
    <m/>
    <s v="Enforcement"/>
    <s v="Predictive enforcement processes"/>
    <x v="0"/>
    <s v="Large"/>
    <s v="No"/>
    <s v="Yes"/>
    <s v="G2B"/>
    <s v="Historical Data"/>
    <s v="Historical Data"/>
    <s v="Detection systems"/>
    <m/>
    <m/>
    <s v="Incremental / Technical Change"/>
    <s v="Improved Public Service"/>
    <m/>
    <m/>
    <s v="x"/>
    <m/>
    <m/>
    <b v="0"/>
    <b v="0"/>
    <m/>
    <m/>
    <m/>
    <m/>
    <m/>
    <m/>
    <m/>
    <b v="0"/>
    <m/>
    <m/>
    <m/>
    <s v="IPSO DB"/>
    <s v="validated"/>
    <x v="0"/>
    <m/>
    <s v="from IPSO (Marco Combetto)"/>
    <d v="2021-09-22T00:00:00"/>
    <m/>
  </r>
  <r>
    <s v="IPSO-70020"/>
    <s v="Kommers (KAI) semantics check tool"/>
    <s v="http://www.primona.se/en/public-sector/our-modules-for-public-sector/kommers-kai/"/>
    <m/>
    <s v="An AI assistant is being integrated into the Primonas Kommers e-procurement platform. This tool can do a semantics check on requirements and other text in the procurement material which will decrease the risk of bidders misunderstanding the tender material and hence reduce the bidder risk. Kommers has public sector (as well as private sector) clients that will be able to access this functionality."/>
    <s v="National"/>
    <x v="18"/>
    <s v="SE"/>
    <s v="Primona"/>
    <s v="Private sector"/>
    <x v="1"/>
    <s v="General services."/>
    <x v="3"/>
    <x v="1"/>
    <m/>
    <s v="Communication"/>
    <s v="Natural language processing"/>
    <m/>
    <s v="text analysis"/>
    <s v="B-LGA"/>
    <m/>
    <m/>
    <m/>
    <m/>
    <s v="Minimal-risk"/>
    <s v=" 0 Confident"/>
    <m/>
    <m/>
    <m/>
    <s v="Public services and engagement"/>
    <s v="Service integration (various)"/>
    <x v="0"/>
    <m/>
    <s v="No"/>
    <s v="Yes"/>
    <s v="G2B"/>
    <s v="Historical Data"/>
    <s v="Historical Data"/>
    <s v="Validation and benchmarking"/>
    <m/>
    <m/>
    <s v="Organizational / Sustained Change"/>
    <s v="Improved Public Service"/>
    <m/>
    <m/>
    <s v="x"/>
    <s v="x"/>
    <m/>
    <b v="0"/>
    <b v="0"/>
    <m/>
    <m/>
    <m/>
    <m/>
    <m/>
    <m/>
    <m/>
    <b v="0"/>
    <m/>
    <m/>
    <m/>
    <s v="IPSO DB"/>
    <s v="validated"/>
    <x v="0"/>
    <m/>
    <s v="from IPSO (Marco Combetto)"/>
    <d v="2021-09-22T00:00:00"/>
    <m/>
  </r>
  <r>
    <s v="IPSO-70021"/>
    <s v="ANAC, Machine learning tool"/>
    <s v="https://www.slideshare.net/FabianaLanotte/machine-learning-on-public-procurement-open-data-anac-case-study"/>
    <m/>
    <s v="The tool uses machine learning to identify hidden relationships between public administrations and private companies using unstructured information (such as public procurement titles) from the open data on public procurement."/>
    <s v="National"/>
    <x v="12"/>
    <s v="IT"/>
    <s v="ANAC"/>
    <s v="Central-Government"/>
    <x v="1"/>
    <s v="General services."/>
    <x v="1"/>
    <x v="1"/>
    <m/>
    <s v="Learning"/>
    <s v="Machine learning"/>
    <s v="Machine learning"/>
    <m/>
    <s v="A-MLA"/>
    <m/>
    <m/>
    <m/>
    <m/>
    <s v="Minimal-risk"/>
    <s v=" 0 Confident"/>
    <m/>
    <m/>
    <m/>
    <s v="Analysis, monitoring and regulatory research"/>
    <s v="Information analysis processes"/>
    <x v="0"/>
    <m/>
    <s v="No"/>
    <s v="Yes"/>
    <s v="G2G"/>
    <s v="Historical Data"/>
    <s v="Historical Data"/>
    <s v="Detection systems"/>
    <m/>
    <m/>
    <s v="Incremental / Technical Change"/>
    <b v="0"/>
    <m/>
    <m/>
    <m/>
    <m/>
    <m/>
    <s v="Improved Administration Efficency"/>
    <s v="Improved Administrative Efficiency"/>
    <m/>
    <m/>
    <s v="x"/>
    <m/>
    <m/>
    <m/>
    <m/>
    <b v="0"/>
    <m/>
    <m/>
    <m/>
    <s v="IPSO DB"/>
    <s v="validated"/>
    <x v="0"/>
    <m/>
    <s v="from IPSO (Marco Combetto)"/>
    <d v="2021-09-22T00:00:00"/>
    <m/>
  </r>
  <r>
    <s v="IPSO-70022"/>
    <s v="State Treasury eInvoicing plans"/>
    <s v="https://ec.europa.eu/cefdigital/wiki/display/CEFDIGITAL/2018/06/13/Finland+is+using+AI+in+attempt+to+achieve+one-hundred+per+cent+eInvoicing"/>
    <m/>
    <s v="The State Treasury of Finland plans to automate eInvoice processing by utilising AI and robotics. It is believed that AI tools could analyse an invoice within seconds to find the necessary information such as an agreement number and amount. Currently, Finland has identified the most significant challenge to be that IT companies and other operators need to be aware of what data needs to be in the correct place to achieve ultimate automation goals."/>
    <s v="National"/>
    <x v="7"/>
    <s v="FI"/>
    <s v="State Treasury of Finland"/>
    <s v="Central-Government"/>
    <x v="1"/>
    <s v="General services."/>
    <x v="3"/>
    <x v="1"/>
    <m/>
    <s v="Reasoning"/>
    <s v="Automated reasoning"/>
    <m/>
    <m/>
    <s v="B-LGA"/>
    <m/>
    <m/>
    <m/>
    <m/>
    <s v="Minimal-risk"/>
    <s v=" 0 Confident"/>
    <m/>
    <m/>
    <m/>
    <s v="Internal management"/>
    <s v="Internal support processes"/>
    <x v="0"/>
    <m/>
    <s v="No"/>
    <s v="Yes"/>
    <s v="G2G"/>
    <s v="Dynamic Data"/>
    <s v="Streaming Data"/>
    <s v="Process automation"/>
    <m/>
    <m/>
    <s v="Incremental / Technical Change"/>
    <b v="0"/>
    <m/>
    <m/>
    <m/>
    <m/>
    <m/>
    <s v="Improved Administration Efficency"/>
    <s v="Improved Administrative Efficiency"/>
    <m/>
    <m/>
    <m/>
    <s v="x"/>
    <m/>
    <m/>
    <m/>
    <b v="0"/>
    <m/>
    <m/>
    <m/>
    <s v="IPSO DB"/>
    <s v="validated"/>
    <x v="0"/>
    <m/>
    <s v="from IPSO (Marco Combetto)"/>
    <d v="2021-09-22T00:00:00"/>
    <m/>
  </r>
  <r>
    <s v="IPSO-70023"/>
    <s v="YPO, Procurement Information Provider"/>
    <s v="https://www.ukauthority.com/articles/ypo-launches-procurement-chatbot/"/>
    <m/>
    <s v="YPO has introduced a chatbot - the Procurement Information Provider (PIP) to help public sector buyers navigate their way through YPO's services and discover the frameworks on offer. The chatbot can provide information from other areas of the website and direct users to relevant procurement teams."/>
    <s v="National"/>
    <x v="10"/>
    <s v="UK"/>
    <s v="YPO"/>
    <s v="Central-Government"/>
    <x v="1"/>
    <s v="General services."/>
    <x v="1"/>
    <x v="1"/>
    <m/>
    <s v="Communication"/>
    <s v="Natural language processing"/>
    <s v="Machine learning"/>
    <s v="chatbot"/>
    <s v="A-MLA"/>
    <m/>
    <m/>
    <m/>
    <m/>
    <s v="Minimal-risk"/>
    <s v=" 0 Confident"/>
    <m/>
    <m/>
    <m/>
    <s v="Public services and engagement"/>
    <s v="Service personalisation (various)"/>
    <x v="0"/>
    <m/>
    <s v="No"/>
    <s v="Yes"/>
    <s v="G2C"/>
    <s v="Dynamic Data"/>
    <s v="Dynamic Data"/>
    <s v="Chatbot"/>
    <m/>
    <m/>
    <s v="Incremental / Technical Change"/>
    <s v="Improved Public Service"/>
    <m/>
    <m/>
    <m/>
    <s v="x"/>
    <m/>
    <b v="0"/>
    <b v="0"/>
    <m/>
    <m/>
    <m/>
    <m/>
    <m/>
    <m/>
    <m/>
    <b v="0"/>
    <m/>
    <m/>
    <m/>
    <s v="IPSO DB"/>
    <s v="validated"/>
    <x v="0"/>
    <m/>
    <s v="from IPSO (Marco Combetto)"/>
    <d v="2021-09-22T00:00:00"/>
    <m/>
  </r>
  <r>
    <s v="IPSO-70024"/>
    <s v="Hansel Oy, Explore state spending"/>
    <s v="https://tutkihankintoja.fi/?lang=en"/>
    <m/>
    <s v="The &quot;explore state spending&quot; website (https://tutkihankintoja.fi/?lang=en) allows citizens and companies to explore data on government spending. Users can search according to different types of procurement spending (e.g. ICT procurement, administrative services, machinery, equipment and transport equipment, etc). AI technology is used in order to categorise the procurement spending. Other forms of analysis using AI technologies are also done on the data for the benefit just of procurement authorities."/>
    <s v="National"/>
    <x v="7"/>
    <s v="FI"/>
    <s v="Hansel Oy"/>
    <s v="Private sector"/>
    <x v="1"/>
    <s v="General services."/>
    <x v="1"/>
    <x v="1"/>
    <m/>
    <s v="Reasoning"/>
    <s v="Automated reasoning"/>
    <m/>
    <m/>
    <s v="B-LGA"/>
    <m/>
    <m/>
    <m/>
    <m/>
    <s v="Minimal-risk"/>
    <s v=" 0 Confident"/>
    <m/>
    <m/>
    <m/>
    <s v="Public services and engagement"/>
    <s v="Data Sharing Management"/>
    <x v="0"/>
    <m/>
    <s v="No"/>
    <s v="Yes"/>
    <s v="G2C"/>
    <s v="Dynamic Data"/>
    <s v="Streaming Data"/>
    <s v="Data access and reuse"/>
    <m/>
    <s v="1 - IOPofAISys"/>
    <s v="Incremental / Technical Change"/>
    <s v="Improved Public Service"/>
    <m/>
    <m/>
    <s v="x"/>
    <s v="x"/>
    <m/>
    <s v="Open Government Capabilities"/>
    <b v="0"/>
    <m/>
    <m/>
    <m/>
    <m/>
    <m/>
    <m/>
    <m/>
    <s v="Open government capabilities"/>
    <s v="x"/>
    <m/>
    <m/>
    <s v="IPSO DB"/>
    <s v="validated"/>
    <x v="0"/>
    <m/>
    <s v="from IPSO (Marco Combetto)"/>
    <d v="2021-09-22T00:00:00"/>
    <m/>
  </r>
  <r>
    <s v="IPSO-70025"/>
    <s v="Hansel Oy, eNest solution"/>
    <s v="https://www.handi.fi/projektit/procurement-data/?lang=en"/>
    <m/>
    <s v="Under the new eNest solution, verification of information provided by suppliers against official records will be done automatically during the tendering process. The system will use the European Single Procurement Document as a standard, which will mean that service providers do not need to attach official records to tenders."/>
    <s v="National"/>
    <x v="7"/>
    <s v="FI"/>
    <s v="Hansel Oy"/>
    <s v="Private sector"/>
    <x v="1"/>
    <s v="General services."/>
    <x v="3"/>
    <x v="1"/>
    <m/>
    <s v="Reasoning"/>
    <s v="Knowledge representation"/>
    <m/>
    <m/>
    <m/>
    <m/>
    <m/>
    <m/>
    <m/>
    <s v="Minimal-risk"/>
    <s v=" 0 Confident"/>
    <m/>
    <m/>
    <m/>
    <s v="Internal management"/>
    <s v="Internal support processes"/>
    <x v="0"/>
    <m/>
    <s v="No"/>
    <s v="Yes"/>
    <s v="G2B"/>
    <s v="Dynamic Data"/>
    <s v="Streaming Data"/>
    <s v="Validation and benchmarking"/>
    <m/>
    <s v="3 - AI4IOP"/>
    <s v="Organizational / Sustained Change"/>
    <s v="Improved Public Service"/>
    <m/>
    <m/>
    <m/>
    <s v="x"/>
    <m/>
    <b v="0"/>
    <b v="0"/>
    <m/>
    <m/>
    <m/>
    <m/>
    <m/>
    <m/>
    <m/>
    <b v="0"/>
    <m/>
    <m/>
    <m/>
    <s v="IPSO DB"/>
    <s v="validated"/>
    <x v="0"/>
    <m/>
    <s v="from IPSO (Marco Combetto)"/>
    <d v="2021-09-22T00:00:00"/>
    <m/>
  </r>
  <r>
    <s v="IPSO-70026"/>
    <s v="Palkeet, RPA Project"/>
    <s v="https://www.palkeet.fi/ajankohtaista/pohjoismaat-kansainvalista-rpa-karkea.html"/>
    <m/>
    <s v="The Finnish Government Shared Services Centre for Finance and HR (Palkeet) have delivered a project aimed at automating business processes with software robotics. Tasks that have been automated include purchase invoice validation and supplier register maintenance etc. This was the first major Robotic Process Automation (RPA) implementation in Finnish public sector. The project is part of a wider digitalisation initiative by the Finnish government."/>
    <s v="National"/>
    <x v="7"/>
    <s v="FI"/>
    <s v="Finnish Government Shared Services Centre for Finance and HR"/>
    <s v="Central-Government"/>
    <x v="1"/>
    <s v="General services."/>
    <x v="3"/>
    <x v="5"/>
    <m/>
    <s v="Reasoning"/>
    <s v="Automated reasoning"/>
    <m/>
    <m/>
    <s v="B-LGA"/>
    <m/>
    <m/>
    <m/>
    <m/>
    <s v="Minimal-risk"/>
    <s v=" 0 Confident"/>
    <m/>
    <m/>
    <m/>
    <s v="Internal management"/>
    <s v="Internal support processes"/>
    <x v="0"/>
    <m/>
    <s v="No"/>
    <s v="Yes"/>
    <s v="G2B"/>
    <s v="Dynamic Data"/>
    <s v="Streaming Data"/>
    <s v="Process automation"/>
    <m/>
    <m/>
    <s v="Organizational / Sustained Change"/>
    <s v="Improved Public Service"/>
    <m/>
    <m/>
    <m/>
    <s v="x"/>
    <m/>
    <b v="0"/>
    <b v="0"/>
    <m/>
    <m/>
    <m/>
    <m/>
    <m/>
    <m/>
    <m/>
    <b v="0"/>
    <m/>
    <m/>
    <m/>
    <s v="IPSO DB"/>
    <s v="validated"/>
    <x v="0"/>
    <m/>
    <s v="from IPSO (Marco Combetto)"/>
    <d v="2021-09-22T00:00:00"/>
    <m/>
  </r>
  <r>
    <s v="IPSO-70027"/>
    <s v="Ministry of Finance, mTender"/>
    <s v="https://mtender.gov.md/"/>
    <m/>
    <s v="With support from the EBRD, the Moldovan Government developed an open source electronic procurement system for electronic open tender, reverse auctions, aggregated procurement planning and online framework agreements. The system makes use of the open contracting data standard. It provides a fully digitised procurement planning tool, which reportedly automates (using robotic process automation) tracking of execution of contracts."/>
    <s v="National"/>
    <x v="33"/>
    <s v="MD"/>
    <s v="Ministry of Finance"/>
    <s v="Central-Government"/>
    <x v="1"/>
    <s v="General services."/>
    <x v="1"/>
    <x v="2"/>
    <m/>
    <s v="Reasoning"/>
    <s v="Automated reasoning"/>
    <m/>
    <m/>
    <s v="B-LGA"/>
    <m/>
    <m/>
    <m/>
    <s v="Include automatic decision systems"/>
    <s v="Limited-risk"/>
    <s v=" 0 Confident"/>
    <m/>
    <m/>
    <m/>
    <s v="Internal management"/>
    <s v="Internal primary processes"/>
    <x v="0"/>
    <m/>
    <s v="No"/>
    <s v="Yes"/>
    <s v="G2B"/>
    <s v="Dynamic Data"/>
    <s v="Streaming Data"/>
    <s v="Process automation"/>
    <s v="Yes"/>
    <s v="3 - AI4IOP"/>
    <s v="Organizational / Sustained Change"/>
    <s v="Improved Public Service"/>
    <m/>
    <m/>
    <m/>
    <s v="x"/>
    <m/>
    <s v="Open Government Capabilities"/>
    <b v="0"/>
    <m/>
    <m/>
    <m/>
    <m/>
    <m/>
    <m/>
    <m/>
    <s v="Open government capabilities"/>
    <s v="x"/>
    <m/>
    <m/>
    <s v="IPSO DB"/>
    <s v="validated"/>
    <x v="0"/>
    <m/>
    <s v="from IPSO (Marco Combetto)"/>
    <d v="2021-09-22T00:00:00"/>
    <m/>
  </r>
  <r>
    <s v="IPSO-70028"/>
    <s v="Deutsche Bahn, 3D Printing"/>
    <s v="https://www.deutschebahn.com/en/Digitalization/DB_Digital/productworld/3dprint-1214672"/>
    <m/>
    <s v="At the end of 2015, Deutsche Bahn made use of its first 3D printed part - a coat hook. Since then, DB has printed more than 4,500 spare parts and other products. By the end of 2018, 15,000 were expected to have been produced. It prints spare parts for older vehicles or systems in the infrastructure sector, which are no longer or only with difficulty deliverable. These include, for example, ventilation grilles, headrests, coat hooks or cable boxes."/>
    <s v="National"/>
    <x v="1"/>
    <s v="DE"/>
    <s v="Deutsche Bahn"/>
    <s v="Governmental"/>
    <x v="1"/>
    <s v="General services."/>
    <x v="3"/>
    <x v="6"/>
    <m/>
    <s v="Services"/>
    <s v="AI Services"/>
    <m/>
    <m/>
    <m/>
    <m/>
    <m/>
    <m/>
    <m/>
    <m/>
    <s v=" 0 Confident"/>
    <m/>
    <m/>
    <m/>
    <s v="Adjudication"/>
    <s v="Procurement"/>
    <x v="0"/>
    <m/>
    <s v="No"/>
    <s v="Yes"/>
    <s v="G2B"/>
    <s v="Dynamic Data"/>
    <s v="Service Data"/>
    <s v="Internal Management"/>
    <m/>
    <m/>
    <s v="Organizational / Sustained Change"/>
    <s v="Improved Public Service"/>
    <m/>
    <m/>
    <m/>
    <s v="x"/>
    <m/>
    <b v="0"/>
    <b v="0"/>
    <m/>
    <m/>
    <m/>
    <m/>
    <m/>
    <m/>
    <m/>
    <b v="0"/>
    <m/>
    <m/>
    <m/>
    <s v="IPSO DB"/>
    <s v="validated"/>
    <x v="1"/>
    <s v="Is not AI"/>
    <s v="from IPSO (Marco Combetto)"/>
    <d v="2021-09-22T00:00:00"/>
    <m/>
  </r>
  <r>
    <s v="IPSO-70029"/>
    <s v="Nederlandse Sporten, 3D Printing"/>
    <s v="https://nieuws.ns.nl/ns-zet-stap-in-de-wereld-van-3d-printen/"/>
    <m/>
    <s v="The partnership has actually been in place for several months. It initially allowed Dutch Railways to learn about and experiment with the possibilities of 3D printing and the quality of the parts that it could produce. The railway system selected and re-engineered a few parts, which were then 3D printed by DiManEx to the specifications provided by Dutch Railways. Mandatory quality control tests were then performed, and the approved part was then used in trains."/>
    <s v="National"/>
    <x v="13"/>
    <s v="NL"/>
    <s v="Nederlandse Sporten"/>
    <s v="Private sector"/>
    <x v="1"/>
    <s v="General services."/>
    <x v="3"/>
    <x v="1"/>
    <m/>
    <s v="Services"/>
    <s v="AI Services"/>
    <m/>
    <m/>
    <m/>
    <m/>
    <m/>
    <m/>
    <m/>
    <m/>
    <s v=" 0 Confident"/>
    <m/>
    <m/>
    <m/>
    <s v="Adjudication"/>
    <s v="Procurement"/>
    <x v="0"/>
    <m/>
    <s v="No"/>
    <s v="No"/>
    <s v="G2B"/>
    <m/>
    <m/>
    <s v="3d printing"/>
    <m/>
    <m/>
    <m/>
    <s v="Improved Public Service"/>
    <m/>
    <m/>
    <m/>
    <s v="x"/>
    <m/>
    <b v="0"/>
    <b v="0"/>
    <m/>
    <m/>
    <m/>
    <m/>
    <m/>
    <m/>
    <m/>
    <b v="0"/>
    <m/>
    <m/>
    <m/>
    <s v="IPSO DB"/>
    <s v="validated"/>
    <x v="1"/>
    <s v="[marco] is not AI"/>
    <s v="from IPSO (Marco Combetto)"/>
    <d v="2021-11-16T00:00:00"/>
    <m/>
  </r>
  <r>
    <s v="IPSO-70030"/>
    <s v="Material Stock Logistic Command of the Dutch Army, 3D Printing roadmap"/>
    <s v="https://www.dimanex.com/2018/05/14/dutch-army-starts-cooperation-with-dimanex-to-solve-spare-part-supply-challenges-with-an-end-to-end-service-for-3d-manufacturing/"/>
    <m/>
    <s v="Additive Manufacturing (AM), also known as &quot;3D printing,&quot; is a technology that has advanced considerably in recent years. The Dutch Ministry of Defense has been experimenting with the technology for some time. Their ambition is to embed AM into their operations in a streamlined manner. In order to do so, the army's Material Stock Logistic Command (MatLogCo) has recently presented a roadmap for implementation. A new AM Center will be created within this command division to foster capacity and knowledge building, aiming to cover the institution's needs in the field of AM."/>
    <s v="National"/>
    <x v="13"/>
    <s v="NL"/>
    <s v="Material Stock Logistic Command of the Dutch Army"/>
    <s v="Governmental"/>
    <x v="1"/>
    <s v="General services."/>
    <x v="3"/>
    <x v="1"/>
    <m/>
    <s v="Services"/>
    <s v="AI Services"/>
    <m/>
    <m/>
    <m/>
    <m/>
    <m/>
    <m/>
    <m/>
    <m/>
    <s v=" 0 Confident"/>
    <m/>
    <m/>
    <m/>
    <s v="Adjudication"/>
    <s v="Procurement"/>
    <x v="0"/>
    <m/>
    <s v="No"/>
    <s v="No"/>
    <s v="G2B"/>
    <m/>
    <m/>
    <s v="3d printing"/>
    <m/>
    <m/>
    <m/>
    <s v="Improved Public Service"/>
    <m/>
    <m/>
    <m/>
    <s v="x"/>
    <m/>
    <b v="0"/>
    <b v="0"/>
    <m/>
    <m/>
    <m/>
    <m/>
    <m/>
    <m/>
    <m/>
    <b v="0"/>
    <m/>
    <m/>
    <m/>
    <s v="IPSO DB"/>
    <s v="validated"/>
    <x v="1"/>
    <s v="[marco] is not AI"/>
    <s v="from IPSO (Marco Combetto)"/>
    <d v="2021-11-16T00:00:00"/>
    <m/>
  </r>
  <r>
    <s v="IPSO-70034"/>
    <s v="Statsbygg, Imerso Proof of Concept project"/>
    <s v="https://www.dn.no/morgendagens-naringsliv/imerso/statsbygg/sarah-muller/hun-sjekket-hver-millimeter-av-12000-kvadratmeter-pa-en-dag/2-1-428362"/>
    <m/>
    <s v="This project with Imerso involves the use of digital models to ensure that the building being constructed matches the initial plans. The project makes use of laser scanners to check the conformity of the building. Statsbygg believe that this technology can produce savings &quot;in the hundred million&quot; as it can prevent snowballing errors in construction."/>
    <s v="National"/>
    <x v="23"/>
    <s v="NO"/>
    <s v="Statsbygg"/>
    <s v="Governmental"/>
    <x v="1"/>
    <s v="General services."/>
    <x v="4"/>
    <x v="0"/>
    <m/>
    <s v="Services"/>
    <s v="AI Services"/>
    <m/>
    <m/>
    <m/>
    <m/>
    <m/>
    <m/>
    <m/>
    <m/>
    <m/>
    <m/>
    <m/>
    <m/>
    <m/>
    <s v="Procurement"/>
    <x v="3"/>
    <m/>
    <s v="No"/>
    <s v="Yes"/>
    <m/>
    <m/>
    <m/>
    <s v="Virtual models"/>
    <m/>
    <m/>
    <m/>
    <b v="0"/>
    <m/>
    <m/>
    <m/>
    <m/>
    <m/>
    <b v="0"/>
    <b v="0"/>
    <m/>
    <m/>
    <m/>
    <m/>
    <m/>
    <m/>
    <m/>
    <b v="0"/>
    <m/>
    <m/>
    <m/>
    <s v="IPSO DB"/>
    <s v="validated"/>
    <x v="1"/>
    <m/>
    <s v="from IPSO (Marco Combetto)"/>
    <d v="2021-09-22T00:00:00"/>
    <m/>
  </r>
  <r>
    <s v="IPSO-70035"/>
    <s v="Competition and Markets Authority, Cartel screening tool"/>
    <s v="https://www.gov.uk/government/publications/screening-for-cartels-tool-for-procurers"/>
    <m/>
    <s v="The Competition and Markets Authority has produced a free tool to help spot unusual bidder behaviour and pricing patterns identified in past cartels. It will indicate which, if any, of your procurement exercises show any signs of bid-rigging."/>
    <s v="National"/>
    <x v="10"/>
    <s v="UK"/>
    <s v="Competition and Markets Authority"/>
    <s v="Governmental"/>
    <x v="1"/>
    <s v="General services."/>
    <x v="5"/>
    <x v="0"/>
    <m/>
    <s v="Services"/>
    <s v="AI Services"/>
    <m/>
    <m/>
    <m/>
    <m/>
    <m/>
    <m/>
    <m/>
    <m/>
    <m/>
    <m/>
    <m/>
    <m/>
    <m/>
    <s v="Procurement"/>
    <x v="2"/>
    <m/>
    <s v="No"/>
    <s v="Yes"/>
    <m/>
    <m/>
    <m/>
    <s v="Auditing and logging"/>
    <m/>
    <m/>
    <m/>
    <b v="0"/>
    <m/>
    <m/>
    <m/>
    <m/>
    <m/>
    <b v="0"/>
    <b v="0"/>
    <m/>
    <m/>
    <m/>
    <m/>
    <m/>
    <m/>
    <m/>
    <b v="0"/>
    <m/>
    <m/>
    <m/>
    <s v="IPSO DB"/>
    <s v="validated"/>
    <x v="1"/>
    <m/>
    <s v="from IPSO (Marco Combetto)"/>
    <d v="2021-09-22T00:00:00"/>
    <m/>
  </r>
  <r>
    <s v="IPSO-70036"/>
    <s v="Estonian Blockchain Technology"/>
    <s v="https://e-estonia.com/solutions/e-governance/data-embassy/"/>
    <m/>
    <s v="2017 - data embassy in Luxembourg was established. Data Embassy is an extension in the cloud of the Estonian government, which means the state owns server resources outside its territorial boundaries. This is an innovative concept for handling state information, since states usually store their information within their physical boundaries. Data Embassy resources are under Estonian state control. They are secured against cyberattacks or crisis situations with Blockchain technology and are capable of not only providing data backups, but also operating the most critical services."/>
    <s v="National"/>
    <x v="3"/>
    <s v="EE"/>
    <s v="Estonian Government"/>
    <s v="Central-Government"/>
    <x v="1"/>
    <s v="General services."/>
    <x v="5"/>
    <x v="5"/>
    <m/>
    <s v="Services"/>
    <s v="AI Services"/>
    <m/>
    <m/>
    <m/>
    <m/>
    <m/>
    <m/>
    <m/>
    <m/>
    <m/>
    <m/>
    <m/>
    <m/>
    <s v="Enforcement"/>
    <s v="Improving Cybersecurity "/>
    <x v="1"/>
    <s v="No"/>
    <s v="Yes"/>
    <s v="Yes"/>
    <s v="G2G"/>
    <m/>
    <m/>
    <s v="Cybersecurity"/>
    <m/>
    <m/>
    <m/>
    <b v="0"/>
    <m/>
    <m/>
    <m/>
    <m/>
    <m/>
    <s v="Improved Administration Efficency"/>
    <s v="Improved Administrative Efficiency"/>
    <m/>
    <s v="x"/>
    <s v="x"/>
    <s v="x"/>
    <m/>
    <m/>
    <m/>
    <b v="0"/>
    <m/>
    <m/>
    <m/>
    <s v="Emerging technologies in public procurement"/>
    <s v="validated"/>
    <x v="0"/>
    <m/>
    <s v="from IPSO (Marco Combetto)"/>
    <d v="2021-09-22T00:00:00"/>
    <m/>
  </r>
  <r>
    <s v="IPSO-70037"/>
    <s v="SUVE - Chatbot for questions about the emergency situation and the coronavirus"/>
    <s v="https://www.valitsus.ee/en/news/chatbot-will-help-you-find-answers-your-questions-about-crisis"/>
    <m/>
    <s v="The websites of several government agencies now have Suve, an automated chatbot which provides answers to frequently asked questions about the emergency situation and the coronavirus. The chatbot provides answers to questions in Estonian and English and uses information from the official sources of government agencies."/>
    <s v="National"/>
    <x v="3"/>
    <s v="EE"/>
    <s v="Estonian Government"/>
    <s v="Central-Government"/>
    <x v="4"/>
    <s v="Public health services."/>
    <x v="1"/>
    <x v="1"/>
    <m/>
    <s v="Communication"/>
    <s v="Natural language processing"/>
    <m/>
    <s v="chatbot"/>
    <s v="B-LGA"/>
    <m/>
    <m/>
    <m/>
    <m/>
    <s v="Minimal-risk"/>
    <s v=" 0 Confident"/>
    <m/>
    <m/>
    <m/>
    <s v="Public services and engagement"/>
    <s v="Service personalisation (various)"/>
    <x v="0"/>
    <m/>
    <s v="No"/>
    <s v="No"/>
    <s v="G2C"/>
    <s v="Dynamic Data"/>
    <s v="Dynamic Data"/>
    <s v="Chatbot"/>
    <m/>
    <m/>
    <s v="Incremental / Technical Change"/>
    <s v="Improved Public Service"/>
    <m/>
    <s v="x"/>
    <m/>
    <m/>
    <m/>
    <b v="0"/>
    <b v="0"/>
    <m/>
    <m/>
    <m/>
    <m/>
    <m/>
    <m/>
    <m/>
    <b v="0"/>
    <m/>
    <m/>
    <m/>
    <s v="IPSO DB"/>
    <s v="validated"/>
    <x v="0"/>
    <m/>
    <s v="from IPSO (Marco Combetto)"/>
    <d v="2021-09-22T00:00:00"/>
    <m/>
  </r>
  <r>
    <s v="IPSO-70038"/>
    <s v="KRATID - detecting traffic anomalies and incidents of the Estonian data exchange layer (X-Road)"/>
    <s v="https://www.kratid.ee/in-english"/>
    <m/>
    <s v="The Information System Authority of Estonia is using machine learning for detecting anomalies and incidents on the traffic of the Estonian data exchange layer - X-Road.  Predictive analytics is used to decide where to send the police for traffic regulation. The system is well used in cities; however the algorithm does not yet work well in rural areas.  The Estonian Unemployment Insurance Fund matches job seekers with open positions using AI. It helps job seekers get matched with the right job. The current job matching algorithm is developed further with job seeker profiling algorithm.  Estonian Agricultural Registers and Information Board is using machine learning to detect land mowing. Satellite images are analysed to detect whether agricultural land has been mowed. This is necessary as mowing land is one of the requirements for receiving government grants. Before satellite image analysis this work was carried out manually using on-spot control.  In line with the Digital Agenda 2020 for Estonia, the government encourages the use of AI applications and test projects. The aim is to have at least 50 use cases in public sector by 2020. Interestingly, Estonia has also launched a task force to collect ideas from the general public on how to best make use of AI for the development of Estonia's economy and state."/>
    <s v="National"/>
    <x v="3"/>
    <s v="EE"/>
    <s v="Information System Authority"/>
    <s v="Central-Government"/>
    <x v="1"/>
    <s v="General services."/>
    <x v="1"/>
    <x v="1"/>
    <m/>
    <s v="Perception"/>
    <s v="Computer vision"/>
    <s v="Machine learning"/>
    <m/>
    <s v="A-MLA"/>
    <m/>
    <m/>
    <s v="15-VideoSurveillance"/>
    <s v="Focus directly natural persons"/>
    <s v="Limited-risk"/>
    <s v=" 0 Confident"/>
    <m/>
    <m/>
    <m/>
    <s v="Enforcement"/>
    <s v="Predictive enforcement processes"/>
    <x v="0"/>
    <m/>
    <s v="No"/>
    <s v="Yes"/>
    <s v="G2G"/>
    <s v="Dynamic Data"/>
    <s v="Dynamic Data"/>
    <s v="Predictive systems"/>
    <m/>
    <m/>
    <s v="Incremental / Technical Change"/>
    <b v="0"/>
    <m/>
    <m/>
    <m/>
    <m/>
    <m/>
    <s v="Improved Administration Efficency"/>
    <s v="Improved Administrative Efficiency"/>
    <m/>
    <m/>
    <m/>
    <s v="x"/>
    <m/>
    <m/>
    <m/>
    <s v="Open government capabilities"/>
    <s v="x"/>
    <m/>
    <m/>
    <s v="IPSO DB"/>
    <s v="validated"/>
    <x v="0"/>
    <m/>
    <s v="from IPSO (Marco Combetto)"/>
    <d v="2021-09-22T00:00:00"/>
    <m/>
  </r>
  <r>
    <s v="IPSO-70039"/>
    <s v="Skrinja 2.0"/>
    <s v="https://2tm.si/the-b2-college-takes-part-in-the-skrinja-2-0-project/?lang=en"/>
    <m/>
    <s v="The project will result in the creation of an information platform as a service for other bodies of state administration. Business intelligence will provide users with quality information for making optimal decisions. It is also planned to create a Professional Support Centre, in which special attention will be paid to strict adherence to data protection standards and rules."/>
    <s v="National"/>
    <x v="26"/>
    <s v="SI"/>
    <s v="Ministry of State Administration"/>
    <s v="Governmental"/>
    <x v="1"/>
    <s v="General services."/>
    <x v="3"/>
    <x v="0"/>
    <m/>
    <s v="Services"/>
    <s v="AI Services"/>
    <m/>
    <m/>
    <m/>
    <m/>
    <m/>
    <m/>
    <m/>
    <m/>
    <m/>
    <m/>
    <m/>
    <m/>
    <m/>
    <s v="Procurement"/>
    <x v="2"/>
    <m/>
    <s v="No"/>
    <s v="Yes"/>
    <m/>
    <m/>
    <m/>
    <s v="Business intelligence"/>
    <m/>
    <m/>
    <m/>
    <b v="0"/>
    <m/>
    <m/>
    <m/>
    <m/>
    <m/>
    <b v="0"/>
    <b v="0"/>
    <m/>
    <m/>
    <m/>
    <m/>
    <m/>
    <m/>
    <m/>
    <b v="0"/>
    <m/>
    <m/>
    <m/>
    <s v="IPSO DB"/>
    <s v="validated"/>
    <x v="1"/>
    <m/>
    <s v="from IPSO (Marco Combetto)"/>
    <d v="2021-09-22T00:00:00"/>
    <m/>
  </r>
  <r>
    <s v="IPSO-70040"/>
    <s v="PIANOo"/>
    <s v="https://www.tenderned.nl/cms/nieuws/pianoo-maakt-wekelijks-analyse-aanbestedingen"/>
    <m/>
    <s v="PIANOo maps out weekly tender behaviour globally on the basis of announcements on TenderNed. What happens to new, modified and cancelled tenders? PIANOo focuses on European tenders (over 85% of the published contracts)."/>
    <s v="National"/>
    <x v="13"/>
    <s v="NL"/>
    <s v="PIANOo"/>
    <s v="Private sector"/>
    <x v="1"/>
    <s v="General services."/>
    <x v="5"/>
    <x v="0"/>
    <m/>
    <s v="Services"/>
    <s v="AI Services"/>
    <m/>
    <m/>
    <m/>
    <m/>
    <m/>
    <m/>
    <m/>
    <m/>
    <m/>
    <m/>
    <m/>
    <m/>
    <m/>
    <s v="Procurement"/>
    <x v="2"/>
    <m/>
    <s v="Yes"/>
    <s v="Yes"/>
    <m/>
    <m/>
    <m/>
    <s v="Auditing and logging"/>
    <m/>
    <m/>
    <m/>
    <b v="0"/>
    <m/>
    <m/>
    <m/>
    <m/>
    <m/>
    <b v="0"/>
    <b v="0"/>
    <m/>
    <m/>
    <m/>
    <m/>
    <m/>
    <m/>
    <m/>
    <b v="0"/>
    <m/>
    <m/>
    <m/>
    <s v="IPSO DB"/>
    <s v="validated"/>
    <x v="1"/>
    <m/>
    <s v="from IPSO (Marco Combetto)"/>
    <d v="2021-09-22T00:00:00"/>
    <m/>
  </r>
  <r>
    <s v="IPSO-70041"/>
    <s v="Digiwhist - The Digital Whistleblower. Fiscal Transparency, Risk Assessment and Impact of Good Governance Policies Assessed"/>
    <s v="https://cordis.europa.eu/project/id/645852"/>
    <m/>
    <s v="This H2020 funded project focussed on the systematic collection, structuring, analysis, and broad dissemination of information on public procurement. It made use of big data analytics to detect potential conflicts of interest in the system of public procurement and to identify system vulnerabilities."/>
    <s v="Multinational"/>
    <x v="10"/>
    <s v="UK"/>
    <s v="University of Cambridge"/>
    <s v="Consortium"/>
    <x v="1"/>
    <s v="General services."/>
    <x v="5"/>
    <x v="0"/>
    <m/>
    <s v="Services"/>
    <s v="AI Services"/>
    <m/>
    <m/>
    <m/>
    <m/>
    <m/>
    <m/>
    <m/>
    <m/>
    <m/>
    <m/>
    <m/>
    <m/>
    <m/>
    <s v="Procurement"/>
    <x v="2"/>
    <m/>
    <s v="Yes"/>
    <s v="Yes"/>
    <m/>
    <m/>
    <m/>
    <s v="Auditing and logging"/>
    <m/>
    <m/>
    <m/>
    <b v="0"/>
    <m/>
    <m/>
    <m/>
    <m/>
    <m/>
    <b v="0"/>
    <b v="0"/>
    <m/>
    <m/>
    <m/>
    <m/>
    <m/>
    <m/>
    <m/>
    <b v="0"/>
    <m/>
    <m/>
    <m/>
    <s v="IPSO DB"/>
    <s v="validated"/>
    <x v="1"/>
    <m/>
    <s v="from IPSO (Marco Combetto)"/>
    <d v="2021-09-22T00:00:00"/>
    <m/>
  </r>
  <r>
    <s v="IPSO-80001"/>
    <s v="COVID19AragonBot"/>
    <s v="https://www.itainnova.es/blog/noticias/itainnova-aplica-inteligencia-artificial-al-asistente-virtual-covid19aragonbot-del-gobierno-de-aragon-en-telegram/"/>
    <m/>
    <s v="One of the contributions of the ITAINNOVA Technological Institute of Aragon in this coronavirus crisis is the launch of a response service called COVID19AragonBot, carried out by the Government of Aragon and by our center. It is accessed through the social network Telegram @ COVID19AragonBot. The idea arose in the face of the collapse of the citizen service telephones and, given that there was a lot of recurring questions, Chatbot guide it to more complicated and more specific question."/>
    <s v="Regional"/>
    <x v="22"/>
    <s v="ES"/>
    <s v="ITAINNOVA - Instituto Tecnológico de Aragón"/>
    <s v="Local Government"/>
    <x v="4"/>
    <s v="Public health services."/>
    <x v="1"/>
    <x v="1"/>
    <m/>
    <s v="Perception"/>
    <s v="Computer vision"/>
    <s v="Machine learning"/>
    <m/>
    <s v="A-MLA"/>
    <m/>
    <m/>
    <m/>
    <m/>
    <s v="Minimal-risk"/>
    <s v=" 0 Confident"/>
    <m/>
    <m/>
    <m/>
    <s v="Public services and engagement"/>
    <s v="Engagement management"/>
    <x v="0"/>
    <s v="Large"/>
    <s v="No"/>
    <s v="No"/>
    <s v="G2C"/>
    <s v="Dynamic Data"/>
    <s v="Dynamic Data"/>
    <s v="Chatbot"/>
    <m/>
    <m/>
    <s v="Incremental / Technical Change"/>
    <s v="Improved Public Service"/>
    <m/>
    <m/>
    <m/>
    <s v="x"/>
    <m/>
    <b v="0"/>
    <b v="0"/>
    <m/>
    <m/>
    <m/>
    <m/>
    <m/>
    <m/>
    <m/>
    <b v="0"/>
    <m/>
    <m/>
    <m/>
    <s v="IPSO DB"/>
    <s v="validated"/>
    <x v="0"/>
    <m/>
    <s v="from IPSO (Marco Combetto)"/>
    <d v="2021-09-22T00:00:00"/>
    <m/>
  </r>
  <r>
    <s v="IPSO-90001"/>
    <s v="SATIKAS"/>
    <s v="https://kosmos.ut.ee/en/news/information-system-satikas-helps-detect-mowing-using-satellite-data"/>
    <m/>
    <s v="In the Estonian Agricultural Registers and Information Board (ARIB), AI is used in order to detect whether the agricultural grasslands have been mowed or not using image recognition. This system, called SATIKAS, uses deep learning methods and convolutional neural network approaches to analyse the satellite data coming from the European COPERNICUS programme to automatically detect whether mowing has taken place on the Estonian grasslands."/>
    <s v="National"/>
    <x v="3"/>
    <s v="EE"/>
    <s v="Estonian Agricultural Registers and Information Board"/>
    <s v="Central-Government"/>
    <x v="4"/>
    <s v="Public health services."/>
    <x v="1"/>
    <x v="1"/>
    <m/>
    <s v="Perception"/>
    <s v="Computer vision"/>
    <s v="Machine learning"/>
    <m/>
    <s v="A-MLA"/>
    <m/>
    <m/>
    <m/>
    <m/>
    <s v="Minimal-risk"/>
    <s v=" 0 Confident"/>
    <m/>
    <m/>
    <m/>
    <s v="Analysis, monitoring and regulatory research"/>
    <s v="Monitoring policy implementation"/>
    <x v="0"/>
    <m/>
    <s v="No"/>
    <s v="No"/>
    <s v="G2C"/>
    <s v="Dynamic Data"/>
    <s v="Streaming Data"/>
    <s v="Auditing and logging"/>
    <m/>
    <m/>
    <s v="Incremental / Technical Change"/>
    <s v="Improved Public Service"/>
    <m/>
    <m/>
    <m/>
    <s v="x"/>
    <m/>
    <b v="0"/>
    <b v="0"/>
    <m/>
    <m/>
    <m/>
    <m/>
    <m/>
    <m/>
    <m/>
    <b v="0"/>
    <m/>
    <m/>
    <m/>
    <s v="IPSO DB"/>
    <s v="validated"/>
    <x v="0"/>
    <m/>
    <s v="from IPSO (Marco Combetto)"/>
    <d v="2021-09-22T00:00:00"/>
    <m/>
  </r>
  <r>
    <s v="IPSO-90002"/>
    <s v="Predictive System, Belgium"/>
    <s v="https://www.kindengezin.be/nl"/>
    <m/>
    <s v="In 2014, 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s v="National"/>
    <x v="2"/>
    <s v="BE"/>
    <s v="Flemish Agency for Child and Family"/>
    <s v="Governmental"/>
    <x v="4"/>
    <s v="Public health services."/>
    <x v="5"/>
    <x v="3"/>
    <m/>
    <s v="Services"/>
    <s v="AI Services"/>
    <m/>
    <m/>
    <m/>
    <m/>
    <m/>
    <s v="14-SocialAssistance"/>
    <m/>
    <s v="Limited-risk"/>
    <s v=" 0 Confident"/>
    <m/>
    <m/>
    <m/>
    <s v="Enforcement"/>
    <s v="Control and monitoring"/>
    <x v="0"/>
    <m/>
    <s v="No"/>
    <s v="No"/>
    <m/>
    <m/>
    <m/>
    <s v="Predictive systems"/>
    <m/>
    <m/>
    <m/>
    <b v="0"/>
    <m/>
    <m/>
    <m/>
    <m/>
    <m/>
    <b v="0"/>
    <b v="0"/>
    <m/>
    <m/>
    <m/>
    <m/>
    <m/>
    <m/>
    <m/>
    <b v="0"/>
    <m/>
    <m/>
    <m/>
    <s v="IPSO DB"/>
    <s v="validated"/>
    <x v="1"/>
    <s v="[Marco] Already present in the AIWT6 cases"/>
    <s v="from IPSO (Marco Combetto)"/>
    <d v="2021-09-22T00:00:00"/>
    <m/>
  </r>
  <r>
    <s v="IPSO-90003"/>
    <s v="Automated Public Services in Trelleborg, Sweden"/>
    <s v="https://www.cordence.com/insights/va-process-automation-in-trelleborg"/>
    <m/>
    <s v="In the municipality of Trelleborg, AI technologies are used to automate various social assistance decisions since 2016. That was the first municipality to use Robotic Process Automation (RPA) to handle various applications of social assistance."/>
    <s v="Local"/>
    <x v="18"/>
    <s v="SE"/>
    <s v="Municipality of Trelleborg"/>
    <s v="Local Government"/>
    <x v="0"/>
    <s v="Social protection n.e.c."/>
    <x v="1"/>
    <x v="1"/>
    <m/>
    <s v="Reasoning"/>
    <s v="Automated reasoning"/>
    <m/>
    <m/>
    <s v="B-LGA"/>
    <s v="5-Services&amp;Benefits"/>
    <s v="6a-LawEnforcement-riskassess_np"/>
    <s v="14-SocialAssistance"/>
    <s v="Focus directly natural persons"/>
    <s v="High-risk"/>
    <s v=" 0 Confident"/>
    <m/>
    <m/>
    <m/>
    <s v="Public services and engagement"/>
    <s v="Service integration (various)"/>
    <x v="0"/>
    <m/>
    <s v="No"/>
    <s v="No"/>
    <s v="G2C"/>
    <s v="Dynamic Data"/>
    <s v="Dynamic Data"/>
    <s v="Process automation"/>
    <m/>
    <m/>
    <s v="Incremental / Technical Change"/>
    <s v="Improved Public Service"/>
    <m/>
    <m/>
    <s v="x"/>
    <s v="x"/>
    <m/>
    <b v="0"/>
    <b v="0"/>
    <m/>
    <m/>
    <m/>
    <m/>
    <m/>
    <m/>
    <m/>
    <b v="0"/>
    <m/>
    <m/>
    <m/>
    <s v="IPSO DB"/>
    <s v="validated"/>
    <x v="0"/>
    <m/>
    <s v="from IPSO (Marco Combetto)"/>
    <d v="2021-09-22T00:00:00"/>
    <m/>
  </r>
  <r>
    <s v="IPSO-90006"/>
    <s v="SyRi (Systeem Risico Indicatie)"/>
    <s v="https://www.nysingh.nl/blog/steem-risico-indicatie-syri-is-strijd-evrm/"/>
    <m/>
    <s v="Various municipalities in the Netherlands have been using the SyRi system to detect welfare fraud more effectively. SyRi has been developed by the Dutch government and uses various risk indicators from existing governmental systems such as taxes, health insurance, residence, education and many more, in order to detect which addresses hold a higher risk of fraud or misuse of welfare benefits."/>
    <s v="National"/>
    <x v="13"/>
    <s v="NL"/>
    <s v="Dutch Government"/>
    <s v="Central-Government"/>
    <x v="1"/>
    <s v="General services."/>
    <x v="0"/>
    <x v="1"/>
    <m/>
    <s v="Reasoning"/>
    <s v="Automated reasoning"/>
    <m/>
    <m/>
    <s v="B-LGA"/>
    <s v="5-Services&amp;Benefits"/>
    <s v="5a-Services&amp;Benefits-eligibility_np"/>
    <m/>
    <m/>
    <s v="High-risk"/>
    <s v=" 0 Confident"/>
    <m/>
    <s v="yes"/>
    <s v="Machine Learning, Deep Learning"/>
    <s v="Adjudication"/>
    <s v="Taking decisions on benefits  "/>
    <x v="0"/>
    <m/>
    <s v="No"/>
    <s v="No"/>
    <s v="G2G"/>
    <s v="Dynamic Data"/>
    <s v="Streaming Data"/>
    <s v="Auditing and logging"/>
    <m/>
    <m/>
    <s v="Incremental / Technical Change"/>
    <b v="0"/>
    <m/>
    <m/>
    <m/>
    <m/>
    <m/>
    <s v="Improved Administration Efficency"/>
    <s v="Improved Administrative Efficiency"/>
    <m/>
    <s v="x"/>
    <s v="x"/>
    <m/>
    <m/>
    <s v="x"/>
    <m/>
    <s v="Open government capabilities"/>
    <s v="x"/>
    <m/>
    <m/>
    <s v="IPSO DB"/>
    <s v="validated"/>
    <x v="0"/>
    <m/>
    <s v="from IPSO (Marco Combetto)"/>
    <d v="2021-09-22T00:00:00"/>
    <m/>
  </r>
  <r>
    <s v="IPSO-100001"/>
    <s v="Covid-bot"/>
    <s v="https://joinup.ec.europa.eu/collection/open-source-observatory-osor/news/covid-19-auto-diagnosis-bot"/>
    <m/>
    <s v="On 20 March 2020, the Pasteur Institute, Greater Paris University Hospitals (AP-HP) and the chatbot start-up Clevy, released the so-called Covid-bot, an open source COVID-19 auto-diagnosis chatbot. The Covid-bot allows respondents to assess their risk of COVID-19 contamination by filling a questionnaire."/>
    <s v="National"/>
    <x v="11"/>
    <s v="FR"/>
    <s v="Pasteur Institute"/>
    <s v="Private sector"/>
    <x v="4"/>
    <s v="Public health services."/>
    <x v="1"/>
    <x v="0"/>
    <m/>
    <s v="Communication"/>
    <s v="Natural language processing"/>
    <s v="Machine learning"/>
    <s v="chatbot"/>
    <s v="A-MLA"/>
    <m/>
    <m/>
    <m/>
    <m/>
    <s v="Minimal-risk"/>
    <s v=" 0 Confident"/>
    <m/>
    <m/>
    <m/>
    <s v="Public services and engagement"/>
    <s v="Engagement management"/>
    <x v="0"/>
    <m/>
    <s v="No"/>
    <s v="No"/>
    <s v="G2C"/>
    <s v="Dynamic Data"/>
    <s v="Dynamic Data"/>
    <s v="Chatbot"/>
    <s v="Yes"/>
    <m/>
    <s v="Incremental / Technical Change"/>
    <s v="Improved Public Service"/>
    <m/>
    <s v="x"/>
    <m/>
    <m/>
    <m/>
    <b v="0"/>
    <b v="0"/>
    <m/>
    <m/>
    <m/>
    <m/>
    <m/>
    <m/>
    <m/>
    <b v="0"/>
    <m/>
    <m/>
    <m/>
    <s v="IPSO DB"/>
    <s v="validated"/>
    <x v="0"/>
    <m/>
    <s v="from IPSO (Marco Combetto)"/>
    <d v="2021-09-22T00:00:00"/>
    <m/>
  </r>
  <r>
    <s v="IPSO-110001"/>
    <s v="Automated parking control"/>
    <s v="https://algoritmeregister.amsterdam.nl/en/automated-parking-control/"/>
    <m/>
    <s v="In Amsterdam, the number of cars allowed to park in the city is limited, keeping the city liveable and accessible. The municipality checks whether a parked car has the right to be parked, for example, because parking fees have been paid via a parking meter or app, or because the owner has a parking permit. Enforcement is done with the help of scan cars equpiped with cameras, automating the process of license plate identification and background checks with specific scanning equipment and AI-based identification service. The service is currently in use for more than 150,000 street parking spaces in the City of Amsterdam."/>
    <s v="Local"/>
    <x v="13"/>
    <s v="NL"/>
    <s v="Amsterdam Parking Services"/>
    <s v="Local Government"/>
    <x v="3"/>
    <s v="Transport"/>
    <x v="1"/>
    <x v="1"/>
    <m/>
    <s v="Planning"/>
    <s v="Planning and Scheduling"/>
    <s v="Machine learning"/>
    <m/>
    <s v="A-MLA"/>
    <m/>
    <m/>
    <s v="16-Transportation"/>
    <m/>
    <s v="Minimal-risk"/>
    <s v="-1 Minimal/Limited"/>
    <m/>
    <m/>
    <m/>
    <s v="Enforcement"/>
    <s v="Smart Recognition processes"/>
    <x v="0"/>
    <s v="Large"/>
    <s v="No"/>
    <s v="No"/>
    <s v="G2C"/>
    <s v="Dynamic Data"/>
    <s v="Dynamic Data"/>
    <s v="Auditing and logging"/>
    <m/>
    <m/>
    <s v="Incremental / Technical Change"/>
    <s v="Improved Public Service"/>
    <m/>
    <m/>
    <m/>
    <s v="x"/>
    <m/>
    <b v="0"/>
    <b v="0"/>
    <m/>
    <m/>
    <m/>
    <m/>
    <m/>
    <m/>
    <m/>
    <b v="0"/>
    <m/>
    <m/>
    <m/>
    <s v="IPSO DB"/>
    <s v="validated"/>
    <x v="0"/>
    <m/>
    <s v="from IPSO (Marco Combetto)"/>
    <d v="2021-09-22T00:00:00"/>
    <m/>
  </r>
  <r>
    <s v="IPSO-110002"/>
    <s v="Holiday rental housing fraud risk"/>
    <s v="https://algoritmeregister.amsterdam.nl/en/holiday-rental-housing-fraud-risk/"/>
    <m/>
    <s v="Amsterdam has limited living space; both for citizens and visitors. If a citizen wants to rent out their home or houseboat to tourists, they need to meet certain requirements. For example, they can do so for a maximum of 30 nights per year and a maximum of 4 people at a time. They must also report it to the municipality. Not everyone adheres to those conditions. The municipality sometimes receives reports, for instance from neighbours or rental platforms, who suspect that a home has been rented out without meeting those requirements. If such a report is filed, employees of the department of Surveillance &amp; Enforcement can start an investigation. From 1 July 2020, a pilot will be carried out for six months with an algorithm that supports the employees of the department of Surveillance &amp; Enforcement in their investigation of the reports made concerning possible illegal holiday rentals. The algorithm helps prioritize the reports so that the limited enforcement capacity can be used efficiently and effectively. By analyzing the data of related housing fraud cases of the past 5 years, it calculates the probability of an illegal holiday rental situation on the reported address."/>
    <s v="Local"/>
    <x v="13"/>
    <s v="NL"/>
    <s v="Housing Department, Surveillance &amp; Enforcement"/>
    <s v="Local Government"/>
    <x v="1"/>
    <s v="General services."/>
    <x v="4"/>
    <x v="0"/>
    <m/>
    <s v="Planning"/>
    <s v="Planning and Scheduling"/>
    <m/>
    <m/>
    <s v="B-LGA"/>
    <m/>
    <m/>
    <m/>
    <s v="Include automatic decision systems"/>
    <s v="Limited-risk"/>
    <s v=" 0 Confident"/>
    <m/>
    <m/>
    <m/>
    <s v="Enforcement"/>
    <s v="Management of auditing and logging"/>
    <x v="0"/>
    <m/>
    <s v="No"/>
    <s v="No"/>
    <s v="G2G"/>
    <s v="Historical Data"/>
    <s v="Location Data"/>
    <s v="Auditing and logging"/>
    <m/>
    <m/>
    <s v="Incremental / Technical Change"/>
    <b v="0"/>
    <m/>
    <m/>
    <m/>
    <m/>
    <m/>
    <s v="Improved Administration Efficency"/>
    <s v="Improved Administrative Efficiency"/>
    <m/>
    <m/>
    <s v="x"/>
    <m/>
    <m/>
    <m/>
    <m/>
    <b v="0"/>
    <m/>
    <m/>
    <m/>
    <s v="IPSO DB"/>
    <s v="validated"/>
    <x v="0"/>
    <m/>
    <s v="from IPSO (Marco Combetto)"/>
    <d v="2021-09-22T00:00:00"/>
    <m/>
  </r>
  <r>
    <s v="IPSO-110003"/>
    <s v="Reporting issues in public space"/>
    <s v="https://meldingen.amsterdam.nl/incident/beschrijf"/>
    <m/>
    <s v="When someone encounters rubbish or a maintenance issue on the street or in a park, they can report this to the municipality via an online reporting system. A dangerous traffic situation or disturbance from people or cafes can also be reported. This system used to be a collection of drop-down menus, from which the user would pick the category that best suited their report. The department responsible for a certain category would then take care of the report. However, as the municipality is a complex organisation, there are countless categories. Many times the wrong category would be chosen, resulting in delays. Now, an algorithm recognizes certain keywords, for example, waste and sidewalk. From these keywords, it determines which category it belongs to, and ultimately, which department within the municipality should examine the case. As a result, there are fewer administrative steps for the person reporting on the issue. Also, the report can be processed much faster, because it arrives at the right department more quickly."/>
    <s v="Local"/>
    <x v="13"/>
    <s v="NL"/>
    <s v="Research, Information &amp; Statistics (OIS)"/>
    <s v="Local Government"/>
    <x v="1"/>
    <s v="Public Services"/>
    <x v="1"/>
    <x v="1"/>
    <m/>
    <s v="Planning"/>
    <s v="Planning and Scheduling"/>
    <m/>
    <m/>
    <s v="B-LGA"/>
    <m/>
    <m/>
    <m/>
    <m/>
    <s v="Minimal-risk"/>
    <s v=" 0 Confident"/>
    <m/>
    <m/>
    <m/>
    <s v="Public services and engagement"/>
    <s v="Engagement management"/>
    <x v="0"/>
    <s v="Considerable"/>
    <s v="No"/>
    <s v="Yes"/>
    <s v="G2C"/>
    <s v="Dynamic Data"/>
    <s v="Location Data"/>
    <m/>
    <m/>
    <m/>
    <s v="Organizational / Sustained Change"/>
    <s v="Improved Public Service"/>
    <s v="x"/>
    <m/>
    <m/>
    <s v="x"/>
    <m/>
    <s v="Open Government Capabilities"/>
    <b v="0"/>
    <m/>
    <m/>
    <m/>
    <m/>
    <m/>
    <m/>
    <m/>
    <s v="Open government capabilities"/>
    <s v="x"/>
    <s v="x"/>
    <m/>
    <s v="IPSO DB"/>
    <s v="validated"/>
    <x v="0"/>
    <m/>
    <s v="from IPSO (Marco Combetto)"/>
    <d v="2021-09-22T00:00:00"/>
    <m/>
  </r>
  <r>
    <s v="IPSO-110004"/>
    <s v="One and a half meter monitor"/>
    <s v="https://algoritmeregister.amsterdam.nl/en/one-and-a-half-meter-monitor/"/>
    <m/>
    <s v="Because of COVID19 measures have been taken to prevent person to person detection, one of the most influential and important new regulation is to keep 1.5 meters distance from each other. To help remind citizens to maintain this distance we have created the 1.5 meter monitor.  The 1.5 meter monitor is a system created to make users aware of social distancing measures. It uses a camera, computer with GPU (or edge devices) and a screen to create awareness for anybody within the field of view of the camera to keep social distance. It does so by displaying a picture that is taken of passersby, that is overlayed with a smiley: a green smiley for more than 1.8 meters distance, an orange smiley for 1.5-1.8 meters distance and a red one for less than 1.5 meters distance. An audio signal can also be played.  The system does not store any visual information, and when detected people will be displayed with a smiley overlay to prevent visual recognition. We do record the number of passers-by within range of the camera, to monitor whether it is too busy in a certain area.  We are using the 1.5 meter monitor temporarily because of the COVID-19 Emergency Ordinance and because of the need to keep a distance of 1.5 meters. The system is being tested in public spaces at a number of locations in the Amsterdam-Amstelland Safety Region."/>
    <s v="Local"/>
    <x v="13"/>
    <s v="NL"/>
    <s v="Amsterdam-Amstelland safety region"/>
    <s v="Governmental"/>
    <x v="4"/>
    <s v="Public health services."/>
    <x v="5"/>
    <x v="0"/>
    <m/>
    <s v="Services"/>
    <m/>
    <m/>
    <m/>
    <m/>
    <m/>
    <m/>
    <m/>
    <m/>
    <m/>
    <m/>
    <m/>
    <m/>
    <m/>
    <m/>
    <s v="Control and monitoring"/>
    <x v="3"/>
    <s v="Considerable"/>
    <s v="No"/>
    <s v="No"/>
    <m/>
    <m/>
    <m/>
    <s v="Auditing and logging"/>
    <m/>
    <m/>
    <m/>
    <b v="0"/>
    <m/>
    <m/>
    <m/>
    <m/>
    <m/>
    <b v="0"/>
    <b v="0"/>
    <m/>
    <m/>
    <m/>
    <m/>
    <m/>
    <m/>
    <m/>
    <b v="0"/>
    <m/>
    <m/>
    <m/>
    <s v="IPSO DB"/>
    <s v="validated"/>
    <x v="1"/>
    <m/>
    <s v="from IPSO (Marco Combetto)"/>
    <d v="2021-09-22T00:00:00"/>
    <m/>
  </r>
  <r>
    <s v="IPSO-120001"/>
    <s v="Parking chatbot"/>
    <s v="https://ai.hel.fi/en/parking-chatbot/"/>
    <m/>
    <s v="The parking chatbot is a customer service channel of city's parking services. Service provides automated answers to the parking-related questions of city residents and visitors. The service is available at the city parking website of Helsinki. The service aims to improve the availability and the user experience of digital parking support services and to increase the interactivity of the parking self-service. The service speeds up finding the right information to customerâ€™s specific questions in comparison to searching the information from the websites. The service is also a means to explore and try out the potential of new technologies in parking services. The service utilises natural language analysis to identify customerâ€™s topic of interest-based on the search terms or phrases entered to the service. The service responds based on the trained rule-based discussion paths, and the open data connected to it, in accordance with the customerâ€™s interest and consents to location information."/>
    <s v="Local"/>
    <x v="7"/>
    <s v="FI"/>
    <s v="Urban Environment Division"/>
    <s v="Local Government"/>
    <x v="3"/>
    <s v="Transport"/>
    <x v="1"/>
    <x v="1"/>
    <m/>
    <s v="Communication"/>
    <s v="Natural language processing"/>
    <s v="Machine learning"/>
    <s v="chatbot"/>
    <s v="A-MLA"/>
    <m/>
    <m/>
    <m/>
    <s v="Use critical realtime data"/>
    <s v="Limited-risk"/>
    <s v=" 0 Confident"/>
    <m/>
    <m/>
    <m/>
    <s v="Public services and engagement"/>
    <s v="Service integration (various)"/>
    <x v="0"/>
    <s v="Considerable"/>
    <s v="No"/>
    <s v="No"/>
    <s v="G2C"/>
    <s v="Dynamic Data"/>
    <s v="Location Data"/>
    <s v="Chatbot"/>
    <m/>
    <m/>
    <s v="Incremental / Technical Change"/>
    <s v="Improved Public Service"/>
    <m/>
    <s v="x"/>
    <m/>
    <m/>
    <m/>
    <b v="0"/>
    <b v="0"/>
    <m/>
    <m/>
    <m/>
    <m/>
    <m/>
    <m/>
    <m/>
    <b v="0"/>
    <m/>
    <m/>
    <m/>
    <s v="IPSO DB"/>
    <s v="validated"/>
    <x v="0"/>
    <m/>
    <s v="from IPSO (Marco Combetto)"/>
    <d v="2021-09-22T00:00:00"/>
    <m/>
  </r>
  <r>
    <s v="IPSO-120003"/>
    <s v="Health center chatbot"/>
    <s v="https://ai.hel.fi/en/health-center-chatbot/"/>
    <m/>
    <s v="The chatbot provides health and illness-related advice easily without queuing. Chatbot directs the users to the right digital health services and advises on questions related to dental, mental health, substance abuse and social services. The service answers the most frequently asked questions and direct to the sources of reliable information based on usersâ€™ needs. The chatbot is integrated with other digital services of health centres. Through it, customers may be directed to, for example, the cityâ€™s digital services, Omaolo, Omakanta or social counselling chat. The service enables transactions around the clock anonymously and securely. All health centers use the service in Helsinki, and it covers all services of the health centers. The clinical guidance of the service is based on national practices of evidence-based treatments, the Current Care guidelines and the emergency care evaluation criteria. The service utilises natural language processing based Artificial Intelligence to analyse the searches entered by the customer and to identify the intended service need, as well as to find the respective instructions. The service expands the accessibility of health center services by enabling remote transactions around the clock. The service enhances the customer experience of digital services for health centers by providing a single channel for all digital services. The service streamlines the service production of health centers by automating the service on the frequently asked questions and by the automated collection of background information. The service also has positive effects on harmonising the quality of the service and on improving the employee experience of counselling services."/>
    <s v="Local"/>
    <x v="7"/>
    <s v="FI"/>
    <s v="Helsinki City Hospital"/>
    <s v="Local Government"/>
    <x v="4"/>
    <s v="Public health services."/>
    <x v="1"/>
    <x v="2"/>
    <m/>
    <s v="Reasoning"/>
    <s v="Automated reasoning"/>
    <m/>
    <m/>
    <s v="B-LGA"/>
    <m/>
    <m/>
    <m/>
    <s v="Focus directly natural persons"/>
    <s v="Limited-risk"/>
    <s v=" 0 Confident"/>
    <m/>
    <m/>
    <m/>
    <s v="Public services and engagement"/>
    <s v="Service personalisation (various)"/>
    <x v="0"/>
    <s v="Considerable"/>
    <s v="No"/>
    <s v="No"/>
    <s v="G2C"/>
    <s v="Dynamic Data"/>
    <s v="Dynamic Data"/>
    <s v="Chatbot"/>
    <m/>
    <m/>
    <s v="Incremental / Technical Change"/>
    <s v="Improved Public Service"/>
    <m/>
    <s v="x"/>
    <m/>
    <m/>
    <m/>
    <b v="0"/>
    <b v="0"/>
    <m/>
    <m/>
    <m/>
    <m/>
    <m/>
    <m/>
    <m/>
    <b v="0"/>
    <m/>
    <m/>
    <m/>
    <s v="IPSO DB"/>
    <s v="validated"/>
    <x v="0"/>
    <m/>
    <s v="from IPSO (Marco Combetto)"/>
    <d v="2021-09-22T00:00:00"/>
    <m/>
  </r>
  <r>
    <s v="IPSO-120004"/>
    <s v="Oodi's book recommendation service Obotti"/>
    <s v="https://ai.hel.fi/en/oodis-book-recommendation-service-obotti/"/>
    <m/>
    <s v="Obotti is Central Library Oodis recommendation chatbot. The service recommends books from Oodis selection according to the customers interest and feedback. The service is aimed at all Central Library Oodis customers and can be downloaded as a mobile application for Android and IoS devices. The service recommends books to the customer based on contextual analysis that the customer would not otherwise find. The purpose of the service is to present the material available in Oodi library to customers interestingly and to make it easier for customers to find interesting and new material. The recommended materials are freely available in the selections of the Central Library Oodi at the time of the recommendation. The service is divided thematically into six chatbots, each recommending content according to their theme. You can ask the service for recommendations using ready-made answer options, or in free search terms in the form of text or speech. The service utilises contextual analysis of natural language to determine the customerâ€™s interests, as well as to produce corresponding book recommendations."/>
    <s v="Local"/>
    <x v="7"/>
    <s v="FI"/>
    <s v="Helsinki Central Library Oodi"/>
    <s v="Local Government"/>
    <x v="7"/>
    <s v="Cultural services."/>
    <x v="1"/>
    <x v="2"/>
    <m/>
    <s v="Communication"/>
    <s v="Natural language processing"/>
    <m/>
    <s v="chatbot"/>
    <s v="B-LGA"/>
    <m/>
    <m/>
    <m/>
    <s v="Include automatic decision systems"/>
    <s v="Limited-risk"/>
    <s v=" 0 Confident"/>
    <m/>
    <m/>
    <m/>
    <s v="Public services and engagement"/>
    <s v="Service personalisation (various)"/>
    <x v="0"/>
    <s v="Considerable"/>
    <s v="No"/>
    <s v="No"/>
    <s v="G2C"/>
    <s v="Dynamic Data"/>
    <s v="Dynamic Data"/>
    <s v="Chatbot"/>
    <m/>
    <m/>
    <s v="Incremental / Technical Change"/>
    <s v="Improved Public Service"/>
    <m/>
    <s v="x"/>
    <m/>
    <m/>
    <m/>
    <b v="0"/>
    <b v="0"/>
    <m/>
    <m/>
    <m/>
    <m/>
    <m/>
    <m/>
    <m/>
    <b v="0"/>
    <m/>
    <m/>
    <m/>
    <s v="IPSO DB"/>
    <s v="validated"/>
    <x v="0"/>
    <m/>
    <s v="from IPSO (Marco Combetto)"/>
    <d v="2021-09-22T00:00:00"/>
    <m/>
  </r>
  <r>
    <s v="IPSO-130001"/>
    <s v="ChatBot Botty Bonn"/>
    <s v="https://codeforbonnrheinsieg.de/wer-entwickelt-den-chatbot-bonn-weiter-mit/"/>
    <m/>
    <s v="The chatbot received a new technical basis and will be set up in a live and developer environment. As a community offer, the chatbot is then freely available as an open platform for all interested co-developers._x000a__x000a_All municipal service information will be available in the chatbot by the end of the year. The previous expert bots will then also be taken over. The technical basis and server hosting is financed and operated by the City of Bonn and GovBot. That's why no one has to worry or invest anything themselves. The developer environment is ready and will be further expanded in the coming months.e."/>
    <s v="Local"/>
    <x v="1"/>
    <s v="DE"/>
    <s v="City of Bonn"/>
    <s v="Local Government"/>
    <x v="1"/>
    <s v="General public services n.e.c."/>
    <x v="1"/>
    <x v="5"/>
    <m/>
    <s v="Communication"/>
    <s v="Natural language processing"/>
    <m/>
    <s v="chatbot"/>
    <s v="B-LGA"/>
    <m/>
    <m/>
    <m/>
    <m/>
    <s v="Minimal-risk"/>
    <s v=" 0 Confident"/>
    <m/>
    <m/>
    <m/>
    <s v="Public services and engagement"/>
    <s v="Engagement management"/>
    <x v="0"/>
    <m/>
    <s v="No"/>
    <s v="Yes"/>
    <s v="G2C"/>
    <s v="Dynamic Data"/>
    <s v="Dynamic Data"/>
    <s v="Chatbot"/>
    <s v="Yes"/>
    <m/>
    <s v="Incremental / Technical Change"/>
    <s v="Improved Public Service"/>
    <m/>
    <s v="x"/>
    <m/>
    <m/>
    <m/>
    <b v="0"/>
    <b v="0"/>
    <m/>
    <m/>
    <m/>
    <m/>
    <m/>
    <m/>
    <m/>
    <b v="0"/>
    <m/>
    <m/>
    <m/>
    <s v="IPSO DB"/>
    <s v="validated"/>
    <x v="0"/>
    <m/>
    <s v="from IPSO (Marco Combetto)"/>
    <d v="2021-09-22T00:00:00"/>
    <m/>
  </r>
  <r>
    <s v="IPSO-130003"/>
    <s v="Noa - chatbot "/>
    <s v="https://french-tech-central.com/"/>
    <m/>
    <s v="The Noa chatbot (Nous orienter dans l Administration) was desined to facilitate your administrative procedures. It is a project led by the prefecture of the Ile-de-France region, with around ten administrations, supported by the Investments for the Future program and the French Tech mission."/>
    <s v="Regional"/>
    <x v="11"/>
    <s v="FR"/>
    <s v="Prefecture de l'Ile de France"/>
    <s v="Local Government"/>
    <x v="1"/>
    <s v="General public services n.e.c."/>
    <x v="1"/>
    <x v="0"/>
    <m/>
    <s v="Planning"/>
    <s v="Automated reasoning"/>
    <m/>
    <m/>
    <s v="B-LGA"/>
    <m/>
    <m/>
    <m/>
    <m/>
    <s v="Minimal-risk"/>
    <s v=" 0 Confident"/>
    <m/>
    <m/>
    <m/>
    <s v="Public services and engagement"/>
    <s v="Service personalisation (various)"/>
    <x v="0"/>
    <m/>
    <s v="No"/>
    <s v="No"/>
    <s v="G2C"/>
    <s v="Dynamic Data"/>
    <s v="Dynamic Data"/>
    <s v="Chatbot"/>
    <m/>
    <m/>
    <s v="Incremental / Technical Change"/>
    <s v="Improved Public Service"/>
    <m/>
    <s v="x"/>
    <m/>
    <m/>
    <m/>
    <b v="0"/>
    <b v="0"/>
    <m/>
    <m/>
    <m/>
    <m/>
    <m/>
    <m/>
    <m/>
    <b v="0"/>
    <m/>
    <m/>
    <m/>
    <s v="IPSO DB"/>
    <s v="validated"/>
    <x v="0"/>
    <m/>
    <s v="from IPSO (Marco Combetto)"/>
    <d v="2021-09-22T00:00:00"/>
    <m/>
  </r>
  <r>
    <s v="IPSO-130008"/>
    <s v="Bobbi -  Berlin administration"/>
    <s v="https://service.berlin.de/chatbot/chatbot-bobbi-606279.php"/>
    <m/>
    <s v="As part of the  IDBB sub- project Virtual Citizen Assistant, the D115 call center employees of the State of Berlin are to be relieved of citizen-authority interaction and at the same time the provision of information for citizens is to be improved. This can be achieved either by automating the telephony itself (optimization of a channel) or by adding additional communication channels to telephony (multi-channel approach, hybrid approach). While personal contact with an employee is usually necessary for specific problem solving, the simple provision of information and forwarding of information can also be implemented via other, more automated, channels. We follow the suggestions for action recommended in the study Uniform telephone numbers for authorities in the European Unionâ€ (IfG.CC, 2010) and formulate the project objective to increase the accessibility of D115 and to create expanded and combined access channels to information from authorities. In addition, the citizen assistant should use and promote the increasing digitalization of services of the Berlin administration. For this purpose, interfaces to services are integrated or created. As a result, the citizens will have convenient online access to the services of the Berlin administration."/>
    <s v="Local"/>
    <x v="1"/>
    <s v="DE"/>
    <s v="City of Berlin"/>
    <s v="Local Government"/>
    <x v="1"/>
    <s v="General public services n.e.c."/>
    <x v="1"/>
    <x v="3"/>
    <n v="2017"/>
    <s v="Communication"/>
    <s v="Natural language processing"/>
    <m/>
    <s v="chatbot"/>
    <s v="B-LGA"/>
    <m/>
    <m/>
    <m/>
    <m/>
    <s v="Minimal-risk"/>
    <s v=" 0 Confident"/>
    <m/>
    <m/>
    <m/>
    <s v="Public services and engagement"/>
    <s v="Service personalisation (various)"/>
    <x v="0"/>
    <m/>
    <s v="No"/>
    <s v="Yes"/>
    <s v="G2C"/>
    <s v="Dynamic Data"/>
    <s v="Dynamic Data"/>
    <s v="Chatbot"/>
    <m/>
    <m/>
    <s v="Incremental / Technical Change"/>
    <s v="Improved Public Service"/>
    <m/>
    <s v="x"/>
    <m/>
    <m/>
    <m/>
    <b v="0"/>
    <b v="0"/>
    <m/>
    <m/>
    <m/>
    <m/>
    <m/>
    <m/>
    <m/>
    <b v="0"/>
    <m/>
    <m/>
    <m/>
    <s v="IPSO DB"/>
    <s v="validated"/>
    <x v="0"/>
    <m/>
    <s v="from IPSO (Marco Combetto)"/>
    <d v="2021-09-22T00:00:00"/>
    <m/>
  </r>
  <r>
    <s v="IPSO-140001"/>
    <s v="Stopp Corona App"/>
    <s v="https://www.austria.info/en/service-and-facts/coronavirus-information/app"/>
    <m/>
    <s v="Austria's official contact tracing app automatically records any and all contacts while adhering to strict data protection guidelines. As soon as a user reports an infection, all contacts are automatically notified. Powered by the latest COVID-19 contact tracing technology for iOS and Android, the app is available in German and English."/>
    <s v="National"/>
    <x v="0"/>
    <s v="AT"/>
    <s v="Austrian Red Cross"/>
    <s v="Non-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2"/>
    <s v="Coronalert"/>
    <s v="https://coronalert.be/en/"/>
    <m/>
    <s v="The app helps us to protect each other and slow down the spread of the coronavirus (COVID-19). The Coronalert app uses technology to speed up contact detection in Belgium."/>
    <s v="National"/>
    <x v="2"/>
    <s v="BE"/>
    <s v="SCIENSANO"/>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3"/>
    <s v="Stop COVID-19"/>
    <s v="https://www.koronavirus.hr/stop-covid-19-723/723"/>
    <m/>
    <s v="Stop COVID-19 is an application that serves to simply warn citizens that they may have found themselves in epidemiologically risky contact. It will help you make the right decision if you develop symptoms: you will be able to give the epidemiologist accurate and clear information about the exposure. If you have no symptoms, and the application warns you that you have been in epidemiologically risky contact, you can pay more attention to hygiene and physical distance."/>
    <s v="National"/>
    <x v="5"/>
    <s v="HR"/>
    <s v="Ministry of Health"/>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4"/>
    <s v="CovTracer"/>
    <s v="https://covid-19.rise.org.cy/en/"/>
    <m/>
    <s v="The CovTracer app works for halting the COVID19 pandemic in Cyprus by facilitating tracing of infected patients and accelerating action-taking."/>
    <s v="National"/>
    <x v="6"/>
    <s v="CY"/>
    <s v="RISE"/>
    <s v="Governmental"/>
    <x v="4"/>
    <s v="Public health services."/>
    <x v="4"/>
    <x v="0"/>
    <m/>
    <s v="Services"/>
    <m/>
    <m/>
    <m/>
    <m/>
    <m/>
    <m/>
    <m/>
    <m/>
    <m/>
    <m/>
    <m/>
    <m/>
    <m/>
    <m/>
    <s v="Information and planning"/>
    <x v="3"/>
    <m/>
    <s v="No"/>
    <s v="No"/>
    <m/>
    <m/>
    <m/>
    <s v="Contact tracing"/>
    <m/>
    <m/>
    <m/>
    <b v="0"/>
    <m/>
    <m/>
    <m/>
    <m/>
    <m/>
    <b v="0"/>
    <b v="0"/>
    <m/>
    <m/>
    <m/>
    <m/>
    <m/>
    <m/>
    <m/>
    <b v="0"/>
    <m/>
    <m/>
    <m/>
    <s v="IPSO DB"/>
    <s v="validated"/>
    <x v="1"/>
    <m/>
    <s v="from IPSO (Marco Combetto)"/>
    <d v="2021-09-22T00:00:00"/>
    <m/>
  </r>
  <r>
    <s v="IPSO-140005"/>
    <s v="eRouÅ¡ka"/>
    <s v="https://erouska.cz/"/>
    <m/>
    <s v="With the eRouÅ¡ka application, you will help stop the spread of COVID-19. It allows users to be alerted in a timely and anonymous manner to a risky encounter with an infected person. The application maximally protects your privacy, does not know your personal data or location."/>
    <s v="National"/>
    <x v="8"/>
    <s v="CZ"/>
    <s v="Ministry of Health"/>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6"/>
    <s v="Smitte | stop"/>
    <s v="https://smittestop.dk/"/>
    <m/>
    <s v="The app smitte | stop is a digital tool that gives us all the opportunity to help prevent COVID-19 from spreading while Denmark reopens. In the app, you can easily notify people you have been close to if you are tested positive for new coronavirus, and thus the app can help to slow down infection chains. The app is a digital supplement to other initiatives aimed at controlling the spread of infection in society, such as isolation of the sick, general advice on hygiene and distance as well as other contact tracing."/>
    <s v="National"/>
    <x v="9"/>
    <s v="DK"/>
    <s v="Ministry of Health and the Elderly"/>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7"/>
    <s v="HOIA"/>
    <s v="https://hoia.me/"/>
    <m/>
    <s v="HOIA which means take care in Estonian can be used to inform the contacts of those infected with the SARS-CoV-2 virus and to provide them with instructions on what to do if they have been in close contact with someone who tests positive. The aim is to prevent the further spread of the virus and alert those exposed to seek treatment and undertake preventative measures."/>
    <s v="National"/>
    <x v="3"/>
    <s v="EE"/>
    <s v="Health and Welfare Information Systems Centre (TEHIK)"/>
    <s v="Consortium"/>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8"/>
    <s v="Koronavilkku"/>
    <s v="https://koronavilkku.fi/"/>
    <m/>
    <s v="Koronavikku is an application produced by the Department of Health and Welfare that allows you to get information if you are exposed to a coronavirus according to the application's assessment. If you are found infected, you can report it anonymously. In the app, your privacy is strongly protected."/>
    <s v="National"/>
    <x v="7"/>
    <s v="FI"/>
    <s v="Department of Health and Welfare"/>
    <s v="Governmental"/>
    <x v="4"/>
    <s v="Public health services."/>
    <x v="5"/>
    <x v="2"/>
    <m/>
    <s v="Services"/>
    <s v="Multiple AI techniques"/>
    <m/>
    <m/>
    <m/>
    <m/>
    <m/>
    <m/>
    <m/>
    <m/>
    <m/>
    <m/>
    <m/>
    <m/>
    <m/>
    <s v="Information and planning"/>
    <x v="3"/>
    <m/>
    <s v="No"/>
    <s v="No"/>
    <m/>
    <m/>
    <m/>
    <s v="Contact tracing"/>
    <m/>
    <m/>
    <m/>
    <b v="0"/>
    <m/>
    <m/>
    <m/>
    <m/>
    <m/>
    <b v="0"/>
    <b v="0"/>
    <m/>
    <m/>
    <m/>
    <m/>
    <m/>
    <m/>
    <m/>
    <b v="0"/>
    <m/>
    <m/>
    <m/>
    <s v="IPSO DB"/>
    <s v="validated"/>
    <x v="1"/>
    <m/>
    <s v="from IPSO (Marco Combetto)"/>
    <d v="2021-09-22T00:00:00"/>
    <m/>
  </r>
  <r>
    <s v="IPSO-140009"/>
    <s v="StopCovid"/>
    <s v="https://www.economie.gouv.fr/stopcovid"/>
    <m/>
    <s v="StopCovid is an application that is part of the Government's overall deconfinement plan in the context of the Covid-19 epidemic. Objectives: protect yourself, protect others, and support the efforts of caregivers and the health system to stop the chains of contamination as quickly as possible and avoid a second wave of the Covid-19 epidemic. On Wednesday, May 27, the National Assembly and the Senate voted in favor of the deployment of StopCovid."/>
    <s v="National"/>
    <x v="11"/>
    <s v="FR"/>
    <s v="French Government"/>
    <s v="Governmental"/>
    <x v="4"/>
    <s v="Public health services."/>
    <x v="5"/>
    <x v="0"/>
    <m/>
    <s v="Services"/>
    <s v="Optimisation"/>
    <m/>
    <m/>
    <m/>
    <m/>
    <m/>
    <m/>
    <m/>
    <m/>
    <m/>
    <m/>
    <m/>
    <m/>
    <m/>
    <s v="Information and planning"/>
    <x v="3"/>
    <m/>
    <s v="No"/>
    <s v="No"/>
    <m/>
    <m/>
    <m/>
    <s v="Contact tracing"/>
    <m/>
    <m/>
    <s v="Incremental / Technical Change"/>
    <b v="0"/>
    <m/>
    <m/>
    <m/>
    <m/>
    <m/>
    <b v="0"/>
    <b v="0"/>
    <m/>
    <m/>
    <m/>
    <m/>
    <m/>
    <m/>
    <m/>
    <b v="0"/>
    <m/>
    <m/>
    <m/>
    <s v="IPSO DB"/>
    <s v="validated"/>
    <x v="1"/>
    <m/>
    <s v="from IPSO (Marco Combetto)"/>
    <d v="2021-09-22T00:00:00"/>
    <m/>
  </r>
  <r>
    <s v="IPSO-140010"/>
    <s v="Corna-Warn-App"/>
    <s v="https://www.bundesregierung.de/breg-de/themen/corona-warn-app/corona-warn-app-englisch"/>
    <m/>
    <s v="The Corona-Warn-App helps us to determine whether we have had any contact with an infected person which could result in a risk of catching the virus. This way, we can interrupt chains of infection more quickly. The app is a service by the Federal Government. Download and use of the app are entirely voluntary."/>
    <s v="National"/>
    <x v="1"/>
    <s v="DE"/>
    <s v="German Government"/>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1"/>
    <s v="VirusRadar"/>
    <s v="https://virusradar.hu/"/>
    <m/>
    <s v="The Virus Radar is a mobile application which is the basis of the best international examples have been developed to protect against the coronavirus. The app can be used to examine contact with proven infected people by measuring the distance of mobile devices using Bluetooth. The Virus Radar helps the work of epidemiologists contact research. By using the phone numbers of users who also run VirusRadar , professionals can access those the infected person has encountered in the past 14 days, potentially infecting them."/>
    <s v="National"/>
    <x v="16"/>
    <s v="HU"/>
    <s v="Ministry of Innovation and Technology"/>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12"/>
    <s v="COVID Tracker"/>
    <s v="https://covidtracker.gov.ie/"/>
    <m/>
    <s v="COVID Tracker is a free app for your mobile phone. It will help us to protect each other and slow the spread of coronavirus (COVID-19) in Ireland. Using the COVID Tracker app along with the existing public health measures will help us all stay safe when we meet up, socialise, work or travel."/>
    <s v="National"/>
    <x v="17"/>
    <s v="IE"/>
    <s v="Government of Ireland"/>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3"/>
    <s v="Immuni"/>
    <s v="https://www.immuni.italia.it/"/>
    <m/>
    <s v="Immuni is an app created to help us fight epidemics, starting with COVID-19. The app has a contact tracing feature. When users discover they have tested positive for the virus, Immuni allows them to anonymously alert people they have been in close contact with and who may also have been infected. By being informed promptly (potentially even before developing symptoms of the virus), these people can contact their general practitioner to discuss their situation. Doing so can prevent them from infecting others, helping to reduce the spread of the virus."/>
    <s v="National"/>
    <x v="12"/>
    <s v="IT"/>
    <s v="Presidenza del Consiglio dei Ministri"/>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4"/>
    <s v="Apturi Covid"/>
    <s v="https://www.apturicovid.lv/#en"/>
    <m/>
    <s v="The app is a solution that helps limit the spread of coronavirus in Latvia and find out faster if you have been exposed to COVID-19. This app enables you to make the decision to self-isolate faster to help keep your friends, family and the general public safe, as well as monitor symptoms and seek help faster if needed."/>
    <s v="National"/>
    <x v="19"/>
    <s v="LV"/>
    <s v="Ministry of Health and Centre for Disease Prevention and Control"/>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15"/>
    <s v="Korona STOP LT"/>
    <s v="https://koronastop.lrv.lt/"/>
    <m/>
    <s v="Korona Stop LT is the official Exposure Notifications App for Lithuania created by the authority of the Ministry of Health of the Republic of Lithuania, on behalf of the National Public Health Center under the Ministry of Health."/>
    <s v="National"/>
    <x v="30"/>
    <s v="LT"/>
    <s v="Ministry of Health"/>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16"/>
    <s v="COVIDAlert Malta"/>
    <s v="https://covidalert.gov.mt/"/>
    <m/>
    <s v="COVID Alert Malta is an app that helps us fight the COVID-19 epidemic. The app aims to notify users at risk of having been exposed to the virus as early as possible â€“ even when they are asymptomatic. These users can then get tested. This minimises the spread of the virus, whilst speeding up a return to normal life in Malta. By being alerted early, if these users test positive they can also receive any necessary treatment promptly and lower the risk of serious consequences"/>
    <s v="National"/>
    <x v="21"/>
    <s v="MT"/>
    <s v="Malta Information Technology Agency"/>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17"/>
    <s v="CoronaMelder"/>
    <s v="https://coronamelder.nl/"/>
    <m/>
    <s v="CoronaMelder is the official Dutch coronavirus notification app, developed under supervision by the Ministry of Health, Welfare and Sport. The app digitally helps the Municipal Public Health Serviceâ€™s (GGD) with their source and contact research."/>
    <s v="National"/>
    <x v="13"/>
    <s v="NL"/>
    <s v="Ministry of Public Health, Welfare and Sport"/>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8"/>
    <s v="Smittesstopp"/>
    <s v="https://www.helsenorge.no/en/smittestopp/"/>
    <m/>
    <s v="Smittestopp is an app from the Norwegian Institute of Public Health (&quot;Folkehelsesinstituttet (FHI)&quot; in Norwegian). The app is intended to help prevent coronavirus from spreading among the population and is completely voluntary and safe to use. You must be 16 or older to use the app."/>
    <s v="National"/>
    <x v="23"/>
    <s v="NO"/>
    <s v="Norwegian Institute of Public Health"/>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9"/>
    <s v="ProteGO Safe"/>
    <s v="https://www.gov.pl/web/protegosafe"/>
    <m/>
    <s v="STOP COVID - ProteGO Safe is an application that will help us overcome the most severe restrictions related to a pandemic. The more of us use it, the faster and more effectively we will reduce the pace and extent of the spread of the coronavirus. It is also professional help for both healthy and infected people."/>
    <s v="National"/>
    <x v="14"/>
    <s v="PL"/>
    <s v="Government of Poland"/>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20"/>
    <s v="StayAway COVID"/>
    <s v="https://stayawaycovid.pt/landing-page/"/>
    <m/>
    <s v="STAYAWAY COVID is an application that runs on iOS and Android mobile phones and is intended to support the country in its efforts to screen for COVID-19. By monitoring your most recent contacts, the app allows you to know, simply and safely, whether you have been exposed to the disease. The STAYAWAY COVID app is entirely voluntary and free and at no time requires access to your identity or personal data."/>
    <s v="National"/>
    <x v="24"/>
    <s v="PT"/>
    <s v="INESC TEC"/>
    <s v="Governmental"/>
    <x v="4"/>
    <s v="Public health services."/>
    <x v="5"/>
    <x v="0"/>
    <m/>
    <s v="Services"/>
    <s v="AI Services"/>
    <m/>
    <m/>
    <s v="B-LGA"/>
    <m/>
    <m/>
    <m/>
    <m/>
    <m/>
    <s v=" 0 Confident"/>
    <m/>
    <m/>
    <m/>
    <s v="Enforcement"/>
    <s v="Control and monitoring"/>
    <x v="0"/>
    <m/>
    <s v="No"/>
    <s v="No"/>
    <s v="G2C"/>
    <s v="Dynamic Data"/>
    <s v="Dynamic Data"/>
    <s v="Contact tracing"/>
    <m/>
    <m/>
    <s v="Incremental / Technical Change"/>
    <b v="0"/>
    <m/>
    <m/>
    <m/>
    <m/>
    <m/>
    <b v="0"/>
    <b v="0"/>
    <m/>
    <m/>
    <m/>
    <m/>
    <m/>
    <m/>
    <m/>
    <b v="0"/>
    <m/>
    <m/>
    <m/>
    <s v="IPSO DB"/>
    <s v="validated"/>
    <x v="1"/>
    <m/>
    <s v="from IPSO (Marco Combetto)"/>
    <d v="2021-09-22T00:00:00"/>
    <m/>
  </r>
  <r>
    <s v="IPSO-140021"/>
    <s v="#OstaniZdrav"/>
    <s v="https://www.gov.si/en/topics/coronavirus-disease-covid-19/the-ostanizdrav-mobile-application/"/>
    <m/>
    <s v="The mobile application for protecting public health and lives, #OstaniZdrav (#StayHealthy), is a tool that informs you if you have been in contact with an infected person. With its use and the observance of recommendations, each person contributes their share to restricting the spread of the virus and the protection of our own health, the health of our loved ones and that of society as a whole."/>
    <s v="National"/>
    <x v="26"/>
    <s v="SI"/>
    <s v="Government of Slovenia"/>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22"/>
    <s v="Radar Covid"/>
    <s v="https://radarcovid.gob.es/"/>
    <m/>
    <s v="Official application of the Government of Spain for COVID-19 contact tracing."/>
    <s v="National"/>
    <x v="22"/>
    <s v="ES"/>
    <s v="Spanish Government"/>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50003"/>
    <s v="EDUCLOUD - EduCloud Service Standard"/>
    <s v="https://educloudalliance.org"/>
    <m/>
    <s v="EduCloud (ECA) is an alliance for the implementation of an open educational cloud service standard (EduCloud), initiated by the Finnish Ministry of Education and Culture. The aim is to develop a nation-level ecosystem focusing on international awareness, which connects the users, purchasers, developers and service providers of learning services."/>
    <s v="Multinational"/>
    <x v="7"/>
    <s v="FI"/>
    <s v="Ministry of Education and Culture"/>
    <s v="Governmental"/>
    <x v="9"/>
    <s v="Subsidiary services to education."/>
    <x v="5"/>
    <x v="2"/>
    <m/>
    <s v="Services"/>
    <s v="Multiple AI techniques"/>
    <m/>
    <m/>
    <m/>
    <m/>
    <m/>
    <m/>
    <m/>
    <m/>
    <m/>
    <m/>
    <m/>
    <m/>
    <m/>
    <s v="Service integration and provision"/>
    <x v="3"/>
    <m/>
    <s v="Yes"/>
    <s v="No"/>
    <m/>
    <m/>
    <m/>
    <s v="Service integration"/>
    <m/>
    <m/>
    <m/>
    <b v="0"/>
    <m/>
    <m/>
    <m/>
    <m/>
    <m/>
    <b v="0"/>
    <b v="0"/>
    <m/>
    <m/>
    <m/>
    <m/>
    <m/>
    <m/>
    <m/>
    <b v="0"/>
    <m/>
    <m/>
    <m/>
    <s v="IPSO DB"/>
    <s v="validated"/>
    <x v="1"/>
    <m/>
    <s v="from IPSO (Marco Combetto)"/>
    <d v="2021-09-22T00:00:00"/>
    <m/>
  </r>
  <r>
    <s v="IPSO-150008"/>
    <s v="HoPE - Holistic Personal public Eco-mobility"/>
    <s v="https://cordis.europa.eu/project/id/621133"/>
    <m/>
    <s v="The overall platform is intended to be user oriented and user centric, in a way that will foster and promote user awareness and consciousness about public transports and eco-mobility, other than providing for a significant mix of services including info-mobility, trip planning, ticket reservation, fare calculation and mobile payments."/>
    <s v="Multinational"/>
    <x v="2"/>
    <s v="BE"/>
    <s v="Transport and Mobility Leuven"/>
    <s v="Consortium"/>
    <x v="3"/>
    <s v="Transport"/>
    <x v="4"/>
    <x v="3"/>
    <n v="2017"/>
    <s v="Integration and Interaction"/>
    <s v="Robotics and Automation"/>
    <m/>
    <m/>
    <s v="B-LGA"/>
    <m/>
    <m/>
    <s v="16-Transportation"/>
    <m/>
    <s v="Minimal-risk"/>
    <s v=" 0 Confident"/>
    <m/>
    <m/>
    <m/>
    <s v="Public services and engagement"/>
    <s v="Engagement management"/>
    <x v="0"/>
    <m/>
    <s v="Yes"/>
    <s v="No"/>
    <s v="G2C"/>
    <s v="Dynamic Data"/>
    <s v="Streaming Data"/>
    <s v="Smart city"/>
    <m/>
    <m/>
    <s v="Transformative / Disruptive"/>
    <s v="Improved Public Service"/>
    <m/>
    <m/>
    <m/>
    <s v="x"/>
    <m/>
    <b v="0"/>
    <b v="0"/>
    <m/>
    <m/>
    <m/>
    <m/>
    <m/>
    <m/>
    <m/>
    <b v="0"/>
    <m/>
    <m/>
    <m/>
    <s v="IPSO DB"/>
    <s v="validated"/>
    <x v="0"/>
    <m/>
    <s v="from IPSO (Marco Combetto)"/>
    <d v="2021-09-22T00:00:00"/>
    <m/>
  </r>
  <r>
    <s v="IPSO-150013"/>
    <s v="Damp Busters - Bristol's damp sensing frogs"/>
    <s v="https://www.bristolapproach.org/bristol-approach-projects/damp-homes/"/>
    <m/>
    <s v="The Damp Frog is a &quot;frog shaped device&quot; with sensors that collect data every five minutes, saving it into a simple database. A web site gives the householder the current temperature, humidity, and dew point. This helps them to understand what they can do to reduce damp in their homes."/>
    <s v="Regional"/>
    <x v="10"/>
    <s v="UK"/>
    <s v="The Bristol Approach"/>
    <s v="Private sector"/>
    <x v="8"/>
    <s v="Social protection n.e.c."/>
    <x v="5"/>
    <x v="0"/>
    <m/>
    <s v="Services"/>
    <m/>
    <m/>
    <m/>
    <m/>
    <m/>
    <m/>
    <m/>
    <m/>
    <m/>
    <m/>
    <m/>
    <m/>
    <m/>
    <m/>
    <s v="Information and planning"/>
    <x v="3"/>
    <m/>
    <s v="No"/>
    <s v="No"/>
    <m/>
    <m/>
    <m/>
    <s v="Smart city"/>
    <m/>
    <m/>
    <m/>
    <b v="0"/>
    <m/>
    <m/>
    <m/>
    <m/>
    <m/>
    <b v="0"/>
    <b v="0"/>
    <m/>
    <m/>
    <m/>
    <m/>
    <m/>
    <m/>
    <m/>
    <b v="0"/>
    <m/>
    <m/>
    <m/>
    <s v="IPSO DB"/>
    <s v="validated"/>
    <x v="1"/>
    <m/>
    <s v="from IPSO (Marco Combetto)"/>
    <d v="2021-09-22T00:00:00"/>
    <m/>
  </r>
  <r>
    <s v="IPSO-150014"/>
    <s v="City4Age - Elderly-friendly city services for active and healthy ageing"/>
    <s v="https://cordis.europa.eu/project/id/689731"/>
    <m/>
    <s v="City4Age enhance citizen awareness, behavioral learning and cultural adaptation to new technologies to improve senior citizens everyday life quality, promote policy making by citizens for citizens, reduce social isolation and senior citizens number in nursing homes."/>
    <s v="Multinational"/>
    <x v="12"/>
    <s v="IT"/>
    <s v="Politecnico of Milan"/>
    <s v="Consortium"/>
    <x v="8"/>
    <s v="Social protection n.e.c."/>
    <x v="4"/>
    <x v="0"/>
    <m/>
    <s v="Services"/>
    <m/>
    <m/>
    <m/>
    <m/>
    <m/>
    <m/>
    <m/>
    <m/>
    <m/>
    <m/>
    <m/>
    <m/>
    <m/>
    <m/>
    <s v="Information and planning"/>
    <x v="3"/>
    <m/>
    <s v="No"/>
    <s v="No"/>
    <m/>
    <m/>
    <m/>
    <s v="Smart city"/>
    <m/>
    <m/>
    <m/>
    <b v="0"/>
    <m/>
    <m/>
    <m/>
    <m/>
    <m/>
    <b v="0"/>
    <b v="0"/>
    <m/>
    <m/>
    <m/>
    <m/>
    <m/>
    <m/>
    <m/>
    <b v="0"/>
    <m/>
    <m/>
    <m/>
    <s v="IPSO DB"/>
    <s v="validated"/>
    <x v="1"/>
    <m/>
    <s v="from IPSO (Marco Combetto)"/>
    <d v="2021-09-22T00:00:00"/>
    <m/>
  </r>
  <r>
    <s v="IPSO-150018"/>
    <s v="FLOBOT - Floor Washing Robot for Professional Users"/>
    <s v="https://cordis.europa.eu/project/id/645376"/>
    <m/>
    <s v="FLOBOT develops and validates a professional, robotic scrubber-dryer (floor washer with brushes and suction to dry the floor) for large areas Supermarkets, as well as other industrial, commercial and public use premises, such as airports, trade fairs and hospitals, have huge floor surfaces that must be cleaned daily or even several times during the day. Cleaning those surfaces is time demanding and requires human effort, in terms of repetitive actions. Currently, there exists no robot that satisfies the requirements of the professional users and cleaning service providers."/>
    <s v="Multinational"/>
    <x v="6"/>
    <s v="CY"/>
    <s v="Cyprus Research and Innovation Center"/>
    <s v="Governmental"/>
    <x v="1"/>
    <s v="General services."/>
    <x v="4"/>
    <x v="8"/>
    <n v="2018"/>
    <s v="Integration and Interaction"/>
    <s v="Robotics and Automation"/>
    <s v="Machine learning"/>
    <m/>
    <s v="A-MLA"/>
    <m/>
    <m/>
    <m/>
    <m/>
    <s v="Minimal-risk"/>
    <s v=" 0 Confident"/>
    <m/>
    <m/>
    <m/>
    <s v="Public services and engagement"/>
    <s v="Engagement management"/>
    <x v="0"/>
    <m/>
    <s v="Yes"/>
    <s v="No"/>
    <s v="G2G"/>
    <s v="Dynamic Data"/>
    <s v="Location Data"/>
    <s v="Smart city"/>
    <m/>
    <m/>
    <s v="Organizational / Sustained Change"/>
    <b v="0"/>
    <m/>
    <m/>
    <m/>
    <m/>
    <m/>
    <s v="Improved Administration Efficency"/>
    <s v="Improved Administrative Efficiency"/>
    <m/>
    <m/>
    <m/>
    <m/>
    <s v="x"/>
    <m/>
    <m/>
    <b v="0"/>
    <m/>
    <m/>
    <m/>
    <s v="IPSO DB"/>
    <s v="validated"/>
    <x v="0"/>
    <m/>
    <s v="from IPSO (Marco Combetto)"/>
    <d v="2021-09-22T00:00:00"/>
    <m/>
  </r>
  <r>
    <s v="IPSO-150019"/>
    <s v="FIRST - A Flexible Interactive Reading Support Tool"/>
    <s v="https://cordis.europa.eu/project/id/287607"/>
    <m/>
    <s v="The FIRST project uses innovative language technology to simplify documents for people with Autism Spectrum Disorders (ASD). These people can have problems when reading such as difficulty understanding complex instructions, misinterpreting literal meanings, or being confused by uncommon words, figures of speech and lack of precision. Using the language technology created in the FIRST project, users with ASD can convert a standard document into a personalised version which is easier for them to understand."/>
    <s v="Multinational"/>
    <x v="10"/>
    <s v="UK"/>
    <s v="University of Wolverhampton"/>
    <s v="Governmental"/>
    <x v="4"/>
    <s v="Public health services."/>
    <x v="4"/>
    <x v="11"/>
    <n v="2014"/>
    <s v="Communication"/>
    <s v="Natural language processing"/>
    <m/>
    <s v="text analysis"/>
    <s v="B-LGA"/>
    <m/>
    <m/>
    <m/>
    <m/>
    <s v="Minimal-risk"/>
    <s v=" 0 Confident"/>
    <m/>
    <m/>
    <m/>
    <s v="Public services and engagement"/>
    <s v="Service personalisation (various)"/>
    <x v="0"/>
    <m/>
    <s v="Yes"/>
    <s v="No"/>
    <s v="G2C"/>
    <s v="Dynamic Data"/>
    <s v="Dynamic Data"/>
    <s v="Process automation"/>
    <m/>
    <m/>
    <s v="Organizational / Sustained Change"/>
    <s v="Improved Public Service"/>
    <m/>
    <s v="x"/>
    <m/>
    <s v="x"/>
    <m/>
    <b v="0"/>
    <b v="0"/>
    <m/>
    <m/>
    <m/>
    <m/>
    <m/>
    <m/>
    <m/>
    <b v="0"/>
    <m/>
    <m/>
    <m/>
    <s v="IPSO DB"/>
    <s v="validated"/>
    <x v="0"/>
    <m/>
    <s v="from IPSO (Marco Combetto)"/>
    <d v="2021-09-22T00:00:00"/>
    <m/>
  </r>
  <r>
    <s v="IPSO-150020"/>
    <s v="Signaturit - The smartest e-Signature solution to send and sign documents on the go"/>
    <s v="https://cordis.europa.eu/project/id/735095"/>
    <m/>
    <s v="Signaturit is a service that allows to the user handwriting signature of documents through any mobile device in a digitised format."/>
    <s v="Multinational"/>
    <x v="22"/>
    <s v="ES"/>
    <s v="Signaturit Solutions"/>
    <s v="Private sector"/>
    <x v="1"/>
    <s v="General services."/>
    <x v="4"/>
    <x v="5"/>
    <m/>
    <s v="Services"/>
    <m/>
    <m/>
    <m/>
    <m/>
    <m/>
    <m/>
    <m/>
    <m/>
    <m/>
    <m/>
    <m/>
    <m/>
    <m/>
    <s v="Enforcement"/>
    <s v="Certification and validation processes"/>
    <x v="1"/>
    <s v="No"/>
    <s v="Yes"/>
    <s v="No"/>
    <s v="G2C"/>
    <m/>
    <m/>
    <s v="Self-sovereign digital identity"/>
    <m/>
    <m/>
    <m/>
    <s v="Improved Public Service"/>
    <m/>
    <s v="x"/>
    <s v="x"/>
    <s v="x"/>
    <m/>
    <b v="0"/>
    <b v="0"/>
    <m/>
    <m/>
    <m/>
    <m/>
    <m/>
    <m/>
    <m/>
    <b v="0"/>
    <m/>
    <m/>
    <m/>
    <s v="A multi-dimensional framework to evaluate the innovation potential of digital public services: A step towards building an Innovative Public Services Observatory in the EU"/>
    <s v="validated"/>
    <x v="0"/>
    <m/>
    <s v="from IPSO (Marco Combetto)"/>
    <d v="2021-09-22T00:00:00"/>
    <m/>
  </r>
  <r>
    <s v="IPSO-150023"/>
    <s v="DE-ENIGMA (Multi-Modal Human-Robot Interaction for Teaching Social Imagination in Autistic Children)"/>
    <s v="https://cordis.europa.eu/project/id/688835"/>
    <m/>
    <s v="Multi-Modal Human-Robot Interaction for Teaching and Expanding Social Imagination in Autistic Children (DE-ENIGMA) aims to create and evaluate the effectiveness of robot-based technology, directed for children with ASC."/>
    <s v="Multinational"/>
    <x v="13"/>
    <s v="NL"/>
    <s v="Twente University"/>
    <s v="Consortium"/>
    <x v="4"/>
    <s v="Public health services."/>
    <x v="4"/>
    <x v="6"/>
    <n v="2019"/>
    <s v="Communication"/>
    <s v="Natural language processing"/>
    <m/>
    <s v="Multi-modal Assistant"/>
    <s v="B-LGA"/>
    <m/>
    <m/>
    <m/>
    <m/>
    <s v="Minimal-risk"/>
    <s v=" 0 Confident"/>
    <m/>
    <m/>
    <m/>
    <s v="Public services and engagement"/>
    <s v="Service personalisation (various)"/>
    <x v="0"/>
    <m/>
    <s v="No"/>
    <s v="No"/>
    <s v="G2C"/>
    <s v="Dynamic Data"/>
    <s v="Dynamic Data"/>
    <s v="Process automation"/>
    <m/>
    <m/>
    <s v="Incremental / Technical Change"/>
    <s v="Improved Public Service"/>
    <m/>
    <s v="x"/>
    <m/>
    <m/>
    <m/>
    <b v="0"/>
    <b v="0"/>
    <m/>
    <m/>
    <m/>
    <m/>
    <m/>
    <m/>
    <m/>
    <b v="0"/>
    <m/>
    <m/>
    <m/>
    <s v="IPSO DB"/>
    <s v="validated"/>
    <x v="0"/>
    <m/>
    <s v="from IPSO (Marco Combetto)"/>
    <d v="2021-09-22T00:00:00"/>
    <m/>
  </r>
  <r>
    <s v="IPSO-150025"/>
    <s v="Smart sENsor Devices fOr rehabilitation and Connected health - SENDoc"/>
    <s v="https://keep.eu/projects/18617/"/>
    <m/>
    <s v="SENDoc introduces the use of wearable sensor systems in ageing communities in northern remote areas. These sensors can measure mobility, strength, balance, and also wellbeing, exercise, and safety, and have the potential to support independent living."/>
    <s v="Multinational"/>
    <x v="10"/>
    <s v="UK"/>
    <s v="Ulster University"/>
    <s v="Consortium"/>
    <x v="4"/>
    <s v="Public health services."/>
    <x v="4"/>
    <x v="6"/>
    <m/>
    <s v="Learning"/>
    <s v="Machine learning"/>
    <s v="Machine learning"/>
    <m/>
    <s v="A-MLA"/>
    <m/>
    <m/>
    <m/>
    <s v="Focus directly natural persons"/>
    <s v="Limited-risk"/>
    <s v=" 0 Confident"/>
    <m/>
    <m/>
    <m/>
    <s v="Public services and engagement"/>
    <s v="Service personalisation (various)"/>
    <x v="0"/>
    <m/>
    <s v="No"/>
    <s v="No"/>
    <s v="G2G"/>
    <s v="Dynamic Data"/>
    <s v="Dynamic Data"/>
    <s v="Smart city"/>
    <m/>
    <m/>
    <s v="Incremental / Technical Change"/>
    <b v="0"/>
    <m/>
    <m/>
    <m/>
    <m/>
    <m/>
    <s v="Improved Administration Efficency"/>
    <s v="Improved Administrative Efficiency"/>
    <m/>
    <m/>
    <s v="x"/>
    <m/>
    <m/>
    <m/>
    <m/>
    <b v="0"/>
    <m/>
    <m/>
    <m/>
    <s v="IPSO DB"/>
    <s v="validated"/>
    <x v="0"/>
    <m/>
    <s v="from IPSO (Marco Combetto)"/>
    <d v="2021-09-22T00:00:00"/>
    <m/>
  </r>
  <r>
    <s v="IPSO-150026"/>
    <s v="ADVANCE - Advanced predictive-analysis-based decision-support engine for logistics"/>
    <s v="https://cordis.europa.eu/project/id/257398"/>
    <m/>
    <s v="ADVANCE will develop an innovative predictive-analysis-based decision support platform for novel competitive strategies in logistics operations. It will provide a dual perspective on transport requirements and decision making dependent on the latest snapshot information and the best higher-level intelligence."/>
    <s v="Multinational"/>
    <x v="16"/>
    <s v="HU"/>
    <s v="Institute for Computer Science and Control"/>
    <s v="Consortium"/>
    <x v="3"/>
    <s v="Transport"/>
    <x v="4"/>
    <x v="6"/>
    <m/>
    <s v="Planning"/>
    <s v="Planning and Scheduling"/>
    <m/>
    <m/>
    <s v="B-LGA"/>
    <m/>
    <m/>
    <m/>
    <m/>
    <s v="Minimal-risk"/>
    <s v=" 0 Confident"/>
    <m/>
    <m/>
    <m/>
    <s v="Public services and engagement"/>
    <s v="Service integration (various)"/>
    <x v="0"/>
    <m/>
    <s v="Yes"/>
    <s v="No"/>
    <s v="G2G"/>
    <s v="Historical Data"/>
    <s v="Historical Data"/>
    <s v="Process automation"/>
    <m/>
    <m/>
    <s v="Incremental / Technical Change"/>
    <b v="0"/>
    <m/>
    <m/>
    <m/>
    <m/>
    <m/>
    <s v="Improved Administration Efficency"/>
    <s v="Improved Administrative Efficiency"/>
    <m/>
    <s v="x"/>
    <s v="x"/>
    <m/>
    <m/>
    <m/>
    <m/>
    <b v="0"/>
    <m/>
    <m/>
    <m/>
    <s v="IPSO DB"/>
    <s v="validated"/>
    <x v="0"/>
    <m/>
    <s v="from IPSO (Marco Combetto)"/>
    <d v="2021-09-22T00:00:00"/>
    <m/>
  </r>
  <r>
    <s v="IPSO-150027"/>
    <s v="PROTEUS (Scalable online machine learning for predictive analytics and real-time visualisation)"/>
    <s v="https://cordis.europa.eu/project/id/687691"/>
    <m/>
    <s v="PROTEUS is an online machine learning algorithms and interactive visualization techniques for real-time predictive analytics to deal with extremely large data sets and data streams."/>
    <s v="Multinational"/>
    <x v="10"/>
    <s v="UK"/>
    <s v="Bournemouth University"/>
    <s v="Consortium"/>
    <x v="1"/>
    <s v="General services."/>
    <x v="4"/>
    <x v="6"/>
    <m/>
    <s v="Learning"/>
    <s v="Machine learning"/>
    <s v="Machine learning"/>
    <m/>
    <s v="A-MLA"/>
    <m/>
    <m/>
    <m/>
    <m/>
    <s v="Minimal-risk"/>
    <s v="-1 Minimal/Limited"/>
    <m/>
    <m/>
    <m/>
    <s v="Analysis, monitoring and regulatory research"/>
    <s v="Information analysis processes"/>
    <x v="0"/>
    <m/>
    <s v="Yes"/>
    <s v="No"/>
    <s v="G2G"/>
    <s v="Historical Data"/>
    <s v="Historical Data"/>
    <s v="Process digitalisation"/>
    <m/>
    <m/>
    <s v="Incremental / Technical Change"/>
    <b v="0"/>
    <m/>
    <m/>
    <m/>
    <m/>
    <m/>
    <s v="Improved Administration Efficency"/>
    <s v="Improved Administrative Efficiency"/>
    <m/>
    <s v="x"/>
    <m/>
    <m/>
    <m/>
    <m/>
    <m/>
    <b v="0"/>
    <m/>
    <m/>
    <m/>
    <s v="IPSO DB"/>
    <s v="validated"/>
    <x v="0"/>
    <m/>
    <s v="from IPSO (Marco Combetto)"/>
    <d v="2021-09-22T00:00:00"/>
    <m/>
  </r>
  <r>
    <s v="IPSO-150030"/>
    <s v="Johan Cruijff Arena IoT Monitoring"/>
    <s v="https://amsterdaminnovationarena.com/news/internet-of-things-solutions-in-the-johan-cruijff-arena"/>
    <m/>
    <s v="The Johan Cruijff Arena can monitor its turf in real-time and thus ensure an optimal condition, lets fans and concert goers connect to the 54,000-seat stadium via smartphone for directions from home right to their seats, including updates along the way regarding traffic jams and parking availability. The sensors of this technology work on 3 depth layers: as the grass is cut, the mower scans the surface to quantify the number of grass blades, measure growth and identify any damaged points."/>
    <s v="Local"/>
    <x v="13"/>
    <s v="NL"/>
    <s v="Johan Cruijff Arena"/>
    <s v="Governmental"/>
    <x v="5"/>
    <s v="Recreational and sporting services."/>
    <x v="5"/>
    <x v="0"/>
    <m/>
    <s v="Perception"/>
    <s v="Computer vision"/>
    <m/>
    <m/>
    <s v="A-MLA"/>
    <m/>
    <m/>
    <m/>
    <m/>
    <s v="Limited-risk"/>
    <s v=" 0 Confident"/>
    <m/>
    <m/>
    <m/>
    <s v="Public services and engagement"/>
    <s v="Service integration and provision"/>
    <x v="0"/>
    <m/>
    <s v="No"/>
    <s v="No"/>
    <m/>
    <m/>
    <m/>
    <s v="Process automation"/>
    <m/>
    <m/>
    <m/>
    <b v="0"/>
    <m/>
    <m/>
    <m/>
    <m/>
    <m/>
    <b v="0"/>
    <b v="0"/>
    <m/>
    <m/>
    <m/>
    <m/>
    <m/>
    <m/>
    <m/>
    <b v="0"/>
    <m/>
    <m/>
    <m/>
    <s v="IPSO DB"/>
    <s v="validated"/>
    <x v="1"/>
    <s v="[marco] already listed"/>
    <s v="from IPSO (Marco Combetto)"/>
    <d v="2021-09-22T00:00:00"/>
    <m/>
  </r>
  <r>
    <s v="IPSO-160001"/>
    <s v="CITADEL - Empowering Citizens to TrAnsform European PubLic Administrations"/>
    <s v="https://cordis.europa.eu/project/id/726755"/>
    <m/>
    <s v="Good, reliable public services are vital to people's quality of life, a region's competitiveness and business entrepreneurship. CITADEL (Empowering Citizens to TrAnsform European PubLic Administrations) harnessed ICTs to offer public administrations insight into why citizens are not using a given digital public service (due to lack of digital skills, complexity of the service, fear of making an error, trust, etc.) and how to bring them back in."/>
    <s v="Multinational"/>
    <x v="22"/>
    <s v="ES"/>
    <s v="Technalia"/>
    <s v="Consortium"/>
    <x v="1"/>
    <s v="General services."/>
    <x v="4"/>
    <x v="5"/>
    <m/>
    <s v="Reasoning"/>
    <s v="Automated reasoning"/>
    <m/>
    <m/>
    <s v="B-LGA"/>
    <m/>
    <m/>
    <m/>
    <m/>
    <s v="Minimal-risk"/>
    <s v=" 0 Confident"/>
    <m/>
    <m/>
    <m/>
    <s v="Public services and engagement"/>
    <s v="Service personalisation (various)"/>
    <x v="0"/>
    <m/>
    <s v="Yes"/>
    <s v="Yes"/>
    <s v="G2G"/>
    <s v="Historical Data"/>
    <s v="Historical Data"/>
    <s v="Co-designed services"/>
    <m/>
    <m/>
    <s v="Incremental / Technical Change"/>
    <b v="0"/>
    <m/>
    <m/>
    <m/>
    <m/>
    <m/>
    <s v="Improved Administration Efficency"/>
    <s v="Improved Administrative Efficiency"/>
    <m/>
    <m/>
    <s v="x"/>
    <m/>
    <m/>
    <m/>
    <m/>
    <s v="Open government capabilities"/>
    <s v="x"/>
    <m/>
    <m/>
    <s v="IPSO DB"/>
    <s v="validated"/>
    <x v="0"/>
    <m/>
    <s v="from IPSO (Marco Combetto)"/>
    <d v="2021-09-22T00:00:00"/>
    <m/>
  </r>
  <r>
    <s v="IPSO-160002"/>
    <s v="ENLARGE - ENergies for Local Administrations: Renovate Governance in Europe"/>
    <s v="https://cordis.europa.eu/project/id/727124"/>
    <m/>
    <s v="The ENLARGE project (ENergies for Local Administrations: Renovate Governance in Europe) used intense policy dialogue between policy makers, experts and civil society to analyse existing models of co-design and co-production of public policies and services. Their focus was on sustainable energy and, more generally, more efficiency and effectiveness in public services and public administrations."/>
    <s v="Multinational"/>
    <x v="12"/>
    <s v="IT"/>
    <s v="Istituto per la Ricerca Sociale"/>
    <s v="Consortium"/>
    <x v="3"/>
    <s v="General economic, commercial and labour affair"/>
    <x v="4"/>
    <x v="5"/>
    <m/>
    <s v="Reasoning"/>
    <s v="Knowledge representation"/>
    <m/>
    <m/>
    <m/>
    <m/>
    <m/>
    <m/>
    <m/>
    <s v="Minimal-risk"/>
    <s v=" 0 Confident"/>
    <m/>
    <m/>
    <m/>
    <s v="Public services and engagement"/>
    <s v="Engagement management"/>
    <x v="0"/>
    <m/>
    <s v="Yes"/>
    <s v="Yes"/>
    <s v="G2G"/>
    <s v="Dynamic Data"/>
    <s v="Streaming Data"/>
    <s v="Co-designed services"/>
    <m/>
    <m/>
    <s v="Incremental / Technical Change"/>
    <b v="0"/>
    <m/>
    <m/>
    <m/>
    <m/>
    <m/>
    <s v="Improved Administration Efficency"/>
    <s v="Improved Administrative Efficiency"/>
    <m/>
    <m/>
    <s v="x"/>
    <s v="x"/>
    <m/>
    <m/>
    <m/>
    <b v="0"/>
    <m/>
    <m/>
    <m/>
    <s v="IPSO DB"/>
    <s v="validated"/>
    <x v="0"/>
    <m/>
    <s v="from IPSO (Marco Combetto)"/>
    <d v="2021-09-22T00:00:00"/>
    <m/>
  </r>
  <r>
    <s v="IPSO-160003"/>
    <s v="Mobile-Age"/>
    <s v="https://cordis.europa.eu/project/id/693319"/>
    <m/>
    <s v="The Mobile-Age project focussed on open government data, mobile technology, and the provision of public services addressing the needs of Europe's elderly population. Researchers used a co-creation approach for services related to the production and use of open data for cities. Scenarios were related to loneliness and social isolation, social inclusion, data curation for safer, more accessible cities, and personal health information."/>
    <s v="Multinational"/>
    <x v="10"/>
    <s v="UK"/>
    <s v="University of Lancaster"/>
    <s v="Consortium"/>
    <x v="0"/>
    <s v="Old age."/>
    <x v="4"/>
    <x v="5"/>
    <m/>
    <s v="Reasoning"/>
    <s v="Knowledge representation"/>
    <m/>
    <m/>
    <m/>
    <m/>
    <m/>
    <m/>
    <m/>
    <s v="Minimal-risk"/>
    <s v=" 0 Confident"/>
    <m/>
    <m/>
    <m/>
    <s v="Public services and engagement"/>
    <s v="Service personalisation (various)"/>
    <x v="0"/>
    <m/>
    <s v="Yes"/>
    <s v="Yes"/>
    <s v="G2C"/>
    <s v="Dynamic Data"/>
    <s v="Streaming Data"/>
    <s v="Co-designed services"/>
    <m/>
    <m/>
    <s v="Incremental / Technical Change"/>
    <s v="Improved Public Service"/>
    <m/>
    <m/>
    <m/>
    <s v="x"/>
    <m/>
    <b v="0"/>
    <b v="0"/>
    <m/>
    <m/>
    <m/>
    <m/>
    <m/>
    <m/>
    <m/>
    <b v="0"/>
    <m/>
    <m/>
    <m/>
    <s v="IPSO DB"/>
    <s v="validated"/>
    <x v="0"/>
    <m/>
    <s v="from IPSO (Marco Combetto)"/>
    <d v="2021-09-22T00:00:00"/>
    <m/>
  </r>
  <r>
    <s v="IPSO-160004"/>
    <s v="OpenGovIntelligence (Fostering Innovation and Creativity in EU through Pub Administration Modernization)"/>
    <s v="https://cordis.europa.eu/project/id/693849"/>
    <m/>
    <s v="The OpenGovIntelligence project ran pilot studies in six countries to exploit Linked Open Statistical Data (LOSD) technologies aimed at modernising public administrations. The project focussed on new business processes, policies and tools to enable the active participation of society and businesses in data sharing with the goal of co-producing innovative public services."/>
    <s v="Multinational"/>
    <x v="28"/>
    <s v="EL"/>
    <s v="CERTH"/>
    <s v="Consortium"/>
    <x v="1"/>
    <s v="General services."/>
    <x v="4"/>
    <x v="5"/>
    <m/>
    <s v="Reasoning"/>
    <s v="Knowledge representation"/>
    <m/>
    <m/>
    <s v="C-STA"/>
    <m/>
    <m/>
    <m/>
    <m/>
    <s v="Minimal-risk"/>
    <s v=" 0 Confident"/>
    <m/>
    <m/>
    <m/>
    <s v="Public services and engagement"/>
    <s v="Engagement management"/>
    <x v="0"/>
    <m/>
    <s v="Yes"/>
    <s v="Yes"/>
    <s v="G2G"/>
    <s v="Historical Data"/>
    <s v="Historical Data"/>
    <s v="Co-designed services"/>
    <m/>
    <m/>
    <s v="Incremental / Technical Change"/>
    <b v="0"/>
    <m/>
    <m/>
    <m/>
    <m/>
    <m/>
    <s v="Improved Administration Efficency"/>
    <s v="Improved Administrative Efficiency"/>
    <m/>
    <m/>
    <s v="x"/>
    <m/>
    <s v="x"/>
    <s v="x"/>
    <m/>
    <s v="Open government capabilities"/>
    <s v="x"/>
    <m/>
    <m/>
    <s v="IPSO DB"/>
    <s v="validated"/>
    <x v="0"/>
    <m/>
    <s v="from IPSO (Marco Combetto)"/>
    <d v="2021-09-27T00:00:00"/>
    <m/>
  </r>
  <r>
    <s v="IPSO-160005"/>
    <s v="RECAP - Reliable Capacity Provisioning and Enhanced Remediation for Distributed Cloud Applications"/>
    <s v="https://cordis.europa.eu/project/id/732667"/>
    <m/>
    <s v="The Common Agricultural Policy (CAP) presents a number of challenges for the control of Cross Compliance rules due to the complexity and diversity of the obligations to be monitored. The tools developed by RECAP (Personalised public services in support of the implementation of the CAP) support public administration, farmers and agricultural consultants by enabling more efficient and transparent compliance monitoring. To do so the project exploited a cloudbased Software as a Service (SaaS) platform, using open Earth Observation and user-generated data."/>
    <s v="Multinational"/>
    <x v="1"/>
    <s v="DE"/>
    <s v="University of Ulm"/>
    <s v="Consortium"/>
    <x v="3"/>
    <s v="Agriculture, forestry, fishing and hunting"/>
    <x v="4"/>
    <x v="5"/>
    <m/>
    <s v="Reasoning"/>
    <s v="Knowledge representation"/>
    <m/>
    <m/>
    <m/>
    <s v="6-LawEnforcement"/>
    <s v="6d-LawEnforcement-reliabilityevidence"/>
    <m/>
    <m/>
    <s v="High-risk"/>
    <s v="-2 High/Limited"/>
    <m/>
    <m/>
    <m/>
    <s v="Public services and engagement"/>
    <s v="Service personalisation (various)"/>
    <x v="0"/>
    <m/>
    <s v="Yes"/>
    <s v="Yes"/>
    <s v="G2B"/>
    <s v="Historical Data"/>
    <s v="Historical Data"/>
    <s v="Service integration"/>
    <m/>
    <m/>
    <s v="Incremental / Technical Change"/>
    <s v="Improved Public Service"/>
    <m/>
    <m/>
    <m/>
    <s v="x"/>
    <m/>
    <b v="0"/>
    <b v="0"/>
    <m/>
    <m/>
    <m/>
    <m/>
    <m/>
    <m/>
    <m/>
    <b v="0"/>
    <m/>
    <m/>
    <m/>
    <s v="IPSO DB"/>
    <s v="validated"/>
    <x v="0"/>
    <m/>
    <s v="from IPSO (Marco Combetto)"/>
    <d v="2021-09-27T00:00:00"/>
    <m/>
  </r>
  <r>
    <s v="IPSO-160007"/>
    <s v="SIMPATICO - Platform for PS - Italian Usecase"/>
    <s v="https://cordis.europa.eu/project/id/692819"/>
    <m/>
    <s v="Online services may fail to adapt to the specific needs of citizens and companies because they are standardised processes, copied from their offline counterparts and designed from the public sector organisations own perspective. SIMPATICO (SIMplifying the interaction with Public Administration Through Information technology for Citizens and cOmpanies) proposed a novel approach, combining emerging technologies for language processing and machine learning with the wisdom of the crowd, to continuously adapt and improve interactions with public services."/>
    <s v="Multinational"/>
    <x v="12"/>
    <s v="IT"/>
    <s v="Trento Municipality"/>
    <s v="Governmental"/>
    <x v="1"/>
    <s v="General services."/>
    <x v="4"/>
    <x v="5"/>
    <m/>
    <s v="Learning"/>
    <s v="Machine learning"/>
    <s v="Machine learning"/>
    <m/>
    <s v="A-MLA"/>
    <m/>
    <m/>
    <m/>
    <m/>
    <s v="Minimal-risk"/>
    <s v=" 0 Confident"/>
    <m/>
    <m/>
    <m/>
    <s v="Public services and engagement"/>
    <s v="Service personalisation (various)"/>
    <x v="0"/>
    <m/>
    <s v="Yes"/>
    <s v="Yes"/>
    <s v="G2C"/>
    <s v="Dynamic Data"/>
    <s v="Streaming Data"/>
    <s v="Co-designed services"/>
    <s v="https://github.com/SIMPATICOProject"/>
    <m/>
    <s v="Incremental / Technical Change"/>
    <s v="Improved Public Service"/>
    <m/>
    <s v="x"/>
    <m/>
    <s v="x"/>
    <m/>
    <b v="0"/>
    <b v="0"/>
    <m/>
    <m/>
    <m/>
    <m/>
    <m/>
    <m/>
    <m/>
    <b v="0"/>
    <m/>
    <m/>
    <m/>
    <s v="IPSO DB"/>
    <s v="validated"/>
    <x v="0"/>
    <m/>
    <s v="from IPSO (Marco Combetto)"/>
    <d v="2021-09-27T00:00:00"/>
    <m/>
  </r>
  <r>
    <s v="IPSO-160010"/>
    <s v="WeGovNow: Collective and participative approaches for addressing local policy challenges"/>
    <s v="https://cordis.europa.eu/project/id/693514"/>
    <m/>
    <s v="Citizens are partners, and not customers in the delivery of public services. Bearing this in mind, the WeGovNow project team tapped into emerging technologies to support co-production by civil society stakeholders in the delivery of public services. Digital tools in day-to-day settings were systematically explored with a view to optimising the democratic legitimacy of the WeGovNow approach and the exploitability of tangible project outputs."/>
    <s v="Multinational"/>
    <x v="1"/>
    <s v="DE"/>
    <s v="Empirica Gesellschaft für Kommunikations- &amp; Technologieforschung mbH."/>
    <s v="Consortium"/>
    <x v="0"/>
    <s v="Social protection n.e.c."/>
    <x v="4"/>
    <x v="6"/>
    <n v="2019"/>
    <s v="Communication"/>
    <s v="Natural language processing"/>
    <s v="Machine learning"/>
    <s v="text analysis"/>
    <s v="A-MLA"/>
    <m/>
    <m/>
    <m/>
    <m/>
    <s v="Minimal-risk"/>
    <s v="-1 Minimal/Limited"/>
    <m/>
    <m/>
    <m/>
    <s v="Public services and engagement"/>
    <s v="Engagement management"/>
    <x v="0"/>
    <m/>
    <s v="Yes"/>
    <s v="Yes"/>
    <s v="G2C"/>
    <s v="Dynamic Data"/>
    <s v="Streaming Data"/>
    <s v="Service integration"/>
    <m/>
    <m/>
    <s v="Incremental / Technical Change"/>
    <s v="Improved Public Service"/>
    <m/>
    <s v="x"/>
    <m/>
    <s v="x"/>
    <m/>
    <s v="Open Government Capabilities"/>
    <b v="0"/>
    <m/>
    <m/>
    <m/>
    <m/>
    <m/>
    <m/>
    <m/>
    <s v="Open government capabilities"/>
    <s v="x"/>
    <s v="x"/>
    <m/>
    <s v="IPSO DB"/>
    <s v="validated"/>
    <x v="0"/>
    <m/>
    <s v="from IPSO (Marco Combetto)"/>
    <d v="2021-09-27T00:00:00"/>
    <m/>
  </r>
  <r>
    <s v="IPSO-170001"/>
    <s v="REBUILD -  ICT toolbox providing support to both migrants and refugees"/>
    <s v="https://cordis.europa.eu/project/id/822215"/>
    <m/>
    <s v="REBUILD (ICT-enabled integration facilitator and life-rebuilding guidance) aims at designing and developing an ICT toolbox providing support to both migrants and refugees in Europe for accessing existing services, and local service providers interacting with migrants and refugees in enhancing their service provision. REBUILD follows a user-centred and participated design approach, aiming at addressing properly real target users needs, ethical and cross-cultural dimensions, and at monitoring and validating the socio-economic impact of the proposed solution. The technological ambition is to use AI-based solutions (user profiling, skills/needs matching, chatbots) for the development of a usable, accessible, smart ecosystem for both the target groups. The methodological challenge is to adopt a participatory co-design approach, involving both the target groups since the very early stage of the project, taking into consideration users needs, expectations, perceived gaps, cultural differences."/>
    <s v="Multinational"/>
    <x v="12"/>
    <s v="IT"/>
    <s v="UNINETTUNO"/>
    <s v="Consortium"/>
    <x v="0"/>
    <s v="Social protection n.e.c."/>
    <x v="4"/>
    <x v="6"/>
    <n v="2019"/>
    <s v="Reasoning"/>
    <s v="Knowledge representation"/>
    <m/>
    <m/>
    <m/>
    <s v="7-Migration"/>
    <s v="7d-Migration-assist_application"/>
    <m/>
    <m/>
    <s v="High-risk"/>
    <s v="-2 High/Limited"/>
    <m/>
    <m/>
    <m/>
    <s v="Internal management"/>
    <s v="Internal primary processes"/>
    <x v="0"/>
    <m/>
    <s v="No"/>
    <s v="Yes"/>
    <s v="G2C"/>
    <s v="Dynamic Data"/>
    <s v="Streaming Data"/>
    <s v="Co-designed services"/>
    <m/>
    <s v="2 - IOP4AI​"/>
    <s v="Incremental / Technical Change"/>
    <s v="Improved Public Service"/>
    <m/>
    <m/>
    <s v="x"/>
    <s v="x"/>
    <m/>
    <b v="0"/>
    <b v="0"/>
    <m/>
    <m/>
    <m/>
    <m/>
    <m/>
    <m/>
    <m/>
    <b v="0"/>
    <m/>
    <m/>
    <m/>
    <s v="IPSO DB"/>
    <s v="validated"/>
    <x v="0"/>
    <m/>
    <s v="from IPSO (Marco Combetto)"/>
    <d v="2021-09-27T00:00:00"/>
    <m/>
  </r>
  <r>
    <s v="IPSO-170002"/>
    <s v="NADINE -  platform to promote migrant inclusion"/>
    <s v="https://cordis.europa.eu/project/id/822601"/>
    <m/>
    <s v="NADINE is a platform to promote migrant inclusion. It aims to harness the potential of big data and Artificial Intelligence to better understand the supply and demand of skills brought to Europe through migration. The NADINE platform aims to use open data to gain a better understanding of migrant realities and the challenges associated with their integration. Data about local services and migrants will feed user-friendly tools for employability and career guidance, whilst assessing supply and demand of migrants skills. The platform will also focus on the social, educational and cultural needs of migrants and how these fit to existing services offered by local hosts. Overall, the system will allow public authorities and guidance professionals to offer a personalised service to migrants based on real needs and the opportunities available to them. The NADINE system will be based around two key banks of a data repository of information about host societies and migrants from which a range of services will be produced. As users access the services, more data will be captured to enhance the existing banks and feed reliable information into the system."/>
    <s v="Multinational"/>
    <x v="28"/>
    <s v="EL"/>
    <s v="SCRIPT &amp; GO"/>
    <s v="Consortium"/>
    <x v="0"/>
    <s v="Social protection n.e.c."/>
    <x v="4"/>
    <x v="6"/>
    <n v="2019"/>
    <s v="Reasoning"/>
    <s v="Knowledge representation"/>
    <m/>
    <m/>
    <m/>
    <s v="7-Migration"/>
    <s v="7d-Migration-assist_application"/>
    <m/>
    <m/>
    <s v="High-risk"/>
    <s v="-2 High/Limited"/>
    <m/>
    <m/>
    <m/>
    <s v="Analysis, monitoring and regulatory research"/>
    <s v="Monitoring policy implementation"/>
    <x v="0"/>
    <m/>
    <s v="No"/>
    <s v="Yes"/>
    <s v="G2C"/>
    <s v="Dynamic Data"/>
    <s v="Streaming Data"/>
    <s v="Skill assessment"/>
    <m/>
    <m/>
    <s v="Incremental / Technical Change"/>
    <s v="Improved Public Service"/>
    <m/>
    <m/>
    <m/>
    <s v="x"/>
    <m/>
    <b v="0"/>
    <b v="0"/>
    <m/>
    <m/>
    <m/>
    <m/>
    <m/>
    <m/>
    <m/>
    <b v="0"/>
    <m/>
    <m/>
    <m/>
    <s v="IPSO DB"/>
    <s v="validated"/>
    <x v="0"/>
    <m/>
    <s v="from IPSO (Marco Combetto)"/>
    <d v="2021-09-27T00:00:00"/>
    <m/>
  </r>
  <r>
    <s v="IPSO-170003"/>
    <s v="WELCOME(Multiple Intelligent Conversation Agent Services for Reception, Management and Integration)"/>
    <s v="https://cordis.europa.eu/project/id/870930"/>
    <m/>
    <s v="WELCOME (Multiple Intelligent Conversation Agent Services for Reception, Management and Integration of Third Country Nationals in the EU) aims to research and develop intelligent technologies for support of the reception and integration of migrants and refugees in Europe. WELCOME will offer a personalized and psychologically and socially competent solution for both migrants and refugees and public administrations. It will develop immersive and intelligent services, in which embodied intelligent multilingual agents will act as dedicated personalized assistants of migrants and refugees in contexts of registration, orientation, language teaching, civic education, and social and societal inclusion. The services will be validated in Catalonia, Spain, Germany and Greece in three Pilot Use Cases (PUCs). Each of the PUCs will focus on specific contexts."/>
    <s v="Multinational"/>
    <x v="1"/>
    <s v="DE"/>
    <s v="Universidad Pompeu Fabra"/>
    <s v="Consortium"/>
    <x v="0"/>
    <s v="Social protection n.e.c."/>
    <x v="4"/>
    <x v="6"/>
    <n v="2019"/>
    <s v="Communication"/>
    <s v="Natural language processing"/>
    <m/>
    <s v="Multi-modal Assistant"/>
    <s v="B-LGA"/>
    <s v="7-Migration"/>
    <s v="7d-Migration-assist_application"/>
    <m/>
    <m/>
    <s v="High-risk"/>
    <s v="-3 Not Confident"/>
    <m/>
    <m/>
    <m/>
    <s v="Internal management"/>
    <s v="Internal primary processes"/>
    <x v="0"/>
    <m/>
    <s v="No"/>
    <s v="Yes"/>
    <s v="G2C"/>
    <s v="Dynamic Data"/>
    <s v="Dynamic Data"/>
    <s v="Chatbot"/>
    <m/>
    <s v="2 - IOP4AI​"/>
    <s v="Incremental / Technical Change"/>
    <s v="Improved Public Service"/>
    <s v="x"/>
    <s v="x"/>
    <m/>
    <m/>
    <m/>
    <b v="0"/>
    <b v="0"/>
    <m/>
    <m/>
    <m/>
    <m/>
    <m/>
    <m/>
    <m/>
    <b v="0"/>
    <m/>
    <m/>
    <m/>
    <s v="IPSO DB"/>
    <s v="validated"/>
    <x v="0"/>
    <m/>
    <s v="from IPSO (Marco Combetto)"/>
    <d v="2021-09-27T00:00:00"/>
    <m/>
  </r>
  <r>
    <s v="IPSO-180001"/>
    <s v="DPER Robotic Process Automation (RPA) Pilot"/>
    <s v="https://www.ops2020.gov.ie/case-studies/robotic-process-automation-rpa/"/>
    <m/>
    <s v="During 2017, the Department of Public Expenditure and Reform (DPER) ran a pilot study in RPA where four Government Departments selected some routine, stable and completely computer based processes for the purpose of exploring the efficiencies to be gained by automating this work using RPA."/>
    <s v="National"/>
    <x v="17"/>
    <s v="IE"/>
    <s v="Department of Public Expenditure and Reform"/>
    <s v="Central-Government"/>
    <x v="3"/>
    <s v="R&amp;D economic affairs"/>
    <x v="4"/>
    <x v="5"/>
    <n v="2020"/>
    <s v="Reasoning"/>
    <s v="Automated reasoning"/>
    <m/>
    <m/>
    <s v="B-LGA"/>
    <m/>
    <m/>
    <m/>
    <s v="Include automatic decision systems"/>
    <s v="Limited-risk"/>
    <s v=" 0 Confident"/>
    <m/>
    <m/>
    <m/>
    <s v="Internal management"/>
    <s v="Internal support processes"/>
    <x v="0"/>
    <m/>
    <s v="No"/>
    <s v="No"/>
    <s v="G2C"/>
    <s v="Dynamic Data"/>
    <s v="Dynamic Data"/>
    <s v="Process automation"/>
    <m/>
    <m/>
    <s v="Incremental / Technical Change"/>
    <s v="Improved Public Service"/>
    <m/>
    <m/>
    <s v="x"/>
    <s v="x"/>
    <m/>
    <b v="0"/>
    <b v="0"/>
    <m/>
    <m/>
    <m/>
    <m/>
    <m/>
    <m/>
    <m/>
    <b v="0"/>
    <m/>
    <m/>
    <m/>
    <s v="IPSO DB"/>
    <s v="validated"/>
    <x v="0"/>
    <m/>
    <s v="from IPSO (Marco Combetto)"/>
    <d v="2021-09-27T00:00:00"/>
    <m/>
  </r>
  <r>
    <s v="IPSO-180002"/>
    <s v="Housing Assistance Payment Robotics Pilot"/>
    <s v="https://www.ops2020.gov.ie/case-studies/housing-assistance-payment-robotics-pilot/"/>
    <m/>
    <s v="Limerick City and County Council operate the Housing Assistance Payment Shared Service Centre (HAP SSC) on behalf of the local government sector and are continuously striving for ways to improve their business. The organisation deals with more than 47,000 tenancies and 27,000 landlords, makes payments in excess of 400million, and collects more than 100million in rents. By 2021 it is anticipated that the HAP SSC will deal with 80,000 tenancies, 55,000 landlords and 600million in payments. In order to help deal with these volumes, the deployment of Robotic Process Automation (RPA) in the HAP Shared Service Centre was investigated. During 2018 a proof of concept pilot project was carried out by Agilisys, examining 3 micro processes within the centre. The proof of concept project demonstrated that opportunities for efficiencies and savings can be achieved through the deployment of RPA. Applying the outcome of the proof of concept project to a business case, it was concluded that if 10 complex processes could be replaced by RPA, then considerable savings could be made, while at the same time improving services to all key stakeholders. The HAP SSC is now seeking to identify existing processes where RPA may be immediately deployed, as well as opportunities for further business systems integration and automation within the HAP SSC."/>
    <s v="Regional"/>
    <x v="17"/>
    <s v="IE"/>
    <s v="Housing Assistance Payment Shared Service Centre"/>
    <s v="Local Government"/>
    <x v="1"/>
    <s v="General services."/>
    <x v="4"/>
    <x v="5"/>
    <n v="2020"/>
    <s v="Reasoning"/>
    <s v="Automated reasoning"/>
    <m/>
    <m/>
    <s v="B-LGA"/>
    <m/>
    <m/>
    <m/>
    <s v="Include automatic decision systems"/>
    <s v="Limited-risk"/>
    <s v=" 0 Confident"/>
    <m/>
    <m/>
    <m/>
    <s v="Public services and engagement"/>
    <s v="Service personalisation (various)"/>
    <x v="0"/>
    <m/>
    <s v="No"/>
    <s v="No"/>
    <s v="G2C"/>
    <s v="Dynamic Data"/>
    <s v="Dynamic Data"/>
    <s v="Process automation"/>
    <m/>
    <m/>
    <s v="Incremental / Technical Change"/>
    <s v="Improved Public Service"/>
    <m/>
    <m/>
    <m/>
    <s v="x"/>
    <m/>
    <b v="0"/>
    <b v="0"/>
    <m/>
    <m/>
    <m/>
    <m/>
    <m/>
    <m/>
    <m/>
    <b v="0"/>
    <m/>
    <m/>
    <m/>
    <s v="IPSO DB"/>
    <s v="validated"/>
    <x v="0"/>
    <m/>
    <s v="from IPSO (Marco Combetto)"/>
    <d v="2021-09-27T00:00:00"/>
    <m/>
  </r>
  <r>
    <s v="IPSO-200001"/>
    <s v="Obrir Girona -  system of certifications of vaccinations and Covid19 tests"/>
    <s v="https://obrirgirona.cat/"/>
    <s v=" "/>
    <s v="Obrir Girona project aims to develop a Proof of Concept test within the city of Girona in order to test a system of certifications of vaccinations and Covid19 tests that would allow a person to be credited with having greater security (less likely to become infected and to infect other people) in moving, participating in events, buying, going to restaurants or other activities that were daily before the pandemic._x000a__x000a_This project is possible by keeping personal data privacy and in a secure and immutable way thanks to blockchain technology, which allows the user to be solely responsible for their data and cannot be altered."/>
    <s v="Local"/>
    <x v="22"/>
    <s v="ES"/>
    <s v="Centre Blockchain de Catalunya"/>
    <s v="Regional Government"/>
    <x v="4"/>
    <s v="Public health services."/>
    <x v="4"/>
    <x v="7"/>
    <s v=" "/>
    <s v="Services"/>
    <m/>
    <m/>
    <m/>
    <m/>
    <m/>
    <m/>
    <m/>
    <m/>
    <m/>
    <m/>
    <m/>
    <m/>
    <m/>
    <s v="Enforcement"/>
    <s v="Certification and validation processes"/>
    <x v="1"/>
    <s v="No"/>
    <s v="No"/>
    <s v="Yes"/>
    <s v="G2C"/>
    <m/>
    <m/>
    <s v="Certification"/>
    <m/>
    <m/>
    <m/>
    <s v="Improved Public Service"/>
    <m/>
    <s v="x"/>
    <s v="x"/>
    <s v="x"/>
    <s v="x"/>
    <b v="0"/>
    <b v="0"/>
    <m/>
    <m/>
    <m/>
    <m/>
    <m/>
    <m/>
    <m/>
    <b v="0"/>
    <m/>
    <m/>
    <m/>
    <s v="EU Blockchain Observatory and Forum - Initiatives Map"/>
    <s v="validated"/>
    <x v="0"/>
    <s v=" "/>
    <s v="from IPSO (Jaume Martin)"/>
    <d v="2021-11-01T00:00:00"/>
    <m/>
  </r>
  <r>
    <s v="IPSO-200002"/>
    <s v="Blockchain for Taxes project"/>
    <s v="https://www.efama.org/blockchain-taxes-project"/>
    <s v=" "/>
    <s v="EFAMA intends to launch a Proof of Concept test and discover how the use of distributed ledger technology (DLT) can be used to provide a Withholding Tax Relief at Source model and, making use of current market infrastructure and deliver trust and transparency for all market participants including tax authorities. The project’s main goal is to streamline the investment process by providing secure information, thus reducing inefficiencies and risks for all market participants and tax authorities (including fraud and excess WHT). "/>
    <s v="Multinational"/>
    <x v="34"/>
    <s v="EU"/>
    <s v="European Fund and Asset Management Association"/>
    <s v="Consortium"/>
    <x v="3"/>
    <s v="R&amp;D economic affairs"/>
    <x v="4"/>
    <x v="0"/>
    <s v=" "/>
    <s v="Services"/>
    <m/>
    <m/>
    <m/>
    <m/>
    <m/>
    <m/>
    <m/>
    <m/>
    <m/>
    <m/>
    <m/>
    <m/>
    <m/>
    <s v="Public services and engagement"/>
    <s v="Supporting disintermediation "/>
    <x v="1"/>
    <s v="No"/>
    <s v="Yes"/>
    <s v="No"/>
    <s v="G2B"/>
    <m/>
    <m/>
    <s v="Process digitalisation"/>
    <m/>
    <m/>
    <m/>
    <s v="Improved Public Service"/>
    <m/>
    <s v="x"/>
    <s v="x"/>
    <s v="x"/>
    <m/>
    <b v="0"/>
    <b v="0"/>
    <m/>
    <m/>
    <m/>
    <m/>
    <m/>
    <m/>
    <m/>
    <b v="0"/>
    <m/>
    <m/>
    <m/>
    <s v="EU Blockchain Observatory and Forum - Initiatives Map"/>
    <s v="validated"/>
    <x v="0"/>
    <s v=" "/>
    <s v="from IPSO (Jaume Martin)"/>
    <d v="2021-11-01T00:00:00"/>
    <m/>
  </r>
  <r>
    <s v="IPSO-200003"/>
    <s v="Decentralized Social Security System"/>
    <s v="https://medium.com/asurenetwork/blockchain-as-the-future-of-social-security-intro-1-5-2a600e64ac7b"/>
    <s v=" "/>
    <s v="Creation of a technical feasibility study of the german statutory pension system and a Proof-of-Concept of how it could be implemented on the Ethereum blockchain and the Asure network. The Asure Foundation brings the mechanics of the German statutory pension system onto the Blockchain to research the advantages for social security systems."/>
    <s v="National"/>
    <x v="1"/>
    <s v="DE"/>
    <s v="Asure Foundation"/>
    <s v="Non-governmental"/>
    <x v="0"/>
    <s v="R&amp;D social protection."/>
    <x v="3"/>
    <x v="1"/>
    <s v=" "/>
    <s v="Services"/>
    <m/>
    <m/>
    <m/>
    <m/>
    <m/>
    <m/>
    <m/>
    <m/>
    <m/>
    <m/>
    <m/>
    <m/>
    <m/>
    <s v="Internal management"/>
    <s v="Internal management processes"/>
    <x v="1"/>
    <s v="No"/>
    <s v="No"/>
    <s v="No"/>
    <s v="G2C"/>
    <m/>
    <m/>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1T00:00:00"/>
    <m/>
  </r>
  <r>
    <s v="IPSO-200004"/>
    <s v="Digital vehicle registration "/>
    <s v="https://www.cartrust.com/"/>
    <s v="marcus.olszok@cartrust.com"/>
    <s v="Proof of Concept project for digital vehicle registration based on blockchain and self-sovereign identity, supported by public authorities. Digital twins of vehicles will be created on the basis of secure analog vehicle documents, and the ownership and subsequent rights (right of sale, right of disposal, right of use) will be managed and transferred via this system. The evidence required for vehicle registration can thus be provided digitally. The local authority can carry out vehicle registration in a paperless and fully automated manner. This is made possible by eIDAS-compliant identification of the participants, as well as digital proof of ownership and rights of the vehicles via blockchain and self-sovereign identity (SSI). This sollution is currently being implemented in the city of Hamm in North Rhine-Westphalia."/>
    <s v="National"/>
    <x v="1"/>
    <s v="DE"/>
    <s v="CarTrust"/>
    <s v="Private sector"/>
    <x v="1"/>
    <s v="General services."/>
    <x v="4"/>
    <x v="7"/>
    <s v=" "/>
    <s v="Services"/>
    <m/>
    <m/>
    <m/>
    <m/>
    <m/>
    <m/>
    <m/>
    <m/>
    <m/>
    <m/>
    <m/>
    <m/>
    <m/>
    <s v="Enforcement"/>
    <s v="Registration and data notarisation processes"/>
    <x v="1"/>
    <s v="No"/>
    <s v="No"/>
    <s v="No"/>
    <s v="G2C"/>
    <m/>
    <m/>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2T00:00:00"/>
    <m/>
  </r>
  <r>
    <s v="IPSO-200005"/>
    <s v="Doing Business Abroad "/>
    <s v="https://www.de4a.eu/doingbusinessabroadProof of Concept"/>
    <s v="info@de4a.eu"/>
    <s v="The Doing Business Abroad Proof of Concept aims to reduce the administrative burden of starting and doing business in another European Member State. With the new Once Only Technical System, information about a company is re-used cross-border which reduces the time to register and afterwards request a service in another Member State substantially. The entire process is fully online and secure, using the authentication and authorization means of the home-country that are familiar to the representative of the company. The Proof of Concept is performed by Austria, The Netherlands, Romania and Sweden, which means that these countries support cross-border communication for both company-information and mandates."/>
    <s v="Multinational"/>
    <x v="34"/>
    <s v="EU"/>
    <s v="Digital Europe for All (DE4A)"/>
    <s v="Consortium"/>
    <x v="1"/>
    <s v="General services."/>
    <x v="4"/>
    <x v="7"/>
    <s v=" "/>
    <s v="Services"/>
    <m/>
    <m/>
    <m/>
    <m/>
    <m/>
    <m/>
    <m/>
    <m/>
    <m/>
    <m/>
    <m/>
    <m/>
    <m/>
    <s v="Public services and engagement"/>
    <s v="Service integration (various)"/>
    <x v="1"/>
    <s v="No"/>
    <s v="Yes"/>
    <s v="No"/>
    <s v="G2C"/>
    <m/>
    <m/>
    <s v="Process digitalisation"/>
    <m/>
    <m/>
    <m/>
    <b v="0"/>
    <m/>
    <m/>
    <m/>
    <m/>
    <m/>
    <b v="0"/>
    <b v="0"/>
    <m/>
    <m/>
    <m/>
    <m/>
    <m/>
    <m/>
    <m/>
    <b v="0"/>
    <m/>
    <m/>
    <m/>
    <s v="EU Blockchain Observatory and Forum - Initiatives Map"/>
    <s v="validated"/>
    <x v="0"/>
    <s v=" "/>
    <s v="from IPSO (Jaume Martin)"/>
    <d v="2021-11-03T00:00:00"/>
    <m/>
  </r>
  <r>
    <s v="IPSO-200006"/>
    <s v="Cold Chain Monitoring of COVID-19 Vaccine"/>
    <s v="https://www.cnbc.com/2021/01/19/uk-hospitals-use-blockchain-to-track-coronavirus-vaccine-temperature.html"/>
    <s v=" "/>
    <s v="Digital asset tracking and monitoring provider Everyware Ltd, and enterprise-grade distributed ledger provider Hedera Hashgraph, are working with an initial group of National Health Service (NHS) facilities to monitor the cold storage equipment being used to store the COVID-19 and other vaccines. The various COVID-19 vaccines, including the one developed by Pfizer, require exact degrees of cold storage at all times in order to maintain their efficacy. While centralized distribution centers and transportation units can store the vaccine at the recommended -70°C±10°C for up to 10 days unopened, they must also be stored at hospitals and other administering centers for five days at refrigerated 2-8°C conditions. By leveraging Everyware’s asset monitoring solution at the ‘last mile’, hospitals and healthcare facilities can ensure that vaccines are being maintained at the proper temperature throughout the entire time in their custody, before they are administered to patients. In addition, Everyware enables healthcare facilities to share information with other parts of the vaccine delivery chain – including pharmaceutical providers, centralized storage facilities, and transportation companies, to respond and adjust to any issues as they arise."/>
    <s v="National"/>
    <x v="10"/>
    <s v="UK"/>
    <s v="National Health Service (NHS)"/>
    <s v="Central-Government"/>
    <x v="4"/>
    <s v="Public health services."/>
    <x v="5"/>
    <x v="7"/>
    <s v=" "/>
    <s v="Services"/>
    <m/>
    <m/>
    <m/>
    <m/>
    <m/>
    <m/>
    <m/>
    <m/>
    <m/>
    <m/>
    <m/>
    <m/>
    <m/>
    <s v="Public services and engagement"/>
    <s v="Tracking of goods and assets along the supply chain "/>
    <x v="1"/>
    <s v="No"/>
    <s v="No"/>
    <s v="Yes"/>
    <s v="G2C"/>
    <m/>
    <m/>
    <s v="Tracking of goods, supply chain, iot"/>
    <m/>
    <m/>
    <m/>
    <b v="0"/>
    <m/>
    <m/>
    <m/>
    <m/>
    <m/>
    <b v="0"/>
    <b v="0"/>
    <m/>
    <m/>
    <m/>
    <m/>
    <m/>
    <m/>
    <m/>
    <b v="0"/>
    <m/>
    <m/>
    <m/>
    <s v="https://hedera.com/blog/everyware-and-hedera-hashgraph-enabling-cold-chain-monitoring-of-covid-19-vaccine-for-nhs-facilities"/>
    <s v="validated"/>
    <x v="0"/>
    <s v=" "/>
    <s v="from IPSO (Jaume Martin)"/>
    <d v="2021-11-03T00:00:00"/>
    <m/>
  </r>
  <r>
    <s v="IPSO-200007"/>
    <s v="Supporting Lifelong Learning"/>
    <s v="https://qualichain-project.eu/Proof of Concepts/supporting-lifelong-learning/"/>
    <s v="info@qualichain-project.eu"/>
    <s v="The overall objective of this Proof of Concept, conducted by The Open University, is to investigate how blockchain technologies can support lifelong learners in their learning journey and in advancing their career, for example, by offering them personalised recommendations based on their learning achievements. The main goals of this Proof of Concept are: awarding lifelong learners with transparent and immutable educational accreditation, offering lifelong learners personalised recommendations and supporting lifelong learners in reaching their personal or professional learning goals."/>
    <s v="National"/>
    <x v="10"/>
    <s v="UK"/>
    <s v="The Open University"/>
    <s v="Academic-Research"/>
    <x v="9"/>
    <s v="Education not definable by level."/>
    <x v="4"/>
    <x v="2"/>
    <s v=" "/>
    <s v="Learning"/>
    <m/>
    <m/>
    <m/>
    <m/>
    <m/>
    <m/>
    <m/>
    <m/>
    <m/>
    <m/>
    <m/>
    <m/>
    <m/>
    <s v="Enforcement"/>
    <s v="Certification and validation processes"/>
    <x v="1"/>
    <s v="No"/>
    <s v="No"/>
    <s v="No"/>
    <s v="G2C"/>
    <m/>
    <m/>
    <s v="Skill assessment"/>
    <m/>
    <m/>
    <m/>
    <s v="Improved Public Service"/>
    <m/>
    <s v="x"/>
    <s v="x"/>
    <s v="x"/>
    <s v="x"/>
    <b v="0"/>
    <b v="0"/>
    <m/>
    <m/>
    <m/>
    <m/>
    <m/>
    <m/>
    <m/>
    <b v="0"/>
    <m/>
    <m/>
    <m/>
    <s v="EU Blockchain Observatory and Forum - Initiatives Map"/>
    <s v="validated"/>
    <x v="0"/>
    <s v=" "/>
    <s v="from IPSO (Jaume Martin)"/>
    <d v="2021-11-03T00:00:00"/>
    <m/>
  </r>
  <r>
    <s v="IPSO-200008"/>
    <s v="University Process Optimisation through Smart Curriculum Design and Student Accreditation"/>
    <s v="https://qualichain-project.eu/Proof of Concepts/university-process-optimisation-through-smart-curriculum-design-and-student-accreditation/"/>
    <s v="info@qualichain-project.eu"/>
    <s v="This Proof of Concept applied in the Electrical &amp; Computer Engineering (ECE) school of the National Technical University of Athens (NTUA) aims to optimise the university operation and curriculum design as well as facilitate the validation and verification of skills and qualifications of undergraduate and Ph.D. students. The Proof of Concept provides analytics and recommendations for the redesign and update of specific courses and by extension the entire curriculum of the school. The student accreditation and lecturer validation and recognition is made through a trusted, immutable and secure Blockchain ledger.  "/>
    <s v="National"/>
    <x v="28"/>
    <s v="EL"/>
    <s v="Electrical &amp; Computer Engineering (ECE) school of the National Technical University of Athens (NTUA) "/>
    <s v="Academic-Research"/>
    <x v="9"/>
    <s v="Post-secondary non-tertiary education."/>
    <x v="4"/>
    <x v="2"/>
    <s v=" "/>
    <s v="Learning"/>
    <m/>
    <m/>
    <m/>
    <m/>
    <m/>
    <m/>
    <m/>
    <m/>
    <m/>
    <m/>
    <m/>
    <m/>
    <m/>
    <s v="Enforcement"/>
    <s v="Certification and validation processes"/>
    <x v="1"/>
    <s v="No"/>
    <s v="No"/>
    <s v="No"/>
    <s v="G2C"/>
    <m/>
    <m/>
    <s v="Skill assessment"/>
    <m/>
    <m/>
    <m/>
    <s v="Improved Public Service"/>
    <m/>
    <s v="x"/>
    <s v="x"/>
    <s v="x"/>
    <s v="x"/>
    <b v="0"/>
    <b v="0"/>
    <m/>
    <m/>
    <m/>
    <m/>
    <m/>
    <m/>
    <m/>
    <b v="0"/>
    <m/>
    <m/>
    <m/>
    <s v="EU Blockchain Observatory and Forum - Initiatives Map"/>
    <s v="validated"/>
    <x v="0"/>
    <s v=" "/>
    <s v="from IPSO (Jaume Martin)"/>
    <d v="2021-11-03T00:00:00"/>
    <m/>
  </r>
  <r>
    <s v="IPSO-200009"/>
    <s v="Staffing the Public Sector – The Case of Greece"/>
    <s v="https://qualichain-project.eu/Proof of Concepts/staffing-the-public-sector-the-case-of-greece/"/>
    <s v="info@qualichain-project.eu"/>
    <s v="The main goal of this Proof of Concept is to support, simplify and improve the public sector recruitment and competency management procedures. More precisely the Proof of Concept focuses on optimising internal evaluation procedures pertinent to the evaluation, selection and recruitment with respect to the candidates’ qualifications. The Proof of Concept project provides personalised candidate notifications for job vacancies by matching individual profiles with available jobs in the civil service, validates academic and professional qualifications of individual candidates and improves the efficiency of the recruitment process in terms of time and credibility. The Supreme Council for Civil Personnel Selection (ASEP), an independent authority responsible for public sector recruitment, participates in the European QualiChain program as a linked third party of the project, in collaboration with the European Programs Service of the Hellenic Parliament (HeP)."/>
    <s v="National"/>
    <x v="28"/>
    <s v="EL"/>
    <s v="Supreme Council for Civil Personnel Selection (ASEP)"/>
    <s v="Central-Government"/>
    <x v="1"/>
    <s v="General services"/>
    <x v="4"/>
    <x v="2"/>
    <s v=" "/>
    <s v="Services"/>
    <m/>
    <m/>
    <m/>
    <m/>
    <m/>
    <m/>
    <m/>
    <m/>
    <m/>
    <m/>
    <m/>
    <m/>
    <m/>
    <s v="Internal management"/>
    <s v="Internal management processes"/>
    <x v="1"/>
    <s v="No"/>
    <s v="No"/>
    <s v="No"/>
    <s v="G2G"/>
    <m/>
    <m/>
    <s v="Skill assessment"/>
    <m/>
    <m/>
    <m/>
    <b v="0"/>
    <m/>
    <m/>
    <m/>
    <m/>
    <m/>
    <s v="Improved Administration Efficency"/>
    <s v="Improved Administrative Efficiency"/>
    <m/>
    <s v="x"/>
    <s v="x"/>
    <s v="x"/>
    <m/>
    <m/>
    <s v="x"/>
    <s v="Open government capabilities"/>
    <s v="x"/>
    <m/>
    <m/>
    <s v="EU Blockchain Observatory and Forum - Initiatives Map"/>
    <s v="validated"/>
    <x v="0"/>
    <s v=" "/>
    <s v="from IPSO (Jaume Martin)"/>
    <d v="2021-11-03T00:00:00"/>
    <m/>
  </r>
  <r>
    <s v="IPSO-200010"/>
    <s v="Staffing the Public Sector – The Case of Portugal"/>
    <s v="https://qualichain-project.eu/Proof of Concepts/staffing-the-public-sector-the-case-of-portugal/"/>
    <s v="info@qualichain-project.eu"/>
    <s v="This use case involves integrating the FenixEdu system with the QualiChain platform. FenixEdu is an academic management platform that supports full program and course management, including the issuing of diplomas (essentially, a pdf document that is printed, signed and stamped). This integration of FenixEdu with the QualiChain platform allows diplomas issued using FenixEdu to be automatically inserted in QualiChain’s blockchain, allowing the Portuguese public administration – represented by AMA in this use case – to have access to all the diplomas issued by universities that use FenixEdu, within the access limits imposed by students and the schools’ administrations. Qualichain’s platform ensures the authenticity and integrity of the diplomas."/>
    <s v="National"/>
    <x v="24"/>
    <s v="PT"/>
    <s v="Agência para a Modernização Administrativa (AMA)"/>
    <s v="Central-Government"/>
    <x v="1"/>
    <s v="General services"/>
    <x v="4"/>
    <x v="2"/>
    <s v=" "/>
    <s v="Services"/>
    <m/>
    <m/>
    <m/>
    <m/>
    <m/>
    <m/>
    <m/>
    <m/>
    <m/>
    <m/>
    <m/>
    <m/>
    <m/>
    <s v="Internal management"/>
    <s v="Internal management processes"/>
    <x v="1"/>
    <s v="No"/>
    <s v="No"/>
    <s v="No"/>
    <s v="G2G"/>
    <m/>
    <m/>
    <s v="Skill assessment"/>
    <m/>
    <m/>
    <m/>
    <b v="0"/>
    <m/>
    <m/>
    <m/>
    <m/>
    <m/>
    <s v="Improved Administration Efficency"/>
    <s v="Improved Administrative Efficiency"/>
    <m/>
    <s v="x"/>
    <s v="x"/>
    <s v="x"/>
    <m/>
    <s v="x"/>
    <s v="x"/>
    <s v="Open government capabilities"/>
    <s v="x"/>
    <m/>
    <m/>
    <s v="EU Blockchain Observatory and Forum - Initiatives Map"/>
    <s v="validated"/>
    <x v="0"/>
    <s v=" "/>
    <s v="from IPSO (Jaume Martin)"/>
    <d v="2021-11-03T00:00:00"/>
    <m/>
  </r>
  <r>
    <s v="IPSO-200011"/>
    <s v="Provision of Recruitment &amp; Competency Management Services"/>
    <s v="https://qualichain-project.eu/Proof of Concepts/provision-of-recruitment-competency-management-services/"/>
    <s v="info@qualichain-project.eu"/>
    <s v="The overall objective of this Proof of Concept is to support candidate selection, especially in reallocation processes (internal job openings) and ensure competency management services in the employee’s career evaluation, offering them personalised training recommendations based on their skills and achievements. The Proof of Concept project support planification, implementation and coordination of human resources management policies speeding-up the recruitment process by providing validated CV information. Moreover it facilitates the selection and mobility process using semantic matching methods that help in pairing opportunities with the best candidates and identifies employee’s gaps and suggests training for skills development. This Proof of Concept is led by a private company, KnowledegeBiz which, supported by UNINOVA, is developing and offering a competency management framework in the frame of QualiChain to Madeira’s Regional Health and Civil Protection Secretary (SRS), which is the government entity responsible for health personnel administration in this Portuguese region."/>
    <s v="National"/>
    <x v="24"/>
    <s v="PT"/>
    <s v="KnowledegeBiz"/>
    <s v="Central-Government"/>
    <x v="1"/>
    <s v="General services"/>
    <x v="4"/>
    <x v="2"/>
    <s v=" "/>
    <s v="Services"/>
    <m/>
    <m/>
    <m/>
    <m/>
    <m/>
    <m/>
    <m/>
    <m/>
    <m/>
    <m/>
    <m/>
    <m/>
    <m/>
    <s v="Internal management"/>
    <s v="Internal management processes"/>
    <x v="1"/>
    <s v="No"/>
    <s v="No"/>
    <s v="No"/>
    <s v="G2G"/>
    <m/>
    <m/>
    <s v="Skill assessment"/>
    <m/>
    <m/>
    <m/>
    <b v="0"/>
    <m/>
    <m/>
    <m/>
    <m/>
    <m/>
    <s v="Improved Administration Efficency"/>
    <s v="Improved Administrative Efficiency"/>
    <m/>
    <s v="x"/>
    <s v="x"/>
    <s v="x"/>
    <m/>
    <s v="x"/>
    <s v="x"/>
    <s v="Open government capabilities"/>
    <s v="x"/>
    <m/>
    <m/>
    <s v="EU Blockchain Observatory and Forum - Initiatives Map"/>
    <s v="validated"/>
    <x v="0"/>
    <s v=" "/>
    <s v="from IPSO (Jaume Martin)"/>
    <d v="2021-11-03T00:00:00"/>
    <m/>
  </r>
  <r>
    <s v="IPSO-200012"/>
    <s v="Digital Democracy and Data Commons"/>
    <s v="http://decodeproject.eu/Proof of Concepts.html"/>
    <s v="info@decodeproject.eu"/>
    <s v="This Proof of Concept is part of the DECODE project. DECODE developed technology that puts people in control of their personal data, giving them the ability to decide how it is shared. The Proof of Concept involved the Barcelona City Council and the city’s digital democracy software Decidim.org, which has more than 60K users. The platform integrated a DECODE module which allows petitions to be signed anonymously but still in line with authentication requirements, such as place of residence. This new system for citizen petitions gives people more granular control over their data. It enhances privacy (via the DECODE app), allows data sharing and visualization (via the BCNOW dashboard) and transparency (via the DECODE distributed ledger). The Proof of Concept also opened a deliberative, participatory process on the politics and economics of data, and how Barcelona could constitute a democratic city data commons. "/>
    <s v="Local"/>
    <x v="22"/>
    <s v="ES"/>
    <s v="Barcelona City Council "/>
    <s v="Local Government"/>
    <x v="1"/>
    <s v="General services"/>
    <x v="4"/>
    <x v="2"/>
    <s v=" "/>
    <s v="Services"/>
    <m/>
    <m/>
    <m/>
    <m/>
    <m/>
    <m/>
    <m/>
    <m/>
    <m/>
    <m/>
    <m/>
    <m/>
    <m/>
    <s v="Public services and engagement"/>
    <s v="Data Sharing Management"/>
    <x v="1"/>
    <s v="No"/>
    <s v="No"/>
    <s v="No"/>
    <s v="G2C"/>
    <m/>
    <m/>
    <s v="Process digitalisation"/>
    <m/>
    <m/>
    <m/>
    <s v="Improved Public Service"/>
    <m/>
    <s v="x"/>
    <s v="x"/>
    <s v="x"/>
    <s v="x"/>
    <s v="Open Government Capabilities"/>
    <b v="0"/>
    <m/>
    <m/>
    <m/>
    <m/>
    <m/>
    <m/>
    <m/>
    <s v="Open government capabilities"/>
    <s v="x"/>
    <s v="x"/>
    <s v="x"/>
    <s v="EU Blockchain Observatory and Forum - Initiatives Map"/>
    <s v="validated"/>
    <x v="0"/>
    <s v=" "/>
    <s v="from IPSO (Jaume Martin)"/>
    <d v="2021-11-03T00:00:00"/>
    <m/>
  </r>
  <r>
    <s v="IPSO-200013"/>
    <s v="Citizen Science Data Governance"/>
    <s v="http://decodeproject.eu/Proof of Concepts.html"/>
    <s v="info@decodeproject.eu"/>
    <s v="This Proof of Concept is part of the DECODE project. DECODE developed technology that puts people in control of their personal data, giving them the ability to decide how it is shared. In this Proof of Concept residents used environmental sensors which recorded factors such as noise levels and pollution. The sensors were located inside their homes and in their neighbourhood. DECODE technology enabled them to share this encrypted data anonymously with their communities, on their own terms. The Proof of Concept ran sessions to train and support participants to help them setup and use the  sensors to gather and analyse data to influence city-level decisions. The Proof of Concept tackled the technical challenges of collating and storing a stream of citizen-sensed data, while also enabling those citizens to control what information is shared with whom, and under which conditions."/>
    <s v="Local"/>
    <x v="22"/>
    <s v="ES"/>
    <s v="Ideas for Change and FabLab Barcelona"/>
    <s v="Local Government"/>
    <x v="1"/>
    <s v="General services"/>
    <x v="4"/>
    <x v="2"/>
    <s v=" "/>
    <s v="Services"/>
    <m/>
    <m/>
    <m/>
    <m/>
    <m/>
    <m/>
    <m/>
    <m/>
    <m/>
    <m/>
    <m/>
    <m/>
    <m/>
    <s v="Public services and engagement"/>
    <s v="Data Sharing Management"/>
    <x v="1"/>
    <s v="No"/>
    <s v="No"/>
    <s v="No"/>
    <s v="G2C"/>
    <m/>
    <m/>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3T00:00:00"/>
    <m/>
  </r>
  <r>
    <s v="IPSO-200014"/>
    <s v="Amsterdam Digital Register - age check with municipal census data"/>
    <s v="http://decodeproject.eu/Proof of Concepts.html"/>
    <s v="info@decodeproject.eu"/>
    <s v="This Proof of Concept is part of the DECODE project. DECODE developed technology that puts people in control of their personal data, giving them the ability to decide how it is shared. The Proof of Concept gave citizens access to personal data that is stored in the municipal database, and allowed them to share these data in a different context, on- or offline. In the Proof of Concept, participants used DECODE technology to prove their age, as it certifies that they are over 16 or 18 years of age, without having to share their full identity or social security number. This Proof of Concept used Attribute Based Credentials, a data minimising authentication mechanism."/>
    <s v="Local"/>
    <x v="13"/>
    <s v="NL"/>
    <s v="Amsterdam Digital Register"/>
    <s v="Local Government"/>
    <x v="1"/>
    <s v="General services"/>
    <x v="4"/>
    <x v="2"/>
    <s v=" "/>
    <s v="Services"/>
    <m/>
    <m/>
    <m/>
    <m/>
    <m/>
    <m/>
    <m/>
    <m/>
    <m/>
    <m/>
    <m/>
    <m/>
    <m/>
    <s v="Public services and engagement"/>
    <s v="Data Sharing Management"/>
    <x v="1"/>
    <s v="No"/>
    <s v="No"/>
    <s v="No"/>
    <s v="G2C"/>
    <m/>
    <m/>
    <s v="Self-sovereign digital identity"/>
    <m/>
    <m/>
    <m/>
    <s v="Improved Public Service"/>
    <m/>
    <s v="x"/>
    <s v="x"/>
    <s v="x"/>
    <s v="x"/>
    <s v="Open Government Capabilities"/>
    <b v="0"/>
    <m/>
    <m/>
    <m/>
    <m/>
    <m/>
    <m/>
    <m/>
    <s v="Open government capabilities"/>
    <s v="x"/>
    <m/>
    <m/>
    <s v="EU Blockchain Observatory and Forum - Initiatives Map"/>
    <s v="validated"/>
    <x v="0"/>
    <s v=" "/>
    <s v="from IPSO (Jaume Martin)"/>
    <d v="2021-11-03T00:00:00"/>
    <m/>
  </r>
  <r>
    <s v="IPSO-200015"/>
    <s v="Gebiedonline (Neighbourhood Online)"/>
    <s v="http://decodeproject.eu/Proof of Concepts.html"/>
    <s v="info@decodeproject.eu"/>
    <s v="This Proof of Concept is part of the DECODE project. DECODE developed technology that puts people in control of their personal data, giving them the ability to decide how it is shared. GebiedOnline is a local neighbourhood social network in Amsterdam. Access to  GebiedOnline is currently managed by email/password or Facebook login. This creates unwanted dependencies and security issues. This Proof of Concept tested a more privacy-preserving local social network. The Gebiedonline board and community want their platform to be open source, inclusive and to enable their users to have granular control over the data they share with the platform and with other users in the community. To achieve this the Proof of Concept built and tested a feature to allow access to the platform using Attribute Based Credentials. Since several communities are active on the platform, each community can decide on which credentials it can accept."/>
    <s v="Local"/>
    <x v="13"/>
    <s v="NL"/>
    <s v="GebiedOnline "/>
    <s v="Community led"/>
    <x v="1"/>
    <s v="General services"/>
    <x v="4"/>
    <x v="2"/>
    <s v=" "/>
    <s v="Services"/>
    <m/>
    <m/>
    <m/>
    <m/>
    <m/>
    <m/>
    <m/>
    <m/>
    <m/>
    <m/>
    <m/>
    <m/>
    <m/>
    <s v="Public services and engagement"/>
    <s v="Data Sharing Management"/>
    <x v="1"/>
    <s v="No"/>
    <s v="No"/>
    <s v="No"/>
    <s v="G2C"/>
    <m/>
    <m/>
    <s v="Self-sovereign digital identity"/>
    <m/>
    <m/>
    <m/>
    <s v="Improved Public Service"/>
    <m/>
    <s v="x"/>
    <s v="x"/>
    <s v="x"/>
    <m/>
    <s v="Open Government Capabilities"/>
    <b v="0"/>
    <m/>
    <m/>
    <m/>
    <m/>
    <m/>
    <m/>
    <m/>
    <s v="Open government capabilities"/>
    <s v="x"/>
    <m/>
    <m/>
    <s v="EU Blockchain Observatory and Forum - Initiatives Map"/>
    <s v="validated"/>
    <x v="0"/>
    <s v=" "/>
    <s v="from IPSO (Jaume Martin)"/>
    <d v="2021-11-03T00:00:00"/>
    <m/>
  </r>
  <r>
    <s v="IPSO-200016"/>
    <s v="Public administration employee skills cerification"/>
    <s v="https://www.key4biz.it/inail-sceglie-lirax-per-certificare-con-la-blockchain-le-competenze-dei-dipendenti/313710/"/>
    <s v=" "/>
    <s v="INAIL, the National Institute for Insurance against Accidents at Work, and LIRAX, the Blockchain platform specialized in certification and traceability, represent an Italian model for digitally enhancing and certifying the skills of Public Administration employees. After months of experimentation, concluded with positive results, INAIL presented the innovative activity in the sector of skills tracking using Blockchain technology and will test the learning phases of its staff, using the skills traceability application called the &quot;Booklet&quot;. This application is a digital tool based on Blockchain technology and is designed to collect, summarize and document the different learning and life experiences of citizens in the multiple stages of their life."/>
    <s v="National"/>
    <x v="12"/>
    <s v="IT"/>
    <s v="The National Institute for Insurance against Accidents at Work (INAIL)"/>
    <s v="Central-Government"/>
    <x v="1"/>
    <s v="R&amp;D general public services."/>
    <x v="4"/>
    <x v="0"/>
    <s v=" "/>
    <s v="Services"/>
    <m/>
    <m/>
    <m/>
    <m/>
    <m/>
    <m/>
    <m/>
    <m/>
    <m/>
    <m/>
    <m/>
    <m/>
    <m/>
    <s v="Enforcement"/>
    <s v="Certification and validation processes"/>
    <x v="1"/>
    <s v="No"/>
    <s v="No"/>
    <s v="No"/>
    <s v="G2G"/>
    <m/>
    <m/>
    <s v="Process digitalisation"/>
    <m/>
    <m/>
    <m/>
    <b v="0"/>
    <m/>
    <m/>
    <m/>
    <m/>
    <m/>
    <s v="Improved Administration Efficency"/>
    <s v="Improved Administrative Efficiency"/>
    <m/>
    <s v="x"/>
    <s v="x"/>
    <s v="x"/>
    <m/>
    <s v="x"/>
    <s v="x"/>
    <s v="Open government capabilities"/>
    <s v="x"/>
    <m/>
    <m/>
    <s v="https://www.key4biz.it/inail-sceglie-lirax-per-certificare-con-la-blockchain-le-competenze-dei-dipendenti/313710/"/>
    <s v="validated"/>
    <x v="0"/>
    <s v=" "/>
    <s v="from IPSO (Jaume Martin)"/>
    <d v="2021-11-08T00:00:00"/>
    <m/>
  </r>
  <r>
    <s v="IPSO-200017"/>
    <s v="Buying and selling property"/>
    <s v="https://www.computerweekly.com/news/252461839/HM-Land-Registry-completes-blockchain-trial"/>
    <s v=" "/>
    <s v="HM Land Registry (HMLR) has successfully completed a trial that used a prototype developed with bockchain to buy property. The trial, which involved the sale of a semi-detached house in Gillingham, Kent, was intended to show how buying and selling a home could be made simpler and quicker by demonstrating a digital transfer of ownership. The Proof of Concept was part of a research and development project known as Digital Street."/>
    <s v="National"/>
    <x v="10"/>
    <s v="UK"/>
    <s v="HM Land Registry (HMLR) "/>
    <s v="Central-Government"/>
    <x v="1"/>
    <s v="General services"/>
    <x v="4"/>
    <x v="2"/>
    <s v=" "/>
    <s v="Services"/>
    <m/>
    <m/>
    <m/>
    <m/>
    <m/>
    <m/>
    <m/>
    <m/>
    <m/>
    <m/>
    <m/>
    <m/>
    <m/>
    <s v="Enforcement"/>
    <s v="Registration and data notarisation processes"/>
    <x v="1"/>
    <s v="No"/>
    <s v="No"/>
    <s v="No"/>
    <s v="G2C"/>
    <m/>
    <m/>
    <s v="Process digitalisation"/>
    <m/>
    <m/>
    <m/>
    <s v="Improved Public Service"/>
    <m/>
    <s v="x"/>
    <s v="x"/>
    <s v="x"/>
    <m/>
    <s v="Open Government Capabilities"/>
    <b v="0"/>
    <m/>
    <m/>
    <m/>
    <m/>
    <m/>
    <m/>
    <m/>
    <s v="Open government capabilities"/>
    <s v="x"/>
    <m/>
    <m/>
    <s v="https://www.computerweekly.com/news/252461839/HM-Land-Registry-completes-blockchain-trial"/>
    <s v="validated"/>
    <x v="0"/>
    <s v=" "/>
    <s v="from IPSO (Jaume Martin)"/>
    <d v="2021-11-08T00:00:00"/>
    <m/>
  </r>
  <r>
    <s v="IPSO-200018"/>
    <s v="Government-backed firm to launch Blockchain IDs"/>
    <s v="https://www.coindesk.com/business/2017/05/15/government-backed-firm-to-launch-blockchain-ids-in-luxembourg/"/>
    <s v=" "/>
    <s v="A major digital identity firm backed by the government of Luxembourg is built a new platform alongside US startup Cambridge Blockchain. The state of Luxembourg owns two-thirds of LuxTrust, with the remainder held by a consortium of banks and financial institutions that utilize its services. This firm moved to integrate blockchain, setting the stage for at least some of its 500,000-strong subscriber base to utilize the tech in some capacity."/>
    <s v="National"/>
    <x v="20"/>
    <s v="LU"/>
    <s v="LuxTrust"/>
    <s v="Private sector"/>
    <x v="1"/>
    <s v="General services"/>
    <x v="5"/>
    <x v="5"/>
    <s v=" "/>
    <s v="Services"/>
    <m/>
    <m/>
    <m/>
    <m/>
    <m/>
    <m/>
    <m/>
    <m/>
    <m/>
    <m/>
    <m/>
    <m/>
    <m/>
    <s v="Public services and engagement"/>
    <s v="Authentication of self-sovereign Digital ID services"/>
    <x v="1"/>
    <s v="No"/>
    <s v="No"/>
    <s v="No"/>
    <s v="G2C"/>
    <m/>
    <m/>
    <s v="Process digitalisation"/>
    <m/>
    <m/>
    <m/>
    <s v="Improved Public Service"/>
    <m/>
    <s v="x"/>
    <s v="x"/>
    <s v="x"/>
    <m/>
    <s v="Open Government Capabilities"/>
    <b v="0"/>
    <m/>
    <m/>
    <m/>
    <m/>
    <m/>
    <m/>
    <m/>
    <s v="Open government capabilities"/>
    <s v="x"/>
    <m/>
    <m/>
    <s v="https://www.coindesk.com/business/2017/05/15/government-backed-firm-to-launch-blockchain-ids-in-luxembourg/"/>
    <s v="validated"/>
    <x v="0"/>
    <s v=" "/>
    <s v="from IPSO (Jaume Martin)"/>
    <d v="2021-11-08T00:00:00"/>
    <m/>
  </r>
  <r>
    <s v="IPSO-200019"/>
    <s v="The European Blockchain Services Infrastructure (EBSI)"/>
    <s v="https://ec.europa.eu/cefdigital/wiki/display/CEFDIGITAL/ebsi"/>
    <s v=" "/>
    <s v="The European Blockchain Service Infrastructure (EBSI), a pan-European blockchain network,  is the project of the European Blockchain Partnership. It provides reusable software, specifications and services that help out EU institutions and European public administrations. The European Commission selected four use cases for the project. The first is notarisation: using blockchain for digital audit trails; to automate compliance checks quickly; and to prove the integrity of data. The second is to log education credentials on the blockchain, “significantly reducing verification costs and improving authenticity trust”. The third is to create digital identities, which EU citizens can use to “create and control their own identity across borders without relying on centralised authorities.” The fourth is for secure data sharing among EU customs and tax authorities. "/>
    <s v="Multinational"/>
    <x v="34"/>
    <s v="EU"/>
    <s v="European Comission"/>
    <s v="Academic-Research"/>
    <x v="1"/>
    <s v="General services"/>
    <x v="4"/>
    <x v="0"/>
    <s v=" "/>
    <s v="Services"/>
    <m/>
    <m/>
    <m/>
    <m/>
    <m/>
    <m/>
    <m/>
    <m/>
    <m/>
    <m/>
    <m/>
    <m/>
    <m/>
    <s v="Internal management"/>
    <s v="Internal management processes"/>
    <x v="1"/>
    <s v="Yes"/>
    <s v="Yes"/>
    <s v="No"/>
    <s v="G2G"/>
    <m/>
    <m/>
    <s v="Process digitalisation"/>
    <m/>
    <m/>
    <m/>
    <b v="0"/>
    <m/>
    <m/>
    <m/>
    <m/>
    <m/>
    <s v="Improved Administration Efficency"/>
    <s v="Improved Administrative Efficiency"/>
    <s v="x"/>
    <s v="x"/>
    <s v="x"/>
    <s v="x"/>
    <s v="x"/>
    <m/>
    <m/>
    <s v="Open government capabilities"/>
    <s v="x"/>
    <m/>
    <m/>
    <s v="https://ec.europa.eu/cefdigital/wiki/display/CEFDIGITAL/ebsi"/>
    <s v="validated"/>
    <x v="0"/>
    <s v=" "/>
    <s v="from IPSO (Jaume Martin)"/>
    <d v="2021-11-09T00:00:00"/>
    <m/>
  </r>
  <r>
    <s v="IPSO-200020"/>
    <s v="E-Voting for Parliamentary Election"/>
    <s v="https://cointelegraph.com/news/moscow-government-plans-to-use-blockchain-tech-in-e-voting-for-parliamentary-election"/>
    <s v=" "/>
    <s v="The Moscow City Duma, a local parliament of the Russian capital city, protected the process and results of electronic voting in the upcoming elections through the use of blockchain technology.  This allowed to separate storage of the personal data of voters and the results of voting and it helped to avoid electoral fraud."/>
    <s v="Local"/>
    <x v="35"/>
    <s v="RU"/>
    <s v="The Moscow City Duma"/>
    <s v="Local Government"/>
    <x v="1"/>
    <s v="General services"/>
    <x v="4"/>
    <x v="0"/>
    <s v=" "/>
    <s v="Services"/>
    <m/>
    <m/>
    <m/>
    <m/>
    <m/>
    <m/>
    <m/>
    <m/>
    <m/>
    <m/>
    <m/>
    <m/>
    <m/>
    <s v="Public services and engagement"/>
    <s v="Governance and voting "/>
    <x v="1"/>
    <s v="No"/>
    <s v="No"/>
    <s v="No"/>
    <s v="G2C"/>
    <m/>
    <m/>
    <s v="Governance and voting"/>
    <m/>
    <m/>
    <m/>
    <s v="Improved Public Service"/>
    <m/>
    <s v="x"/>
    <s v="x"/>
    <s v="x"/>
    <m/>
    <s v="Open Government Capabilities"/>
    <b v="0"/>
    <m/>
    <m/>
    <m/>
    <m/>
    <m/>
    <m/>
    <m/>
    <s v="Open government capabilities"/>
    <s v="x"/>
    <s v="x"/>
    <s v="x"/>
    <s v="https://cointelegraph.com/news/moscow-government-plans-to-use-blockchain-tech-in-e-voting-for-parliamentary-election"/>
    <s v="validated"/>
    <x v="0"/>
    <s v=" "/>
    <s v="from IPSO (Jaume Martin)"/>
    <d v="2021-11-10T00:00:00"/>
    <m/>
  </r>
  <r>
    <s v="IPSO-200021"/>
    <s v="Voting Trial Using NEM's Blockchain"/>
    <s v="https://www.coindesk.com/markets/2018/08/07/ukraine-election-official-launches-voting-trial-using-nems-blockchain/"/>
    <s v=" "/>
    <s v="The Ukraine Central Election Commission is investigating the use of blockchain in elections in a &quot;test vote&quot; that was created in partnership with a local NEM Foundation group, using NEM's blockchain platform. The transactions used test coins that were kindly given the representative of the NEM Foundation in Ukraine. The blockchain test environment had 28 nodes. The official's work represents the latest effort to apply the technology for tabulating votes, with the idea being that blockchain could be used to create an immutable record – or, at least, an auxiliary one – to help ease issues when tallying final counts. "/>
    <s v="National"/>
    <x v="31"/>
    <s v="UA"/>
    <s v="Ukraine Central Election Commission"/>
    <s v="Central-Government"/>
    <x v="1"/>
    <s v="General services"/>
    <x v="4"/>
    <x v="7"/>
    <s v=" "/>
    <s v="Services"/>
    <m/>
    <m/>
    <m/>
    <m/>
    <m/>
    <m/>
    <m/>
    <m/>
    <m/>
    <m/>
    <m/>
    <m/>
    <m/>
    <s v="Public services and engagement"/>
    <s v="Governance and voting "/>
    <x v="1"/>
    <s v="No"/>
    <s v="No"/>
    <s v="No"/>
    <s v="G2C"/>
    <m/>
    <m/>
    <s v="Governance and voting"/>
    <m/>
    <m/>
    <m/>
    <s v="Improved Public Service"/>
    <m/>
    <s v="x"/>
    <s v="x"/>
    <s v="x"/>
    <m/>
    <s v="Open Government Capabilities"/>
    <b v="0"/>
    <m/>
    <m/>
    <m/>
    <m/>
    <m/>
    <m/>
    <m/>
    <s v="Open government capabilities"/>
    <s v="x"/>
    <s v="x"/>
    <s v="x"/>
    <s v="https://www.coindesk.com/markets/2018/08/07/ukraine-election-official-launches-voting-trial-using-nems-blockchain/"/>
    <s v="validated"/>
    <x v="0"/>
    <s v=" "/>
    <s v="from IPSO (Jaume Martin)"/>
    <d v="2021-11-10T00:00:00"/>
    <m/>
  </r>
  <r>
    <s v="IPSO-200022"/>
    <s v="Electronic qualification management system"/>
    <s v="https://www.corrierecomunicazioni.it/digital-economy/blockchain-al-servizio-dei-titoli-di-studio-in-italia-il-primo-wallet-universitario/"/>
    <s v=" "/>
    <s v="The Ministry of Education in Italy opens up to new technology to facilitate and speed up the process of recognizing qualifications, simplifying certifications verified even abroad. The project was made possible thanks to the collaboration with Cimea, a certifying body that guarantees the authenticity of qualifications in the international arena. Thanks to the new “Diplome” system, the user has an electronic wallet (wallet) available for his academic and professional career, where he can upload all his titles. This is a free service for students and higher education institutions, who are to upload their qualifications, acquired or released, through blockchain technology."/>
    <s v="National"/>
    <x v="12"/>
    <s v="IT"/>
    <s v="Ministero dell'Istruzione"/>
    <s v="Central-Government"/>
    <x v="9"/>
    <s v="R&amp;D education."/>
    <x v="5"/>
    <x v="1"/>
    <s v=" "/>
    <s v="Services"/>
    <m/>
    <m/>
    <m/>
    <m/>
    <m/>
    <m/>
    <m/>
    <m/>
    <m/>
    <m/>
    <m/>
    <m/>
    <m/>
    <s v="Enforcement"/>
    <s v="Certification and validation processes"/>
    <x v="1"/>
    <s v="No"/>
    <s v="No"/>
    <s v="No"/>
    <s v="G2C"/>
    <m/>
    <m/>
    <s v="Skill assessment"/>
    <m/>
    <m/>
    <m/>
    <s v="Improved Public Service"/>
    <m/>
    <s v="x"/>
    <s v="x"/>
    <s v="x"/>
    <m/>
    <s v="Open Government Capabilities"/>
    <b v="0"/>
    <m/>
    <m/>
    <m/>
    <m/>
    <m/>
    <m/>
    <m/>
    <s v="Open government capabilities"/>
    <s v="x"/>
    <m/>
    <m/>
    <s v="https://www.corrierecomunicazioni.it/digital-economy/blockchain-al-servizio-dei-titoli-di-studio-in-italia-il-primo-wallet-universitario/"/>
    <s v="validated"/>
    <x v="0"/>
    <s v=" "/>
    <s v="from IPSO (Jaume Martin)"/>
    <d v="2021-11-10T00:00:00"/>
    <m/>
  </r>
  <r>
    <s v="IPSO-200023"/>
    <s v="Study of therapies for viral hepatitis"/>
    <s v="https://www.corrierecomunicazioni.it/pa-digitale/e-health/la-blockchain-contro-lepatite-al-via-il-progetto-delliss/"/>
    <s v=" "/>
    <s v="The Italian platform for the study of therapies for viral hepatitis of the Istituto Superiore di Sanità will be based on distributed ledger technology. The centers that are part of the project will share and use the contents according to a methodology that guarantees maximum transparency, a shared ownership in which every change made is seen in real time by everyone and at the same time ensures privacy and incorruptibility of data to the citizens."/>
    <s v="National"/>
    <x v="12"/>
    <s v="IT"/>
    <s v="Istituto Superiore di Sanità"/>
    <s v="Central-Government"/>
    <x v="4"/>
    <s v="Public health services."/>
    <x v="4"/>
    <x v="1"/>
    <s v=" "/>
    <s v="Services"/>
    <m/>
    <m/>
    <m/>
    <m/>
    <m/>
    <m/>
    <m/>
    <m/>
    <m/>
    <m/>
    <m/>
    <m/>
    <m/>
    <s v="Public services and engagement"/>
    <s v="Data Sharing Management"/>
    <x v="1"/>
    <s v="No"/>
    <s v="No"/>
    <s v="No"/>
    <s v="G2C"/>
    <m/>
    <m/>
    <s v="Process digitalisation"/>
    <m/>
    <m/>
    <m/>
    <s v="Improved Public Service"/>
    <m/>
    <s v="x"/>
    <s v="x"/>
    <s v="x"/>
    <s v="x"/>
    <s v="Open Government Capabilities"/>
    <b v="0"/>
    <m/>
    <m/>
    <m/>
    <m/>
    <m/>
    <m/>
    <m/>
    <s v="Open government capabilities"/>
    <s v="x"/>
    <m/>
    <m/>
    <s v="https://www.corrierecomunicazioni.it/pa-digitale/e-health/la-blockchain-contro-lepatite-al-via-il-progetto-delliss/"/>
    <s v="validated"/>
    <x v="0"/>
    <s v=" "/>
    <s v="from IPSO (Jaume Martin)"/>
    <d v="2021-11-11T00:00:00"/>
    <m/>
  </r>
  <r>
    <s v="IPSO-200024"/>
    <s v="Academic degrees storage"/>
    <s v="https://cointelegraph.com/news/principality-of-andorra-to-implement-blockchain-tech-for-digitizing-academic-degrees"/>
    <s v="info@btcassessors.com"/>
    <s v="The government of Andorra implemented blockchain technology in the country’s higher education system. Andorra digitalized national higher education by implementing blockchain technology for storing all academic degrees. The initiative is aimed at creating a more secure registry processes. Academic degrees recorded via blockchain tech can not be eliminated or modified, and the tech will also allow for the reduction of “administrative expenses derived from the current analogue process”."/>
    <s v="National"/>
    <x v="36"/>
    <s v="AD"/>
    <s v="Govern d'Andorra"/>
    <s v="Central-Government"/>
    <x v="9"/>
    <s v="Secondary Education."/>
    <x v="3"/>
    <x v="2"/>
    <s v=" "/>
    <s v="Services"/>
    <m/>
    <m/>
    <m/>
    <m/>
    <m/>
    <m/>
    <m/>
    <m/>
    <m/>
    <m/>
    <m/>
    <m/>
    <m/>
    <s v="Enforcement"/>
    <s v="Certification and validation processes"/>
    <x v="1"/>
    <s v="No"/>
    <s v="No"/>
    <s v="No"/>
    <s v="G2C"/>
    <m/>
    <m/>
    <s v="Skill assessment"/>
    <m/>
    <m/>
    <m/>
    <s v="Improved Public Service"/>
    <m/>
    <s v="x"/>
    <s v="x"/>
    <s v="x"/>
    <m/>
    <s v="Open Government Capabilities"/>
    <b v="0"/>
    <m/>
    <m/>
    <m/>
    <m/>
    <m/>
    <m/>
    <m/>
    <s v="Open government capabilities"/>
    <s v="x"/>
    <m/>
    <m/>
    <s v="https://cointelegraph.com/news/principality-of-andorra-to-implement-blockchain-tech-for-digitizing-academic-degrees"/>
    <s v="validated"/>
    <x v="0"/>
    <s v=" "/>
    <s v="from IPSO (Jaume Martin)"/>
    <d v="2021-11-11T00:00:00"/>
    <m/>
  </r>
  <r>
    <s v="IPSO-200025"/>
    <s v="System for Tracking Diamonds"/>
    <s v="https://cointelegraph.com/news/russias-ministry-of-education-introduces-system-for-tracking-diamonds-via-blockchain"/>
    <s v=" "/>
    <s v="Russia’s Ministry of Education and Science (Minobrnauki) has introduced a blockchain-enabled platform for tracking natural diamonds. The new Russian diamond tracking technology claims to fully guarantee the authenticity of diamond products across all the supply chain, from extraction and polishing to the final owner. Based on emerging IT technologies and blockchain, the new system intends to prevent market participants from losing their financial assets since the diamond market has both natural and synthetic diamonds, as well as fake stones. Russia’s Ministry of Education and Science explained that in the new system’s process, each diamond acquires a digital code that is recorded on a distributed ledger and shared between all the participants of the chain. The system also allows for the recording and tracking of the history of transfers of ownership, and reportedly guarantees protection from security data breaches."/>
    <s v="National"/>
    <x v="35"/>
    <s v="RU"/>
    <s v="Russia’s Ministry of Education and Science (Minobrnauki)"/>
    <s v="Central-Government"/>
    <x v="3"/>
    <s v="General economic, commercial and labour affair"/>
    <x v="3"/>
    <x v="2"/>
    <s v=" "/>
    <s v="Services"/>
    <m/>
    <m/>
    <m/>
    <m/>
    <m/>
    <m/>
    <m/>
    <m/>
    <m/>
    <m/>
    <m/>
    <m/>
    <m/>
    <s v="Public services and engagement"/>
    <s v="Tracking of goods and assets along the supply chain "/>
    <x v="1"/>
    <s v="No"/>
    <s v="No"/>
    <s v="No"/>
    <s v="G2C"/>
    <m/>
    <m/>
    <s v="Tracking of goods, supply chain, iot"/>
    <m/>
    <m/>
    <m/>
    <s v="Improved Public Service"/>
    <m/>
    <s v="x"/>
    <s v="x"/>
    <s v="x"/>
    <m/>
    <s v="Open Government Capabilities"/>
    <b v="0"/>
    <m/>
    <m/>
    <m/>
    <m/>
    <m/>
    <m/>
    <m/>
    <s v="Open government capabilities"/>
    <s v="x"/>
    <m/>
    <m/>
    <s v="https://cointelegraph.com/news/russias-ministry-of-education-introduces-system-for-tracking-diamonds-via-blockchain"/>
    <s v="validated"/>
    <x v="0"/>
    <s v=" "/>
    <s v="from IPSO (Jaume Martin)"/>
    <d v="2021-11-11T00:00:00"/>
    <m/>
  </r>
  <r>
    <s v="IPSO-200026"/>
    <s v="Registry of Companies system"/>
    <s v="https://www.miamalta.org/Autumn-2020/9416061"/>
    <s v=" "/>
    <s v="Malta Business Registry (MBR) is going to be run on a blockchain-powered system. Malta Business Registry is a public registry holding official information and documentation pertaining to new and existing companies. MBR launched a revamp of the Registry’s online system using a permissioned Hyperledger Blockchain environment with the aim of developing a system that performs the actions required for the registration and subsequent administration of companies."/>
    <s v="National"/>
    <x v="21"/>
    <s v="MT"/>
    <s v="Malta Business Registry (MBR)"/>
    <s v="Central-Government"/>
    <x v="3"/>
    <s v="General economic, commercial and labour affair"/>
    <x v="3"/>
    <x v="2"/>
    <s v=" "/>
    <s v="Services"/>
    <m/>
    <m/>
    <m/>
    <m/>
    <m/>
    <m/>
    <m/>
    <m/>
    <m/>
    <m/>
    <m/>
    <m/>
    <m/>
    <s v="Enforcement"/>
    <s v="Registration and data notarisation processes"/>
    <x v="1"/>
    <s v="No"/>
    <s v="No"/>
    <s v="No"/>
    <s v="G2B"/>
    <m/>
    <m/>
    <s v="Process digitalisation"/>
    <m/>
    <m/>
    <m/>
    <s v="Improved Public Service"/>
    <m/>
    <s v="x"/>
    <s v="x"/>
    <s v="x"/>
    <m/>
    <b v="0"/>
    <b v="0"/>
    <m/>
    <m/>
    <m/>
    <m/>
    <m/>
    <m/>
    <m/>
    <b v="0"/>
    <m/>
    <m/>
    <m/>
    <s v="https://www.miamalta.org/Autumn-2020/9416061"/>
    <s v="validated"/>
    <x v="0"/>
    <s v=" "/>
    <s v="from IPSO (Jaume Martin)"/>
    <d v="2021-11-12T00:00:00"/>
    <m/>
  </r>
  <r>
    <s v="IPSO-200027"/>
    <s v="Public administration tasks"/>
    <s v="https://cointelegraph.com/news/russian-state-tests-blockchain-based-application-for-public-administration"/>
    <s v=" "/>
    <s v="The Russian state of Nizhny Novgorod is testing the use of the blockchain-based application “City N” for public administration tasks. State residents will reportedly be able to file their taxes on the blockchain-based Vostok platform using the City N application. Other services of the application include the ability to verify the identity of Nizhny Novgorod residents, as well as being able to track expenditures residents have paid to the states budget via the online portal of public services Gosuslugi."/>
    <s v="Regional"/>
    <x v="35"/>
    <s v="RU"/>
    <s v="Nizhny Novgorod State"/>
    <s v="Regional Government"/>
    <x v="1"/>
    <s v="General services."/>
    <x v="3"/>
    <x v="2"/>
    <s v=" "/>
    <s v="Services"/>
    <m/>
    <m/>
    <m/>
    <m/>
    <m/>
    <m/>
    <m/>
    <m/>
    <m/>
    <m/>
    <m/>
    <m/>
    <m/>
    <s v="Public services and engagement"/>
    <s v="Service integration (various)"/>
    <x v="1"/>
    <s v="No"/>
    <s v="No"/>
    <s v="No"/>
    <s v="G2C"/>
    <m/>
    <m/>
    <s v="Process digitalisation"/>
    <m/>
    <m/>
    <m/>
    <s v="Improved Public Service"/>
    <m/>
    <s v="x"/>
    <s v="x"/>
    <s v="x"/>
    <m/>
    <b v="0"/>
    <b v="0"/>
    <m/>
    <m/>
    <m/>
    <m/>
    <m/>
    <m/>
    <m/>
    <b v="0"/>
    <m/>
    <m/>
    <m/>
    <s v="https://cointelegraph.com/news/russian-state-tests-blockchain-based-application-for-public-administration"/>
    <s v="validated"/>
    <x v="0"/>
    <s v=" "/>
    <s v="from IPSO (Jaume Martin)"/>
    <d v="2021-11-12T00:00:00"/>
    <m/>
  </r>
  <r>
    <s v="IPSO-200028"/>
    <s v="Sustainability: rewarding best practices"/>
    <s v="https://www.blockchain4innovation.it/video/sostenibilita-i-san-marino-utility-token-premiano-i-comportamenti-virtuosi/?utm_campaign=blockchain_nl_20190722&amp;utm_source=blockchain_nl_20190722&amp;utm_medium=email&amp;sfdcid=0030O00002mgaEvQAI"/>
    <s v=" "/>
    <s v="This initiative aims to create a “zero impact” organization by focusing on the value of behavior, collaboration and the dissemination of good practices. In this scenario, the blockchain is entrusted with the task of allowing the development of solutions capable of rewarding virtuous citizens. Thanks to this initiative,  a project called San Marino Low carbon ecosystem was implemented which has as its final objective the reduction of CO2 emissions by focusing on the development of behavioral models aimed at sustainability. The project was co-developed by VeChain, DNG VL and the Republic of San Marino."/>
    <s v="National"/>
    <x v="37"/>
    <s v="SM"/>
    <s v="Repubblica di San Marino"/>
    <s v="Central-Government"/>
    <x v="2"/>
    <s v="General services."/>
    <x v="4"/>
    <x v="2"/>
    <s v=" "/>
    <s v="Services"/>
    <m/>
    <m/>
    <m/>
    <m/>
    <m/>
    <m/>
    <m/>
    <m/>
    <m/>
    <m/>
    <m/>
    <m/>
    <m/>
    <s v="Public services and engagement"/>
    <s v="Payments and international transactions "/>
    <x v="1"/>
    <s v="Yes"/>
    <s v="No"/>
    <s v="No"/>
    <s v="G2C"/>
    <m/>
    <m/>
    <s v="Process digitalisation"/>
    <m/>
    <m/>
    <m/>
    <s v="Improved Public Service"/>
    <m/>
    <s v="x"/>
    <s v="x"/>
    <s v="x"/>
    <m/>
    <b v="0"/>
    <b v="0"/>
    <m/>
    <m/>
    <m/>
    <m/>
    <m/>
    <m/>
    <m/>
    <b v="0"/>
    <m/>
    <m/>
    <m/>
    <s v="https://www.blockchain4innovation.it/video/sostenibilita-i-san-marino-utility-token-premiano-i-comportamenti-virtuosi/?utm_campaign=blockchain_nl_20190722&amp;utm_source=blockchain_nl_20190722&amp;utm_medium=email&amp;sfdcid=0030O00002mgaEvQAI"/>
    <s v="validated"/>
    <x v="0"/>
    <s v=" "/>
    <s v="from IPSO (Jaume Martin)"/>
    <d v="2021-11-12T00:00:00"/>
    <m/>
  </r>
  <r>
    <s v="IPSO-200029"/>
    <s v="Protection and control_x000a_of Secured Information by means_x000a_of a privacy enhanced Dashboard"/>
    <s v="https://www.poseidon-h2020.eu/"/>
    <s v="info@poseidon-h2020.eu"/>
    <s v="The PoSeID-on EU project develops and delivers an innovative intrinsically scalable platform, as an integrated and comprehensive solution aimed to safeguard the rights of data subjects, exploiting  the cutting-edge technologies of Smart Contracts and Blockchain,  as well as support organizations in data management and processing while ensuring GDPR compliance. Ten participants from seven European countries constitute the PoSeIDon Consortium combining Public Administrations (Italian Ministero dell’Economia e delle Finanze, Malta Information Technology Agency, Santander city), large industry, two SMEs, a research centre and a University."/>
    <s v="Multinational"/>
    <x v="34"/>
    <s v="EU"/>
    <s v="Ministero dell’Economia e delle Finanze"/>
    <s v="Central-Government"/>
    <x v="1"/>
    <s v="General services."/>
    <x v="4"/>
    <x v="0"/>
    <s v=" "/>
    <s v="Services"/>
    <m/>
    <m/>
    <m/>
    <m/>
    <m/>
    <m/>
    <m/>
    <m/>
    <m/>
    <m/>
    <m/>
    <m/>
    <m/>
    <s v="Public services and engagement"/>
    <s v="Data Sharing Management"/>
    <x v="1"/>
    <s v="No"/>
    <s v="Yes"/>
    <s v="No"/>
    <s v="G2C"/>
    <m/>
    <m/>
    <s v="Process digitalisation"/>
    <m/>
    <m/>
    <m/>
    <s v="Improved Public Service"/>
    <m/>
    <s v="x"/>
    <s v="x"/>
    <s v="x"/>
    <m/>
    <s v="Open Government Capabilities"/>
    <b v="0"/>
    <m/>
    <m/>
    <m/>
    <m/>
    <m/>
    <m/>
    <m/>
    <s v="Open government capabilities"/>
    <s v="x"/>
    <m/>
    <m/>
    <s v="https://www.poseidon-h2020.eu/"/>
    <s v="validated"/>
    <x v="0"/>
    <s v=" "/>
    <s v="from IPSO (Jaume Martin)"/>
    <d v="2021-11-15T00:00:00"/>
    <m/>
  </r>
  <r>
    <s v="IPSO-200030"/>
    <s v="Identity system to combat child trafficking"/>
    <s v="https://www.reuters.com/article/us-moldova-trafficking-technology-blockc/scan-on-exit-can-blockchain-save-moldovas-children-from-traffickers-idUSKBN1JF00J"/>
    <s v=" "/>
    <s v="Moldova launched a Proof of Concept of its digital identity project, working with the software company ConsenSys, which won a U.N. competition to design an identity system to combat child trafficking. Undocumented children are easy prey for traffickers using fake documents to transport them across borders to work in brothels or to sell their organs. ConsenSys aimed to create a secure, digital identity on a blockchain - or decentralized digital ledger shared by a network of computers - for Moldovan children, linking their personal identities with other family members. With the blockchain system, children attempting to cross the border would be asked to scan their eyes or fingerprints. A phone alert would notify their legal guardians, requiring at least two to approve the crossing."/>
    <s v="National"/>
    <x v="33"/>
    <s v="MD"/>
    <s v="Republic of Moldova"/>
    <s v="Central-Government"/>
    <x v="1"/>
    <s v="Police Services"/>
    <x v="4"/>
    <x v="1"/>
    <s v=" "/>
    <s v="Services"/>
    <m/>
    <m/>
    <m/>
    <m/>
    <m/>
    <m/>
    <m/>
    <m/>
    <m/>
    <m/>
    <m/>
    <m/>
    <m/>
    <s v="Public services and engagement"/>
    <s v="Authentication of self-sovereign Digital ID services"/>
    <x v="1"/>
    <s v="No"/>
    <s v="No"/>
    <s v="No"/>
    <s v="G2C"/>
    <m/>
    <m/>
    <s v="Immigration"/>
    <m/>
    <m/>
    <m/>
    <s v="Improved Public Service"/>
    <m/>
    <s v="x"/>
    <s v="x"/>
    <s v="x"/>
    <s v="x"/>
    <s v="Open Government Capabilities"/>
    <b v="0"/>
    <m/>
    <m/>
    <m/>
    <m/>
    <m/>
    <m/>
    <m/>
    <s v="Open government capabilities"/>
    <s v="x"/>
    <m/>
    <m/>
    <s v="https://www.reuters.com/article/us-moldova-trafficking-technology-blockc/scan-on-exit-can-blockchain-save-moldovas-children-from-traffickers-idUSKBN1JF00J"/>
    <s v="validated"/>
    <x v="0"/>
    <s v=" "/>
    <s v="from IPSO (Jaume Martin)"/>
    <d v="2021-11-15T00:00:00"/>
    <m/>
  </r>
  <r>
    <s v="IPSO-200031"/>
    <s v="Safeguarding the integrity and accessibility of digital government records of national archives"/>
    <s v="https://cointelegraph.com/news/blockchain-project-for-national-archives-reports-successful-trial-for-audio-visual-content"/>
    <s v=" "/>
    <s v="The project, named ARCHANGEL, involved the U.K. National Archives, the University of Surrey and the U.K. Open Data Institute, with funding from the The Engineering and Physical Sciences Research Council (EPSRC). Its trial deployment in the U.K., Estonia and Norway focused on leveraging blockchain and other technologies to tackle the long-term future of digital video archives. Researchers from Surrey University’s Centre for Vision, Speech and Signal Processing (CVSSP) outlined their successes in developing a tamper-sensitive and future-accessible architecture for archiving audio-visual content. The system was then secured using a proof-of-authority blockchain that is distributed across multiple independent archives."/>
    <s v="Multinational"/>
    <x v="34"/>
    <s v="EU"/>
    <s v="The University of Surrey"/>
    <s v="Academic-Research"/>
    <x v="1"/>
    <s v="General services."/>
    <x v="4"/>
    <x v="2"/>
    <s v=" "/>
    <s v="Services"/>
    <m/>
    <m/>
    <m/>
    <m/>
    <m/>
    <m/>
    <m/>
    <m/>
    <m/>
    <m/>
    <m/>
    <m/>
    <m/>
    <s v="Public services and engagement"/>
    <s v="Data Sharing Management"/>
    <x v="1"/>
    <s v="No"/>
    <s v="Yes"/>
    <s v="No"/>
    <s v="G2G"/>
    <m/>
    <m/>
    <s v="Process digitalisation"/>
    <m/>
    <m/>
    <m/>
    <b v="0"/>
    <m/>
    <m/>
    <m/>
    <m/>
    <m/>
    <s v="Improved Administration Efficency"/>
    <s v="Improved Administrative Efficiency"/>
    <s v="x"/>
    <s v="x"/>
    <s v="x"/>
    <s v="x"/>
    <m/>
    <m/>
    <m/>
    <s v="Open government capabilities"/>
    <s v="x"/>
    <m/>
    <m/>
    <s v="https://cointelegraph.com/news/blockchain-project-for-national-archives-reports-successful-trial-for-audio-visual-content"/>
    <s v="validated"/>
    <x v="0"/>
    <s v=" "/>
    <s v="from IPSO (Jaume Martin)"/>
    <d v="2021-11-15T00:00:00"/>
    <m/>
  </r>
  <r>
    <s v="IPSO-200032"/>
    <s v="Blockchain Verified Certificates"/>
    <s v="https://www.coindesk.com/markets/2014/09/16/university-of-nicosia-issues-block-chain-verified-certificates/#:~:text=Certificates%20for%20a%20pioneering%20course,anyone%20to%20verify%20their%20authenticity."/>
    <s v=" "/>
    <s v="The University of Nicosia has become the first university in the world to issue academic certificates whose authenticity can be verified through the Bitcoin blockchain. These certificates are being issued since 2015 to students who successfully completed or participated in DFIN-511 (Introduction to Digital Currencies), which is the first university course offered on the topic of cryptocurrency. Since 2017, UNIC started to issue all university diplomas on the Bitcoin blockchain using its own technology, which is developed as open source and has already been adopted by other universities and diploma issuers around the world."/>
    <s v="National"/>
    <x v="6"/>
    <s v="CY"/>
    <s v="The University of Nicosia"/>
    <s v="Academic-Research"/>
    <x v="9"/>
    <s v="R&amp;D education."/>
    <x v="5"/>
    <x v="8"/>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www.coindesk.com/markets/2014/09/16/university-of-nicosia-issues-block-chain-verified-certificates/#:~:text=Certificates%20for%20a%20pioneering%20course,anyone%20to%20verify%20their%20authenticity."/>
    <s v="validated"/>
    <x v="0"/>
    <s v=" "/>
    <s v="from IPSO (Jaume Martin)"/>
    <d v="2021-11-15T00:00:00"/>
    <m/>
  </r>
  <r>
    <s v="IPSO-200033"/>
    <s v="Monitoring exit poll results"/>
    <s v="https://www.bioinvestments.it/russia-blockchain-will-be-used-to-protect-2018-presidential-exit-poll-data/"/>
    <s v=" "/>
    <s v="A Russian polling research center used Blockchain to monitor exit poll results for its 2018 presidential elections. Russia’s Public Opinion Research Center (VTSIOM) partnered with local startup 2chain, which reportedly specializes in smart technology and ICO marketing consulting. The move marked one of the world’s first implementations of Blockchain in official voting. Together, VTSIOM and 2chain created a Blockchain database of information gathered from the polls, allowing the organization to circumvent DDoS attacks and other common malicious threats, especially on polling day itself."/>
    <s v="National"/>
    <x v="35"/>
    <s v="RU"/>
    <s v="Russian Public Opinion Research Center (VTSIOM)"/>
    <s v="Central-Government"/>
    <x v="1"/>
    <s v="General services."/>
    <x v="4"/>
    <x v="1"/>
    <s v=" "/>
    <s v="Services"/>
    <m/>
    <m/>
    <m/>
    <m/>
    <m/>
    <m/>
    <m/>
    <m/>
    <m/>
    <m/>
    <m/>
    <m/>
    <m/>
    <s v="Public services and engagement"/>
    <s v="Governance and voting "/>
    <x v="1"/>
    <s v="No"/>
    <s v="No"/>
    <s v="No"/>
    <s v="G2C"/>
    <m/>
    <m/>
    <s v="Governance and voting"/>
    <m/>
    <m/>
    <m/>
    <s v="Improved Public Service"/>
    <m/>
    <s v="x"/>
    <s v="x"/>
    <s v="x"/>
    <m/>
    <s v="Open Government Capabilities"/>
    <b v="0"/>
    <m/>
    <m/>
    <m/>
    <m/>
    <m/>
    <m/>
    <m/>
    <s v="Open government capabilities"/>
    <s v="x"/>
    <m/>
    <m/>
    <s v="https://www.bioinvestments.it/russia-blockchain-will-be-used-to-protect-2018-presidential-exit-poll-data/"/>
    <s v="validated"/>
    <x v="0"/>
    <s v=" "/>
    <s v="from IPSO (Jaume Martin)"/>
    <d v="2021-11-16T00:00:00"/>
    <m/>
  </r>
  <r>
    <s v="IPSO-200034"/>
    <s v="Electronic voting system"/>
    <s v="https://en.cryptonomist.ch/2019/07/22/naples-voting-blockchain/"/>
    <s v=" "/>
    <s v="This project aimed at creating an electronic voting system in symbiosis with blockchain technology in the municipality of Naples. The blockchain voting system was developed on two levels: the regulatory level respecting the privacy of users, also in light of the recent GDPR and the technological level that makes use of various existing information technologies, including the Ethereum blockchain for the immutable recording of voting data. An electronic voting system based on a public blockchain needs, as is well known, respects the privacy of the electorate vote and avoids that the vote itself can be associated with the voter."/>
    <s v="Local"/>
    <x v="12"/>
    <s v="IT"/>
    <s v="Naples city hall"/>
    <s v="Local Government"/>
    <x v="1"/>
    <s v="General services."/>
    <x v="4"/>
    <x v="1"/>
    <s v=" "/>
    <s v="Services"/>
    <m/>
    <m/>
    <m/>
    <m/>
    <m/>
    <m/>
    <m/>
    <m/>
    <m/>
    <m/>
    <m/>
    <m/>
    <m/>
    <s v="Public services and engagement"/>
    <s v="Governance and voting "/>
    <x v="1"/>
    <s v="No"/>
    <s v="No"/>
    <s v="No"/>
    <s v="G2C"/>
    <m/>
    <m/>
    <s v="Governance and voting"/>
    <m/>
    <m/>
    <m/>
    <s v="Improved Public Service"/>
    <m/>
    <s v="x"/>
    <s v="x"/>
    <s v="x"/>
    <m/>
    <s v="Open Government Capabilities"/>
    <b v="0"/>
    <m/>
    <m/>
    <m/>
    <m/>
    <m/>
    <m/>
    <m/>
    <s v="Open government capabilities"/>
    <s v="x"/>
    <s v="x"/>
    <s v="x"/>
    <s v="https://en.cryptonomist.ch/2019/07/22/naples-voting-blockchain/"/>
    <s v="validated"/>
    <x v="0"/>
    <s v=" "/>
    <s v="from IPSO (Jaume Martin)"/>
    <d v="2021-11-16T00:00:00"/>
    <m/>
  </r>
  <r>
    <s v="IPSO-200035"/>
    <s v="Registration of Property Rental Contracts"/>
    <s v="https://cointelegraph.com/news/malta-to-register-all-property-rental-contracts-on-blockchain"/>
    <s v=" "/>
    <s v="Every rental contract for property drawn up in Malta has to be registered on the blockchain, ensuring its security. By being registered using distributed ledger technologies, the contracts are protected against tampering and only those authorised have access to them. "/>
    <s v="National"/>
    <x v="21"/>
    <s v="MT"/>
    <s v="Government of Malta"/>
    <s v="Central-Government"/>
    <x v="8"/>
    <s v="Housing and community amenities n.e.c."/>
    <x v="5"/>
    <x v="2"/>
    <s v=" "/>
    <s v="Services"/>
    <m/>
    <m/>
    <m/>
    <m/>
    <m/>
    <m/>
    <m/>
    <m/>
    <m/>
    <m/>
    <m/>
    <m/>
    <m/>
    <s v="Enforcement"/>
    <s v="Registration and data notarisation processes"/>
    <x v="1"/>
    <s v="No"/>
    <s v="No"/>
    <s v="No"/>
    <s v="G2C"/>
    <m/>
    <m/>
    <s v="Data notarisation"/>
    <m/>
    <m/>
    <m/>
    <s v="Improved Public Service"/>
    <m/>
    <s v="x"/>
    <s v="x"/>
    <s v="x"/>
    <m/>
    <s v="Open Government Capabilities"/>
    <b v="0"/>
    <m/>
    <m/>
    <m/>
    <m/>
    <m/>
    <m/>
    <m/>
    <s v="Open government capabilities"/>
    <s v="x"/>
    <m/>
    <m/>
    <s v="https://cointelegraph.com/news/malta-to-register-all-property-rental-contracts-on-blockchain"/>
    <s v="validated"/>
    <x v="0"/>
    <s v=" "/>
    <s v="from IPSO (Jaume Martin)"/>
    <d v="2021-11-16T00:00:00"/>
    <m/>
  </r>
  <r>
    <s v="IPSO-200036"/>
    <s v="Solution for welfare payments"/>
    <s v="https://blockchaintechnology-news.com/2017/11/govcoin-aims-disrupt-uk-welfare-system/"/>
    <s v=" "/>
    <s v="The UK government has been conducting trails with tech startup GovCoin on developing a blockchain solution for welfare payments. The trail, saw claimants use a mobile app to receive and spend their benefits payments. The transactions, with the consent of all parties, were recorded on a distributed ledger in order to help facilitate financial management. A primary feature of the GovCoin system is that claimants are paid in cryptocurrency rather than Sterling. This is an important way of gathering more data about both how the funds are spent but also about the individual doing the spending. The hope is that this data will allow for the creation of better targeted goods and services."/>
    <s v="National"/>
    <x v="10"/>
    <s v="UK"/>
    <s v="UK government"/>
    <s v="Central-Government"/>
    <x v="0"/>
    <s v="Social protection n.e.c."/>
    <x v="4"/>
    <x v="5"/>
    <s v=" "/>
    <s v="Services"/>
    <m/>
    <m/>
    <m/>
    <m/>
    <m/>
    <m/>
    <m/>
    <m/>
    <m/>
    <m/>
    <m/>
    <m/>
    <m/>
    <s v="Public services and engagement"/>
    <s v="Payments and international transactions "/>
    <x v="1"/>
    <s v="No"/>
    <s v="No"/>
    <s v="No"/>
    <s v="G2C"/>
    <m/>
    <m/>
    <s v="Virtual currencies"/>
    <m/>
    <m/>
    <m/>
    <s v="Improved Public Service"/>
    <m/>
    <s v="x"/>
    <s v="x"/>
    <s v="x"/>
    <s v="x"/>
    <s v="Open Government Capabilities"/>
    <b v="0"/>
    <m/>
    <m/>
    <m/>
    <m/>
    <m/>
    <m/>
    <m/>
    <s v="Open government capabilities"/>
    <s v="x"/>
    <m/>
    <m/>
    <s v="https://blockchaintechnology-news.com/2017/11/govcoin-aims-disrupt-uk-welfare-system/"/>
    <s v="validated"/>
    <x v="0"/>
    <s v=" "/>
    <s v="from IPSO (Jaume Martin)"/>
    <d v="2021-11-16T00:00:00"/>
    <m/>
  </r>
  <r>
    <s v="IPSO-200037"/>
    <s v="Decentralized identity platform "/>
    <s v="https://www.coindesk.com/markets/2019/09/09/catalonia-to-build-dlt-based-identity-platform-for-citizens/"/>
    <s v=" "/>
    <s v="The government of Catalonia is developing a decentralized identity platform aimed to give citizens control of their own data when interacting with online services.The IdentiCAT project qualifies and digitally empowers Catalan citizens so they may carry out activities with full assurance and security. The platform will be based on distributed ledger technology (DLT), with the Catalan government acting as the validator for the network. The government will not collect users' personal data as part of the scheme. IdentiCAT is developed to align with the 2014 EU's elDAS rules on electronic identification and trust services for electronic transactions. As such, IdentiCAT users will be able to access online services and carry out electronic transactions in any EU member state."/>
    <s v="Regional"/>
    <x v="22"/>
    <s v="ES"/>
    <s v="Generalitat de Catalunya"/>
    <s v="Regional Government"/>
    <x v="1"/>
    <s v="General services"/>
    <x v="4"/>
    <x v="2"/>
    <s v=" "/>
    <s v="Services"/>
    <m/>
    <m/>
    <m/>
    <m/>
    <m/>
    <m/>
    <m/>
    <m/>
    <m/>
    <m/>
    <m/>
    <m/>
    <m/>
    <s v="Public services and engagement"/>
    <s v="Authentication of self-sovereign Digital ID services"/>
    <x v="1"/>
    <s v="No"/>
    <s v="No"/>
    <s v="No"/>
    <s v="G2C"/>
    <m/>
    <m/>
    <s v="Self-sovereign digital identity"/>
    <m/>
    <m/>
    <m/>
    <s v="Improved Public Service"/>
    <m/>
    <s v="x"/>
    <s v="x"/>
    <s v="x"/>
    <m/>
    <s v="Open Government Capabilities"/>
    <b v="0"/>
    <m/>
    <m/>
    <m/>
    <m/>
    <m/>
    <m/>
    <m/>
    <s v="Open government capabilities"/>
    <s v="x"/>
    <m/>
    <m/>
    <s v="https://www.coindesk.com/markets/2019/09/09/catalonia-to-build-dlt-based-identity-platform-for-citizens/"/>
    <s v="validated"/>
    <x v="0"/>
    <s v=" "/>
    <s v="from IPSO (Jaume Martin)"/>
    <d v="2021-11-17T00:00:00"/>
    <m/>
  </r>
  <r>
    <s v="IPSO-200038"/>
    <s v="Digitallization of surety policies' management process"/>
    <s v="https://www.comune.bari.it/-/pa-digitale-il-comune-di-bari-avvia-con-sia-il-primo-progetto-blockchain-in-italia-per-certificare-l-autenticita-e-il-rilascio-di-polizze-fideiussorie"/>
    <s v="filippo.fantasia@sia.eu"/>
    <s v="The Municipality of Bari launched in collaboration with SIA, a leading European hi-tech company in the sector of payment services and infrastructures, a project based on blockchain technology that aims to digitize the management process of surety policies. This is the first experimentation in Italy of the Distributed Ledger Technology (DLT) use in the Public Administration in the field of sureties that will allow the Municipality of Bari to simplify the issuing process by banks, financial intermediaries, insurance companies and uniquely certify and irrevocable such guarantees."/>
    <s v="Local"/>
    <x v="12"/>
    <s v="IT"/>
    <s v="The Municipality of Bari "/>
    <s v="Local Government"/>
    <x v="3"/>
    <s v="Economic affairs n.e.c"/>
    <x v="4"/>
    <x v="2"/>
    <s v=" "/>
    <s v="Services"/>
    <m/>
    <m/>
    <m/>
    <m/>
    <m/>
    <m/>
    <m/>
    <m/>
    <m/>
    <m/>
    <m/>
    <m/>
    <m/>
    <s v="Internal management"/>
    <s v="Internal management processes"/>
    <x v="1"/>
    <s v="No"/>
    <s v="No"/>
    <s v="No"/>
    <s v="G2G"/>
    <m/>
    <m/>
    <s v="Process digitalisation"/>
    <m/>
    <m/>
    <m/>
    <b v="0"/>
    <m/>
    <m/>
    <m/>
    <m/>
    <m/>
    <b v="0"/>
    <b v="0"/>
    <m/>
    <m/>
    <m/>
    <m/>
    <m/>
    <m/>
    <m/>
    <b v="0"/>
    <m/>
    <m/>
    <m/>
    <s v="https://www.comune.bari.it/-/pa-digitale-il-comune-di-bari-avvia-con-sia-il-primo-progetto-blockchain-in-italia-per-certificare-l-autenticita-e-il-rilascio-di-polizze-fideiussorie"/>
    <s v="validated"/>
    <x v="0"/>
    <s v=" "/>
    <s v="from IPSO (Jaume Martin)"/>
    <d v="2021-11-17T00:00:00"/>
    <m/>
  </r>
  <r>
    <s v="IPSO-200039"/>
    <s v="Ensuring the validity and integrity of European degree certificates"/>
    <s v="https://www.unica.it/unica/it/news_notizie_s1.page?contentId=NTZ121111"/>
    <s v=" "/>
    <s v="The University of Cagliari, ensures the validity and integrity of European degree certificates thanks to the Ethereum blockchain, making possible the authentication of certificates and official documents on the web in an open, secure and transparent way. Students will be able to guarantee the authenticity and integrity of their digital certificates to potential employers around the world, in a simple and free way. The system does not require the availability of specific apps on smartphones, or access and registration to a specific site. Everything takes place in a simple way and with free access tools."/>
    <s v="Local"/>
    <x v="12"/>
    <s v="IT"/>
    <s v="The University of Cagliari"/>
    <s v="Academic-Research"/>
    <x v="9"/>
    <s v="Post-secondary non-tertiary education."/>
    <x v="5"/>
    <x v="1"/>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www.unica.it/unica/it/news_notizie_s1.page?contentId=NTZ121111"/>
    <s v="validated"/>
    <x v="0"/>
    <s v=" "/>
    <s v="from IPSO (Jaume Martin)"/>
    <d v="2021-11-17T00:00:00"/>
    <m/>
  </r>
  <r>
    <s v="IPSO-200040"/>
    <s v="Payments to Madrid's buses"/>
    <s v="https://finance.yahoo.com/news/santander-brings-blockchain-payments-madrids-162918368.html?guccounter=1&amp;guce_referrer=aHR0cHM6Ly93d3cubW9iaWxlcGF5bWVudHN0b2RheS5jb20vbmV3cy9zYW50YW5kZXItZGVsaXZlcnMtYmxvY2tjaGFpbi1wYXltZW50cy10by1tYWRyaWQtcHVibGljLXRyYW5zc"/>
    <s v=" "/>
    <s v="In partnership with Banco Santander, blockchain certification company Vottun is developing an all-in-one system that unifies all of the city’s public transport under one app, driven by blockchain. The app enables users to register once in order to use all of the city’s public mobility services, including buses, taxis and electric vehicle charging. As well as offering a single onboarding and payment system, the app also promises to improve data security for users."/>
    <s v="Local"/>
    <x v="22"/>
    <s v="ES"/>
    <s v="Municipal Transport Company of Madrid (EMT) "/>
    <s v="Regional Government"/>
    <x v="1"/>
    <s v="Transport"/>
    <x v="4"/>
    <x v="2"/>
    <s v=" "/>
    <s v="Services"/>
    <m/>
    <m/>
    <m/>
    <m/>
    <m/>
    <m/>
    <m/>
    <m/>
    <m/>
    <m/>
    <m/>
    <m/>
    <m/>
    <s v="Public services and engagement"/>
    <s v="Service integration (various)"/>
    <x v="1"/>
    <s v="No"/>
    <s v="No"/>
    <s v="No"/>
    <s v="G2C"/>
    <m/>
    <m/>
    <s v="Smart city"/>
    <m/>
    <m/>
    <m/>
    <s v="Improved Public Service"/>
    <m/>
    <s v="x"/>
    <s v="x"/>
    <s v="x"/>
    <s v="x"/>
    <s v="Open Government Capabilities"/>
    <b v="0"/>
    <m/>
    <m/>
    <m/>
    <m/>
    <m/>
    <m/>
    <m/>
    <s v="Open government capabilities"/>
    <s v="x"/>
    <m/>
    <m/>
    <s v="https://finance.yahoo.com/news/santander-brings-blockchain-payments-madrids-162918368.html?guccounter=1&amp;guce_referrer=aHR0cHM6Ly93d3cubW9iaWxlcGF5bWVudHN0b2RheS5jb20vbmV3cy9zYW50YW5kZXItZGVsaXZlcnMtYmxvY2tjaGFpbi1wYXltZW50cy10by1tYWRyaWQtcHVibGljLXRyYW5zc"/>
    <s v="validated"/>
    <x v="0"/>
    <s v=" "/>
    <s v="from IPSO (Jaume Martin)"/>
    <d v="2021-11-18T00:00:00"/>
    <m/>
  </r>
  <r>
    <s v="IPSO-200041"/>
    <s v="Enabling the transparent exchange of medical records"/>
    <s v="https://www.telegraph.co.uk/business/business-reporter/blockchain-trial-in-healthcare/"/>
    <s v=" "/>
    <s v="Medicalchain, a blockchain platform that enables the transparent exchange of medical records by patients and doctors, partnered with the London-based Groves Medical Group to Proof of Concept a blockchain programme in its four medical centres. The Proof of Concept allowed Medicalchain to gather feedback from doctors and patients that they will use to refine the programme before its global launch. Groves’ registered patients were be able to create a free wallet that will hold and manage access to their health records. Video consultations were also be available to patients, offering the flexibility to see their doctor at a time and place suited to their needs. The platform gives patients the option to pay for services using cryptocurrency, with users being incentivised to pay for telemedicine services with Medicalchain’s MedTokens. "/>
    <s v="Local"/>
    <x v="10"/>
    <s v="UK"/>
    <s v="Groves Medical Group"/>
    <s v="Private sector"/>
    <x v="4"/>
    <s v="Hospital services."/>
    <x v="4"/>
    <x v="1"/>
    <s v=" "/>
    <s v="Services"/>
    <m/>
    <m/>
    <m/>
    <m/>
    <m/>
    <m/>
    <m/>
    <m/>
    <m/>
    <m/>
    <m/>
    <m/>
    <m/>
    <s v="Public services and engagement"/>
    <s v="Data Sharing Management"/>
    <x v="1"/>
    <s v="No"/>
    <s v="No"/>
    <s v="No"/>
    <s v="G2C"/>
    <m/>
    <m/>
    <s v="Data access and reuse"/>
    <m/>
    <m/>
    <m/>
    <s v="Improved Public Service"/>
    <m/>
    <s v="x"/>
    <s v="x"/>
    <s v="x"/>
    <m/>
    <s v="Open Government Capabilities"/>
    <b v="0"/>
    <m/>
    <m/>
    <m/>
    <m/>
    <m/>
    <m/>
    <m/>
    <s v="Open government capabilities"/>
    <s v="x"/>
    <m/>
    <s v="x"/>
    <s v="https://www.telegraph.co.uk/business/business-reporter/blockchain-trial-in-healthcare/"/>
    <s v="validated"/>
    <x v="0"/>
    <s v=" "/>
    <s v="from IPSO (Jaume Martin)"/>
    <d v="2021-11-18T00:00:00"/>
    <m/>
  </r>
  <r>
    <s v="IPSO-200042"/>
    <s v="Blockchain-based payment solutions"/>
    <s v="https://www.coindesk.com/markets/2018/02/20/regional-government-in-russia-to-test-blockchain-payments/"/>
    <s v=" "/>
    <s v="Vnesheconombank (VEB), the Russian state-owned development bank, made a deal with the regional government of Kaliningrad to Proof of Concept a new blockchain-based payment system. Technology can improve the quality of social services by increasing transparency and cutting costs."/>
    <s v="Regional"/>
    <x v="35"/>
    <s v="RU"/>
    <s v="The regional government of Kaliningrad "/>
    <s v="Regional Government"/>
    <x v="0"/>
    <s v="Social protection n.e.c."/>
    <x v="4"/>
    <x v="1"/>
    <s v=" "/>
    <s v="Services"/>
    <m/>
    <m/>
    <m/>
    <m/>
    <m/>
    <m/>
    <m/>
    <m/>
    <m/>
    <m/>
    <m/>
    <m/>
    <m/>
    <s v="Public services and engagement"/>
    <s v="Payments and international transactions "/>
    <x v="1"/>
    <s v="No"/>
    <s v="No"/>
    <s v="No"/>
    <s v="G2C"/>
    <m/>
    <m/>
    <s v="Virtual currencies"/>
    <m/>
    <m/>
    <m/>
    <s v="Improved Public Service"/>
    <m/>
    <s v="x"/>
    <s v="x"/>
    <s v="x"/>
    <m/>
    <s v="Open Government Capabilities"/>
    <b v="0"/>
    <m/>
    <m/>
    <m/>
    <m/>
    <m/>
    <m/>
    <m/>
    <s v="Open government capabilities"/>
    <s v="x"/>
    <m/>
    <m/>
    <s v="https://www.coindesk.com/markets/2018/02/20/regional-government-in-russia-to-test-blockchain-payments/"/>
    <s v="validated"/>
    <x v="0"/>
    <s v=" "/>
    <s v="from IPSO (Jaume Martin)"/>
    <d v="2021-11-18T00:00:00"/>
    <m/>
  </r>
  <r>
    <s v="IPSO-200043"/>
    <s v="Validation of judicial expenses incurred during investigations"/>
    <s v="https://cointelegraph.com/news/french-cybercrime-division-uses-smart-contacts-on-tezos-blockchain?utm_source=Telegram&amp;utm_medium=social"/>
    <s v=" "/>
    <s v="The French Armies and Gendarmerie’s Information and Public Relations Center has validated judicial expenses incurred during investigations on the Tezos (XTZ) Blockchain. The Gendarmerie’s cybercrime division (C3N) used the system to buy cryptocurrency from Europol-allocated funds and cover its operational costs with those assets. Using a blockchain-based system reportedly simplifies administration and procedures, and ensures the ability to audit and traceability of funds. The smart contract that regulates the functioning of the system only interacts with authorized individuals and enables C3N to justify expenses without disclosing operational activities."/>
    <s v="National"/>
    <x v="11"/>
    <s v="FR"/>
    <s v="The Gendarmerie’s cybercrime division (C3N)"/>
    <s v="Central-Government"/>
    <x v="5"/>
    <s v="Police Services"/>
    <x v="4"/>
    <x v="2"/>
    <s v=" "/>
    <s v="Services"/>
    <m/>
    <m/>
    <m/>
    <m/>
    <m/>
    <m/>
    <m/>
    <m/>
    <m/>
    <m/>
    <m/>
    <m/>
    <m/>
    <s v="Public services and engagement"/>
    <s v="Payments and international transactions "/>
    <x v="1"/>
    <s v="No"/>
    <s v="No"/>
    <s v="No"/>
    <s v="G2G"/>
    <m/>
    <m/>
    <s v="Virtual currencies"/>
    <m/>
    <m/>
    <m/>
    <b v="0"/>
    <m/>
    <m/>
    <m/>
    <m/>
    <m/>
    <s v="Improved Administration Efficency"/>
    <s v="Improved Administrative Efficiency"/>
    <m/>
    <m/>
    <s v="x"/>
    <s v="x"/>
    <s v="x"/>
    <s v="x"/>
    <s v="x"/>
    <s v="Open government capabilities"/>
    <s v="x"/>
    <m/>
    <m/>
    <s v="https://cointelegraph.com/news/french-cybercrime-division-uses-smart-contacts-on-tezos-blockchain?utm_source=Telegram&amp;utm_medium=social"/>
    <s v="validated"/>
    <x v="0"/>
    <s v=" "/>
    <s v="from IPSO (Jaume Martin)"/>
    <d v="2021-11-18T00:00:00"/>
    <m/>
  </r>
  <r>
    <s v="IPSO-200044"/>
    <s v="Blockchain-Based Training Certificates"/>
    <s v="https://cointelegraph.com/news/bavarian-government-to-issue-blockchain-based-training-certificates"/>
    <s v=" "/>
    <s v="The Chamber of Industry and Commerce of Munich and Upper Bavaria, Germany, issued its first blockchain-enabled training certificates in cooperation with the Digital Ministry. The Digital Ministry created a web application that enables companies to verify the authenticity of certificates using blockchain-based hash values. Applicants can send the key with a PDF file to the companies, after which a file upload of the key on the web application purportedly allows immediate verification."/>
    <s v="Regional"/>
    <x v="1"/>
    <s v="DE"/>
    <s v="The Chamber of Industry and Commerce of Munich and Upper Bavaria"/>
    <s v="Regional Government"/>
    <x v="9"/>
    <s v="Education not definable by level."/>
    <x v="4"/>
    <x v="2"/>
    <s v=" "/>
    <s v="Services"/>
    <m/>
    <m/>
    <m/>
    <m/>
    <m/>
    <m/>
    <m/>
    <m/>
    <m/>
    <m/>
    <m/>
    <m/>
    <m/>
    <s v="Enforcement"/>
    <s v="Certification and validation processes"/>
    <x v="1"/>
    <s v="No"/>
    <s v="No"/>
    <s v="No"/>
    <s v="G2B"/>
    <m/>
    <m/>
    <s v="Process digitalisation"/>
    <m/>
    <m/>
    <m/>
    <s v="Improved Public Service"/>
    <m/>
    <s v="x"/>
    <s v="x"/>
    <s v="x"/>
    <m/>
    <b v="0"/>
    <b v="0"/>
    <m/>
    <m/>
    <m/>
    <m/>
    <m/>
    <m/>
    <m/>
    <b v="0"/>
    <m/>
    <m/>
    <m/>
    <s v="https://cointelegraph.com/news/bavarian-government-to-issue-blockchain-based-training-certificates"/>
    <s v="validated"/>
    <x v="0"/>
    <s v=" "/>
    <s v="from IPSO (Jaume Martin)"/>
    <d v="2021-11-19T00:00:00"/>
    <m/>
  </r>
  <r>
    <s v="IPSO-200045"/>
    <s v="Copyright Management"/>
    <s v="https://cointelegraph.com/news/italian-copyright-authority-and-algorand-develop-blockchain-ecosystem-for-copyright-management"/>
    <s v=" "/>
    <s v="The Italian Society of Authors and Publishers (SIAE) has teamed up with Algorand to develop a new ecosystem for copyright management, based on Algorand’s recently launched blockchain platform. Algorand uses a pure Proof-of-Stake (PoS) protocol that guarantees decentralization, scalability and security, making it particularly suitable for handling the swarm of metadata and transactions necessary in copyright management. Both Algorand and SIAE are confident that in the near future, blockchain technology will become the cornerstone of the industry. "/>
    <s v="National"/>
    <x v="12"/>
    <s v="IT"/>
    <s v="The Italian Society of Authors and Publishers (SIAE)"/>
    <s v="Central-Government"/>
    <x v="3"/>
    <s v="Cultural services."/>
    <x v="4"/>
    <x v="2"/>
    <s v=" "/>
    <s v="Services"/>
    <m/>
    <m/>
    <m/>
    <m/>
    <m/>
    <m/>
    <m/>
    <m/>
    <m/>
    <m/>
    <m/>
    <m/>
    <m/>
    <s v="Adjudication"/>
    <s v="Managing Copyright and IPR "/>
    <x v="1"/>
    <s v="No"/>
    <s v="No"/>
    <s v="No"/>
    <s v="G2B"/>
    <m/>
    <m/>
    <s v="Reward systems"/>
    <m/>
    <m/>
    <m/>
    <s v="Improved Public Service"/>
    <m/>
    <s v="x"/>
    <s v="x"/>
    <s v="x"/>
    <m/>
    <s v="Open Government Capabilities"/>
    <b v="0"/>
    <m/>
    <m/>
    <m/>
    <m/>
    <m/>
    <m/>
    <m/>
    <s v="Open government capabilities"/>
    <s v="x"/>
    <m/>
    <m/>
    <s v="https://cointelegraph.com/news/italian-copyright-authority-and-algorand-develop-blockchain-ecosystem-for-copyright-management"/>
    <s v="validated"/>
    <x v="0"/>
    <s v=" "/>
    <s v="from IPSO (Jaume Martin)"/>
    <d v="2021-11-19T00:00:00"/>
    <m/>
  </r>
  <r>
    <s v="IPSO-200046"/>
    <s v="Finding Waste Heat Spots"/>
    <s v="https://cointelegraph.com/news/austrian-government-backed-project-will-use-blockchain-to-find-waste-heat-spots"/>
    <s v=" "/>
    <s v="The Austrian government is backing a project in the cities of Vienna and Graz that would let citizens submit data about industrial waste heat spots for district heating, receiving tokens as reward. The project, called HotCity’s, is a proof-of-concept that involves creating a gamification system to crowdsource hotspots around the city and channel them to provide public heating. Vienna hosts one of Europe’s largest district heating networks, which provides hot water through centralized heating lines in the city. One of the benefits of such a system is the ability to use waste heat from industrial processes to provide consumers with energy. This has an obvious impact on energy efficiency and CO2 emissions."/>
    <s v="National"/>
    <x v="0"/>
    <s v="AT"/>
    <s v="Austrian Federal Ministry for Climate Action, Environment, Energy, Mobility, Innovation, and Technology"/>
    <s v="Central-Government"/>
    <x v="2"/>
    <s v="Waste management."/>
    <x v="4"/>
    <x v="0"/>
    <s v=" "/>
    <s v="Services"/>
    <m/>
    <m/>
    <m/>
    <m/>
    <m/>
    <m/>
    <m/>
    <m/>
    <m/>
    <m/>
    <m/>
    <m/>
    <m/>
    <s v="Public services and engagement"/>
    <s v="Payments and international transactions "/>
    <x v="1"/>
    <s v="No"/>
    <s v="No"/>
    <s v="No"/>
    <s v="G2C"/>
    <m/>
    <m/>
    <s v="Reward systems"/>
    <m/>
    <m/>
    <m/>
    <s v="Improved Public Service"/>
    <m/>
    <s v="x"/>
    <s v="x"/>
    <s v="x"/>
    <m/>
    <s v="Open Government Capabilities"/>
    <b v="0"/>
    <m/>
    <m/>
    <m/>
    <m/>
    <m/>
    <m/>
    <m/>
    <s v="Open government capabilities"/>
    <s v="x"/>
    <m/>
    <m/>
    <s v="https://cointelegraph.com/news/austrian-government-backed-project-will-use-blockchain-to-find-waste-heat-spots"/>
    <s v="validated"/>
    <x v="0"/>
    <s v=" "/>
    <s v="from IPSO (Jaume Martin)"/>
    <d v="2021-11-19T00:00:00"/>
    <m/>
  </r>
  <r>
    <s v="IPSO-200047"/>
    <s v="Health Certificates To Address Lockdowns"/>
    <s v="https://www.the-blockchain.com/2020/05/05/covid-19-swiss-company-Proof of Concepting-blockchain-based-health-certificates-to-address-lockdowns/"/>
    <s v=" "/>
    <s v="The project, called Health n Go sprouted from a blockchain-driven ticketing company called TIXnGO,  who repurposed their existing blockchain-based technology to create Health n Go Health n Go is capable of securely distributing health certificates at scale and in line with government and corporate needs in managing the pandemic. Health n Go is designed to safely deliver digital health certificates from a trusted authority such as a doctor or health organisation. Each time a health certificate is issued in the platform, a unique, encrypted and completely traceable identity is attached to it. Individuals can keep their health certificates on a specific wallet on their smartphone, which can be shown on request and the QR code read by a scanner."/>
    <s v="National"/>
    <x v="27"/>
    <s v="CH"/>
    <s v="TIXnGO"/>
    <s v="Private sector"/>
    <x v="4"/>
    <s v="Public health services."/>
    <x v="4"/>
    <x v="0"/>
    <s v=" "/>
    <s v="Services"/>
    <m/>
    <m/>
    <m/>
    <m/>
    <m/>
    <m/>
    <m/>
    <m/>
    <m/>
    <m/>
    <m/>
    <m/>
    <m/>
    <s v="Enforcement"/>
    <s v="Certification and validation processes"/>
    <x v="1"/>
    <s v="No"/>
    <s v="No"/>
    <s v="No"/>
    <s v="G2C"/>
    <m/>
    <m/>
    <s v="Process digitalisation"/>
    <m/>
    <m/>
    <m/>
    <s v="Improved Public Service"/>
    <m/>
    <s v="x"/>
    <s v="x"/>
    <s v="x"/>
    <s v="x"/>
    <s v="Open Government Capabilities"/>
    <b v="0"/>
    <m/>
    <m/>
    <m/>
    <m/>
    <m/>
    <m/>
    <m/>
    <s v="Open government capabilities"/>
    <s v="x"/>
    <m/>
    <m/>
    <s v="https://www.the-blockchain.com/2020/05/05/covid-19-swiss-company-Proof of Concepting-blockchain-based-health-certificates-to-address-lockdowns/"/>
    <s v="validated"/>
    <x v="0"/>
    <s v=" "/>
    <s v="from IPSO (Jaume Martin)"/>
    <d v="2021-11-19T00:00:00"/>
    <m/>
  </r>
  <r>
    <s v="IPSO-200048"/>
    <s v="Medical Data Management"/>
    <s v="https://cointelegraph.com/news/cyprus-hospital-to-deploy-dlt-based-medical-data-management"/>
    <s v=" "/>
    <s v="VeChain co-developed a blockchain-based medical data management platform in partnership with digital healthcare solution firm I-Dante. The platform, dubbed “The E-NewHealthLife”, is being deployed at the Mediterranean Hospital of Cyprus. The first phase of the platform’s rollout will see it used in the emergency department of the Cyprus hospital, allowing patients to identify themselves, check waiting lists, and autonomously manage their medical records from their mobile phone."/>
    <s v="National"/>
    <x v="6"/>
    <s v="CY"/>
    <s v="VeChain"/>
    <s v="Private sector"/>
    <x v="4"/>
    <s v="Public health services."/>
    <x v="3"/>
    <x v="0"/>
    <s v=" "/>
    <s v="Services"/>
    <m/>
    <m/>
    <m/>
    <m/>
    <m/>
    <m/>
    <m/>
    <m/>
    <m/>
    <m/>
    <m/>
    <m/>
    <m/>
    <s v="Public services and engagement"/>
    <s v="Data Sharing Management"/>
    <x v="1"/>
    <s v="No"/>
    <s v="No"/>
    <s v="No"/>
    <s v="G2C"/>
    <m/>
    <m/>
    <s v="Process digitalisation"/>
    <m/>
    <m/>
    <m/>
    <s v="Improved Public Service"/>
    <m/>
    <s v="x"/>
    <s v="x"/>
    <s v="x"/>
    <s v="x"/>
    <s v="Open Government Capabilities"/>
    <b v="0"/>
    <m/>
    <m/>
    <m/>
    <m/>
    <m/>
    <m/>
    <m/>
    <s v="Open government capabilities"/>
    <s v="x"/>
    <m/>
    <m/>
    <s v="https://cointelegraph.com/news/cyprus-hospital-to-deploy-dlt-based-medical-data-management"/>
    <s v="validated"/>
    <x v="0"/>
    <s v=" "/>
    <s v="from IPSO (Jaume Martin)"/>
    <d v="2021-11-22T00:00:00"/>
    <m/>
  </r>
  <r>
    <s v="IPSO-200049"/>
    <s v="Tax Payments"/>
    <s v="https://cointelegraph.com/news/city-of-zermatt-switzerland-now-accepts-tax-payments-in-bitcoin"/>
    <s v=" "/>
    <s v="The municipality of Zermatt is the second location in Switzerland where taxpayers are officially allowed to pay their taxes in Bitcoin. In order to unlock the new tax payment option, the authorities of the Zermatt have partnered with Switzerland’s major crypto financial services company Bitcoin Suisse being now able to convert taxpayers’ Bitcoin into Swiss francs through Bitcoin Suisse which then transfers the amount in fiat currency to the municipality’s bank account. The new tax payment option aims to meet increased demand for Bitcoin-based tax payments."/>
    <s v="Local"/>
    <x v="27"/>
    <s v="CH"/>
    <s v="The city council of Zermatt "/>
    <s v="Local Government"/>
    <x v="1"/>
    <s v="General services"/>
    <x v="5"/>
    <x v="0"/>
    <s v=" "/>
    <s v="Services"/>
    <m/>
    <m/>
    <m/>
    <m/>
    <m/>
    <m/>
    <m/>
    <m/>
    <m/>
    <m/>
    <m/>
    <m/>
    <m/>
    <s v="Public services and engagement"/>
    <s v="Payments and international transactions "/>
    <x v="1"/>
    <s v="No"/>
    <s v="No"/>
    <s v="No"/>
    <s v="G2C"/>
    <m/>
    <m/>
    <s v="Virtual currencies"/>
    <m/>
    <m/>
    <m/>
    <s v="Improved Public Service"/>
    <m/>
    <s v="x"/>
    <s v="x"/>
    <s v="x"/>
    <m/>
    <b v="0"/>
    <b v="0"/>
    <m/>
    <m/>
    <m/>
    <m/>
    <m/>
    <m/>
    <m/>
    <b v="0"/>
    <m/>
    <m/>
    <m/>
    <s v="https://cointelegraph.com/news/city-of-zermatt-switzerland-now-accepts-tax-payments-in-bitcoin"/>
    <s v="validated"/>
    <x v="0"/>
    <s v=" "/>
    <s v="from IPSO (Jaume Martin)"/>
    <d v="2021-11-22T00:00:00"/>
    <m/>
  </r>
  <r>
    <s v="IPSO-200050"/>
    <s v="Blockchain-based union card"/>
    <s v="https://en.cryptonomist.ch/2020/02/21/trade-unions-blockchain-card-italy/"/>
    <s v=" "/>
    <s v="The Italian trade union Fim Cisl is testing a blockchain-based union card. It is a tokenized digital card, manageable through apps and transactions via wallets, based on the Ethereum blockchain. Its objective is to guarantee the univocal subscription of the Fim Cisl trade union card, in order to avoid any attempt to attack privacy and personal data tampering. This allows keeping track of the number of members in a certified way and to have a useful foundation to open a direct and continuous dialogue between union and members, to share announcements, information and new services in a safe and certified way. "/>
    <s v="National"/>
    <x v="12"/>
    <s v="IT"/>
    <s v="Fim Cisl"/>
    <s v="Non-governmental"/>
    <x v="0"/>
    <s v="General economic, commercial and labour affair"/>
    <x v="4"/>
    <x v="0"/>
    <s v=" "/>
    <s v="Services"/>
    <m/>
    <m/>
    <m/>
    <m/>
    <m/>
    <m/>
    <m/>
    <m/>
    <m/>
    <m/>
    <m/>
    <m/>
    <m/>
    <s v="Enforcement"/>
    <s v="Certification and validation processes"/>
    <x v="1"/>
    <s v="No"/>
    <s v="No"/>
    <s v="No"/>
    <s v="G2G"/>
    <m/>
    <m/>
    <s v="Process digitalisation"/>
    <m/>
    <m/>
    <m/>
    <b v="0"/>
    <m/>
    <m/>
    <m/>
    <m/>
    <m/>
    <s v="Improved Administration Efficency"/>
    <s v="Improved Administrative Efficiency"/>
    <m/>
    <s v="x"/>
    <s v="x"/>
    <s v="x"/>
    <m/>
    <s v="x"/>
    <s v="x"/>
    <s v="Open government capabilities"/>
    <s v="x"/>
    <m/>
    <m/>
    <s v="https://en.cryptonomist.ch/2020/02/21/trade-unions-blockchain-card-italy/"/>
    <s v="validated"/>
    <x v="0"/>
    <s v=" "/>
    <s v="from IPSO (Jaume Martin)"/>
    <d v="2021-11-22T00:00:00"/>
    <m/>
  </r>
  <r>
    <s v="IPSO-200051"/>
    <s v="Traceability of meat and milk"/>
    <s v="https://startupitalia.eu/65172-20200210-agroalimentare-la-lombardia-lancia-la-sua-blockchain"/>
    <s v=" "/>
    <s v="Lombardy Region launched its own blockchain for the traceability of agri-food products in order to meet the needs of consumers and offer a new communication tool to companies. Consumers who find meat and milk products in supermarkets can trace the history of the package simply by scanning the QRcode printed on the label. This way they can have access to information pages containing public administration and companies data. For example, for a liter of milk it will be possible to know the results of the inspections of the regional health inspectors at the farms (use of drugs, health of the animals, hygiene of the structures, etc.) and at the processing plants. Not to mention the controls of third-party companies regarding, for example, animal welfare."/>
    <s v="Regional"/>
    <x v="12"/>
    <s v="IT"/>
    <s v="Regione Lombardia per la trasformazione digitale"/>
    <s v="Regional Government"/>
    <x v="3"/>
    <s v="General economic, commercial and labour affair"/>
    <x v="4"/>
    <x v="0"/>
    <s v=" "/>
    <s v="Services"/>
    <m/>
    <m/>
    <m/>
    <m/>
    <m/>
    <m/>
    <m/>
    <m/>
    <m/>
    <m/>
    <m/>
    <m/>
    <m/>
    <s v="Public services and engagement"/>
    <s v="Tracking of goods and assets along the supply chain "/>
    <x v="1"/>
    <s v="No"/>
    <s v="No"/>
    <s v="No"/>
    <s v="G2C"/>
    <m/>
    <m/>
    <s v="Tracking of goods, supply chain, iot"/>
    <m/>
    <m/>
    <m/>
    <s v="Improved Public Service"/>
    <m/>
    <s v="x"/>
    <s v="x"/>
    <s v="x"/>
    <m/>
    <s v="Open Government Capabilities"/>
    <b v="0"/>
    <m/>
    <m/>
    <m/>
    <m/>
    <m/>
    <m/>
    <m/>
    <s v="Open government capabilities"/>
    <s v="x"/>
    <m/>
    <m/>
    <s v="https://startupitalia.eu/65172-20200210-agroalimentare-la-lombardia-lancia-la-sua-blockchain"/>
    <s v="validated"/>
    <x v="0"/>
    <s v=" "/>
    <s v="from IPSO (Jaume Martin)"/>
    <d v="2021-11-23T00:00:00"/>
    <m/>
  </r>
  <r>
    <s v="IPSO-200052"/>
    <s v="Digital baccalaureate diplomas"/>
    <s v="https://www.blockchain4innovation.it/esperti/nascono-i-primi-diplomi-di-maturita-digitali-certificati-dalla-tecnologia-blockchain/"/>
    <s v=" "/>
    <s v="This project is an initiative Villa Flaminia international high schools in collaboration with EY, and consists in the expedition of digital baccalaureate diplomas certified by blockchain technology, the diplomas are made on the Ethereum public platform. With this solution, the tracking of the entire training process of the student can be notarized and shared with all those who may need it, also in relation to the courses and subjects followed."/>
    <s v="Local"/>
    <x v="12"/>
    <s v="IT"/>
    <s v="Villa Flaminia international high schools"/>
    <s v="Academic-Research"/>
    <x v="9"/>
    <s v="Secondary education."/>
    <x v="4"/>
    <x v="0"/>
    <s v=" "/>
    <s v="Services"/>
    <m/>
    <m/>
    <m/>
    <m/>
    <m/>
    <m/>
    <m/>
    <m/>
    <m/>
    <m/>
    <m/>
    <m/>
    <m/>
    <s v="Enforcement"/>
    <s v="Certification and validation processes"/>
    <x v="1"/>
    <s v="No"/>
    <s v="No"/>
    <s v="No"/>
    <s v="G2C"/>
    <m/>
    <m/>
    <s v="Skill assessment"/>
    <m/>
    <m/>
    <m/>
    <s v="Improved Public Service"/>
    <m/>
    <s v="x"/>
    <s v="x"/>
    <s v="x"/>
    <m/>
    <b v="0"/>
    <b v="0"/>
    <m/>
    <m/>
    <m/>
    <m/>
    <m/>
    <m/>
    <m/>
    <b v="0"/>
    <m/>
    <m/>
    <m/>
    <s v="https://www.blockchain4innovation.it/esperti/nascono-i-primi-diplomi-di-maturita-digitali-certificati-dalla-tecnologia-blockchain/"/>
    <s v="validated"/>
    <x v="0"/>
    <s v=" "/>
    <s v="from IPSO (Jaume Martin)"/>
    <d v="2021-11-23T00:00:00"/>
    <m/>
  </r>
  <r>
    <s v="IPSO-200053"/>
    <s v="Kickstarting the Financial Lives of Refugees"/>
    <s v="https://www.technologyreview.com/2017/09/05/149330/how-blockchain-is-kickstarting-the-financial-lives-of-refugees/"/>
    <s v=" "/>
    <s v="For two years the Finnish Immigration Service has been giving asylum seekers who don’t have bank accounts prepaid Mastercards instead of the traditional cash disbursements, and today the program has several thousand active cardholders. Developed by the Helsinki-based startup MONI, the card is also linked to a unique digital identity stored on a blockchain. This technology helps unbanked asylum seekers advance because what is typically keeping them from getting bank accounts and jobs is that they are missing a form of strongly authenticated identity. MONI’s technology uses one of a number of public blockchains as the means of transferring value—but in a way that to the users seems like using a debit card. A cardholder can pay for things at Mastercard terminals, or enter a number into a Web form to make payments online. MONI takes care of the cryptographic handshake necessary to execute the digital currency transaction as well as the conversion from digital currency back to fiat currency."/>
    <s v="National"/>
    <x v="7"/>
    <s v="FI"/>
    <s v="The Finnish Immigration Service"/>
    <s v="Central-Government"/>
    <x v="0"/>
    <s v="Social protection n.e.c."/>
    <x v="5"/>
    <x v="5"/>
    <s v=" "/>
    <s v="Services"/>
    <m/>
    <m/>
    <m/>
    <m/>
    <m/>
    <m/>
    <m/>
    <m/>
    <m/>
    <m/>
    <m/>
    <m/>
    <m/>
    <s v="Public services and engagement"/>
    <s v="Payments and international transactions "/>
    <x v="1"/>
    <s v="No"/>
    <s v="No"/>
    <s v="No"/>
    <s v="G2C"/>
    <m/>
    <m/>
    <s v="Virtual currencies"/>
    <m/>
    <m/>
    <m/>
    <s v="Improved Public Service"/>
    <m/>
    <s v="x"/>
    <s v="x"/>
    <s v="x"/>
    <s v="x"/>
    <s v="Open Government Capabilities"/>
    <b v="0"/>
    <m/>
    <m/>
    <m/>
    <m/>
    <m/>
    <m/>
    <m/>
    <s v="Open government capabilities"/>
    <s v="x"/>
    <m/>
    <m/>
    <s v="https://www.technologyreview.com/2017/09/05/149330/how-blockchain-is-kickstarting-the-financial-lives-of-refugees/"/>
    <s v="validated"/>
    <x v="0"/>
    <s v=" "/>
    <s v="from IPSO (Jaume Martin)"/>
    <d v="2021-11-23T00:00:00"/>
    <m/>
  </r>
  <r>
    <s v="IPSO-200054"/>
    <s v="Online services for managing personnel salary accounts"/>
    <s v="http://www.sunfishproject.eu/sunfish/use-cases/"/>
    <s v="info@sunfishproject.eu"/>
    <s v="This use case is part of the EU H2020 project Sunfish, this project has developed and integrated software enabling secure cloud federation as required by the Public Sector. This use case is a demonstrator for the SUNFISH platform so as to enable the processing of sensitive data and personally identifiable information hosted in the cloud and shared between the Italian Ministry of Economy and Finance (MEF) and the Ministry of Interior (MIN). It demonstrates the capability of sharing resources from different private clouds, boosting the efficiency in the utilization of both infrastructures and of the overall process. For this, it was used a Federation-as-a-Service platform and a blockchain-empowered Service Ledger infrastructure."/>
    <s v="National"/>
    <x v="12"/>
    <s v="IT"/>
    <s v="The Italian Ministry of Economy and Finance (MEF)"/>
    <s v="Central-Government"/>
    <x v="1"/>
    <s v="Transfers of a general character between different levels of government."/>
    <x v="4"/>
    <x v="1"/>
    <s v=" "/>
    <s v="Services"/>
    <m/>
    <m/>
    <m/>
    <m/>
    <m/>
    <m/>
    <m/>
    <m/>
    <m/>
    <m/>
    <m/>
    <m/>
    <m/>
    <s v="Internal management"/>
    <s v="Internal management processes"/>
    <x v="1"/>
    <s v="No"/>
    <s v="No"/>
    <s v="No"/>
    <s v="G2G"/>
    <m/>
    <m/>
    <s v="Disintermediation and decentralised networks"/>
    <m/>
    <m/>
    <m/>
    <b v="0"/>
    <m/>
    <m/>
    <m/>
    <m/>
    <m/>
    <s v="Improved Administration Efficency"/>
    <s v="Improved Administrative Efficiency"/>
    <m/>
    <s v="x"/>
    <s v="x"/>
    <s v="x"/>
    <s v="x"/>
    <s v="x"/>
    <s v="x"/>
    <s v="Open government capabilities"/>
    <s v="x"/>
    <m/>
    <m/>
    <s v="http://www.sunfishproject.eu/sunfish/use-cases/"/>
    <s v="validated"/>
    <x v="0"/>
    <s v=" "/>
    <s v="from IPSO (Jaume Martin)"/>
    <d v="2021-11-23T00:00:00"/>
    <m/>
  </r>
  <r>
    <s v="IPSO-200055"/>
    <s v="Use of Public Cloud PaaS to host SaaS and/or to integrate with commercial SaaS solutions"/>
    <s v="http://www.sunfishproject.eu/sunfish/use-cases/"/>
    <s v="info@sunfishproject.eu"/>
    <s v="This use case is part of the EU H2020 project Sunfish, this project has developed and integrated software enabling secure cloud federation as required by the Public Sector. The Maltese Ministry for Finance has been leading the innovation of the Country’s Public Sector with the goal of easing citizens’ interaction with the Government. The Taxation Department requires taxpayers, employers, banks and SMEs, to submit information to the Office of the Commissioner for Revenue. This use case enables the use of public cloud Platform-as-a-Service (PaaS) offerings to deploy applications which collect data from the taxpayers and performs required calculations and validations while ensuring compliance with the secrecy, privacy and data protection legislations and regulations. It also allows for the use of federated systems between the MFIN application on the public cloud PaaS and other commercial SaaS solutions providing services such as payroll etc."/>
    <s v="National"/>
    <x v="21"/>
    <s v="MT"/>
    <s v="Ministry of Finance of Malta (MFIN)"/>
    <s v="Central-Government"/>
    <x v="1"/>
    <s v="General services"/>
    <x v="4"/>
    <x v="1"/>
    <s v=" "/>
    <s v="Services"/>
    <m/>
    <m/>
    <m/>
    <m/>
    <m/>
    <m/>
    <m/>
    <m/>
    <m/>
    <m/>
    <m/>
    <m/>
    <m/>
    <s v="Public services and engagement"/>
    <s v="Data Sharing Management"/>
    <x v="1"/>
    <s v="No"/>
    <s v="No"/>
    <s v="No"/>
    <s v="G2C"/>
    <m/>
    <m/>
    <s v="Process digitalisation"/>
    <m/>
    <m/>
    <m/>
    <s v="Improved Public Service"/>
    <m/>
    <s v="x"/>
    <s v="x"/>
    <s v="x"/>
    <m/>
    <s v="Open Government Capabilities"/>
    <b v="0"/>
    <m/>
    <m/>
    <m/>
    <m/>
    <m/>
    <m/>
    <m/>
    <s v="Open government capabilities"/>
    <s v="x"/>
    <m/>
    <m/>
    <s v="http://www.sunfishproject.eu/sunfish/use-cases/"/>
    <s v="validated"/>
    <x v="0"/>
    <s v=" "/>
    <s v="from IPSO (Jaume Martin)"/>
    <d v="2021-11-24T00:00:00"/>
    <m/>
  </r>
  <r>
    <s v="IPSO-200056"/>
    <s v="Organised Crime Unit: Secure Cloud Storage for Data"/>
    <s v="http://www.sunfishproject.eu/sunfish/use-cases/"/>
    <s v="info@sunfishproject.eu"/>
    <s v="This use case is part of the EU H2020 project Sunfish, this project has developed and integrated software enabling secure cloud federation as required by the Public Sector. South East Regional Cyber Crime Unit (SEROCU) is one of the nine Regional Cyber Crime Unit (ROCU) operating across the UK. Besides its regional role, it collaborates on a national level with major crime units, all ROCUs and the National Cyber Crime Unit, to prosecute offenders based in Europe and beyond. The storage of such data must be localised on the Unit’s premises but at the same time, each unit must ensure access, in a regulated manner and with different levels of accessibility, to all other ROCUs while investigations are in process. Sunfish Platform offers a state-of-the-art Secure Multiparty Computation service, based on advanced cryptography techniques, which ensures that a functionality can be carried out on privacy sensitive data without leaking any private bit.  This Proof of Concept is a proof-of-concept and a first-time application to cyber-crime evidences of privacy-preserving cross-Cloud searchable data."/>
    <s v="National"/>
    <x v="10"/>
    <s v="UK"/>
    <s v="South East Regional Cyber Crime Unit (SEROCU)"/>
    <s v="Regional Government"/>
    <x v="5"/>
    <s v="Police Services"/>
    <x v="4"/>
    <x v="1"/>
    <s v=" "/>
    <s v="Services"/>
    <m/>
    <m/>
    <m/>
    <m/>
    <m/>
    <m/>
    <m/>
    <m/>
    <m/>
    <m/>
    <m/>
    <m/>
    <m/>
    <s v="Public services and engagement"/>
    <s v="Data Sharing Management"/>
    <x v="1"/>
    <s v="No"/>
    <s v="No"/>
    <s v="No"/>
    <s v="G2G"/>
    <m/>
    <m/>
    <s v="Data access and reuse"/>
    <m/>
    <m/>
    <m/>
    <b v="0"/>
    <m/>
    <m/>
    <m/>
    <m/>
    <m/>
    <s v="Improved Administration Efficency"/>
    <s v="Improved Administrative Efficiency"/>
    <s v="x"/>
    <s v="x"/>
    <s v="x"/>
    <s v="x"/>
    <s v="x"/>
    <m/>
    <m/>
    <s v="Open government capabilities"/>
    <s v="x"/>
    <m/>
    <m/>
    <s v="http://www.sunfishproject.eu/sunfish/use-cases/"/>
    <s v="validated"/>
    <x v="0"/>
    <s v=" "/>
    <s v="from IPSO (Jaume Martin)"/>
    <d v="2021-11-24T00:00:00"/>
    <m/>
  </r>
  <r>
    <s v="IPSO-200057"/>
    <s v="E-Voting for Political Party primary elections"/>
    <s v="https://cointelegraph.com/news/ruling-russian-political-party-launches-blockchain-based-e-voting"/>
    <s v=" "/>
    <s v="United Russia launched an updated website for its primaries with the added function of e-voting, the vote counting process was implemented using blockchain technology. Only citizens who had completed the authorization process on the web portal providing electronic state services could participate in and vote. The e-voting system was purportedly developed to improve election transparency and eliminate intermediates in the electoral process."/>
    <s v="National"/>
    <x v="35"/>
    <s v="RU"/>
    <s v="United Russia"/>
    <s v="Central-Government"/>
    <x v="1"/>
    <s v="General services"/>
    <x v="4"/>
    <x v="2"/>
    <s v=" "/>
    <s v="Services"/>
    <m/>
    <m/>
    <m/>
    <m/>
    <m/>
    <m/>
    <m/>
    <m/>
    <m/>
    <m/>
    <m/>
    <m/>
    <m/>
    <s v="Public services and engagement"/>
    <s v="Governance and voting "/>
    <x v="1"/>
    <s v="No"/>
    <s v="No"/>
    <s v="No"/>
    <s v="G2G"/>
    <m/>
    <m/>
    <s v="Governance and voting"/>
    <m/>
    <m/>
    <m/>
    <b v="0"/>
    <m/>
    <m/>
    <m/>
    <m/>
    <m/>
    <s v="Improved Administration Efficency"/>
    <s v="Improved Administrative Efficiency"/>
    <m/>
    <s v="x"/>
    <s v="x"/>
    <s v="x"/>
    <m/>
    <s v="x"/>
    <s v="x"/>
    <s v="Open government capabilities"/>
    <s v="x"/>
    <m/>
    <m/>
    <s v="https://cointelegraph.com/news/ruling-russian-political-party-launches-blockchain-based-e-voting"/>
    <s v="validated"/>
    <x v="0"/>
    <s v=" "/>
    <s v="from IPSO (Jaume Martin)"/>
    <d v="2021-11-25T00:00:00"/>
    <m/>
  </r>
  <r>
    <s v="IPSO-200058"/>
    <s v="Corporate Registry in commercial court"/>
    <s v="https://cointelegraph.com/news/french-court-clerks-to-use-ibm-blockchain-platform-for-corporate-registry"/>
    <s v=" "/>
    <s v="French commercial court clerks uses a blockchain-based platform to record changes in companies’ legal status within the country. The blockchain network was jointly developed by IBM and the National Council of Clerks (NCC). The blockchain platform is built on the Hyperledger Fabric framework and aims to increase transparency and efficiency in legal transactions associated with the lifecycle of companies in the registry. Specifically, the solution will be used to record and share data related to the exchanges of regulatory information related to companies' difficulties, as well as the changes of status of the company registered on the French territory. That includes such data as change of corporate name, registration court office, establishment of branch offices, and business dissolution. In a Proof of Concept, NCC reportedly managed to shorten the time needed to update the registry from several days to a single day. "/>
    <s v="National"/>
    <x v="11"/>
    <s v="FR"/>
    <s v="National Council of Clerks (NCC)"/>
    <s v="Central-Government"/>
    <x v="1"/>
    <s v="Law courts"/>
    <x v="4"/>
    <x v="2"/>
    <s v=" "/>
    <s v="Services"/>
    <m/>
    <m/>
    <m/>
    <m/>
    <m/>
    <m/>
    <m/>
    <m/>
    <m/>
    <m/>
    <m/>
    <m/>
    <m/>
    <s v="Enforcement"/>
    <s v="Registration and data notarisation processes"/>
    <x v="1"/>
    <s v="No"/>
    <s v="No"/>
    <s v="No"/>
    <s v="G2B"/>
    <m/>
    <m/>
    <s v="Process digitalisation"/>
    <m/>
    <m/>
    <m/>
    <s v="Improved Public Service"/>
    <m/>
    <s v="x"/>
    <s v="x"/>
    <s v="x"/>
    <s v="x"/>
    <s v="Open Government Capabilities"/>
    <b v="0"/>
    <m/>
    <m/>
    <m/>
    <m/>
    <m/>
    <m/>
    <m/>
    <s v="Open government capabilities"/>
    <s v="x"/>
    <m/>
    <m/>
    <s v="https://cointelegraph.com/news/french-court-clerks-to-use-ibm-blockchain-platform-for-corporate-registry"/>
    <s v="validated"/>
    <x v="0"/>
    <s v=" "/>
    <s v="from IPSO (Jaume Martin)"/>
    <d v="2021-11-25T00:00:00"/>
    <m/>
  </r>
  <r>
    <s v="IPSO-200059"/>
    <s v="Verifiable and tamper-proof university degree"/>
    <s v="https://www.corrierecomunicazioni.it/digital-economy/certificazioni-di-laurea-4-0-con-la-bockchain/"/>
    <s v=" "/>
    <s v="This initiative of Link Campus University allow students to easily obtain a verifiable and tamper-proof version of their degree. A certification that can be shared with employers, schools, family and friends in a simple and intuitive way. One of the main reasons why this tool was introduced is to allow students to be the &quot;curators&quot; of their own data, allowing information to be shared with whomever they choose. The other reason concerns personal continuing education. The system now introduced for degrees can be extended to take into account the different awards in a person's work and study career, creating an environment of continuously evolving training credentials, modular and adaptable to individual needs and skills. "/>
    <s v="Local"/>
    <x v="12"/>
    <s v="IT"/>
    <s v="Link Campus University"/>
    <s v="Academic-Research"/>
    <x v="9"/>
    <s v="R&amp;D education."/>
    <x v="5"/>
    <x v="2"/>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www.corrierecomunicazioni.it/digital-economy/certificazioni-di-laurea-4-0-con-la-bockchain/"/>
    <s v="validated"/>
    <x v="0"/>
    <s v=" "/>
    <s v="from IPSO (Jaume Martin)"/>
    <d v="2021-11-25T00:00:00"/>
    <m/>
  </r>
  <r>
    <s v="IPSO-200060"/>
    <s v="Smart Working"/>
    <s v="https://www.blockchain4innovation.it/mercati/legal/smart-contract/un-poc-per-sfruttare-la-blockchain-al-servizio-dello-smart-working/"/>
    <s v=" "/>
    <s v="This is a Proof of Concept project of Smart Working in the Municipality of Bari (Italy) and aims to experiment with the blockchain in the management of the organizational methods of work in the municipal administration. The project involves the development of a prototype based on Blockchain technology and the involvement of some employees of the municipality who will be part of the test, carrying out part of their activity in an &quot;agile&quot; mode. The initiative is part of the H2020 CITADEL project, Empowering Citizens to Transform European Public Administrations."/>
    <s v="Local"/>
    <x v="12"/>
    <s v="IT"/>
    <s v="Municipality of Bari "/>
    <s v="Central-Government"/>
    <x v="1"/>
    <s v="General services."/>
    <x v="4"/>
    <x v="2"/>
    <s v=" "/>
    <s v="Services"/>
    <m/>
    <m/>
    <m/>
    <m/>
    <m/>
    <m/>
    <m/>
    <m/>
    <m/>
    <m/>
    <m/>
    <m/>
    <m/>
    <s v="Internal management"/>
    <s v="Internal management processes"/>
    <x v="1"/>
    <s v="No"/>
    <s v="No"/>
    <s v="No"/>
    <s v="G2G"/>
    <m/>
    <m/>
    <s v="Internal Management"/>
    <m/>
    <m/>
    <m/>
    <b v="0"/>
    <m/>
    <m/>
    <m/>
    <m/>
    <m/>
    <s v="Improved Administration Efficency"/>
    <s v="Improved Administrative Efficiency"/>
    <s v="x"/>
    <m/>
    <s v="x"/>
    <s v="x"/>
    <m/>
    <m/>
    <s v="x"/>
    <b v="0"/>
    <m/>
    <m/>
    <m/>
    <s v="https://www.blockchain4innovation.it/mercati/legal/smart-contract/un-poc-per-sfruttare-la-blockchain-al-servizio-dello-smart-working/"/>
    <s v="validated"/>
    <x v="0"/>
    <s v=" "/>
    <s v="from IPSO (Jaume Martin)"/>
    <d v="2021-11-26T00:00:00"/>
    <m/>
  </r>
  <r>
    <s v="IPSO-200061"/>
    <s v="Verification of the authenticity of university degrees"/>
    <s v="https://cointelegraph.com/news/swiss-university-fights-fake-diplomas-with-blockchain-technology"/>
    <s v=" "/>
    <s v="The University of St. Gallen (Switzerland) introduced a blockchain-based Proof of Concept project to verify the authenticity of its degrees in a matter of seconds rather than several days. The University of St. Gallen has chosen to partner with Swiss blockchain startup BlockFactory and used its certification solution to create immutable diplomas that are registered on the Ethereum blockchain."/>
    <s v="Local"/>
    <x v="27"/>
    <s v="CH"/>
    <s v="The University of St. Gallen"/>
    <s v="Academic-Research"/>
    <x v="9"/>
    <s v="R&amp;D education."/>
    <x v="4"/>
    <x v="2"/>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cointelegraph.com/news/swiss-university-fights-fake-diplomas-with-blockchain-technology"/>
    <s v="validated"/>
    <x v="0"/>
    <s v=" "/>
    <s v="from IPSO (Jaume Martin)"/>
    <d v="2021-11-26T00:00:00"/>
    <m/>
  </r>
  <r>
    <s v="IPSO-200062"/>
    <s v="Flexible energy demand"/>
    <s v="https://www.repubblica.it/economia/rapporti/energitalia/storie/2019/10/02/news/bologna_diventa_smart_con_la_prima_comunita_energetica-237490328/"/>
    <s v=" "/>
    <s v="The project is based on the use of the blockchain with the objective of making energy demand flexible: citizens and companies will benefit from reduced rates thanks to one of the partners of the energy community, the first energy community was tested in Bologna. The initiative was part of the GECO (Green Energy Community) project promoted by AESS (Agency for Energy and Sustainable Development), as coordinator, ENEA and the University of Bologna, with the participation of CAAB / FICO and the local development agency North East Pillar-District."/>
    <s v="Local"/>
    <x v="12"/>
    <s v="IT"/>
    <s v="Agency for Energy and Sustainable Development"/>
    <s v="Central-Government"/>
    <x v="2"/>
    <s v="Fuel and energy"/>
    <x v="4"/>
    <x v="2"/>
    <s v=" "/>
    <s v="Services"/>
    <m/>
    <m/>
    <m/>
    <m/>
    <m/>
    <m/>
    <m/>
    <m/>
    <m/>
    <m/>
    <m/>
    <m/>
    <m/>
    <s v="Analysis, monitoring and regulatory research"/>
    <s v="Prediction and planning "/>
    <x v="1"/>
    <s v="No"/>
    <s v="No"/>
    <s v="No"/>
    <s v="G2C"/>
    <m/>
    <m/>
    <s v="Smart city"/>
    <m/>
    <m/>
    <m/>
    <s v="Improved Public Service"/>
    <m/>
    <s v="x"/>
    <s v="x"/>
    <s v="x"/>
    <s v="x"/>
    <s v="Open Government Capabilities"/>
    <b v="0"/>
    <m/>
    <m/>
    <m/>
    <m/>
    <m/>
    <m/>
    <m/>
    <s v="Open government capabilities"/>
    <s v="x"/>
    <m/>
    <m/>
    <s v="https://www.repubblica.it/economia/rapporti/energitalia/storie/2019/10/02/news/bologna_diventa_smart_con_la_prima_comunita_energetica-237490328/"/>
    <s v="validated"/>
    <x v="0"/>
    <s v=" "/>
    <s v="from IPSO (Jaume Martin)"/>
    <d v="2021-11-26T00:00:00"/>
    <m/>
  </r>
  <r>
    <s v="IPSO-200063"/>
    <s v="Enhancing intermodal freight movements"/>
    <s v="https://www.themeditelegraph.com/en/shipping/2019/11/09/news/marseille-completes-blockchain-Proof of Concept-scheme-1.38052980"/>
    <s v=" "/>
    <s v="The Marseille Fos port authority proved a solution’s scope for enhancing intermodal freight movements on major French logistics axis the Mediterranean-Rhone-Saone (MeRS) corridor. The Blockchain solution allows users to share access to protected data ranging from customs documentation to cargo tracking including the loading/discharge, weight and origin/destination of containers. "/>
    <s v="National"/>
    <x v="11"/>
    <s v="FR"/>
    <s v="Marseille Fos port authority"/>
    <s v="Local Government"/>
    <x v="3"/>
    <s v="Transport"/>
    <x v="4"/>
    <x v="2"/>
    <s v=" "/>
    <s v="Services"/>
    <m/>
    <m/>
    <m/>
    <m/>
    <m/>
    <m/>
    <m/>
    <m/>
    <m/>
    <m/>
    <m/>
    <m/>
    <m/>
    <s v="Public services and engagement"/>
    <s v="Data Sharing Management"/>
    <x v="1"/>
    <s v="No"/>
    <s v="No"/>
    <s v="No"/>
    <s v="G2B"/>
    <m/>
    <m/>
    <s v="Tracking of goods, supply chain, iot"/>
    <m/>
    <m/>
    <m/>
    <b v="0"/>
    <m/>
    <m/>
    <m/>
    <m/>
    <m/>
    <s v="Improved Administration Efficency"/>
    <s v="Improved Administrative Efficiency"/>
    <s v="x"/>
    <s v="x"/>
    <s v="x"/>
    <s v="x"/>
    <s v="x"/>
    <s v="x"/>
    <s v="x"/>
    <s v="Open government capabilities"/>
    <s v="x"/>
    <m/>
    <m/>
    <s v="https://www.themeditelegraph.com/en/shipping/2019/11/09/news/marseille-completes-blockchain-Proof of Concept-scheme-1.38052980"/>
    <s v="validated"/>
    <x v="0"/>
    <s v=" "/>
    <s v="from IPSO (Jaume Martin)"/>
    <d v="2021-11-26T00:00:00"/>
    <m/>
  </r>
  <r>
    <s v="IPSO-200064"/>
    <s v="University certificates verification"/>
    <s v="https://coinrivet.com/university-certificates-in-spain-blockchain/"/>
    <s v=" "/>
    <s v="Three Spanish higher education institutions are Proof of Concepting blockchain to validate university certificates. The trial began in the region of Murcia and used a new certification standard based on Distributed Ledger Technology (DLT). The universities include the University of Murcia, the Polytechnic University of Cartagena (UPCT), and the San Antonio Catholic University. The institutes have agreed to use DLT with the aim of minimising the falsification of academic diplomas."/>
    <s v="National"/>
    <x v="22"/>
    <s v="ES"/>
    <s v="University of Murcia, Polytechnic University of Cartagena (UPCT), and the San Antonio Catholic University"/>
    <s v="Academic-Research"/>
    <x v="9"/>
    <s v="R&amp;D education."/>
    <x v="4"/>
    <x v="0"/>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coinrivet.com/university-certificates-in-spain-blockchain/"/>
    <s v="validated"/>
    <x v="0"/>
    <s v=" "/>
    <s v="from IPSO (Jaume Martin)"/>
    <d v="2021-11-30T00:00:00"/>
    <m/>
  </r>
  <r>
    <s v="IPSO-200065"/>
    <s v="Verification of COVID-19 testing"/>
    <s v="https://www.coindesk.com/business/2020/06/17/austrian-government-funds-development-of-blockchain-based-covid-19-app/"/>
    <s v=" "/>
    <s v="The project is ccalled QualiSig and uses elements of Austria’s digital identity system to create three COVID-related prototypes around fraud prevention, fake news and health data. The project uses transparent, encrypted communications and secure and decentralized data storage. Citizens will have sole responsibility for control over their data, using qualified digital signatures through mobile devices. The QualiSig prototypes use the Ardor blockchain built by Swiss firm Jelurida and its Ignis tokenizing system."/>
    <s v="National"/>
    <x v="0"/>
    <s v="AT"/>
    <s v="Federal Ministry for Digital and Economic Affairs"/>
    <s v="Central-Government"/>
    <x v="4"/>
    <s v="R&amp;D health."/>
    <x v="4"/>
    <x v="0"/>
    <s v=" "/>
    <s v="Services"/>
    <m/>
    <m/>
    <m/>
    <m/>
    <m/>
    <m/>
    <m/>
    <m/>
    <m/>
    <m/>
    <m/>
    <m/>
    <m/>
    <s v="Public services and engagement"/>
    <s v="Data Sharing Management"/>
    <x v="1"/>
    <s v="No"/>
    <s v="No"/>
    <s v="No"/>
    <s v="G2C"/>
    <m/>
    <m/>
    <s v="Contact tracing"/>
    <m/>
    <m/>
    <m/>
    <s v="Improved Public Service"/>
    <m/>
    <s v="x"/>
    <s v="x"/>
    <s v="x"/>
    <s v="x"/>
    <s v="Open Government Capabilities"/>
    <b v="0"/>
    <m/>
    <m/>
    <m/>
    <m/>
    <m/>
    <m/>
    <m/>
    <s v="Open government capabilities"/>
    <s v="x"/>
    <m/>
    <m/>
    <s v="https://www.coindesk.com/business/2020/06/17/austrian-government-funds-development-of-blockchain-based-covid-19-app/"/>
    <s v="validated"/>
    <x v="0"/>
    <s v=" "/>
    <s v="from IPSO (Jaume Martin)"/>
    <d v="2021-12-01T00:00:00"/>
    <m/>
  </r>
  <r>
    <s v="IPSO-200066"/>
    <s v="Loans and insurance services requests simplification"/>
    <s v="https://www.agendadigitale.eu/cittadinanza-digitale/blockchain-nella-pa-per-erogare-nuovi-servizi-lesperienza-del-mef/"/>
    <s v=" "/>
    <s v="The project is called CreditoNet 2.0 and was born with the aim of expanding and innovating the services offered to provide and manage withholdings on payslips, for loans taken out by public administration employees. For this initiative, the use of SIAChain was chosen, the Blockchain network that involves the largest Italian banks, through the use of this technology it is possible to simplify the current interview system between the Ministry of Economy and Finance (MEF), employees and the financial world, offering various advantages both on the security side of information processing, both on the efficiency and speed of reconciliation activities, as well as enabling an innovative approach to reviewing the process."/>
    <s v="National"/>
    <x v="12"/>
    <s v="IT"/>
    <s v="Direzione dei Sistemi Informativi e dell’Innovazione, Ministry of Economy and Finance (MEF)"/>
    <s v="Central-Government"/>
    <x v="3"/>
    <s v="R&amp;D economic affairs"/>
    <x v="4"/>
    <x v="2"/>
    <s v=" "/>
    <s v="Services"/>
    <m/>
    <m/>
    <m/>
    <m/>
    <m/>
    <m/>
    <m/>
    <m/>
    <m/>
    <m/>
    <m/>
    <m/>
    <m/>
    <s v="Public services and engagement"/>
    <s v="Financial management and support "/>
    <x v="1"/>
    <s v="No"/>
    <s v="No"/>
    <s v="No"/>
    <s v="G2G"/>
    <m/>
    <m/>
    <s v="Process digitalisation"/>
    <m/>
    <m/>
    <m/>
    <b v="0"/>
    <m/>
    <m/>
    <m/>
    <m/>
    <m/>
    <s v="Improved Administration Efficency"/>
    <s v="Improved Administrative Efficiency"/>
    <m/>
    <m/>
    <s v="x"/>
    <s v="x"/>
    <m/>
    <m/>
    <m/>
    <s v="Open government capabilities"/>
    <s v="x"/>
    <m/>
    <m/>
    <s v="https://www.agendadigitale.eu/cittadinanza-digitale/blockchain-nella-pa-per-erogare-nuovi-servizi-lesperienza-del-mef/"/>
    <s v="validated"/>
    <x v="0"/>
    <s v=" "/>
    <s v="from IPSO (Jaume Martin)"/>
    <d v="2021-12-01T00:00:00"/>
    <m/>
  </r>
  <r>
    <s v="IPSO-200067"/>
    <s v="Entrepreneur Passport"/>
    <s v="https://dutchblockchaincoalition.org/en/use-cases-2/onderwijs-certificaten-en-diplomas-3-2-2"/>
    <s v="koen.hartog@dutchblockchaincoalition.org"/>
    <s v="As of 1 August 2021, European citizens are supposed to be able to set up a company entirely digitally. With that in mind, the Royal Dutch Association of Civil-Law Notaries (KNB) asked the Dutch Blockchain Coalition to help think about the role of blockchain in the digital process for founding a company. Together with representatives of the KNB, the chambers of commerce, ABN AMRO, Pwc and the Tax and Customs Administration, the concept of an ‘enterprise passport’ has been worked out."/>
    <s v="National"/>
    <x v="13"/>
    <s v="NL"/>
    <s v="Dutch Blockchain Coalition"/>
    <s v="Non-governmental"/>
    <x v="3"/>
    <s v="R&amp;D economic affairs"/>
    <x v="3"/>
    <x v="7"/>
    <m/>
    <m/>
    <m/>
    <m/>
    <m/>
    <m/>
    <m/>
    <m/>
    <m/>
    <m/>
    <m/>
    <m/>
    <m/>
    <m/>
    <m/>
    <s v="Enforcement"/>
    <s v="Registration and data notarisation processes"/>
    <x v="1"/>
    <s v="No"/>
    <s v="No"/>
    <s v="No"/>
    <s v="G2B"/>
    <m/>
    <m/>
    <s v="Data notarisation"/>
    <m/>
    <m/>
    <m/>
    <s v="Improved Public Service"/>
    <m/>
    <s v="x"/>
    <s v="x"/>
    <s v="x"/>
    <s v="x"/>
    <s v="Open Government Capabilities"/>
    <b v="0"/>
    <m/>
    <m/>
    <m/>
    <m/>
    <m/>
    <m/>
    <m/>
    <s v="Open government capabilities"/>
    <s v="x"/>
    <m/>
    <m/>
    <s v="https://dutchblockchaincoalition.org/en/"/>
    <s v="validated"/>
    <x v="0"/>
    <m/>
    <s v="Jaume Martin"/>
    <d v="2022-02-01T00:00:00"/>
    <m/>
  </r>
  <r>
    <s v="IPSO-200069"/>
    <s v="Carrière Wallet"/>
    <s v="https://dutchblockchaincoalition.org/en/use-cases-2/carri%C3%A8re-wallet"/>
    <s v="koen.hartog@dutchblockchaincoalition.org"/>
    <s v="Career Wallets are apps that let individuals manage their own digitally validated diplomas and other proofs of qualifications, certificates of good conduct and so forth, letting them be presented e.g. to employers when they start work. Such wallets give the employees greater control over their own details and credentials, as well as a secure way of storing such data digitally. Various practical tests are already underway. About forty large employers are collaborating on this with Rabobank and Randstad. The UWV (Employee Insurance Administration Agency) is running an ongoing practical test with the Municipality of Rotterdam, and the Ministry of the Interior and Kingdom Relations (BZK) is currently developing a wallet for the European Blockchain Infrastructure allowing e.g. verified credentials for diplomas to be shared."/>
    <s v="National"/>
    <x v="13"/>
    <s v="NL"/>
    <s v="Employee Insurance Administration Agency"/>
    <s v="Central-Government"/>
    <x v="9"/>
    <s v="General services."/>
    <x v="4"/>
    <x v="7"/>
    <m/>
    <m/>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dutchblockchaincoalition.org/en/"/>
    <s v="validated"/>
    <x v="0"/>
    <m/>
    <s v="Jaume Martin"/>
    <d v="2022-02-02T00:00:00"/>
    <m/>
  </r>
  <r>
    <s v="IPSO-200070"/>
    <s v="uNLock the world"/>
    <s v="https://dutchblockchaincoalition.org/en/use-cases-2/unlock"/>
    <s v="Peter.verkoulen@dutchblockchaincoalition.org"/>
    <s v="In February 2020, various well-known organisations from the commercial and scientific sectors joined forces in uNLock. This initiative led to a digital solution being created that lets members of the public themselves share coronavirus test results in a trusted and digitally secure way, giving them access to “bubbles”– controlled environments where the risk of coronavirus infection is very low. The digital proof of a negative test result is the final element that lets an event venue create a controlled bubble."/>
    <s v="National"/>
    <x v="13"/>
    <s v="NL"/>
    <s v="Dutch Blockchain Coalition"/>
    <s v="Non-governmental"/>
    <x v="4"/>
    <s v="Public health services."/>
    <x v="4"/>
    <x v="0"/>
    <m/>
    <m/>
    <m/>
    <m/>
    <m/>
    <m/>
    <m/>
    <m/>
    <m/>
    <m/>
    <m/>
    <m/>
    <m/>
    <m/>
    <m/>
    <s v="Public services and engagement"/>
    <s v="Data Sharing Management"/>
    <x v="1"/>
    <s v="No"/>
    <s v="No"/>
    <s v="No"/>
    <s v="G2C"/>
    <m/>
    <m/>
    <s v="Process digitalisation"/>
    <m/>
    <m/>
    <m/>
    <s v="Improved Public Service"/>
    <m/>
    <s v="x"/>
    <s v="x"/>
    <s v="x"/>
    <s v="x"/>
    <s v="Open Government Capabilities"/>
    <b v="0"/>
    <m/>
    <m/>
    <m/>
    <m/>
    <m/>
    <m/>
    <m/>
    <s v="Open government capabilities"/>
    <s v="x"/>
    <m/>
    <m/>
    <s v="https://dutchblockchaincoalition.org/en/"/>
    <s v="validated"/>
    <x v="0"/>
    <m/>
    <s v="Jaume Martin"/>
    <d v="2022-02-02T00:00:00"/>
    <m/>
  </r>
  <r>
    <s v="IPSO-200071"/>
    <s v="My pension rights transfer"/>
    <s v="https://dutchblockchaincoalition.org/en/use-cases-2/onderwijs-certificaten-en-diplomas-4"/>
    <s v="koen.hartog@dutchblockchaincoalition.org"/>
    <s v="The Mijnwaardeoverdacht.nl platform (My pension rights transfer) is the first blockchain application internationally in the pensions domain. The prototype was developed jointly with several large pension providers and a team of platform developers at APG, under the name Hyfen. You can use this platform to transfer pensions rights much more quickly and simply – and safely. This application searches for pensions for you and immediately gives you the option of looking at a proposal for transferring the value. All the main elements are covered in the proposal, letting you make a proper comparison between the two pensions arrangements. The platform has been developed with a modular structure that allows the administrative systems of pensions sector parties to be connected together. After a technology assessment was carried out, a combination of proven technology (such as databases and cloud infrastructure) combined with distributed ledger technology (DLT) was chosen for implementing the pension rights transfer platform. DLT is essentially a kind of records system that the information can be stored in. In this case, DLT is only part of the overall solution and is used specifically where it can add value, namely in creating a shared understanding for the parties."/>
    <s v="National"/>
    <x v="13"/>
    <s v="NL"/>
    <s v="Dutch Blockchain Coalition"/>
    <s v="Non-governmental"/>
    <x v="1"/>
    <s v="General services."/>
    <x v="4"/>
    <x v="7"/>
    <m/>
    <m/>
    <m/>
    <m/>
    <m/>
    <m/>
    <m/>
    <m/>
    <m/>
    <m/>
    <m/>
    <m/>
    <m/>
    <m/>
    <m/>
    <s v="Public services and engagement"/>
    <s v="Service integration (various)"/>
    <x v="1"/>
    <s v="No"/>
    <s v="No"/>
    <s v="No"/>
    <s v="G2C"/>
    <m/>
    <m/>
    <s v="Process digitalisation"/>
    <m/>
    <m/>
    <m/>
    <s v="Improved Public Service"/>
    <m/>
    <s v="x"/>
    <s v="x"/>
    <s v="x"/>
    <m/>
    <s v="Open Government Capabilities"/>
    <b v="0"/>
    <m/>
    <m/>
    <m/>
    <m/>
    <m/>
    <m/>
    <m/>
    <s v="Open government capabilities"/>
    <s v="x"/>
    <m/>
    <m/>
    <s v="https://dutchblockchaincoalition.org/en/"/>
    <s v="validated"/>
    <x v="0"/>
    <m/>
    <s v="Jaume Martin"/>
    <d v="2022-02-02T00:00:00"/>
    <m/>
  </r>
  <r>
    <s v="IPSO-200072"/>
    <s v="Electronic bill of lading (eBL)"/>
    <s v="https://www.portofrotterdam.com/en/news-and-press-releases/singapore-and-rotterdam-successfully-complete-trial-with-electronic-bill-of"/>
    <m/>
    <s v="Singapore and the Netherlands have collaborated since 2019 to explore electronic bills of lading (eBL) on the Europe-Far East trade lane where Singapore and Rotterdam are two major transhipment ports. This trial demonstrated that an eBL issued by one platform could be verified and processed by another digital trade platform. Before we can start making extensive use of this new option, countries will need to adapt their legislation to accept an electronic bill of lading (eBL) as legally valid in addition to conventional hard copies."/>
    <s v="Multinational"/>
    <x v="13"/>
    <s v="NL"/>
    <s v="Port of Rotterdam"/>
    <s v="Local Government"/>
    <x v="3"/>
    <s v="Transport"/>
    <x v="4"/>
    <x v="7"/>
    <m/>
    <m/>
    <m/>
    <m/>
    <m/>
    <m/>
    <m/>
    <m/>
    <m/>
    <m/>
    <m/>
    <m/>
    <m/>
    <m/>
    <m/>
    <s v="Public services and engagement"/>
    <s v="Tracking of goods and assets along the supply chain "/>
    <x v="1"/>
    <s v="No"/>
    <s v="Yes"/>
    <s v="No"/>
    <s v="G2B"/>
    <m/>
    <m/>
    <m/>
    <m/>
    <m/>
    <m/>
    <s v="Improved Public Service"/>
    <m/>
    <m/>
    <m/>
    <s v="x"/>
    <m/>
    <s v="Improved Administration Efficency"/>
    <s v="Improved Administrative Efficiency"/>
    <s v="x"/>
    <m/>
    <s v="x"/>
    <s v="x"/>
    <m/>
    <m/>
    <s v="x"/>
    <s v="Open government capabilities"/>
    <s v="x"/>
    <m/>
    <m/>
    <s v="https://www.portofrotterdam.com/en/news-and-press-releases/singapore-and-rotterdam-successfully-complete-trial-with-electronic-bill-of"/>
    <s v="validated"/>
    <x v="0"/>
    <m/>
    <s v="Jaume Martin"/>
    <d v="2022-03-08T00:00:00"/>
    <m/>
  </r>
  <r>
    <s v="IPSO-200073"/>
    <s v="Energy trading platform"/>
    <s v="https://www.ledgerinsights.com/german-government-backs-build-of-blockchain-energy-trading-platform-best/"/>
    <m/>
    <s v="The German Ministry of Economic Affairs and Energy is funding a three-year research project conducted by the Reiner Lemoine Institute focused on implementing blockchain technology in electricity trading. The project is entitled BEST, a German acronym for Blockchain-based decentralized energy market design and management structures. The BEST project develops an electricity market provider system (SMBS) that supports local electricity trading where surpluses and bottlenecks can balance each other out in real-time. "/>
    <s v="National"/>
    <x v="1"/>
    <s v="DE"/>
    <s v="Reiner Lemoine Institute "/>
    <s v="Academic-Research"/>
    <x v="3"/>
    <s v="Fuel and energy"/>
    <x v="4"/>
    <x v="7"/>
    <m/>
    <m/>
    <m/>
    <m/>
    <m/>
    <m/>
    <m/>
    <m/>
    <m/>
    <m/>
    <m/>
    <m/>
    <m/>
    <m/>
    <m/>
    <s v="Public services and engagement"/>
    <s v="Supporting disintermediation "/>
    <x v="1"/>
    <s v="No"/>
    <s v="No"/>
    <s v="No"/>
    <s v="G2B"/>
    <m/>
    <m/>
    <m/>
    <m/>
    <m/>
    <m/>
    <s v="Improved Public Service"/>
    <m/>
    <m/>
    <m/>
    <s v="x"/>
    <m/>
    <s v="Improved Administration Efficency"/>
    <s v="Improved Administrative Efficiency"/>
    <m/>
    <m/>
    <s v="x"/>
    <s v="x"/>
    <m/>
    <s v="x"/>
    <m/>
    <s v="Open government capabilities"/>
    <s v="x"/>
    <m/>
    <m/>
    <s v="https://www.ledgerinsights.com/german-government-backs-build-of-blockchain-energy-trading-platform-best/"/>
    <s v="validated"/>
    <x v="0"/>
    <m/>
    <s v="Jaume Martin"/>
    <d v="2022-03-08T00:00:00"/>
    <m/>
  </r>
  <r>
    <s v="IPSO-200074"/>
    <s v="Privacy engine"/>
    <s v="https://opdrachten.digipolis.be/en/blog/Blockchain-projects-in-Antwerp"/>
    <m/>
    <s v="The ACPaaS Privacy engine uses blockchain technology. It’s an innovative concept, whereby the engine functions as a gateway or middleware and subsequently protects all privacy-sensitive services and data. All access to privacy sensitive data is checked and assessed, after which a decision is reached as to whether the application or user may access certain data or services, plus a log is maintained of when, by whom and why the data or service has been requested. The Privacy engine ensures all privacy rules are respected and that applications satisfy the GDPR regulations."/>
    <s v="National"/>
    <x v="2"/>
    <s v="BE"/>
    <s v="City of Antwerp"/>
    <s v="Local Government"/>
    <x v="1"/>
    <s v="R&amp;D general public services."/>
    <x v="4"/>
    <x v="0"/>
    <m/>
    <m/>
    <m/>
    <m/>
    <m/>
    <m/>
    <m/>
    <m/>
    <m/>
    <m/>
    <m/>
    <m/>
    <m/>
    <m/>
    <m/>
    <s v="Internal management"/>
    <s v="Data Sharing Management"/>
    <x v="1"/>
    <s v="No"/>
    <s v="No"/>
    <s v="No"/>
    <s v="G2C"/>
    <m/>
    <m/>
    <m/>
    <m/>
    <m/>
    <m/>
    <s v="Improved Public Service"/>
    <m/>
    <m/>
    <s v="x"/>
    <m/>
    <m/>
    <s v="Improved Administration Efficency"/>
    <s v="Improved Administrative Efficiency"/>
    <m/>
    <m/>
    <m/>
    <s v="x"/>
    <m/>
    <m/>
    <s v="x"/>
    <s v="Open government capabilities"/>
    <s v="x"/>
    <m/>
    <m/>
    <s v="https://opdrachten.digipolis.be/en/blog/Blockchain-projects-in-Antwerp"/>
    <s v="validated"/>
    <x v="0"/>
    <m/>
    <s v="Jaume Martin"/>
    <d v="2022-03-08T00:00:00"/>
    <m/>
  </r>
  <r>
    <s v="IPSO-200075"/>
    <s v="Digital talent profile"/>
    <s v="https://opdrachten.digipolis.be/en/blog/Blockchain-projects-in-Antwerp"/>
    <m/>
    <s v="The city of Antwerp is using the digital talent profile to collect all the children’s talents and passions. This allows us to advertise them beyond the organisations and associations’ boundaries and ensures those supervising the children can stimulate them even more by playing to their strengths. This digital tool’s underlying technology is blockchain, used to enforce the concept of self-sovereign identity based on claim, proof and attestation. They are always given a unique and unalterable timestamp. Children can therefore make their own decisions as to who they would like to share which talents with and for how long."/>
    <s v="Local"/>
    <x v="2"/>
    <s v="BE"/>
    <s v="City of Antwerp"/>
    <s v="Local Government"/>
    <x v="9"/>
    <s v="R&amp;D education."/>
    <x v="4"/>
    <x v="0"/>
    <m/>
    <m/>
    <m/>
    <m/>
    <m/>
    <m/>
    <m/>
    <m/>
    <m/>
    <m/>
    <m/>
    <m/>
    <m/>
    <m/>
    <m/>
    <s v="Public services and engagement"/>
    <s v="Authentication of self-sovereign Digital ID services"/>
    <x v="1"/>
    <s v="No"/>
    <s v="No"/>
    <s v="No"/>
    <s v="G2C"/>
    <m/>
    <m/>
    <m/>
    <m/>
    <m/>
    <m/>
    <s v="Improved Public Service"/>
    <s v="x"/>
    <m/>
    <m/>
    <m/>
    <m/>
    <s v="Improved Administration Efficency"/>
    <s v="Improved Administrative Efficiency"/>
    <m/>
    <m/>
    <s v="x"/>
    <m/>
    <m/>
    <m/>
    <m/>
    <b v="0"/>
    <m/>
    <m/>
    <m/>
    <s v="https://opdrachten.digipolis.be/en/blog/Blockchain-projects-in-Antwerp"/>
    <s v="validated"/>
    <x v="0"/>
    <m/>
    <s v="Jaume Martin"/>
    <d v="2022-03-09T00:00:00"/>
    <m/>
  </r>
  <r>
    <s v="IPSO-200076"/>
    <s v="European Social Security Pass"/>
    <s v="https://ec.europa.eu/social/main.jsp?catId=1545&amp;langId=en"/>
    <m/>
    <s v="The European Social Security Pass pilot project aims at exploring the feasibility of a digital solution to improve cross-border verification of social security coverage and address challenges in mobile citizens’ identification and authentication for social security coordination purposes. Such a solution will be developed by leveraging the European Blockchain Services Infrastructure (EBSI) platform, the first EU-wide blockchain infrastructure supporting the delivery of cross-border services, for instance for citizens to manage their own identity, educational credentials and register documents. The pilot project, which started in March 2021, involves around a dozen of interested countries and remains open to participation from other interested Member States. It will address the most relevant technical, organisational and legal issues of the envisaged solution, also in view of a possible large-scale deployment."/>
    <s v="Multinational"/>
    <x v="34"/>
    <s v="EU"/>
    <s v="European Blockchain Services Infrastructure (EBSI)"/>
    <s v="Academic-Research"/>
    <x v="1"/>
    <s v="General services."/>
    <x v="4"/>
    <x v="7"/>
    <m/>
    <m/>
    <m/>
    <m/>
    <m/>
    <m/>
    <m/>
    <m/>
    <m/>
    <m/>
    <m/>
    <m/>
    <m/>
    <m/>
    <m/>
    <s v="Public services and engagement"/>
    <s v="Service integration (various)"/>
    <x v="1"/>
    <s v="No"/>
    <s v="Yes"/>
    <s v="No"/>
    <s v="G2C"/>
    <m/>
    <m/>
    <m/>
    <m/>
    <m/>
    <m/>
    <s v="Improved Public Service"/>
    <m/>
    <m/>
    <s v="x"/>
    <m/>
    <m/>
    <s v="Improved Administration Efficency"/>
    <s v="Improved Administrative Efficiency"/>
    <m/>
    <m/>
    <s v="x"/>
    <s v="x"/>
    <s v="x"/>
    <m/>
    <m/>
    <s v="Open government capabilities"/>
    <s v="x"/>
    <m/>
    <m/>
    <s v="https://ec.europa.eu/social/main.jsp?catId=1545&amp;langId=en"/>
    <s v="validated"/>
    <x v="0"/>
    <m/>
    <s v="Jaume Martin"/>
    <d v="2022-03-09T00:00:00"/>
    <m/>
  </r>
  <r>
    <s v="IPSO-200077"/>
    <s v="BIMChain: the blockchain application for managing BIM files"/>
    <s v="https://www.blockchain4innovation.it/mercati/logistica-e-trasporti/bimchain-lapplicazione-blockchain-per-la-gestione-dei-file-bim/"/>
    <m/>
    <s v="Building Information Modeling (BIM) is an innovative methodology that includes the design, construction and management of a business or infrastructure using digital structures for collecting and sharing information. The BIMChain project, conceived by Italferr represents one of the first successful cases of application of blockchain in the BIM methodology. BIMChain is an application that integrates blockchain technology into the BIM methodology to create a sharing and collaboration environment managed through the use of smart contracts, the application guarantees transparency and traceability of the digital identity of BIM files, roles, skills, operations performed on the files and exchange processes, generating trust among all the actors involved."/>
    <s v="National"/>
    <x v="12"/>
    <s v="IT"/>
    <s v="Italferr"/>
    <s v="Private sector"/>
    <x v="3"/>
    <s v="Transport"/>
    <x v="4"/>
    <x v="7"/>
    <m/>
    <m/>
    <m/>
    <m/>
    <m/>
    <m/>
    <m/>
    <m/>
    <m/>
    <m/>
    <m/>
    <m/>
    <m/>
    <m/>
    <m/>
    <s v="Public services and engagement"/>
    <s v="Data Sharing Management"/>
    <x v="1"/>
    <s v="No"/>
    <s v="No"/>
    <s v="No"/>
    <s v="G2C"/>
    <m/>
    <m/>
    <m/>
    <m/>
    <m/>
    <m/>
    <s v="Improved Public Service"/>
    <m/>
    <m/>
    <m/>
    <s v="x"/>
    <s v="x"/>
    <s v="Improved Administration Efficency"/>
    <s v="Improved Administrative Efficiency"/>
    <m/>
    <m/>
    <s v="x"/>
    <s v="x"/>
    <s v="x"/>
    <s v="x"/>
    <m/>
    <s v="Open government capabilities"/>
    <s v="x"/>
    <m/>
    <m/>
    <s v="https://www.blockchain4innovation.it/mercati/logistica-e-trasporti/bimchain-lapplicazione-blockchain-per-la-gestione-dei-file-bim/"/>
    <s v="validated"/>
    <x v="0"/>
    <m/>
    <s v="Jaume Martin"/>
    <d v="2022-03-09T00:00:00"/>
    <m/>
  </r>
  <r>
    <s v="IPSO-200078"/>
    <s v="Diploma Notarization"/>
    <s v="https://www.ice.it/it/utilizzo-della-tecnologia-blockchain-la-notarizzazione-dei-diplomi-del-52deg-corce-f-de-franceschi"/>
    <m/>
    <s v="ICE, the Agency for the promotion abroad and internationalization of Italian companies  has recently launched a pilot project for the use of blockchain technology to certify  diplomas of the 52nd CORCE Fausto De Franceschi, accredited Master for the internationalization of companies ASFOR. The procedure, implemented through the so-called &quot;notarization&quot; of data through distributed registers, guarantees the saving of information on the diplomas issued by attributing certain date, proof of paternity and immutability. "/>
    <s v="National"/>
    <x v="12"/>
    <s v="IT"/>
    <s v="ICE - Agenzia per la promozione all'estero e l'internazionalizzazione delle imprese italiane"/>
    <s v="Central-Government"/>
    <x v="9"/>
    <s v="Tertiary education."/>
    <x v="4"/>
    <x v="7"/>
    <m/>
    <m/>
    <m/>
    <m/>
    <m/>
    <m/>
    <m/>
    <m/>
    <m/>
    <m/>
    <m/>
    <m/>
    <m/>
    <m/>
    <m/>
    <s v="Enforcement"/>
    <s v="Certification and validation processes"/>
    <x v="1"/>
    <s v="No"/>
    <s v="No"/>
    <s v="No"/>
    <s v="G2C"/>
    <m/>
    <m/>
    <m/>
    <m/>
    <m/>
    <m/>
    <s v="Improved Public Service"/>
    <m/>
    <m/>
    <m/>
    <s v="x"/>
    <m/>
    <s v="Improved Administration Efficency"/>
    <s v="Improved Administrative Efficiency"/>
    <s v="x"/>
    <m/>
    <s v="x"/>
    <s v="x"/>
    <m/>
    <m/>
    <s v="x"/>
    <s v="Open government capabilities"/>
    <s v="x"/>
    <m/>
    <m/>
    <s v="https://www.ice.it/it/utilizzo-della-tecnologia-blockchain-la-notarizzazione-dei-diplomi-del-52deg-corce-f-de-franceschi"/>
    <s v="validated"/>
    <x v="0"/>
    <m/>
    <s v="Jaume Martin"/>
    <d v="2022-03-10T00:00:00"/>
    <m/>
  </r>
  <r>
    <s v="IPSO-200079"/>
    <s v="A blockchain platform for public administration"/>
    <s v="https://www.fortuneita.com/2021/04/16/una-piattaforma-blockchain-per-la-pubblica-amministrazione/"/>
    <m/>
    <s v="The platform has been developed by Blockchain Italia for Flp, Federazione dei lavoratori pubblici. The platform has already been used for some practices such as the approval of a budget remotely or in the first case of remote trade union conciliation between company and worker. But also in the negotiation of a supplementary collective agreement for the institute and in the first case of notarization of high school diplomas . "/>
    <s v="National"/>
    <x v="12"/>
    <s v="IT"/>
    <s v="Federazione dei lavoratori pubblici"/>
    <s v="Non-governmental"/>
    <x v="1"/>
    <s v="General services."/>
    <x v="4"/>
    <x v="7"/>
    <m/>
    <m/>
    <m/>
    <m/>
    <m/>
    <m/>
    <m/>
    <m/>
    <m/>
    <m/>
    <m/>
    <m/>
    <m/>
    <m/>
    <m/>
    <s v="Enforcement"/>
    <s v="Registration and data notarisation processes"/>
    <x v="1"/>
    <s v="No"/>
    <s v="No"/>
    <s v="No"/>
    <s v="G2C"/>
    <m/>
    <m/>
    <m/>
    <m/>
    <m/>
    <m/>
    <s v="Improved Public Service"/>
    <m/>
    <m/>
    <s v="x"/>
    <s v="x"/>
    <m/>
    <s v="Improved Administration Efficency"/>
    <s v="Improved Administrative Efficiency"/>
    <m/>
    <s v="x"/>
    <s v="x"/>
    <s v="x"/>
    <m/>
    <s v="x"/>
    <s v="x"/>
    <s v="Open government capabilities"/>
    <s v="x"/>
    <m/>
    <m/>
    <s v="https://www.fortuneita.com/2021/04/16/una-piattaforma-blockchain-per-la-pubblica-amministrazione/"/>
    <s v="validated"/>
    <x v="0"/>
    <m/>
    <s v="Jaume Martin"/>
    <d v="2022-03-10T00:00:00"/>
    <m/>
  </r>
  <r>
    <s v="IPSO-200080"/>
    <s v="Secure Digital Identities"/>
    <s v="https://www.ledgerinsights.com/deutsche-telekom-bosch-in-identity-project-backed-by-german-government-idunion/"/>
    <m/>
    <s v="The cooperative IDunion was chosen for a German innovation competition to “Showcase Secure Digital Identities”. The second phase of the project is backed by the German Federal Ministry for Economic Affairs and Energy. Partners include DB Systel, Deutsche Telekom, GS1 Germany, Robert Bosch, Siemens and ten others with another 26 associate partners. IDunion’s aim is to use self-sovereign identities (SSI) to launch a production network and implement more than forty identity applications. Use cases range from education, mobility and e-health to finance and IoT solutions. It aims to establish identities for people, legal entities as well as things. Because the project is in its second phase, it already has a test network up and running with multiple functioning identity wallets."/>
    <s v="National"/>
    <x v="1"/>
    <s v="DE"/>
    <s v="German Federal Ministry for Economic Affairs and Energy"/>
    <s v="Central-Government"/>
    <x v="1"/>
    <s v="General services."/>
    <x v="4"/>
    <x v="7"/>
    <m/>
    <m/>
    <m/>
    <m/>
    <m/>
    <m/>
    <m/>
    <m/>
    <m/>
    <m/>
    <m/>
    <m/>
    <m/>
    <m/>
    <m/>
    <s v="Public services and engagement"/>
    <s v="Authentication of self-sovereign Digital ID services"/>
    <x v="1"/>
    <s v="No"/>
    <s v="No"/>
    <s v="No"/>
    <s v="G2C"/>
    <m/>
    <m/>
    <m/>
    <m/>
    <m/>
    <m/>
    <s v="Improved Public Service"/>
    <m/>
    <s v="x"/>
    <s v="x"/>
    <s v="x"/>
    <m/>
    <s v="Improved Administration Efficency"/>
    <s v="Improved Administrative Efficiency"/>
    <m/>
    <m/>
    <s v="x"/>
    <s v="x"/>
    <m/>
    <s v="x"/>
    <m/>
    <s v="Open government capabilities"/>
    <s v="x"/>
    <m/>
    <m/>
    <s v="https://www.ledgerinsights.com/deutsche-telekom-bosch-in-identity-project-backed-by-german-government-idunion/"/>
    <s v="validated"/>
    <x v="0"/>
    <m/>
    <s v="Jaume Martin"/>
    <d v="2022-03-10T00:00:00"/>
    <m/>
  </r>
  <r>
    <s v="IPSO-200081"/>
    <s v="Private, institutional and non-profit blockchain network"/>
    <s v="https://it.cointelegraph.com/news/la-citta-di-lugano-presenta-la-propria-blockchain-privata-3achain"/>
    <m/>
    <s v="The Swiss municipality of Lugano, in the Canton of Ticino, will launch of its private, institutional and non-profit blockchain. It will be called &quot;3Achain&quot; and will be freely usable by companies and public bodies, as well as by the academic and research world. The aim of the project, introduced as part of the Lugano Living Lab's economic promotion activity, is to make the city a reference point in the world of blockchain technology. Accessibility represents a focal point for the Lugano blockchain. In fact, the project allows anyone, from companies to individual citizens , to approach this innovative tool quickly and easily. Users also enjoy advantageous tariff plans, which encourage experimentation and the launch of new business ideas. Finally, the infrastructure is based on entirely open-source technologies, so that the benefits of innovation can always be shared."/>
    <s v="Local"/>
    <x v="27"/>
    <s v="CH"/>
    <s v="Municipality of Lugano"/>
    <s v="Local Government"/>
    <x v="1"/>
    <s v="R&amp;D general public services."/>
    <x v="4"/>
    <x v="7"/>
    <m/>
    <m/>
    <m/>
    <m/>
    <m/>
    <m/>
    <m/>
    <m/>
    <m/>
    <m/>
    <m/>
    <m/>
    <m/>
    <m/>
    <m/>
    <s v="Public services and engagement"/>
    <s v="Data Sharing Management"/>
    <x v="1"/>
    <s v="Yes"/>
    <s v="No"/>
    <s v="No"/>
    <s v="G2B"/>
    <m/>
    <m/>
    <m/>
    <m/>
    <m/>
    <m/>
    <s v="Improved Public Service"/>
    <m/>
    <m/>
    <s v="x"/>
    <s v="x"/>
    <s v="x"/>
    <s v="Improved Administration Efficency"/>
    <s v="Improved Administrative Efficiency"/>
    <s v="x"/>
    <m/>
    <s v="x"/>
    <s v="x"/>
    <m/>
    <s v="x"/>
    <s v="x"/>
    <s v="Open government capabilities"/>
    <s v="x"/>
    <m/>
    <m/>
    <s v="https://eceuropaeu.sharepoint.com/:x:/r/teams/GRP-AIPS/_layouts/15/Doc.aspx?sourcedoc=%7BE9C20DAE-8ECF-431E-B96F-D7480B82426B%7D&amp;file=AIWT6-IPSO-cases_db.xlsx&amp;action=default&amp;mobileredirect=true&amp;cid=a5fa0bbc-e2aa-4fe9-b833-c708bb1cc724"/>
    <s v="validated"/>
    <x v="0"/>
    <m/>
    <s v="Jaume Martin"/>
    <d v="2022-03-10T00:00:00"/>
    <m/>
  </r>
  <r>
    <s v="IPSO-200082"/>
    <s v="National Green Pass"/>
    <s v="https://www.sanmarinoinnovation.com/press-reports/csmz8dn9habdorhrarr7rsrby515k7"/>
    <m/>
    <s v="The San Marino Digital Covid Certificate covers vaccination against Sars-Cov2, past infection or negative test result. The certificate issued has a validity of 1 week starting 15 days after the first vaccination dose or 9 months from the completed vaccination cycle. The certificate is issued upon personal request, in a paper or digital format, by the ISS or facilities authorized by the San Marino health authorities. The San Marino Digital Covid Certificate, using a public key for issuance and validation, has been set up as a national infrastructure at San Marino Innovation S.p.A. This ensures the integrity, authenticity and control of the data contained therein. The entity temporarily performs the functions of Country Signing Certification Authority (CSCA) and is in charge of issuing the Root Certificate for the generation of public and private keys necessary for signing the digital certificates. According to the Ministry of Health and Social Security, the extremely efficient development is owed fully to the multi-layered, fruitful collaboration between San Marino’s public entities and private partners DNV and VeChain."/>
    <s v="National"/>
    <x v="37"/>
    <s v="SM"/>
    <s v="San Marino Innovation S.p.A."/>
    <s v="Central-Government"/>
    <x v="4"/>
    <s v="Public health services."/>
    <x v="1"/>
    <x v="7"/>
    <m/>
    <m/>
    <m/>
    <m/>
    <m/>
    <m/>
    <m/>
    <m/>
    <m/>
    <m/>
    <m/>
    <m/>
    <m/>
    <m/>
    <m/>
    <s v="Enforcement"/>
    <s v="Certification and validation processes"/>
    <x v="1"/>
    <s v="No"/>
    <s v="No"/>
    <s v="No"/>
    <s v="G2C"/>
    <m/>
    <m/>
    <m/>
    <m/>
    <m/>
    <m/>
    <s v="Improved Public Service"/>
    <m/>
    <s v="x"/>
    <s v="x"/>
    <s v="x"/>
    <m/>
    <s v="Improved Administration Efficency"/>
    <s v="Improved Administrative Efficiency"/>
    <m/>
    <s v="x"/>
    <s v="x"/>
    <s v="x"/>
    <m/>
    <s v="x"/>
    <m/>
    <s v="Open government capabilities"/>
    <s v="x"/>
    <m/>
    <m/>
    <s v="https://www.sanmarinoinnovation.com/press-reports/csmz8dn9habdorhrarr7rsrby515k7"/>
    <s v="validated"/>
    <x v="0"/>
    <m/>
    <s v="Jaume Martin"/>
    <d v="2022-03-11T00:00:00"/>
    <m/>
  </r>
  <r>
    <s v="IPSO-200083"/>
    <s v="PlanetWatch: monitoring air quality"/>
    <s v="https://www.blockchain4innovation.it/start-up/planetwatch/"/>
    <m/>
    <s v="PlanetWatch SaS is a startup born in January 2020 that deals with environmental monitoring, starting with air quality. It aims to “monitor” the pollution levels of the planet through the creation of a global monitoring network with decentralized governance . PlanetWatch brings together IoT devices, big data, AI for data analysis and blockchain: the data generated by four types of environmental sensors, indoor and outdoor, is written, validated and tracked on the Algorand blockchain, composing the first public ledger and distributed on air quality. This data is then analyzed by a software suite that uses Artificial Intelligence algorithms and finally shared, in compliance with the GDPR, on web and mobile interfaces such as customized dashboards, interactive maps, transasction logs and apps that build a Sentiment Analysis in real time  based on the surveys of users on the move."/>
    <s v="National"/>
    <x v="12"/>
    <s v="IT"/>
    <s v="PlanetWatch"/>
    <s v="Private sector"/>
    <x v="2"/>
    <s v="Environmental protection n.e.c."/>
    <x v="3"/>
    <x v="7"/>
    <m/>
    <m/>
    <m/>
    <m/>
    <m/>
    <m/>
    <m/>
    <m/>
    <m/>
    <m/>
    <m/>
    <m/>
    <m/>
    <m/>
    <m/>
    <s v="Public services and engagement"/>
    <s v="Data Sharing Management"/>
    <x v="1"/>
    <s v="No"/>
    <s v="Yes"/>
    <s v="No"/>
    <s v="G2G"/>
    <m/>
    <m/>
    <m/>
    <m/>
    <m/>
    <m/>
    <s v="Improved Public Service"/>
    <m/>
    <m/>
    <s v="x"/>
    <m/>
    <m/>
    <s v="Improved Administration Efficency"/>
    <s v="Improved Administrative Efficiency"/>
    <m/>
    <m/>
    <s v="x"/>
    <s v="x"/>
    <m/>
    <s v="x"/>
    <s v="x"/>
    <s v="Open government capabilities"/>
    <s v="x"/>
    <m/>
    <m/>
    <s v="https://www.blockchain4innovation.it/start-up/planetwatch/"/>
    <s v="validated"/>
    <x v="0"/>
    <m/>
    <s v="Jaume Martin"/>
    <d v="2022-03-11T00:00:00"/>
    <m/>
  </r>
  <r>
    <s v="IPSO-200084"/>
    <s v="Blockchain service infrastructure"/>
    <s v="https://www.blockchain4innovation.it/istituzioni-e-associazioni/ibsi-la-blockchain-al-servizio-dei-cittadini-e-del-sistema-italia/"/>
    <m/>
    <s v="The Italian blockchain service infrastructure project has the objective of making available all the potential of architecture, the relationship between citizens and public administration services more efficient. Putting the blockchain at the service of the Italian system, creating a national network (the first of its kind) that makes it possible to offer more efficient public services, develop sustainable energy models and even contribute to the fight against climate change. These are the objectives of the IBSI (Italian blockchain service infrastructure ) project, promoted by the Agency for Digital Italy (AGiD), Cimea, Cai Piemonte, Enea, Inail, Infratel Italia, Inps, Politecnico di Milano, Poste Italiane, Rse, Gse, Sogei and University of Cagliari. The initiative aims to test the design and development methods of an ecosystem based on Distributed Registers (DLT) technologies , in line with the European Strategy which is creating, with the Italian contribution, a similar infrastructure within the European blockchain partnership . In this framework, the new network will have to operate in line with the principles of protection, integrity, interoperability and information sharing."/>
    <s v="National"/>
    <x v="12"/>
    <s v="IT"/>
    <s v="Agency for Digital Italy (AGiD)"/>
    <s v="Central-Government"/>
    <x v="1"/>
    <s v="General services."/>
    <x v="3"/>
    <x v="7"/>
    <m/>
    <m/>
    <m/>
    <m/>
    <m/>
    <m/>
    <m/>
    <m/>
    <m/>
    <m/>
    <m/>
    <m/>
    <m/>
    <m/>
    <m/>
    <s v="Public services and engagement"/>
    <s v="Data Sharing Management"/>
    <x v="1"/>
    <s v="Yes"/>
    <s v="No"/>
    <s v="No"/>
    <s v="G2B"/>
    <m/>
    <m/>
    <m/>
    <m/>
    <m/>
    <m/>
    <s v="Improved Public Service"/>
    <m/>
    <s v="x"/>
    <s v="x"/>
    <s v="x"/>
    <m/>
    <s v="Improved Administration Efficency"/>
    <s v="Improved Administrative Efficiency"/>
    <m/>
    <m/>
    <s v="x"/>
    <s v="x"/>
    <m/>
    <s v="x"/>
    <s v="x"/>
    <s v="Open government capabilities"/>
    <s v="x"/>
    <m/>
    <m/>
    <s v="https://www.blockchain4innovation.it/istituzioni-e-associazioni/ibsi-la-blockchain-al-servizio-dei-cittadini-e-del-sistema-italia/"/>
    <s v="validated"/>
    <x v="0"/>
    <m/>
    <s v="Jaume Martin"/>
    <d v="2022-03-11T00:00:00"/>
    <m/>
  </r>
  <r>
    <s v="IPSO-200085"/>
    <s v="Blockchain to protect intellectual property"/>
    <s v="https://cointelegraph.com/news/russian-space-agency-uses-blockchain-to-protect-intellectual-property"/>
    <m/>
    <s v="Russia’s space agency, Roscosmos, aims to fight intellectual property infringement in the space industry with blockchain technology. Roscosmos started testing an IP protection solution based on the Waves Enterprise blockchain platform, a hybrid blockchain platform developed by the eponymous local blockchain firm. Dubbed IP Guard, the blockchain-based tool detects violations of IP belonging to Roscosmos and other industry organizations. The solution also enables Roscosmos to provide non-monetary rewards for detecting IP infringement cases through smart contracts. As part of the platform’s remuneration program, network participants will receive “cosmotokens” that can be later exchanged for merchandise from the agency as well as other space industry organizations."/>
    <s v="National"/>
    <x v="35"/>
    <s v="RU"/>
    <s v="Roscosmos"/>
    <s v="Central-Government"/>
    <x v="3"/>
    <s v="Other industries"/>
    <x v="4"/>
    <x v="7"/>
    <m/>
    <m/>
    <m/>
    <m/>
    <m/>
    <m/>
    <m/>
    <m/>
    <m/>
    <m/>
    <m/>
    <m/>
    <m/>
    <m/>
    <m/>
    <s v="Adjudication"/>
    <s v="Managing Copyright and IPR "/>
    <x v="1"/>
    <s v="No"/>
    <s v="No"/>
    <s v="No"/>
    <s v="G2G"/>
    <m/>
    <m/>
    <m/>
    <m/>
    <m/>
    <m/>
    <s v="Improved Public Service"/>
    <m/>
    <m/>
    <s v="x"/>
    <s v="x"/>
    <s v="x"/>
    <s v="Improved Administration Efficency"/>
    <s v="Improved Administrative Efficiency"/>
    <m/>
    <m/>
    <s v="x"/>
    <s v="x"/>
    <m/>
    <s v="x"/>
    <s v="x"/>
    <s v="Open government capabilities"/>
    <s v="x"/>
    <m/>
    <m/>
    <s v="https://cointelegraph.com/news/russian-space-agency-uses-blockchain-to-protect-intellectual-property"/>
    <s v="validated"/>
    <x v="0"/>
    <m/>
    <s v="Jaume Martin"/>
    <d v="2022-03-11T00:00:00"/>
    <m/>
  </r>
  <r>
    <s v="IPSO-200086"/>
    <s v="Pharmaledger: blockchain enabled healthcare"/>
    <s v="https://pharmaledger.eu/"/>
    <m/>
    <s v="Pharmaledger is a project that brings together a large consortium made up of pharmaceutical companies, public bodies, small and medium-sized enterprises with the aim of promoting the development and adoption of the blockchain in the healthcare sector. The goal is to provide a blockchain-based platform for the healthcare sector, using three macro areas of use cases: the Supply Chain, Clinical Trials and Health Data. According to PharmaLedger aimed, blockchain technologies can provide solutions at reducing healthcare costs, drug development processes, and their lead times. PharmaLedger is a project funded within the Innovative Medicine Initiative (IMI), and sees the participation of over twenty partners located in Europe and beyond. The main pharmaceutical industries of the European Federation of Pharmaceutical Industries and Associations (EFPIA) participate in the front line, supported by patient associations, together with a diverse team of universities and research institutions, public and non-profit bodies and small and medium-sized enterprises."/>
    <s v="Multinational"/>
    <x v="34"/>
    <s v="EU"/>
    <s v="Innovative Medicines Initiative (IMI) and the European Federation of Pharmaceutical Industries and Associations (EFPIA) "/>
    <s v="Central-Government"/>
    <x v="4"/>
    <s v="R&amp;D health."/>
    <x v="4"/>
    <x v="7"/>
    <m/>
    <m/>
    <m/>
    <m/>
    <m/>
    <m/>
    <m/>
    <m/>
    <m/>
    <m/>
    <m/>
    <m/>
    <m/>
    <m/>
    <m/>
    <s v="Public services and engagement"/>
    <s v="Data Sharing Management"/>
    <x v="1"/>
    <s v="No"/>
    <s v="Yes"/>
    <s v="No"/>
    <s v="G2B"/>
    <m/>
    <m/>
    <m/>
    <m/>
    <m/>
    <m/>
    <s v="Improved Public Service"/>
    <m/>
    <m/>
    <s v="x"/>
    <s v="x"/>
    <m/>
    <s v="Improved Administration Efficency"/>
    <s v="Improved Administrative Efficiency"/>
    <s v="x"/>
    <m/>
    <s v="x"/>
    <s v="x"/>
    <m/>
    <m/>
    <m/>
    <s v="Open government capabilities"/>
    <s v="x"/>
    <m/>
    <m/>
    <s v="https://pharmaledger.eu/"/>
    <s v="validated"/>
    <x v="0"/>
    <m/>
    <s v="Jaume Martin"/>
    <d v="2022-03-13T00:00:00"/>
    <m/>
  </r>
  <r>
    <s v="IPSO-200087"/>
    <s v="Public procurement: streamlined and faster digital procedures "/>
    <s v="https://www.blockchain4innovation.it/mercati/pubblica-amministrazione/appalti-pubblici-proposta-rivoluzionaria-di-unionsoa-e-ibm-al-governo-con-la-blockchain-procedure-digital-piu-snelle-e-veloci/"/>
    <m/>
    <s v="The project is a totally digital qualification system which, allows to simplify the administrative process and overcome the operational fragmentation of the public procurement chain. The blockchain project, implemented on the IBM cloud, runs along two assets: notarization and notification. The first aspect aims at allowing the characterizing information to be memorized, so that from that moment on, the documents can be consulted by all those who will be authorized to access the system. This will make it possible to provide some services including proof of existence of a dossier, proof of originality and proof of provenance indicating who created the document. The second aspect is instead aimed at giving certain evidence of the documentation management methods by storing each step on the blockchain."/>
    <s v="National"/>
    <x v="12"/>
    <s v="IT"/>
    <s v="Associazione Nazionale Società Organismi di Attestazione - Unionsoa"/>
    <s v="Central-Government"/>
    <x v="1"/>
    <s v="General services."/>
    <x v="4"/>
    <x v="7"/>
    <m/>
    <m/>
    <m/>
    <m/>
    <m/>
    <m/>
    <m/>
    <m/>
    <m/>
    <m/>
    <m/>
    <m/>
    <m/>
    <m/>
    <m/>
    <s v="Enforcement"/>
    <s v="Registration and data notarisation processes"/>
    <x v="1"/>
    <s v="No"/>
    <s v="No"/>
    <s v="No"/>
    <s v="G2G"/>
    <m/>
    <m/>
    <m/>
    <m/>
    <m/>
    <m/>
    <s v="Improved Public Service"/>
    <m/>
    <m/>
    <s v="x"/>
    <m/>
    <m/>
    <e v="#REF!"/>
    <e v="#REF!"/>
    <m/>
    <m/>
    <s v="x"/>
    <s v="x"/>
    <m/>
    <m/>
    <m/>
    <s v="Open government capabilities"/>
    <s v="x"/>
    <m/>
    <m/>
    <s v="https://www.blockchain4innovation.it/mercati/pubblica-amministrazione/appalti-pubblici-proposta-rivoluzionaria-di-unionsoa-e-ibm-al-governo-con-la-blockchain-procedure-digital-piu-snelle-e-veloci/"/>
    <s v="validated"/>
    <x v="0"/>
    <m/>
    <s v="Jaume Martin"/>
    <d v="2022-03-13T00:00:00"/>
    <m/>
  </r>
  <r>
    <s v="IPSO-200088"/>
    <s v="Ecocoin: encouraging virtuous behavior"/>
    <s v="https://www.blockchain4innovation.it/tecnologie/premi-in-ecocoin-per-chi-ricicla-blockchain-e-iot-incentivano-i-comportamenti-virtuosi/"/>
    <m/>
    <s v="EcoCoin was created to give concrete value to actions such as recycling, use of zero-emission vehicles or any other sustainable behavior and to favor the logic of the circular economy. On one hand onnect man and machine using the latest generation interconnected sensors (IoT); on the other hand , the use of blockchain guarantees the immutability of the data,  the measurement of sustainable action and therefore the generation of the value attributed to it. The process is the result of a simple sequence of actions: the citizen creates his own profile with an associated wallet, then interfaces with the municipal waste collector and enters the waste to be recycled. At that point the collector measures the amount of waste and generates EcoCoin , which the citizen will spend in the affiliated circuits within the Municipality."/>
    <s v="National"/>
    <x v="12"/>
    <s v="IT"/>
    <s v="Affidaty"/>
    <s v="Private sector"/>
    <x v="2"/>
    <s v="R&amp;D environmental protection."/>
    <x v="4"/>
    <x v="7"/>
    <m/>
    <m/>
    <m/>
    <m/>
    <m/>
    <m/>
    <m/>
    <m/>
    <m/>
    <m/>
    <m/>
    <m/>
    <m/>
    <m/>
    <m/>
    <s v="Public services and engagement"/>
    <s v="Payments and international transactions "/>
    <x v="1"/>
    <s v="No"/>
    <s v="No"/>
    <s v="No"/>
    <s v="G2C"/>
    <m/>
    <m/>
    <m/>
    <m/>
    <m/>
    <m/>
    <s v="Improved Public Service"/>
    <m/>
    <s v="x"/>
    <s v="x"/>
    <s v="x"/>
    <s v="x"/>
    <s v="Improved Administration Efficency"/>
    <s v="Improved Administrative Efficiency"/>
    <m/>
    <m/>
    <s v="x"/>
    <s v="x"/>
    <s v="x"/>
    <s v="x"/>
    <s v="x"/>
    <s v="Open government capabilities"/>
    <s v="x"/>
    <m/>
    <m/>
    <s v="https://www.blockchain4innovation.it/tecnologie/premi-in-ecocoin-per-chi-ricicla-blockchain-e-iot-incentivano-i-comportamenti-virtuosi/"/>
    <s v="validated"/>
    <x v="0"/>
    <m/>
    <s v="Jaume Martin"/>
    <d v="2022-03-13T00:00:00"/>
    <m/>
  </r>
  <r>
    <s v="IPSO-200089"/>
    <s v="Blockchain for emergency services"/>
    <s v="https://cointelegraph.com/news/polish-city-becomes-first-to-adopt-ethereum-blockchain-for-emergency-services"/>
    <m/>
    <s v="Olsztyn, Poland is leveraging Etherum's blockchain to aid the provision of emergency services, offering another tangible use case for distributed ledger technology. Olsztyn has completed a successful trial run of SmartKey, a bridging technology that connects blockchain with physical assets, to aid in police, fire and ambulance services. SmartKey enables rescue teams to perform their jobs more efficiently by connecting a smart contract to Teltonika smart devices that are used by local rescue teams. This connection enables emergency crews to enter any building in the city without having to track down a keyholder or wait for permission. "/>
    <s v="Local"/>
    <x v="14"/>
    <s v="PL"/>
    <s v="SmartKey"/>
    <s v="Private sector"/>
    <x v="4"/>
    <s v="Public health services."/>
    <x v="4"/>
    <x v="0"/>
    <m/>
    <m/>
    <m/>
    <m/>
    <m/>
    <m/>
    <m/>
    <m/>
    <m/>
    <m/>
    <m/>
    <m/>
    <m/>
    <m/>
    <m/>
    <s v="Public services and engagement"/>
    <s v="Authentication of self-sovereign Digital ID services"/>
    <x v="1"/>
    <s v="No"/>
    <s v="No"/>
    <s v="No"/>
    <s v="G2C"/>
    <m/>
    <m/>
    <m/>
    <m/>
    <m/>
    <m/>
    <s v="Improved Public Service"/>
    <m/>
    <m/>
    <s v="x"/>
    <s v="x"/>
    <m/>
    <s v="Improved Administration Efficency"/>
    <s v="Improved Administrative Efficiency"/>
    <m/>
    <m/>
    <s v="x"/>
    <s v="x"/>
    <s v="x"/>
    <m/>
    <m/>
    <s v="Open government capabilities"/>
    <s v="x"/>
    <m/>
    <m/>
    <s v="https://cointelegraph.com/news/polish-city-becomes-first-to-adopt-ethereum-blockchain-for-emergency-services"/>
    <s v="validated"/>
    <x v="0"/>
    <m/>
    <s v="Jaume Martin"/>
    <d v="2022-03-13T00:00:00"/>
    <m/>
  </r>
  <r>
    <s v="IPSO-200090"/>
    <s v="Service to register digital acts"/>
    <s v="https://www.blockchain4innovation.it/legal-2/giustizia-digitale-il-tribunale-di-cremona-sceglie-la-blockchain-di-stampiz/"/>
    <m/>
    <s v="The Gip-Gup section of the Court of Cremona collaborated with Stampiz to register digital acts. Thanks to this service the section did not suspend the hearings during the Covid emergency and also managed to recover the postponements due to the lockdown. This service has now reached an advanced stage of experimentation and is being developed, and which concerns  registry activities and in particular the registration of digital documents of the office, such as judgments, files, copies and certificates. Registration takes place completely anonymously and without the file being moved from the Court's servers."/>
    <s v="Local"/>
    <x v="12"/>
    <s v="IT"/>
    <s v="The Court of Cremona"/>
    <s v="Central-Government"/>
    <x v="1"/>
    <s v="Law courts"/>
    <x v="3"/>
    <x v="0"/>
    <m/>
    <m/>
    <m/>
    <m/>
    <m/>
    <m/>
    <m/>
    <m/>
    <m/>
    <m/>
    <m/>
    <m/>
    <m/>
    <m/>
    <m/>
    <s v="Enforcement"/>
    <s v="Registration and data notarisation processes"/>
    <x v="1"/>
    <s v="No"/>
    <s v="No"/>
    <s v="No"/>
    <s v="G2G"/>
    <m/>
    <m/>
    <m/>
    <m/>
    <m/>
    <m/>
    <s v="Improved Public Service"/>
    <m/>
    <m/>
    <s v="x"/>
    <s v="x"/>
    <s v="x"/>
    <e v="#REF!"/>
    <e v="#REF!"/>
    <m/>
    <m/>
    <s v="x"/>
    <s v="x"/>
    <m/>
    <s v="x"/>
    <s v="x"/>
    <s v="Open government capabilities"/>
    <s v="x"/>
    <m/>
    <m/>
    <s v="https://www.blockchain4innovation.it/legal-2/giustizia-digitale-il-tribunale-di-cremona-sceglie-la-blockchain-di-stampiz/"/>
    <s v="validated"/>
    <x v="0"/>
    <m/>
    <s v="Jaume Martin"/>
    <d v="2022-03-13T00:00:00"/>
    <m/>
  </r>
  <r>
    <s v="IPSO-200091"/>
    <s v="Digital credentials for graduates"/>
    <s v="https://www.bcdiploma.com/en/blog/digital-credentials-press-release-university-of-lille-project-2021-06-02"/>
    <m/>
    <s v="Since July, 2021, the University of Lille issues digital credentials for all its graduates, using blockchain technology. University students receive a link to display a digital credential after their graduation being able to store it in a secure personal wallet and present it to any other university, administration or recruitment platform, ensuring that the credentials are instantly recognized as valid and authentic, without having to contact the issuing university. "/>
    <s v="Regional"/>
    <x v="11"/>
    <s v="FR"/>
    <s v="University of Lille"/>
    <s v="Academic-Research"/>
    <x v="9"/>
    <s v="R&amp;D education."/>
    <x v="1"/>
    <x v="7"/>
    <m/>
    <m/>
    <m/>
    <m/>
    <m/>
    <m/>
    <m/>
    <m/>
    <m/>
    <m/>
    <m/>
    <m/>
    <m/>
    <m/>
    <m/>
    <s v="Enforcement"/>
    <s v="Certification and validation processes"/>
    <x v="1"/>
    <s v="No"/>
    <s v="No"/>
    <s v="Yes"/>
    <s v="G2C"/>
    <m/>
    <m/>
    <m/>
    <m/>
    <m/>
    <m/>
    <s v="Improved Public Service"/>
    <m/>
    <s v="x"/>
    <s v="x"/>
    <s v="x"/>
    <m/>
    <e v="#REF!"/>
    <e v="#REF!"/>
    <m/>
    <m/>
    <m/>
    <m/>
    <m/>
    <m/>
    <m/>
    <s v="Open government capabilities"/>
    <s v="x"/>
    <m/>
    <m/>
    <s v="https://www.bcdiploma.com/en/blog/digital-credentials-press-release-university-of-lille-project-2021-06-02"/>
    <s v="validated"/>
    <x v="0"/>
    <m/>
    <s v="Jaume Martin"/>
    <d v="2022-05-02T00:00:00"/>
    <m/>
  </r>
  <r>
    <s v="IPSO-200092"/>
    <s v="EnergieKnip, Energy Wallet"/>
    <s v="https://energieknip.nl/en/"/>
    <m/>
    <s v="EnergieKnip rewards citizens of Emmen, a municipality of about 100,000 citizens in the northeast of the Netherlands, with digital tokens for anonymously sharing data about energy-saving measures used at home. The tokens can be used to buy energy-saving devices in local stores. On a macro level, this is part of a wider drive by the Netherlands government to reduce energy expenditure to reach the UN’s global climate goals. Its goals are to educate citizens about energy issues, encourage them to install devices in their homes to reduce the overall national energy consumption, increase demand for energy-saving devices, and collect anonymized information about energy use in the area. IOTA, an open-source blockchain technology was chosen for EnergieKnip, its lack of transaction fees makes it a low-cost network to operate; if sustainable solutions are to be found for the climate crisis, they need to save money as well as energy. Also, high-transaction speeds make it an easy network to operate."/>
    <s v="Local"/>
    <x v="13"/>
    <s v="NL"/>
    <s v="Municipality of Emmen"/>
    <s v="Local Government"/>
    <x v="2"/>
    <s v="Environmental protection n.e.c."/>
    <x v="1"/>
    <x v="7"/>
    <m/>
    <m/>
    <m/>
    <m/>
    <m/>
    <m/>
    <m/>
    <m/>
    <m/>
    <m/>
    <m/>
    <m/>
    <m/>
    <m/>
    <m/>
    <s v="Public services and engagement"/>
    <s v="Payments and international transactions "/>
    <x v="1"/>
    <s v="Yes"/>
    <s v="No"/>
    <s v="Yes"/>
    <s v="G2C"/>
    <m/>
    <m/>
    <m/>
    <m/>
    <m/>
    <m/>
    <s v="Improved Public Service"/>
    <m/>
    <s v="x"/>
    <m/>
    <m/>
    <s v="x"/>
    <e v="#REF!"/>
    <e v="#REF!"/>
    <m/>
    <m/>
    <m/>
    <m/>
    <m/>
    <m/>
    <m/>
    <b v="0"/>
    <m/>
    <m/>
    <m/>
    <s v="https://energieknip.nl/en/"/>
    <s v="validated"/>
    <x v="0"/>
    <m/>
    <s v="Jaume Martin"/>
    <d v="2022-05-02T00:00:00"/>
    <m/>
  </r>
  <r>
    <s v="IPSO-200093"/>
    <s v="Data Valorization Services"/>
    <s v="https://token-project.eu/use-cases/"/>
    <m/>
    <s v="This is a use case of the EU funded project, TOKEN. Its objective is the valorization of Santander's municipality datasets generated by Smartcity IoT platforms."/>
    <s v="Local"/>
    <x v="22"/>
    <s v="ES"/>
    <s v="Municipality of Santander"/>
    <s v="Local Government"/>
    <x v="1"/>
    <s v="General services."/>
    <x v="4"/>
    <x v="0"/>
    <m/>
    <m/>
    <m/>
    <m/>
    <m/>
    <m/>
    <m/>
    <m/>
    <m/>
    <m/>
    <m/>
    <m/>
    <m/>
    <m/>
    <m/>
    <s v="Public services and engagement"/>
    <s v="Data Sharing Management"/>
    <x v="1"/>
    <s v="No"/>
    <s v="No"/>
    <s v="No"/>
    <s v="G2B"/>
    <m/>
    <m/>
    <m/>
    <m/>
    <m/>
    <m/>
    <s v="Improved Public Service"/>
    <m/>
    <s v="x"/>
    <s v="x"/>
    <s v="x"/>
    <s v="x"/>
    <e v="#REF!"/>
    <e v="#REF!"/>
    <m/>
    <m/>
    <m/>
    <m/>
    <m/>
    <m/>
    <m/>
    <s v="Open government capabilities"/>
    <s v="x"/>
    <m/>
    <m/>
    <s v="https://token-project.eu/use-cases/"/>
    <s v="validated"/>
    <x v="0"/>
    <m/>
    <s v="Jaume Martin"/>
    <d v="2022-05-02T00:00:00"/>
    <m/>
  </r>
  <r>
    <s v="IPSO-200094"/>
    <s v="The red button: debt pause button"/>
    <s v="https://www.volkskrant.nl/nieuws-achtergrond/gun-de-schuldenaar-even-vrijaf-van-facturen-en-boetes-zeggen-schuldhulpverleners~b4921071/?referrer=https%3A%2F%2Fes.search.yahoo.com%2F"/>
    <m/>
    <s v="The pause button is a new instrument in the world of debt counseling that has been used in Amsterdam on a trial basis for more than a year. Due to the temporary collection stop, the debtor is given the peace and space to focus on a financial solution. Because people with debts can receive free help through the municipality, but a possible debt restructuring can take many months or even more than a year. The organization is supported by a number of parties that are already experimenting with something that resembles such a 'debt pause button': the municipalities of Amsterdam, The Hague and Eindhoven and the Central Judicial Collection Agency (CJIB)."/>
    <s v="Local"/>
    <x v="13"/>
    <s v="NL"/>
    <s v="The municipalities of Amsterdam, The Hague and Eindhoven"/>
    <s v="Local Government"/>
    <x v="3"/>
    <s v="R&amp;D social protection."/>
    <x v="4"/>
    <x v="0"/>
    <m/>
    <m/>
    <m/>
    <m/>
    <m/>
    <m/>
    <m/>
    <m/>
    <m/>
    <m/>
    <m/>
    <m/>
    <m/>
    <m/>
    <m/>
    <s v="Public services and engagement"/>
    <s v="Financial management and support "/>
    <x v="1"/>
    <s v="No"/>
    <s v="No"/>
    <s v="No"/>
    <s v="G2C"/>
    <m/>
    <m/>
    <m/>
    <m/>
    <m/>
    <m/>
    <s v="Improved Public Service"/>
    <m/>
    <s v="x"/>
    <m/>
    <m/>
    <s v="x"/>
    <e v="#REF!"/>
    <e v="#REF!"/>
    <m/>
    <m/>
    <m/>
    <m/>
    <m/>
    <m/>
    <m/>
    <b v="0"/>
    <m/>
    <m/>
    <m/>
    <s v="https://www.volkskrant.nl/nieuws-achtergrond/gun-de-schuldenaar-even-vrijaf-van-facturen-en-boetes-zeggen-schuldhulpverleners~b4921071/?referrer=https%3A%2F%2Fes.search.yahoo.com%2F"/>
    <s v="validated"/>
    <x v="0"/>
    <m/>
    <s v="Jaume Martin"/>
    <d v="2022-05-02T00:00:00"/>
    <m/>
  </r>
  <r>
    <s v="AI_Prog_6"/>
    <s v="Artificial intelligence finds disease-related genes"/>
    <m/>
    <m/>
    <s v="An artificial neural network can reveal patterns in huge amounts of gene expression data, and discover groups of disease-related genes. This has been shown by a new study led by researchers at Linköping University, published in Nature Communications. The scientists hope that the method can eventually be applied within precision medicine and individualised treatment."/>
    <s v="National"/>
    <x v="18"/>
    <s v="SE"/>
    <s v="Linköping University"/>
    <s v="Academic-Research"/>
    <x v="4"/>
    <s v="Hospital services."/>
    <x v="4"/>
    <x v="0"/>
    <m/>
    <s v="Perception"/>
    <s v="Computer vision"/>
    <s v="Machine learning"/>
    <s v="Intelligent Data Processing"/>
    <s v="A-MLA"/>
    <m/>
    <m/>
    <s v="12-ClinicalUse"/>
    <m/>
    <s v="High-risk"/>
    <s v=" 0 Confident"/>
    <s v="A11-Medical devices, Reg. (EU) 2017/745"/>
    <m/>
    <m/>
    <s v="Public services and engagement"/>
    <s v="Service personalisation (various)"/>
    <x v="0"/>
    <m/>
    <m/>
    <m/>
    <s v="G2G"/>
    <s v="Dynamic Data"/>
    <s v="Dynamic Data"/>
    <s v="Detection systems"/>
    <m/>
    <m/>
    <m/>
    <s v="Improved Public Service"/>
    <s v="x"/>
    <m/>
    <m/>
    <m/>
    <m/>
    <s v="Improved Administration Efficency"/>
    <s v="Improved Administrative Efficiency"/>
    <m/>
    <s v="x"/>
    <m/>
    <m/>
    <m/>
    <m/>
    <m/>
    <b v="0"/>
    <m/>
    <m/>
    <m/>
    <s v="Artificial intelligence finds disease-related genes"/>
    <s v="validated"/>
    <x v="0"/>
    <m/>
    <s v="POLIMI"/>
    <d v="2021-11-08T00:00:00"/>
    <m/>
  </r>
  <r>
    <s v="AI_Prog_10"/>
    <s v="Estonia to give citizens Alexa-like access to public services"/>
    <m/>
    <m/>
    <s v="Because the Estonian government makes all its services available online, the system will be able to access all the information it needs about a citizen to process things such as applications for a new passport._x000a_After the citizen makes a voice request, the virtual assistant might ask for a fingerprint to verify their identity or a selfie to be used on a document, but beyond that applications for services such as renewing passports and registering births will be automated."/>
    <s v="National"/>
    <x v="3"/>
    <s v="EE"/>
    <s v="Estonian Government"/>
    <s v="Central-Government"/>
    <x v="1"/>
    <s v="General services."/>
    <x v="6"/>
    <x v="7"/>
    <m/>
    <s v="Communication"/>
    <s v="Natural language processing"/>
    <s v="Machine learning"/>
    <s v="voice assistant"/>
    <s v="A-MLA"/>
    <m/>
    <m/>
    <m/>
    <m/>
    <s v="Minimal-risk"/>
    <s v=" 0 Confident"/>
    <m/>
    <m/>
    <m/>
    <s v="Public services and engagement"/>
    <s v="Service integration (various)"/>
    <x v="0"/>
    <m/>
    <m/>
    <m/>
    <s v="G2C"/>
    <s v="Dynamic Data"/>
    <s v="Dynamic Data"/>
    <s v="Public Services and engagement"/>
    <m/>
    <m/>
    <m/>
    <s v="Improved Public Service"/>
    <m/>
    <s v="x"/>
    <m/>
    <s v="x"/>
    <m/>
    <b v="0"/>
    <b v="0"/>
    <m/>
    <m/>
    <m/>
    <m/>
    <m/>
    <m/>
    <m/>
    <b v="0"/>
    <m/>
    <m/>
    <m/>
    <s v="Estonia to give citizens Alexa-like access to public services"/>
    <s v="validated"/>
    <x v="0"/>
    <m/>
    <s v="POLIMI"/>
    <d v="2021-11-08T00:00:00"/>
    <m/>
  </r>
  <r>
    <s v="AI_Prog_19"/>
    <s v="Artificial intelligence &quot;Wuhan model&quot; at the biomedical campus in Rome"/>
    <m/>
    <m/>
    <s v="An artificial intelligence system for early diagnosis and monitoring of Covid-19 pneumonia, capable of providing a 98.5% reliable response in 20 seconds starting from the analysis of the lung CT images. The first to acquire this technology in Europe, used in Wuhan during the Coronavirus emergency, is the Campus Bio-Medico University Hospital of Rome. The system has been successfully tested on anonymised patients by radiologists at the Polyclinic"/>
    <s v="Regional"/>
    <x v="12"/>
    <s v="IT"/>
    <s v="Policnico Universitario Campus Bio-Medico Roma"/>
    <s v="Academic-Research"/>
    <x v="4"/>
    <s v="Hospital services."/>
    <x v="4"/>
    <x v="0"/>
    <m/>
    <s v="Perception"/>
    <s v="Computer vision"/>
    <s v="Machine learning"/>
    <s v="Computer Vision"/>
    <s v="A-MLA"/>
    <m/>
    <m/>
    <s v="12-ClinicalUse"/>
    <m/>
    <s v="High-risk"/>
    <s v=" 0 Confident"/>
    <s v="A11-Medical devices, Reg. (EU) 2017/745"/>
    <m/>
    <m/>
    <s v="Analysis, monitoring and regulatory research"/>
    <s v="Monitoring policy implementation"/>
    <x v="0"/>
    <m/>
    <m/>
    <m/>
    <s v="G2G"/>
    <s v="Dynamic Data"/>
    <s v="Streaming Data"/>
    <s v="Predictive systems"/>
    <m/>
    <m/>
    <m/>
    <b v="0"/>
    <m/>
    <m/>
    <m/>
    <m/>
    <m/>
    <s v="Improved Administration Efficency"/>
    <s v="Improved Administrative Efficiency"/>
    <m/>
    <s v="x"/>
    <m/>
    <s v="x"/>
    <m/>
    <m/>
    <m/>
    <b v="0"/>
    <m/>
    <m/>
    <m/>
    <s v="Intelligenza artificiale “modello Wuhan” al Campus biomedico di Roma"/>
    <s v="validated"/>
    <x v="0"/>
    <m/>
    <s v="POLIMI"/>
    <d v="2021-11-08T00:00:00"/>
    <m/>
  </r>
  <r>
    <s v="AI_Prog_21"/>
    <s v="Against the infection comes Minerva, a &quot;robot&quot; invented by an engineer from Noci (IT)"/>
    <s v="https://www.facebook.com/minervaanticorpi/"/>
    <m/>
    <s v="This chatbot is intended to share information regarding the Coronavirus._x000a_All data are taken from the website of the Ministry of Health http://www.salute.gov.it/nuovocoronavirus"/>
    <s v="National"/>
    <x v="12"/>
    <s v="IT"/>
    <s v="Latina Municipality"/>
    <s v="Local Government"/>
    <x v="4"/>
    <s v="Public health services."/>
    <x v="1"/>
    <x v="0"/>
    <m/>
    <s v="Communication"/>
    <s v="Natural language processing"/>
    <m/>
    <s v="chatbot"/>
    <s v="B-LGA"/>
    <m/>
    <m/>
    <m/>
    <m/>
    <s v="Minimal-risk"/>
    <s v="-1 Minimal/Limited"/>
    <m/>
    <m/>
    <m/>
    <s v="Public services and engagement"/>
    <s v="Engagement management"/>
    <x v="0"/>
    <m/>
    <m/>
    <m/>
    <s v="G2C"/>
    <s v="Dynamic Data"/>
    <s v="Dynamic Data"/>
    <s v="Public Services and engagement"/>
    <m/>
    <m/>
    <m/>
    <s v="Improved Public Service"/>
    <m/>
    <s v="x"/>
    <m/>
    <m/>
    <m/>
    <b v="0"/>
    <b v="0"/>
    <m/>
    <m/>
    <m/>
    <m/>
    <m/>
    <m/>
    <m/>
    <b v="0"/>
    <m/>
    <m/>
    <m/>
    <s v="https://www.noci24.it/cultura/internet/19740-minerva-la-chat-virtuale-sul-coronavirus-contro-le-fake-news-il-nocese-domenicomichele-silvestri-tra-gli-sviluppatori"/>
    <s v="validated"/>
    <x v="0"/>
    <m/>
    <s v="POLIMI"/>
    <d v="2021-11-08T00:00:00"/>
    <m/>
  </r>
  <r>
    <s v="AI_Prog_32"/>
    <s v="E-health 4.0, chatbots at the service of diagnostic units"/>
    <s v="https://www.mondino.it/"/>
    <m/>
    <s v="Thanks to the collaboration between Microsoft and Inail, Italian healthcare facilities can make use of the Healthcare Bot solution free of charge to make a digital assistant for self-assessment of coronavirus symptoms accessible on their portal. The cases of Spallanzani, San Giovanni Addolorata Hospital and ASL Napoli 3 Sud"/>
    <s v="National"/>
    <x v="12"/>
    <s v="IT"/>
    <s v="INAIL Agency"/>
    <s v="Central-Government"/>
    <x v="4"/>
    <s v="Hospital services."/>
    <x v="1"/>
    <x v="0"/>
    <m/>
    <s v="Reasoning"/>
    <s v="Automated reasoning"/>
    <m/>
    <s v="Virtual assistant/chatbot"/>
    <s v="B-LGA"/>
    <m/>
    <m/>
    <m/>
    <s v="Focus directly natural persons"/>
    <s v="Limited-risk"/>
    <s v="-3 Not Confident"/>
    <m/>
    <m/>
    <m/>
    <s v="Internal management"/>
    <s v="Internal primary processes"/>
    <x v="0"/>
    <m/>
    <m/>
    <m/>
    <s v="G2G"/>
    <s v="Dynamic Data"/>
    <s v="Dynamic Data"/>
    <s v="Public Services and engagement"/>
    <m/>
    <m/>
    <m/>
    <b v="0"/>
    <m/>
    <m/>
    <m/>
    <m/>
    <m/>
    <s v="Improved Administration Efficency"/>
    <s v="Improved Administrative Efficiency"/>
    <m/>
    <m/>
    <s v="x"/>
    <m/>
    <m/>
    <m/>
    <m/>
    <b v="0"/>
    <m/>
    <m/>
    <m/>
    <s v="E-health 4.0, i chatbot al servizio delle unità di diagnosi"/>
    <s v="validated"/>
    <x v="0"/>
    <m/>
    <s v="POLIMI"/>
    <d v="2021-11-08T00:00:00"/>
    <m/>
  </r>
  <r>
    <s v="AI_Prog_41"/>
    <s v="Management of the emergency at Hospital Gemelli - Rome"/>
    <m/>
    <m/>
    <s v="respond to the disease by trying to predict medical complications and the results also in terms of estimating hospitalization times, in Covid-19 patients by responding to the disease with personalized paths for each patient. Many important clinical data relating to Covid-19 patients are also not structured but, thanks to text mining techniques available in SAS solutions, the extraction of information can be automated and fast "/>
    <s v="Local"/>
    <x v="12"/>
    <s v="IT"/>
    <s v="Hospital Gemelli di Roma"/>
    <s v="Local Government"/>
    <x v="4"/>
    <s v="Hospital services."/>
    <x v="1"/>
    <x v="0"/>
    <m/>
    <s v="Planning"/>
    <s v="Planning and Scheduling"/>
    <m/>
    <s v="Intelligent Data Processing"/>
    <s v="B-LGA"/>
    <m/>
    <m/>
    <s v="12-ClinicalUse"/>
    <m/>
    <s v="High-risk"/>
    <s v="-3 Not Confident"/>
    <m/>
    <m/>
    <m/>
    <s v="Internal management"/>
    <s v="Internal primary processes"/>
    <x v="0"/>
    <m/>
    <m/>
    <m/>
    <s v="G2G"/>
    <s v="Dynamic Data"/>
    <s v="Dynamic Data"/>
    <s v="Business intelligence"/>
    <m/>
    <s v="3 - AI4IOP"/>
    <m/>
    <b v="0"/>
    <m/>
    <m/>
    <m/>
    <m/>
    <m/>
    <s v="Improved Administration Efficency"/>
    <s v="Improved Administrative Efficiency"/>
    <m/>
    <m/>
    <s v="x"/>
    <m/>
    <m/>
    <m/>
    <m/>
    <b v="0"/>
    <m/>
    <m/>
    <m/>
    <s v="Analytics firmati Sas al Gemelli: “Così gestiamo l’emergenza”"/>
    <s v="validated"/>
    <x v="0"/>
    <m/>
    <s v="POLIMI"/>
    <d v="2021-11-08T00:00:00"/>
    <m/>
  </r>
  <r>
    <s v="AI_Prog_42"/>
    <s v="Artificial intelligence and video surveillance to control the distance at the airport"/>
    <m/>
    <m/>
    <s v="Italian Institute of Technology has developed the' Social distancing 'software that is tested at Genoa airport: colored light cones warn when people are too close "/>
    <s v="Local"/>
    <x v="12"/>
    <s v="IT"/>
    <s v="IIT and Aeroporto di Genova"/>
    <s v="Academic-Research"/>
    <x v="5"/>
    <s v="Public order and safety n.e.c."/>
    <x v="4"/>
    <x v="0"/>
    <m/>
    <s v="Perception"/>
    <s v="Computer vision"/>
    <s v="Machine learning"/>
    <s v="Computer Vision"/>
    <s v="A-MLA"/>
    <m/>
    <m/>
    <s v="15-VideoSurveillance"/>
    <s v="Use critical realtime data"/>
    <s v="Limited-risk"/>
    <s v=" 0 Confident"/>
    <m/>
    <m/>
    <m/>
    <s v="Analysis, monitoring and regulatory research"/>
    <s v="Monitoring policy implementation"/>
    <x v="0"/>
    <m/>
    <m/>
    <m/>
    <s v="G2C"/>
    <s v="Dynamic Data"/>
    <s v="Location Data"/>
    <s v="Detection systems"/>
    <m/>
    <m/>
    <m/>
    <s v="Improved Public Service"/>
    <m/>
    <m/>
    <m/>
    <s v="x"/>
    <m/>
    <b v="0"/>
    <b v="0"/>
    <m/>
    <m/>
    <m/>
    <m/>
    <m/>
    <m/>
    <m/>
    <b v="0"/>
    <m/>
    <m/>
    <m/>
    <s v="Intelligenza artificiale e videosorveglianza per controllare il distanziamento all'aeroporto"/>
    <s v="validated"/>
    <x v="0"/>
    <m/>
    <s v="POLIMI"/>
    <d v="2021-11-08T00:00:00"/>
    <m/>
  </r>
  <r>
    <s v="AI_Prog_43"/>
    <s v="Met police deploy live facial recognition technology"/>
    <m/>
    <m/>
    <s v="Beginning operational use of facial recognition CCTV, despite a scathing assessment of its effectiveness from the expert hired to scrutinise its trials. Thousands of shoppers in east London were scanned by van-mounted cameras pointed at the doors of the Stratford Centre retail complex, in what a senior police officer at the scene described as an “intelligence-led” deployment."/>
    <s v="Local"/>
    <x v="10"/>
    <s v="UK"/>
    <s v="Metropolitan Police"/>
    <s v="Local Government"/>
    <x v="5"/>
    <s v="Public order and safety n.e.c."/>
    <x v="1"/>
    <x v="0"/>
    <m/>
    <s v="Perception"/>
    <s v="Computer vision"/>
    <s v="Machine learning"/>
    <s v="Computer Vision"/>
    <s v="A-MLA"/>
    <s v="1-Biometrics"/>
    <s v="1-Biometrics"/>
    <m/>
    <m/>
    <s v="High-risk"/>
    <s v=" 0 Confident"/>
    <m/>
    <m/>
    <s v="Computer Vision and Identity Recognition"/>
    <s v="Enforcement"/>
    <s v="Smart Recognition processes"/>
    <x v="0"/>
    <m/>
    <m/>
    <m/>
    <s v="G2C"/>
    <s v="Dynamic Data"/>
    <s v="Dynamic Data"/>
    <s v="Detection systems"/>
    <m/>
    <m/>
    <m/>
    <s v="Improved Public Service"/>
    <m/>
    <m/>
    <s v="x"/>
    <m/>
    <m/>
    <b v="0"/>
    <b v="0"/>
    <m/>
    <m/>
    <m/>
    <m/>
    <m/>
    <m/>
    <m/>
    <b v="0"/>
    <m/>
    <m/>
    <m/>
    <s v="Met police deploy live facial recognition technology"/>
    <s v="validated"/>
    <x v="0"/>
    <m/>
    <s v="POLIMI"/>
    <d v="2021-11-08T00:00:00"/>
    <m/>
  </r>
  <r>
    <s v="AI_Prog_44"/>
    <s v="Natural language processing for Land Registry documentation in Sweden"/>
    <m/>
    <m/>
    <s v="The handwritten documents were of low quality and resolution which made analysis challenging. To fix this, the SLR carried out pre-processing work on the handwritten documents to improve the quality of the input data. The SLR then used handwritten text recognition (HTR) to extract information from the handwritten documents. The SLR then used a neural network to apply word corrections and associations to complete any sentences with words not captured by HTR. Once SLR had extracted the text, they used an AI model to highlight key features in the document, for example location, names and summary."/>
    <s v="National"/>
    <x v="18"/>
    <s v="SE"/>
    <s v="Swedish Land Registry"/>
    <s v="Central-Government"/>
    <x v="8"/>
    <s v="Housing development."/>
    <x v="1"/>
    <x v="2"/>
    <m/>
    <s v="Communication"/>
    <s v="Natural language processing"/>
    <m/>
    <s v="text analysis"/>
    <s v="B-LGA"/>
    <m/>
    <m/>
    <m/>
    <m/>
    <s v="Minimal-risk"/>
    <s v="-1 Minimal/Limited"/>
    <m/>
    <m/>
    <m/>
    <s v="Public services and engagement"/>
    <s v="Service integration (various)"/>
    <x v="0"/>
    <m/>
    <m/>
    <m/>
    <s v="G2G"/>
    <s v="Historical Data"/>
    <s v="Location Data"/>
    <s v="Process digitalisation"/>
    <m/>
    <s v="3 - AI4IOP"/>
    <m/>
    <b v="0"/>
    <m/>
    <m/>
    <m/>
    <m/>
    <m/>
    <s v="Improved Administration Efficency"/>
    <s v="Improved Administrative Efficiency"/>
    <s v="x"/>
    <m/>
    <s v="x"/>
    <m/>
    <m/>
    <m/>
    <m/>
    <b v="0"/>
    <m/>
    <m/>
    <m/>
    <s v="Natural language processing for Land Registry documentation in Sweden"/>
    <s v="validated"/>
    <x v="0"/>
    <m/>
    <s v="POLIMI"/>
    <d v="2021-11-08T00:00:00"/>
    <m/>
  </r>
  <r>
    <s v="AI_Prog_46"/>
    <s v="How the Ministry of Justice used AI to compare prison reports"/>
    <m/>
    <m/>
    <s v="MoJ trained a neural network on the prison reports to track how people use specific words in prison contexts. The algorithm groups words with similar meanings to form an ‘intelligent search’ tool. New reports are automatically added to the tool’s library so the data remains up-to-date. This means staff can rapidly uncover information buried in the reports and identify trends."/>
    <s v="National"/>
    <x v="10"/>
    <s v="UK"/>
    <s v="Ministry of Justice"/>
    <s v="Central-Government"/>
    <x v="5"/>
    <s v="Public order and safety n.e.c."/>
    <x v="1"/>
    <x v="2"/>
    <m/>
    <s v="Communication"/>
    <s v="Natural language processing"/>
    <s v="Machine learning"/>
    <s v="text analysis"/>
    <s v="A-MLA"/>
    <m/>
    <m/>
    <m/>
    <s v="Focus directly natural persons"/>
    <s v="Limited-risk"/>
    <s v=" 0 Confident"/>
    <m/>
    <m/>
    <m/>
    <s v="Internal management"/>
    <s v="Internal primary processes"/>
    <x v="0"/>
    <m/>
    <m/>
    <m/>
    <s v="G2G"/>
    <s v="Dynamic Data"/>
    <s v="Dynamic Data"/>
    <s v="Business intelligence"/>
    <m/>
    <s v="3 - AI4IOP"/>
    <m/>
    <b v="0"/>
    <m/>
    <m/>
    <m/>
    <m/>
    <m/>
    <s v="Improved Administration Efficency"/>
    <s v="Improved Administrative Efficiency"/>
    <m/>
    <m/>
    <s v="x"/>
    <m/>
    <m/>
    <m/>
    <m/>
    <b v="0"/>
    <m/>
    <m/>
    <m/>
    <s v="How the Ministry of Justice used AI to compare prison reports"/>
    <s v="validated"/>
    <x v="0"/>
    <m/>
    <s v="POLIMI"/>
    <d v="2021-11-08T00:00:00"/>
    <m/>
  </r>
  <r>
    <s v="AI_Prog_51"/>
    <s v="AI-for-Covid Predictive diagnostics made in Italy"/>
    <s v="https://www.cdi.it/per-i-medici/ricerca/aiforcovid/"/>
    <s v="CDI Direzione Generale: Renato Carli_x000a_Tel 02 48317 479_x000a_Email: dirgen@cdi.it"/>
    <s v="It is a platform based on artificial intelligence applied to diagnostic imaging that allows to identify in advance, in patients affected by Covid-19, on the basis of the chest x-ray examination performed at the time of admission, the risk of going towards a worsening of the pulmonary situation and therefore the need for any mechanical ventilatory assistance."/>
    <s v="National"/>
    <x v="12"/>
    <s v="IT"/>
    <s v="Hospital Centro Diagnostico Italiano di Milano"/>
    <s v="Consortium"/>
    <x v="4"/>
    <s v="Public health services."/>
    <x v="6"/>
    <x v="7"/>
    <m/>
    <s v="Perception"/>
    <s v="Computer vision"/>
    <m/>
    <s v="Computer Vision"/>
    <s v="C-STA"/>
    <m/>
    <m/>
    <s v="12-ClinicalUse"/>
    <m/>
    <s v="High-risk"/>
    <s v=" 0 Confident"/>
    <s v="A11-Medical devices, Reg. (EU) 2017/745"/>
    <m/>
    <m/>
    <s v="Analysis, monitoring and regulatory research"/>
    <s v="Information analysis processes"/>
    <x v="0"/>
    <m/>
    <m/>
    <m/>
    <s v="G2G"/>
    <s v="Dynamic Data"/>
    <s v="Dynamic Data"/>
    <s v="Predictive systems"/>
    <m/>
    <m/>
    <m/>
    <b v="0"/>
    <m/>
    <m/>
    <m/>
    <m/>
    <m/>
    <s v="Improved Administration Efficency"/>
    <s v="Improved Administrative Efficiency"/>
    <m/>
    <s v="x"/>
    <m/>
    <m/>
    <m/>
    <m/>
    <m/>
    <b v="0"/>
    <m/>
    <m/>
    <m/>
    <s v="Diagnostica predittiva made in Italy: debutta AI-for-Covid"/>
    <s v="validated"/>
    <x v="0"/>
    <m/>
    <s v="POLIMI"/>
    <d v="2021-11-08T00:00:00"/>
    <m/>
  </r>
  <r>
    <s v="AI_Prog_53"/>
    <s v="How we used deep learning to structure GOV.UK's content"/>
    <s v="https://www.gov.uk/"/>
    <m/>
    <s v="We used Natural Language Processing to make the text content on the page machine readable. We used this and the page metadata (like date published and department) to learn patterns that could be used to predict which sub-branches an untagged page should be organised in._x000a_In some cases, a GOV.UK page is tagged to more than one sub-branch, so we implemented a multilabel model to be able to do exactly that."/>
    <s v="National"/>
    <x v="10"/>
    <s v="UK"/>
    <s v="Government Digital Service"/>
    <s v="Central-Government"/>
    <x v="3"/>
    <s v="Communication"/>
    <x v="1"/>
    <x v="1"/>
    <m/>
    <s v="Planning"/>
    <s v="Planning and Scheduling"/>
    <s v="Machine learning"/>
    <s v="Intelligent Data Processing"/>
    <s v="A-MLA"/>
    <m/>
    <m/>
    <m/>
    <m/>
    <s v="Minimal-risk"/>
    <s v=" 0 Confident"/>
    <m/>
    <m/>
    <m/>
    <s v="Internal management"/>
    <s v="Internal support processes"/>
    <x v="0"/>
    <m/>
    <m/>
    <m/>
    <s v="G2C"/>
    <s v="Dynamic Data"/>
    <s v="Dynamic Data"/>
    <s v="Public Services and engagement"/>
    <m/>
    <s v="3 - AI4IOP"/>
    <m/>
    <s v="Improved Public Service"/>
    <m/>
    <m/>
    <m/>
    <s v="x"/>
    <m/>
    <b v="0"/>
    <b v="0"/>
    <m/>
    <m/>
    <m/>
    <m/>
    <m/>
    <m/>
    <m/>
    <b v="0"/>
    <m/>
    <m/>
    <m/>
    <s v="How we used deep learning to structure GOV.UK’s content"/>
    <s v="validated"/>
    <x v="0"/>
    <m/>
    <s v="POLIMI"/>
    <d v="2021-11-08T00:00:00"/>
    <m/>
  </r>
  <r>
    <s v="AI_Prog_54"/>
    <s v="How the Department for Transport used AI to improve MOT testing"/>
    <s v="https://www.gov.uk/government/organisations/driver-and-vehicle-standards-agency"/>
    <m/>
    <s v="The DVSA applied a clustering model against garage test data from the last 3 months, as there was no labelled data available. The clustering model grouped MOT centres based on the behaviour they show when conducting MOT tests._x000a_The DVSA created a risk score for each garage in Great Britain. The risk score combined the output of the clustering algorithm with historical data about how frequently garages had been disciplined for not applying correct MOT standards. This allowed the DVSA to rank garages and their testers, and helped the DVSA identify regional trends._x000a_The DVSA updated their garage test data every 3 months. This allowed the DVSA to ensure the model used fresh data whilst also providing stability to garage ratings, providing examiners 3 month windows with which to visit garages."/>
    <s v="National"/>
    <x v="10"/>
    <s v="UK"/>
    <s v="Driver and Vehicle Standards Agency (DVSA) "/>
    <s v="Central-Government"/>
    <x v="3"/>
    <s v="Transport"/>
    <x v="1"/>
    <x v="2"/>
    <m/>
    <s v="Planning"/>
    <s v="Planning and Scheduling"/>
    <m/>
    <s v="Intelligent Data Processing"/>
    <s v="C-STA"/>
    <m/>
    <m/>
    <s v="16-Transportation"/>
    <s v="Output that could produce physical damages to natural persons"/>
    <s v="Limited-risk"/>
    <s v=" 0 Confident"/>
    <m/>
    <m/>
    <m/>
    <s v="Enforcement"/>
    <s v="Supporting inspection processes"/>
    <x v="0"/>
    <m/>
    <m/>
    <m/>
    <s v="G2C"/>
    <s v="Historical Data"/>
    <s v="Historical Data"/>
    <s v="Enforcement"/>
    <m/>
    <m/>
    <m/>
    <s v="Improved Public Service"/>
    <m/>
    <m/>
    <m/>
    <s v="x"/>
    <m/>
    <b v="0"/>
    <b v="0"/>
    <m/>
    <m/>
    <m/>
    <m/>
    <m/>
    <m/>
    <m/>
    <b v="0"/>
    <m/>
    <m/>
    <m/>
    <s v="How the Department for Transport used AI to improve MOT testing"/>
    <s v="validated"/>
    <x v="0"/>
    <m/>
    <s v="POLIMI"/>
    <d v="2021-11-08T00:00:00"/>
    <m/>
  </r>
  <r>
    <s v="AI_Prog_55"/>
    <s v="How DFID used satellite images to estimate populations"/>
    <s v="https://grid3.org/"/>
    <m/>
    <s v="DFID has deployed the programme in Nigeria, Zambia, Mozambique and Democratic Republic of Congo (DRC). DFID has also conducted scoping missions to Tanzania, Ethiopia, and South Sudan. The model - called GRID3 - is being used to:_x000a_develop a hybrid census model which combines population estimates for small areas of uniform, detailed grids with modelled population estimates_x000a_support developing countries as they plan their full censuses_x000a_plan vaccination campaigns and other services_x000a_support developing countries such as DRC safely gather population estimates for areas in conflict_x000a_DFID is now exploring whether they can also use mobile phone data to provide more accurate local level population estimates."/>
    <s v="Multinational"/>
    <x v="10"/>
    <s v="UK"/>
    <s v="Department for International Development (DFID)"/>
    <s v="Governmental"/>
    <x v="1"/>
    <s v="General services."/>
    <x v="1"/>
    <x v="2"/>
    <m/>
    <s v="Perception"/>
    <s v="Computer vision"/>
    <s v="Machine learning"/>
    <s v="Computer Vision"/>
    <s v="A-MLA"/>
    <m/>
    <m/>
    <m/>
    <m/>
    <s v="Minimal-risk"/>
    <s v=" 0 Confident"/>
    <m/>
    <m/>
    <m/>
    <s v="Enforcement"/>
    <s v="Smart Recognition processes"/>
    <x v="0"/>
    <m/>
    <m/>
    <m/>
    <s v="G2G"/>
    <s v="Dynamic Data"/>
    <s v="Location Data"/>
    <s v="Business intelligence"/>
    <m/>
    <m/>
    <m/>
    <b v="0"/>
    <m/>
    <m/>
    <m/>
    <m/>
    <m/>
    <s v="Improved Administration Efficency"/>
    <s v="Improved Administrative Efficiency"/>
    <m/>
    <s v="x"/>
    <m/>
    <s v="x"/>
    <m/>
    <m/>
    <m/>
    <b v="0"/>
    <m/>
    <m/>
    <m/>
    <s v="How DFID used satellite images to estimate populations"/>
    <s v="validated"/>
    <x v="0"/>
    <m/>
    <s v="POLIMI"/>
    <d v="2021-11-08T00:00:00"/>
    <m/>
  </r>
  <r>
    <s v="AI_Prog_56"/>
    <s v="Whatsapp InfoCenter City of Milan (020202)"/>
    <s v="https://www.comune.milano.it/-/innovazione.-nuovi-servizi-per-l-assistente-virtuale-020202-su-whatsapp"/>
    <m/>
    <s v="the municipal administration information center: just save the number in your contacts on your mobile phone and write the word &quot;Hello&quot; in a message. The virtual assistant will be activated by indicating a series of options to choose from to obtain an immediate response: Citizenship support services; Resumption of economic activities; Public services and places of worship; Permitted transfers; Viability and parking; People with disabilities; Help the city of Milan; Health information; Decrees, ordinances and circulars. "/>
    <s v="Local"/>
    <x v="12"/>
    <s v="IT"/>
    <s v="Milano Municipality"/>
    <s v="Local Government"/>
    <x v="3"/>
    <s v="Communication"/>
    <x v="0"/>
    <x v="5"/>
    <n v="2018"/>
    <s v="Communication"/>
    <s v="Natural language processing"/>
    <m/>
    <s v="chatbot"/>
    <s v="B-LGA"/>
    <m/>
    <m/>
    <m/>
    <m/>
    <s v="Minimal-risk"/>
    <s v=" 0 Confident"/>
    <m/>
    <m/>
    <m/>
    <s v="Public services and engagement"/>
    <s v="Engagement management"/>
    <x v="0"/>
    <m/>
    <m/>
    <m/>
    <s v="G2C"/>
    <s v="Dynamic Data"/>
    <s v="Dynamic Data"/>
    <s v="Public Services and engagement"/>
    <m/>
    <m/>
    <m/>
    <s v="Improved Public Service"/>
    <m/>
    <s v="x"/>
    <m/>
    <s v="x"/>
    <m/>
    <b v="0"/>
    <b v="0"/>
    <m/>
    <m/>
    <m/>
    <m/>
    <m/>
    <m/>
    <m/>
    <b v="0"/>
    <m/>
    <m/>
    <m/>
    <s v="Milano battezza il chatbot-center via Whatsapp: è il primo Comune d’Europa"/>
    <s v="validated"/>
    <x v="0"/>
    <m/>
    <s v="POLIMI"/>
    <d v="2021-11-08T00:00:00"/>
    <m/>
  </r>
  <r>
    <s v="AI_Prog_73"/>
    <s v="COVID-19 robot patrol rolled out in Belgian hospitals"/>
    <s v=" "/>
    <m/>
    <s v="People arriving at the University Hospital Antwerp from Tuesday will answer questions online or at an interactive kiosk. The robot will scan a QR code, review their answers, check their temperature and determine if they are wearing a mask correctly. Fabrice Goffin, chief executive of Belgium-based Zorabots, said his robots had been in hospitals, care homes and hotels since 2013, but had now found a new role. His robots will not test for COVID-19, but could provide useful signs."/>
    <s v="International"/>
    <x v="2"/>
    <s v="BE"/>
    <s v="University Hospital Antwerp"/>
    <s v="Governmental"/>
    <x v="4"/>
    <s v="Hospital services."/>
    <x v="5"/>
    <x v="0"/>
    <m/>
    <s v="Integration and Interaction"/>
    <s v="Robotics and Automation"/>
    <m/>
    <m/>
    <m/>
    <m/>
    <m/>
    <s v="12-ClinicalUse"/>
    <m/>
    <s v="High-risk"/>
    <s v=" 0 Confident"/>
    <m/>
    <m/>
    <m/>
    <s v="Public services and engagement"/>
    <s v="Service integration and provision"/>
    <x v="0"/>
    <m/>
    <m/>
    <m/>
    <s v="G2C"/>
    <s v="Dynamic Data"/>
    <s v="Dynamic Data"/>
    <s v="Public Services and engagement"/>
    <m/>
    <m/>
    <m/>
    <b v="0"/>
    <m/>
    <m/>
    <m/>
    <m/>
    <m/>
    <b v="0"/>
    <b v="0"/>
    <m/>
    <m/>
    <m/>
    <m/>
    <m/>
    <m/>
    <m/>
    <b v="0"/>
    <m/>
    <m/>
    <m/>
    <s v="COVID-19 robot patrol rolled out in Belgian hospitals"/>
    <s v="validated"/>
    <x v="1"/>
    <s v="[marco] cannot find any evidence of the service in reality"/>
    <s v="POLIMI"/>
    <d v="2021-11-08T00:00:00"/>
    <m/>
  </r>
  <r>
    <s v="AI_Prog_84"/>
    <s v="A unique artificial intelligence system now directs Ülemiste City drivers to available parking spots"/>
    <s v="https://pixevia.com/smart-parking-occupancy"/>
    <m/>
    <s v="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_x000a_"/>
    <s v="Local"/>
    <x v="3"/>
    <s v="EE"/>
    <s v="Ülemiste City "/>
    <s v="Local Government"/>
    <x v="3"/>
    <s v="Transport"/>
    <x v="1"/>
    <x v="1"/>
    <m/>
    <s v="Perception"/>
    <s v="Computer vision"/>
    <s v="Machine learning"/>
    <s v="Autonomous Robot"/>
    <s v="A-MLA"/>
    <m/>
    <m/>
    <s v="15-VideoSurveillance"/>
    <s v="Use critical realtime data"/>
    <s v="Limited-risk"/>
    <s v=" 0 Confident"/>
    <m/>
    <m/>
    <m/>
    <s v="Public services and engagement"/>
    <s v="Service integration (various)"/>
    <x v="0"/>
    <m/>
    <m/>
    <m/>
    <s v="G2C"/>
    <s v="Dynamic Data"/>
    <s v="Dynamic Data"/>
    <s v="Smart city"/>
    <m/>
    <m/>
    <m/>
    <s v="Improved Public Service"/>
    <m/>
    <m/>
    <s v="x"/>
    <m/>
    <m/>
    <b v="0"/>
    <b v="0"/>
    <m/>
    <m/>
    <m/>
    <m/>
    <m/>
    <m/>
    <m/>
    <b v="0"/>
    <m/>
    <m/>
    <m/>
    <s v="A unique artificial intelligence system now directs Ülemiste City drivers to available parking spots"/>
    <s v="validated"/>
    <x v="0"/>
    <m/>
    <s v="POLIMI"/>
    <d v="2021-11-08T00:00:00"/>
    <m/>
  </r>
  <r>
    <s v="AI_Prog_88"/>
    <s v="Detection of mowing events on grasslands from Sentinel-data"/>
    <m/>
    <m/>
    <s v="Detection of mowing events on grasslands from Sentinel-data_x000a_The first nation-wide system for automated monitoring of agricultural practices in EU _x000a_Nation-wide fully automated mowing detection system operational in Estonia from 2018_x000a_Sentinel-1 and Sentinel-2 time-series for operational near real-time monitoring_x000a_85% of detection accuracy of the mowing events on grasslands_x000a_Automated “early warning” reminders to applicants"/>
    <s v="National"/>
    <x v="3"/>
    <s v="EE"/>
    <s v="Estonian Agricultural Registers and Information Board (ARIB)"/>
    <s v="Central-Government"/>
    <x v="2"/>
    <s v="Environmental protection n.e.c."/>
    <x v="1"/>
    <x v="1"/>
    <m/>
    <s v="Perception"/>
    <s v="Computer vision"/>
    <s v="Machine learning"/>
    <s v="Computer Vision"/>
    <s v="A-MLA"/>
    <m/>
    <m/>
    <m/>
    <m/>
    <s v="Minimal-risk"/>
    <s v=" 0 Confident"/>
    <m/>
    <m/>
    <m/>
    <s v="Enforcement"/>
    <s v="Smart Recognition processes"/>
    <x v="0"/>
    <m/>
    <m/>
    <m/>
    <s v="G2G"/>
    <s v="Dynamic Data"/>
    <s v="Dynamic Data"/>
    <s v="Smart city"/>
    <m/>
    <m/>
    <m/>
    <b v="0"/>
    <m/>
    <m/>
    <m/>
    <m/>
    <m/>
    <s v="Improved Administration Efficency"/>
    <s v="Improved Administrative Efficiency"/>
    <m/>
    <s v="x"/>
    <m/>
    <s v="x"/>
    <m/>
    <m/>
    <m/>
    <b v="0"/>
    <m/>
    <m/>
    <m/>
    <s v="Detection of mowing events on grasslands from Sentinel-data"/>
    <s v="validated"/>
    <x v="0"/>
    <m/>
    <s v="POLIMI"/>
    <d v="2021-11-08T00:00:00"/>
    <m/>
  </r>
  <r>
    <s v="AI_Prog_92"/>
    <s v="“Connected” robots in Turin hospitals"/>
    <s v="https://www.corrierecomunicazioni.it/telco/robot-connessi-negli-ospedali-torinesi-cosi-tim-abbatte-il-distanziamento-covid-19/"/>
    <m/>
    <s v="Double Robotics' remote controlled robots (Double3) and connected to the 5G network, for advanced video communication between patients and families, unable to meet due to the provisions on social distancing for Covid-19, but also between medical and nursing staff and educators."/>
    <s v="Local"/>
    <x v="12"/>
    <s v="IT"/>
    <s v="Turin-Italy Hospitals:Regina Margherita, Sant’Anna"/>
    <s v="Local Government"/>
    <x v="4"/>
    <s v="Hospital services."/>
    <x v="4"/>
    <x v="0"/>
    <m/>
    <s v="Learning"/>
    <s v="Machine learning"/>
    <s v="Machine learning"/>
    <s v="Computer Vision"/>
    <s v="A-MLA"/>
    <m/>
    <m/>
    <s v="15-VideoSurveillance"/>
    <s v="Focus directly natural persons"/>
    <s v="Limited-risk"/>
    <s v="-3 Not Confident"/>
    <m/>
    <m/>
    <m/>
    <s v="Public services and engagement"/>
    <s v="Service integration (various)"/>
    <x v="0"/>
    <m/>
    <m/>
    <m/>
    <s v="G2C"/>
    <s v="Dynamic Data"/>
    <s v="Location Data"/>
    <s v="Enforcement"/>
    <m/>
    <m/>
    <m/>
    <s v="Improved Public Service"/>
    <m/>
    <s v="x"/>
    <m/>
    <s v="x"/>
    <m/>
    <b v="0"/>
    <b v="0"/>
    <m/>
    <m/>
    <m/>
    <m/>
    <m/>
    <m/>
    <m/>
    <b v="0"/>
    <m/>
    <m/>
    <m/>
    <s v="Robot “connessi” negli ospedali torinesi. Così Tim abbatte il distanziamento Covid-19"/>
    <s v="validated"/>
    <x v="0"/>
    <m/>
    <s v="POLIMI"/>
    <d v="2021-11-08T00:00:00"/>
    <m/>
  </r>
  <r>
    <s v="AI_Prog_119"/>
    <s v="eTranslation: Machine translation for public administrations"/>
    <s v="https://ec.europa.eu/info/resources-partners/machine-translation-public-administrations-etranslation_en"/>
    <s v="twitter:@Connecting_EU"/>
    <s v="eTranslation allows public administrations to get quick, raw machine translations from and into any official EU language. _x000a_eTranslation is an online machine translation service provided by the European Commission (EC)._x000a_eTranslation is intended for European public administrations, Small and Medium-sized enterprises and University language faculties, or for Connecting Europe Facility projects.If you work in one of the above in an EU country, Iceland or Norway, you can use our product free of charge until further notice. Apart from individual users, the machine translation service is also available to EC information systems and online services through an API. Example of use is European Data Portal to translate all the dataset metadata in 24 languages"/>
    <s v="Multinational"/>
    <x v="2"/>
    <s v="BE"/>
    <s v="European Parliament"/>
    <s v="Governmental"/>
    <x v="1"/>
    <s v="General services."/>
    <x v="1"/>
    <x v="5"/>
    <m/>
    <s v="Communication"/>
    <s v="Natural language processing"/>
    <s v="Machine learning"/>
    <s v="automatic translation"/>
    <s v="A-MLA"/>
    <m/>
    <m/>
    <m/>
    <m/>
    <s v="Minimal-risk"/>
    <s v=" 0 Confident"/>
    <m/>
    <m/>
    <m/>
    <s v="Internal management"/>
    <s v="Internal primary processes"/>
    <x v="0"/>
    <m/>
    <m/>
    <m/>
    <s v="G2G"/>
    <s v="Dynamic Data"/>
    <s v="Dynamic Data"/>
    <s v="Process automation"/>
    <m/>
    <s v="3 - AI4IOP"/>
    <m/>
    <b v="0"/>
    <m/>
    <m/>
    <m/>
    <m/>
    <m/>
    <s v="Improved Administration Efficency"/>
    <s v="Improved Administrative Efficiency"/>
    <m/>
    <m/>
    <s v="x"/>
    <m/>
    <m/>
    <m/>
    <m/>
    <b v="0"/>
    <m/>
    <m/>
    <m/>
    <s v="AI per le traduzioni in tempo reale, l’Europarlamento sceglie il Made in Italy"/>
    <s v="validated"/>
    <x v="0"/>
    <m/>
    <s v="POLIMI"/>
    <d v="2021-11-08T00:00:00"/>
    <m/>
  </r>
  <r>
    <s v="AI_Prog_123"/>
    <s v="Frag-den-Michel! Innovativer Online-Bürgerservice in Betrieb"/>
    <s v="www.hamburg.de/fragdenmichel"/>
    <m/>
    <s v="Citizens can ask questions to the Hamburg authorities regardless of normal business hours. The new citizen service Frag-den-Michel can be reached under www.hamburg.de/fragdenmichel. Frag-den-Michel is a text-based dialogue system – a so-called chatbot – which is available for general information as part of a test operation. Frag-den-Michel will supplement the telephone information under the central authority number 040/115."/>
    <s v="Local"/>
    <x v="1"/>
    <s v="DE"/>
    <s v="Free and Hanseatic City of Hamburg"/>
    <s v="Local Government"/>
    <x v="1"/>
    <s v="General services."/>
    <x v="1"/>
    <x v="2"/>
    <m/>
    <s v="Communication"/>
    <s v="Natural language processing"/>
    <m/>
    <s v="chatbot"/>
    <s v="B-LGA"/>
    <m/>
    <m/>
    <m/>
    <s v="Include automatic decision systems"/>
    <s v="Limited-risk"/>
    <s v=" 0 Confident"/>
    <m/>
    <m/>
    <m/>
    <s v="Public services and engagement"/>
    <s v="Engagement management"/>
    <x v="0"/>
    <m/>
    <m/>
    <m/>
    <s v="G2C"/>
    <s v="Dynamic Data"/>
    <s v="Dynamic Data"/>
    <s v="Public Services and engagement"/>
    <m/>
    <m/>
    <m/>
    <s v="Improved Public Service"/>
    <m/>
    <s v="x"/>
    <m/>
    <s v="x"/>
    <m/>
    <b v="0"/>
    <b v="0"/>
    <m/>
    <m/>
    <m/>
    <m/>
    <m/>
    <m/>
    <m/>
    <b v="0"/>
    <m/>
    <m/>
    <m/>
    <s v="Frag-den-Michel! Innovativer Online-Bürgerservice in Betrieb"/>
    <s v="validated"/>
    <x v="0"/>
    <m/>
    <s v="POLIMI"/>
    <d v="2021-11-08T00:00:00"/>
    <m/>
  </r>
  <r>
    <s v="AI_Prog_124"/>
    <s v="Municipality Welcome Manager (L2B2 Service Robot) in Ludwigsburg"/>
    <m/>
    <m/>
    <s v="First Information and guide for citizens visiting the Service Department: The digital helper named &quot;L2B2&quot; welcomes in the entrance area of the Bürgerbüros, drives independently through the corridors and accompanies the visitors to the respective departments."/>
    <s v="Local"/>
    <x v="1"/>
    <s v="DE"/>
    <s v="City of Ludwigsburg"/>
    <s v="Local Government"/>
    <x v="1"/>
    <s v="R&amp;D general public services."/>
    <x v="1"/>
    <x v="1"/>
    <m/>
    <s v="Integration and Interaction"/>
    <s v="Robotics and Automation"/>
    <m/>
    <s v="Language Processing"/>
    <s v="B-LGA"/>
    <m/>
    <m/>
    <m/>
    <m/>
    <s v="Minimal-risk"/>
    <s v=" 0 Confident"/>
    <m/>
    <m/>
    <m/>
    <s v="Public services and engagement"/>
    <s v="Service personalisation (various)"/>
    <x v="0"/>
    <m/>
    <m/>
    <m/>
    <s v="G2C"/>
    <s v="Dynamic Data"/>
    <s v="Location Data"/>
    <s v="Public Services and engagement"/>
    <m/>
    <m/>
    <m/>
    <s v="Improved Public Service"/>
    <m/>
    <s v="x"/>
    <m/>
    <s v="x"/>
    <m/>
    <b v="0"/>
    <b v="0"/>
    <m/>
    <m/>
    <m/>
    <m/>
    <m/>
    <m/>
    <m/>
    <b v="0"/>
    <m/>
    <m/>
    <m/>
    <s v="Municipality Welcome Manager (L2B2 Service Robot) in Ludwigsburg"/>
    <s v="validated"/>
    <x v="0"/>
    <m/>
    <s v="POLIMI"/>
    <d v="2021-11-08T00:00:00"/>
    <m/>
  </r>
  <r>
    <s v="AI_Prog_125"/>
    <s v="Crisis Prevention: PREVIEW"/>
    <s v="Crisis Prevention: PREVIEW"/>
    <m/>
    <s v="Alongside the deployment of &quot;skilled civilian assistants&quot; the foreign ministry admits that it is also using modern instruments for &quot;crisis prevention&quot; analysis. To &quot;be able to observe and evaluate disconcerting developments in countries and regions,&quot; the ministry uses &quot;situation profiles&quot; compiled &quot;round-the-clock&quot; by the more than 200 German diplomatic missions. On the other hand, with access to the &quot;data tool&quot; PREVIEW (&quot;Prediction, Visualization, Early Warning&quot;), software is now available which, using &quot;information graphics&quot; and the corresponding maps, can not only make &quot;conflict situations&quot; visible, but even provide possible &quot;trend analyses&quot; on the potential course of political and social developments. "/>
    <s v="Multinational"/>
    <x v="1"/>
    <s v="DE"/>
    <s v="German Federal Foreign Office"/>
    <s v="Governmental"/>
    <x v="1"/>
    <s v="Public Services"/>
    <x v="1"/>
    <x v="2"/>
    <m/>
    <s v="Planning"/>
    <s v="Planning and Scheduling"/>
    <m/>
    <s v="Virtual assistant/chatbot"/>
    <s v="C-STA"/>
    <m/>
    <m/>
    <m/>
    <m/>
    <s v="Minimal-risk"/>
    <s v="-1 Minimal/Limited"/>
    <m/>
    <m/>
    <m/>
    <s v="Analysis, monitoring and regulatory research"/>
    <s v="Prediction and planning "/>
    <x v="0"/>
    <m/>
    <m/>
    <m/>
    <s v="G2G"/>
    <s v="Dynamic Data"/>
    <s v="Dynamic Data"/>
    <s v="Predictive systems"/>
    <m/>
    <m/>
    <m/>
    <b v="0"/>
    <m/>
    <m/>
    <m/>
    <m/>
    <m/>
    <s v="Improved Administration Efficency"/>
    <s v="Improved Administrative Efficiency"/>
    <m/>
    <m/>
    <s v="x"/>
    <m/>
    <m/>
    <m/>
    <m/>
    <b v="0"/>
    <m/>
    <m/>
    <m/>
    <s v="Crisis Prevention: PREVIEW"/>
    <s v="validated"/>
    <x v="0"/>
    <m/>
    <s v="POLIMI"/>
    <d v="2021-11-08T00:00:00"/>
    <m/>
  </r>
  <r>
    <s v="AI_Prog_127"/>
    <s v="VeriPol: An Algorithm That Can Spot When People Lie to the Police"/>
    <s v="https://www.sciencedirect.com/science/article/pii/S095070511830128X"/>
    <m/>
    <s v="an algorithm-based system that picks out false reports by scrutinizing the wording of statements."/>
    <s v="National"/>
    <x v="22"/>
    <s v="ES"/>
    <s v="Ministry of Interior"/>
    <s v="Central-Government"/>
    <x v="5"/>
    <s v="Public order and safety n.e.c."/>
    <x v="1"/>
    <x v="2"/>
    <m/>
    <s v="Communication"/>
    <s v="Natural language processing"/>
    <s v="Machine learning"/>
    <s v="text analysis"/>
    <s v="A-MLA"/>
    <s v="6-LawEnforcement"/>
    <s v="6d-LawEnforcement-reliabilityevidence"/>
    <m/>
    <m/>
    <s v="High-risk"/>
    <s v=" 0 Confident"/>
    <m/>
    <m/>
    <m/>
    <s v="Analysis, monitoring and regulatory research"/>
    <s v="Monitoring policy implementation"/>
    <x v="0"/>
    <m/>
    <m/>
    <m/>
    <s v="G2G"/>
    <s v="Dynamic Data"/>
    <s v="Dynamic Data"/>
    <s v="Enforcement"/>
    <m/>
    <m/>
    <m/>
    <b v="0"/>
    <m/>
    <m/>
    <m/>
    <m/>
    <m/>
    <s v="Improved Administration Efficency"/>
    <s v="Improved Administrative Efficiency"/>
    <m/>
    <m/>
    <s v="x"/>
    <m/>
    <m/>
    <m/>
    <m/>
    <b v="0"/>
    <m/>
    <m/>
    <m/>
    <s v="An Algorithm That Can Spot When People Lie to the Police "/>
    <s v="validated"/>
    <x v="0"/>
    <m/>
    <s v="POLIMI"/>
    <d v="2021-11-08T00:00:00"/>
    <m/>
  </r>
  <r>
    <s v="AI_Prog_128"/>
    <s v="Swedish municipality deploys robots for safer recruitment"/>
    <m/>
    <m/>
    <s v="The Upplands-Bro municipality outside of Stockholm is using artificial intelligence recruitment robots to reduce the risk of contamination at the interview stage during the Covid-19 pandemic."/>
    <s v="Local"/>
    <x v="18"/>
    <s v="SE"/>
    <s v="Upplands-Bro municipality"/>
    <s v="Local Government"/>
    <x v="0"/>
    <s v="Unemployment."/>
    <x v="1"/>
    <x v="0"/>
    <m/>
    <s v="Integration and Interaction"/>
    <s v="Robotics and Automation"/>
    <m/>
    <s v="Intelligent Data Processing"/>
    <s v="B-LGA"/>
    <s v="4-Employement"/>
    <s v="4a-Employement-recruit"/>
    <m/>
    <s v="Output that could produce physical damages to natural persons"/>
    <s v="High-risk"/>
    <s v=" 0 Confident"/>
    <m/>
    <m/>
    <m/>
    <s v="Public services and engagement"/>
    <s v="Service personalisation (various)"/>
    <x v="0"/>
    <m/>
    <m/>
    <m/>
    <s v="G2B"/>
    <s v="Dynamic Data"/>
    <s v="Location Data"/>
    <s v="Public Services and engagement"/>
    <m/>
    <m/>
    <m/>
    <s v="Improved Public Service"/>
    <m/>
    <m/>
    <m/>
    <s v="x"/>
    <m/>
    <b v="0"/>
    <b v="0"/>
    <m/>
    <m/>
    <m/>
    <m/>
    <m/>
    <m/>
    <m/>
    <b v="0"/>
    <m/>
    <m/>
    <m/>
    <s v="Swedish municipality deploys robots for safer recruitment"/>
    <s v="validated"/>
    <x v="0"/>
    <m/>
    <s v="POLIMI"/>
    <d v="2021-11-08T00:00:00"/>
    <m/>
  </r>
  <r>
    <s v="AI_Prog_129"/>
    <s v="Say hello to the Registry of Enterprises' new virtual assistant - Una"/>
    <m/>
    <s v="Labsoflatvia.com Editor in Chief_x000a_ieva@labsoflatvia.com_x000a_+ 371 29408885"/>
    <s v="Virtual Assistant at is at the Registry of Enterprises"/>
    <s v="National"/>
    <x v="19"/>
    <s v="LV"/>
    <s v="Registry of Enterprises"/>
    <s v="Central-Government"/>
    <x v="3"/>
    <s v="Communication"/>
    <x v="1"/>
    <x v="1"/>
    <m/>
    <s v="Communication"/>
    <s v="Natural language processing"/>
    <m/>
    <s v="chatbot"/>
    <s v="B-LGA"/>
    <m/>
    <m/>
    <m/>
    <m/>
    <s v="Minimal-risk"/>
    <s v="-1 Minimal/Limited"/>
    <m/>
    <m/>
    <m/>
    <s v="Public services and engagement"/>
    <s v="Engagement management"/>
    <x v="0"/>
    <m/>
    <m/>
    <m/>
    <s v="G2C"/>
    <s v="Dynamic Data"/>
    <s v="Dynamic Data"/>
    <s v="Public Services and engagement"/>
    <m/>
    <m/>
    <m/>
    <s v="Improved Public Service"/>
    <m/>
    <m/>
    <m/>
    <s v="x"/>
    <m/>
    <b v="0"/>
    <b v="0"/>
    <m/>
    <m/>
    <m/>
    <m/>
    <m/>
    <m/>
    <m/>
    <b v="0"/>
    <m/>
    <m/>
    <m/>
    <s v="Say hello to the Registry of Enterprises’ new virtual assistant – Una"/>
    <s v="validated"/>
    <x v="0"/>
    <m/>
    <s v="POLIMI"/>
    <d v="2021-11-08T00:00:00"/>
    <m/>
  </r>
  <r>
    <s v="AI_Prog_131"/>
    <s v="London Police Facial Recognition System"/>
    <m/>
    <m/>
    <s v="The technology London will deploy goes beyond many of the facial recognition systems used elsewhere, which match a photo against a database to identify a person. The new tools use software that can immediately identify people on a police watch list as soon as they are filmed on a video camera."/>
    <s v="Local"/>
    <x v="10"/>
    <s v="UK"/>
    <s v="City of London Police"/>
    <s v="Local Government"/>
    <x v="5"/>
    <s v="Public order and safety n.e.c."/>
    <x v="6"/>
    <x v="7"/>
    <m/>
    <s v="Perception"/>
    <s v="Computer vision"/>
    <s v="Machine learning"/>
    <s v="Autonomous Robot"/>
    <s v="A-MLA"/>
    <s v="1-Biometrics"/>
    <s v="1-Biometrics"/>
    <m/>
    <m/>
    <s v="High-risk"/>
    <s v=" 0 Confident"/>
    <m/>
    <m/>
    <s v="Computer Vision and Identity Recognition"/>
    <s v="Enforcement"/>
    <s v="Smart Recognition processes"/>
    <x v="0"/>
    <m/>
    <m/>
    <m/>
    <s v="G2C"/>
    <s v="Dynamic Data"/>
    <s v="Location Data"/>
    <s v="Detection systems"/>
    <m/>
    <m/>
    <m/>
    <b v="0"/>
    <m/>
    <m/>
    <m/>
    <m/>
    <m/>
    <s v="Improved Administration Efficency"/>
    <s v="Improved Administrative Efficiency"/>
    <m/>
    <s v="x"/>
    <m/>
    <m/>
    <m/>
    <m/>
    <m/>
    <b v="0"/>
    <m/>
    <m/>
    <m/>
    <s v="London Police Are Taking Surveillance to a Whole New Level"/>
    <s v="validated"/>
    <x v="0"/>
    <m/>
    <s v="POLIMI"/>
    <d v="2021-11-08T00:00:00"/>
    <m/>
  </r>
  <r>
    <s v="AI_Prog_136"/>
    <s v="The Municipality of Oslo explores chatbots to respond to citizen requests"/>
    <m/>
    <m/>
    <s v="Working collaboratively, Oslo and Capgemini created an interdisciplinary team to develop proof of concept solutions. Beginning with the internal automated chatbot interface, the team tested the solution by having the municipality employees ask the robot to confirm their employment via chat. If successful, the request triggered the generation of a confirmation document through an existing automated process and then delivered final confirmation in the chat window as soon as resources were available."/>
    <s v="Local"/>
    <x v="23"/>
    <s v="NO"/>
    <s v="Municipality of Oslo"/>
    <s v="Local Government"/>
    <x v="3"/>
    <s v="Communication"/>
    <x v="1"/>
    <x v="2"/>
    <m/>
    <s v="Communication"/>
    <s v="Natural language processing"/>
    <m/>
    <s v="chatbot"/>
    <s v="B-LGA"/>
    <m/>
    <m/>
    <m/>
    <m/>
    <s v="Minimal-risk"/>
    <s v=" 0 Confident"/>
    <m/>
    <m/>
    <m/>
    <s v="Public services and engagement"/>
    <s v="Engagement management"/>
    <x v="0"/>
    <m/>
    <m/>
    <m/>
    <s v="G2C"/>
    <s v="Dynamic Data"/>
    <s v="Dynamic Data"/>
    <s v="Public Services and engagement"/>
    <m/>
    <m/>
    <m/>
    <s v="Improved Public Service"/>
    <m/>
    <s v="x"/>
    <m/>
    <s v="x"/>
    <m/>
    <b v="0"/>
    <b v="0"/>
    <m/>
    <m/>
    <m/>
    <m/>
    <m/>
    <m/>
    <m/>
    <b v="0"/>
    <m/>
    <m/>
    <m/>
    <s v="The Municipality of Oslo explores chatbots to respond to citizen requests"/>
    <s v="validated"/>
    <x v="0"/>
    <m/>
    <s v="POLIMI"/>
    <d v="2021-11-08T00:00:00"/>
    <m/>
  </r>
  <r>
    <s v="AI_Prog_143"/>
    <s v="CITY OF VIENNA Chatbot"/>
    <s v="https://www.wien.gv.at/bot/"/>
    <s v="UIV Urban Innovation Vienna GmbH_x000a_Smart City Agency _x000a_Address: Operngasse 17-21, 1040 Vienna_x000a_E-Mail: smartcitywien@urbaninnovation.at_x000a_Website: www.urbaninnovation.at_x000a_Phone: +43 1 4000 84265"/>
    <s v="The City of Vienna website provides comprehensive, detailed content, while the WienBot is all about information for immediate use. People looking for specific information while out and about need a different kind of content to those accessing the web from home. The WienBot is aimed at an audience that wants a smart way of consuming information quickly and on the go, but without foregoing the personal component. The chatbot can also reply in proper Viennese dialect. This special function puts the emphasis on authenticity and gives chatting with the virtual civil servant an extra helping of Viennese charm"/>
    <s v="Local"/>
    <x v="0"/>
    <s v="AT"/>
    <s v="City of Vienna"/>
    <s v="Local Government"/>
    <x v="3"/>
    <s v="Communication"/>
    <x v="1"/>
    <x v="1"/>
    <m/>
    <s v="Communication"/>
    <s v="Natural language processing"/>
    <m/>
    <s v="chatbot"/>
    <s v="B-LGA"/>
    <m/>
    <m/>
    <m/>
    <m/>
    <s v="Minimal-risk"/>
    <s v=" 0 Confident"/>
    <m/>
    <m/>
    <m/>
    <s v="Public services and engagement"/>
    <s v="Engagement management"/>
    <x v="0"/>
    <m/>
    <m/>
    <m/>
    <s v="G2C"/>
    <s v="Dynamic Data"/>
    <s v="Dynamic Data"/>
    <s v="Public Services and engagement"/>
    <m/>
    <m/>
    <m/>
    <s v="Improved Public Service"/>
    <m/>
    <s v="x"/>
    <m/>
    <s v="x"/>
    <m/>
    <b v="0"/>
    <b v="0"/>
    <m/>
    <m/>
    <m/>
    <m/>
    <m/>
    <m/>
    <m/>
    <b v="0"/>
    <m/>
    <m/>
    <m/>
    <s v="THE CHATBOT OF THE CITY OF VIENNA"/>
    <s v="validated"/>
    <x v="0"/>
    <m/>
    <s v="POLIMI"/>
    <d v="2021-11-08T00:00:00"/>
    <m/>
  </r>
  <r>
    <s v="AI_Prog_146"/>
    <s v="London TravelBot"/>
    <s v="https://tfl.gov.uk/travel-information/social-media-and-email-updates/facebook-travelbot"/>
    <s v="phone: 0343 222 1234_x000a_https://twitter.com/messages/7559072-47319664?recipient_id=47319664&amp;text="/>
    <s v="We have created an automated service on Facebook Messenger to help you check the status of your Tube, rail or bus route. The service is free and uses our latest data. The status checker is available for all Tube lines, DLR, London Overground, TfL Rail, trams and all bus routes. Try out our Facebook Travelbot on Messenger or read about what it can do here."/>
    <s v="Local"/>
    <x v="10"/>
    <s v="UK"/>
    <s v="City Hall"/>
    <s v="Local Government"/>
    <x v="3"/>
    <s v="Communication"/>
    <x v="1"/>
    <x v="1"/>
    <m/>
    <s v="Communication"/>
    <s v="Natural language processing"/>
    <m/>
    <s v="chatbot"/>
    <s v="B-LGA"/>
    <m/>
    <m/>
    <m/>
    <m/>
    <s v="Minimal-risk"/>
    <s v=" 0 Confident"/>
    <m/>
    <m/>
    <m/>
    <s v="Public services and engagement"/>
    <s v="Service personalisation (various)"/>
    <x v="0"/>
    <m/>
    <m/>
    <m/>
    <s v="G2C"/>
    <s v="Dynamic Data"/>
    <s v="Dynamic Data"/>
    <s v="Public Services and engagement"/>
    <m/>
    <m/>
    <m/>
    <s v="Improved Public Service"/>
    <m/>
    <s v="x"/>
    <m/>
    <s v="x"/>
    <m/>
    <b v="0"/>
    <b v="0"/>
    <m/>
    <m/>
    <m/>
    <m/>
    <m/>
    <m/>
    <m/>
    <b v="0"/>
    <m/>
    <m/>
    <m/>
    <s v="Making our first chat bot"/>
    <s v="validated"/>
    <x v="0"/>
    <m/>
    <s v="POLIMI"/>
    <d v="2021-11-08T00:00:00"/>
    <m/>
  </r>
  <r>
    <s v="AI_Prog_153"/>
    <s v="Virtual assistant equipped with artificial intelligence for Parkinson's patients and their families"/>
    <s v="https://www.policlinicocampusbiomedico.it/unita-operativa/neurologia"/>
    <s v="Tel. +39 06 22541 1220"/>
    <s v="Campus Bio-Medico University Hospital and IBM join forces to create &quot;Parkinson bot&quot;, a virtual assistant, based on artificial intelligence, capable of answering questions related to Parkinson's 24 hours a day every day"/>
    <s v="Regional"/>
    <x v="12"/>
    <s v="IT"/>
    <s v="Policnico Universitario Campus Bio-Medico Roma"/>
    <s v="Academic-Research"/>
    <x v="4"/>
    <s v="Hospital services."/>
    <x v="6"/>
    <x v="7"/>
    <m/>
    <s v="Reasoning"/>
    <s v="Knowledge representation"/>
    <m/>
    <s v="Virtual assistant/chatbot"/>
    <m/>
    <m/>
    <m/>
    <s v="12-ClinicalUse"/>
    <m/>
    <s v="High-risk"/>
    <s v=" 0 Confident"/>
    <s v="A11-Medical devices, Reg. (EU) 2017/745"/>
    <m/>
    <m/>
    <s v="Internal management"/>
    <s v="Internal primary processes"/>
    <x v="0"/>
    <m/>
    <m/>
    <m/>
    <s v="G2G"/>
    <s v="Dynamic Data"/>
    <s v="Dynamic Data"/>
    <s v="Predictive systems"/>
    <m/>
    <m/>
    <m/>
    <b v="0"/>
    <m/>
    <m/>
    <m/>
    <m/>
    <m/>
    <s v="Improved Administration Efficency"/>
    <s v="Improved Administrative Efficiency"/>
    <m/>
    <m/>
    <m/>
    <m/>
    <s v="x"/>
    <m/>
    <m/>
    <b v="0"/>
    <m/>
    <m/>
    <m/>
    <s v="IBM e Policlinico Universitario Campus Bio-Medico: assistente virtuale dotato di intelligenza artificiale per i pazienti affetti da Parkinson e le loro famiglie"/>
    <s v="validated"/>
    <x v="0"/>
    <m/>
    <s v="POLIMI"/>
    <d v="2021-11-08T00:00:00"/>
    <m/>
  </r>
  <r>
    <s v="AI_Prog_155"/>
    <s v="Sohjoa - Baltic Sea Region transitioning into eco-friendly autonomous last mile public transport"/>
    <s v="https://projects.interreg-baltic.eu/projects/sohjoa-baltic-111.html#partners"/>
    <s v="Representative: Azat Ismailogullari_x000a_Phone: 358 406 377 357_x000a_E-mail: Azat.Ismailogullari@metropolia.fi_x000a_Azat.Ismailogullari@metropolia.fi_x000a_Web: www.metropolia.fi/en"/>
    <s v="Sohjoa Baltic brings autonomous small buses to drive demo routes in six Baltic Sea region cities. While driving, an autonomous bus scans its surroundings in order to slow down or stop completely if there is an obstacle on its way. However, during the pilots there is always an operator onboard, just like there used to be one inside a lift when they were introduced."/>
    <s v="Multinational"/>
    <x v="7"/>
    <s v="FI"/>
    <s v="Metropolia"/>
    <s v="Consortium"/>
    <x v="3"/>
    <s v="Transport"/>
    <x v="4"/>
    <x v="0"/>
    <m/>
    <s v="Integration and Interaction"/>
    <s v="Connected and Automated vehicles"/>
    <s v="Machine learning"/>
    <s v="Virtual assistant/chatbot"/>
    <s v="A-MLA"/>
    <m/>
    <m/>
    <m/>
    <m/>
    <s v="Minimal-risk"/>
    <s v=" 0 Confident"/>
    <m/>
    <m/>
    <m/>
    <s v="Public services and engagement"/>
    <s v="Service integration (various)"/>
    <x v="0"/>
    <m/>
    <m/>
    <m/>
    <s v="G2B"/>
    <s v="Dynamic Data"/>
    <s v="Dynamic Data"/>
    <s v="Smart city"/>
    <m/>
    <m/>
    <m/>
    <s v="Improved Public Service"/>
    <m/>
    <m/>
    <m/>
    <s v="x"/>
    <m/>
    <b v="0"/>
    <b v="0"/>
    <m/>
    <m/>
    <m/>
    <m/>
    <m/>
    <m/>
    <m/>
    <b v="0"/>
    <m/>
    <m/>
    <m/>
    <s v="Sohjoa - Baltic Sea Region transitioning into eco-friendly autonomous last mile public transportation"/>
    <s v="validated"/>
    <x v="0"/>
    <m/>
    <s v="POLIMI"/>
    <d v="2021-11-08T00:00:00"/>
    <m/>
  </r>
  <r>
    <s v="AI_Prog_157"/>
    <s v="HELSINKI Robot Buses"/>
    <s v="https://www.youtube.com/watch?v=l8cv8DoUjbM"/>
    <s v="Jari Honkonen_x000a_Project Manager"/>
    <s v="The pilot route 90R has attracted the curious passengers with over 2000 visitors taking a ride in less than three months. Entirely driverless robot bus is not here yet. The current trials use still human labor inside the shuttle, ensuring everything runs smoothly and safely. If the steward would to be taken out of the shuttle, the robot buses should be remotely operated, similar to the air traffic control. One out of three of the Aurinkolahti survey respondants estimated they could use a robot bus without human personnel inside the shuttle."/>
    <s v="Local"/>
    <x v="7"/>
    <s v="FI"/>
    <s v="Helsinki"/>
    <s v="Local Government"/>
    <x v="3"/>
    <s v="Transport"/>
    <x v="4"/>
    <x v="2"/>
    <m/>
    <s v="Integration and Interaction"/>
    <s v="Connected and Automated vehicles"/>
    <s v="Machine learning"/>
    <s v="Virtual assistant/chatbot"/>
    <s v="A-MLA"/>
    <m/>
    <m/>
    <s v="16-Transportation"/>
    <s v="Output that could produce physical damages to natural persons"/>
    <s v="Limited-risk"/>
    <s v=" 0 Confident"/>
    <m/>
    <m/>
    <m/>
    <s v="Public services and engagement"/>
    <s v="Service personalisation (various)"/>
    <x v="0"/>
    <m/>
    <m/>
    <m/>
    <s v="G2C"/>
    <s v="Dynamic Data"/>
    <s v="Dynamic Data"/>
    <s v="Smart city"/>
    <m/>
    <m/>
    <m/>
    <s v="Improved Public Service"/>
    <m/>
    <m/>
    <m/>
    <s v="x"/>
    <m/>
    <b v="0"/>
    <b v="0"/>
    <m/>
    <m/>
    <m/>
    <m/>
    <m/>
    <m/>
    <m/>
    <b v="0"/>
    <m/>
    <m/>
    <m/>
    <s v="HELSINKI RESIDENTS FEEL POSITIVE ABOUT ROBOT BUSES"/>
    <s v="validated"/>
    <x v="0"/>
    <m/>
    <s v="POLIMI"/>
    <d v="2021-11-08T00:00:00"/>
    <m/>
  </r>
  <r>
    <s v="AI_Prog_185"/>
    <s v="Finland Migration Service Chatbot"/>
    <s v="https://migri.fi/etusivu"/>
    <m/>
    <s v="The Finnish Immigration Service has now introduced its new chatbot, Kamu. During the pilot stage, Kamu will answer frequently asked questions about processing times for applications and about the contact details of the Finnish Immigration Service. Kamu is available on all pages on the migri.fi website. You can ask questions in either English or Finnish."/>
    <s v="National"/>
    <x v="7"/>
    <s v="FI"/>
    <s v="Finnish Immigration Service"/>
    <s v="Central-Government"/>
    <x v="0"/>
    <s v="Social protection n.e.c."/>
    <x v="1"/>
    <x v="1"/>
    <m/>
    <s v="Communication"/>
    <s v="Natural language processing"/>
    <s v="Machine learning"/>
    <s v="chatbot"/>
    <s v="A-MLA"/>
    <m/>
    <m/>
    <m/>
    <m/>
    <s v="Minimal-risk"/>
    <s v=" 0 Confident"/>
    <m/>
    <m/>
    <m/>
    <s v="Public services and engagement"/>
    <s v="Service integration (various)"/>
    <x v="0"/>
    <m/>
    <m/>
    <m/>
    <s v="G2C"/>
    <s v="Dynamic Data"/>
    <s v="Dynamic Data"/>
    <s v="Public Services and engagement"/>
    <m/>
    <m/>
    <m/>
    <s v="Improved Public Service"/>
    <m/>
    <s v="x"/>
    <m/>
    <s v="x"/>
    <m/>
    <b v="0"/>
    <b v="0"/>
    <m/>
    <m/>
    <m/>
    <m/>
    <m/>
    <m/>
    <m/>
    <b v="0"/>
    <m/>
    <m/>
    <m/>
    <s v="New chatbot answers questions about processing times and contact details"/>
    <s v="validated"/>
    <x v="0"/>
    <m/>
    <s v="POLIMI"/>
    <d v="2021-11-08T00:00:00"/>
    <m/>
  </r>
  <r>
    <s v="AI_Prog_186"/>
    <s v="Virtual Digital Assistant with the Revenue Commissioners of Ireland"/>
    <s v=" "/>
    <s v="Joanne Veto - Accenture_x000a_+1 703 963 4212 (mobile)_x000a_joanne.m.veto@accenture.com"/>
    <s v="The virtual assistant uses voice-processing technology to recognize and respond to phone queries about tax clearance certificates and, in some cases, to process applications for those certificates. The pilot is testing the applicability of voice-driven virtual assistants in successfully answering general information questions and simple requests that are made to Revenue over the phone."/>
    <s v="National"/>
    <x v="17"/>
    <s v="IE"/>
    <s v="Office of the Revenue Commissioners"/>
    <s v="Central-Government"/>
    <x v="1"/>
    <s v="General services."/>
    <x v="1"/>
    <x v="1"/>
    <m/>
    <s v="Communication"/>
    <s v="Natural language processing"/>
    <s v="Machine learning"/>
    <s v="chatbot"/>
    <s v="A-MLA"/>
    <m/>
    <m/>
    <m/>
    <m/>
    <s v="Minimal-risk"/>
    <s v=" 0 Confident"/>
    <m/>
    <m/>
    <m/>
    <s v="Public services and engagement"/>
    <s v="Service integration (various)"/>
    <x v="0"/>
    <m/>
    <m/>
    <m/>
    <s v="G2C"/>
    <s v="Dynamic Data"/>
    <s v="Dynamic Data"/>
    <s v="Public Services and engagement"/>
    <m/>
    <m/>
    <m/>
    <s v="Improved Public Service"/>
    <m/>
    <s v="x"/>
    <m/>
    <s v="x"/>
    <m/>
    <b v="0"/>
    <b v="0"/>
    <m/>
    <m/>
    <m/>
    <m/>
    <m/>
    <m/>
    <m/>
    <b v="0"/>
    <m/>
    <m/>
    <m/>
    <s v="Accenture Pilots Virtual Digital Assistant with the Revenue Commissioners of Ireland"/>
    <s v="validated"/>
    <x v="0"/>
    <m/>
    <s v="POLIMI"/>
    <d v="2021-11-08T00:00:00"/>
    <m/>
  </r>
  <r>
    <s v="AI_Prog_195"/>
    <s v="University La Sapienza launches the first voice &quot;assistant&quot;:  Infostud-Watson"/>
    <s v="https://www.uniroma1.it/it/notizia/nuove-app-gli-studenti"/>
    <s v=" Sapienza Università di Roma (+39) 06 49911"/>
    <s v="The trial of Infostud-Watson, the app developed by IBM that already allows the booking of exams and the printing of certifications for the course of study, is underway. The system “learns” and updates the functionalities based on the requests. Infostud-Watson, this is the name of the new app, will allow students to interact with the application through their voice, exploiting the capabilities of artificial intelligence applied to natural language recognition"/>
    <s v="Local"/>
    <x v="12"/>
    <s v="IT"/>
    <s v="University La Sapienza"/>
    <s v="Academic-Research"/>
    <x v="1"/>
    <s v="General public services n.e.c."/>
    <x v="6"/>
    <x v="7"/>
    <m/>
    <s v="Communication"/>
    <s v="Natural language processing"/>
    <s v="Machine learning"/>
    <s v="chatbot"/>
    <s v="A-MLA"/>
    <m/>
    <m/>
    <m/>
    <m/>
    <s v="Minimal-risk"/>
    <s v=" 0 Confident"/>
    <m/>
    <m/>
    <m/>
    <s v="Public services and engagement"/>
    <s v="Service integration (various)"/>
    <x v="0"/>
    <m/>
    <m/>
    <m/>
    <s v="G2C"/>
    <s v="Dynamic Data"/>
    <s v="Dynamic Data"/>
    <s v="Public Services and engagement"/>
    <m/>
    <m/>
    <m/>
    <s v="Improved Public Service"/>
    <s v="x"/>
    <m/>
    <m/>
    <s v="x"/>
    <m/>
    <b v="0"/>
    <b v="0"/>
    <m/>
    <m/>
    <m/>
    <m/>
    <m/>
    <m/>
    <m/>
    <b v="0"/>
    <m/>
    <m/>
    <m/>
    <s v="L’intelligenza artificiale a servizio degli studenti: Sapienza lancia il primo “assistente” vocale"/>
    <s v="validated"/>
    <x v="0"/>
    <m/>
    <s v="POLIMI"/>
    <d v="2021-11-08T00:00:00"/>
    <m/>
  </r>
  <r>
    <s v="AI_Prog_201"/>
    <s v="Project “Sibyl A.I. Virtual&quot; with Regione Puglia"/>
    <s v="https://www.progettiesoluzioni.it/progetti-speciali/sibyl-ai-virtual-assistant"/>
    <s v="Uffici Progetti e Soluzioni SpA - Direzione Generale_x000a_20063 Cernusco s/N (MI)_x000a_Centralino tel. 02 45074323"/>
    <s v="the project “Sibyl A.I. Virtual &quot;, funded through a PIA call dedicated to small businesses by the Puglia region, under the POR FESR fund, aims to create a digital platform with virtual assistance to support the interaction between the institution and citizens."/>
    <s v="Regional"/>
    <x v="12"/>
    <s v="IT"/>
    <s v="Regione Puglia"/>
    <s v="Local Government"/>
    <x v="1"/>
    <s v="R&amp;D general public services."/>
    <x v="6"/>
    <x v="7"/>
    <m/>
    <s v="Communication"/>
    <s v="Natural language processing"/>
    <s v="Machine learning"/>
    <s v="chatbot"/>
    <s v="A-MLA"/>
    <m/>
    <m/>
    <m/>
    <m/>
    <s v="Minimal-risk"/>
    <s v=" 0 Confident"/>
    <m/>
    <m/>
    <m/>
    <s v="Public services and engagement"/>
    <s v="Engagement management"/>
    <x v="0"/>
    <m/>
    <m/>
    <m/>
    <s v="G2C"/>
    <s v="Dynamic Data"/>
    <s v="Dynamic Data"/>
    <s v="Public Services and engagement"/>
    <m/>
    <m/>
    <m/>
    <s v="Improved Public Service"/>
    <s v="x"/>
    <m/>
    <m/>
    <s v="x"/>
    <m/>
    <b v="0"/>
    <b v="0"/>
    <m/>
    <m/>
    <m/>
    <m/>
    <m/>
    <m/>
    <m/>
    <b v="0"/>
    <m/>
    <m/>
    <m/>
    <s v="Gli assistenti virtuali al servizio della pubblica amministrazione locale"/>
    <s v="validated"/>
    <x v="0"/>
    <m/>
    <s v="POLIMI"/>
    <d v="2021-11-08T00:00:00"/>
    <m/>
  </r>
  <r>
    <s v="AI_Prog_202"/>
    <s v="Artificial intelligence: high technology and innovation to make life easier for citizens"/>
    <s v="https://www.comune.trieste.it/it/il-comune-di-trieste-avvia-il-chatbot-un-innovativo-servizio-di-assistenza-vocale-di-utilita-e-facile-fruizione-per-gli-utenti-del-sito-istituzionale-12801"/>
    <s v="urp@comune.trieste.it"/>
    <s v="The new chatbot service - developed by Insiel SpA and co-financed by the Friuli Venezia Giulia Region - will debut on the website of the Municipality of Trieste at the beginning of 2020. In the first phase it will concern demographic services and will allow citizens to request information from the Municipality and receive answers in real time."/>
    <s v="Local"/>
    <x v="12"/>
    <s v="IT"/>
    <s v="Trieste Municipality"/>
    <s v="Local Government"/>
    <x v="1"/>
    <s v="General services."/>
    <x v="6"/>
    <x v="2"/>
    <m/>
    <s v="Communication"/>
    <s v="Natural language processing"/>
    <m/>
    <s v="chatbot"/>
    <s v="B-LGA"/>
    <m/>
    <m/>
    <m/>
    <m/>
    <s v="Minimal-risk"/>
    <s v=" 0 Confident"/>
    <m/>
    <m/>
    <m/>
    <s v="Public services and engagement"/>
    <s v="Engagement management"/>
    <x v="0"/>
    <m/>
    <m/>
    <m/>
    <s v="G2C"/>
    <s v="Dynamic Data"/>
    <s v="Dynamic Data"/>
    <s v="Public Services and engagement"/>
    <m/>
    <m/>
    <m/>
    <s v="Improved Public Service"/>
    <m/>
    <s v="x"/>
    <m/>
    <s v="x"/>
    <m/>
    <b v="0"/>
    <b v="0"/>
    <m/>
    <m/>
    <m/>
    <m/>
    <m/>
    <m/>
    <m/>
    <b v="0"/>
    <m/>
    <m/>
    <m/>
    <s v="Intelligenza artificiale: alta tecnologia e innovazione per semplificare la vita dei cittadini"/>
    <s v="validated"/>
    <x v="0"/>
    <m/>
    <s v="POLIMI"/>
    <d v="2021-11-08T00:00:00"/>
    <m/>
  </r>
  <r>
    <s v="AI_Prog_204"/>
    <s v="Robots to be used in UK care homes to help reduce loneliness"/>
    <m/>
    <m/>
    <s v="The wheeled robots, called “Pepper”, move independently and gesture with robotic arms and hands and are designed to be “culturally competent”, which means that after some initial programming they learn about the interests and backgrounds of care home residents. This allows them to initiate rudimentary conversations, play residents’ favourite music, teach them languages, and offer practical help including medicine reminders."/>
    <s v="National"/>
    <x v="10"/>
    <s v="UK"/>
    <s v="University of Bedfordshire"/>
    <s v="Academic-Research"/>
    <x v="0"/>
    <s v="Old age."/>
    <x v="4"/>
    <x v="0"/>
    <m/>
    <s v="Integration and Interaction"/>
    <s v="Robotics and Automation"/>
    <m/>
    <s v="Virtual assistant/chatbot"/>
    <s v="B-LGA"/>
    <m/>
    <m/>
    <s v="14-SocialAssistance"/>
    <m/>
    <s v="Limited-risk"/>
    <s v=" 0 Confident"/>
    <m/>
    <m/>
    <m/>
    <s v="Public services and engagement"/>
    <s v="Service personalisation (various)"/>
    <x v="0"/>
    <m/>
    <m/>
    <m/>
    <s v="G2C"/>
    <s v="Dynamic Data"/>
    <s v="Dynamic Data"/>
    <s v="Public Services and engagement"/>
    <m/>
    <m/>
    <m/>
    <s v="Improved Public Service"/>
    <s v="x"/>
    <m/>
    <m/>
    <s v="x"/>
    <m/>
    <b v="0"/>
    <b v="0"/>
    <m/>
    <m/>
    <m/>
    <m/>
    <m/>
    <m/>
    <m/>
    <b v="0"/>
    <m/>
    <m/>
    <m/>
    <s v="Robots to be used in UK care homes to help reduce loneliness"/>
    <s v="validated"/>
    <x v="0"/>
    <m/>
    <s v="POLIMI"/>
    <d v="2021-11-08T00:00:00"/>
    <m/>
  </r>
  <r>
    <s v="AI_Prog_226"/>
    <s v="Caterina, the first (virtual) municipal employee for identity cards and changes of residence"/>
    <s v="https://www.comune.siena.it/La-Citta/Comunita/Caterina"/>
    <s v="COMUNE DI SIENA_x000a_Tel. 0577 292111"/>
    <s v="Caterina is the first virtual employee and her task will be to make the life of the Sienese easier thanks to the use of artificial intelligence. Young and old, therefore, will be able to contact you to obtain an identity card, change residence, renew the electoral card and complete other administrative procedures. Citizens residing in Siena, therefore, will be able to avoid long queues and stay comfortably at home to deal with those that sometimes are nothing more than boring paperwork."/>
    <s v="Local"/>
    <x v="12"/>
    <s v="IT"/>
    <s v="Siena Municipality"/>
    <s v="Local Government"/>
    <x v="1"/>
    <s v="General public services n.e.c."/>
    <x v="1"/>
    <x v="2"/>
    <m/>
    <s v="Communication"/>
    <s v="Natural language processing"/>
    <s v="Machine learning"/>
    <s v="chatbot"/>
    <s v="A-MLA"/>
    <m/>
    <m/>
    <m/>
    <s v="Focus directly natural persons"/>
    <s v="Limited-risk"/>
    <s v=" 0 Confident"/>
    <m/>
    <m/>
    <m/>
    <s v="Public services and engagement"/>
    <s v="Engagement management"/>
    <x v="0"/>
    <m/>
    <m/>
    <m/>
    <s v="G2C"/>
    <s v="Dynamic Data"/>
    <s v="Dynamic Data"/>
    <s v="Public Services and engagement"/>
    <m/>
    <m/>
    <m/>
    <s v="Improved Public Service"/>
    <m/>
    <s v="x"/>
    <m/>
    <s v="x"/>
    <m/>
    <b v="0"/>
    <b v="0"/>
    <m/>
    <m/>
    <m/>
    <m/>
    <m/>
    <m/>
    <m/>
    <b v="0"/>
    <m/>
    <m/>
    <m/>
    <s v="Caterina, la prima dipendente comunale (virtuale) per Carte d’Identità e Cambi di residenza"/>
    <s v="validated"/>
    <x v="0"/>
    <m/>
    <s v="POLIMI"/>
    <d v="2021-11-08T00:00:00"/>
    <m/>
  </r>
  <r>
    <s v="AI_Prog_227"/>
    <s v="Anna, a bot for processing Expense Claim"/>
    <m/>
    <m/>
    <s v="The Norwegian University of Science and Technology (NTNU) and Visma has agreed to test letting a bot automatically process expense claims. The university is the first organisation to implement this functionality, financed by the NTNU digitalisation program"/>
    <s v="Regional"/>
    <x v="23"/>
    <s v="NO"/>
    <s v="Norwegian University of Science and Technology (NTNU)"/>
    <s v="Academic-Research"/>
    <x v="1"/>
    <s v="General services."/>
    <x v="1"/>
    <x v="1"/>
    <m/>
    <s v="Communication"/>
    <s v="Natural language processing"/>
    <m/>
    <s v="chatbot"/>
    <s v="B-LGA"/>
    <m/>
    <m/>
    <m/>
    <m/>
    <s v="Minimal-risk"/>
    <s v=" 0 Confident"/>
    <m/>
    <m/>
    <m/>
    <s v="Public services and engagement"/>
    <s v="Service integration (various)"/>
    <x v="0"/>
    <m/>
    <m/>
    <m/>
    <s v="G2C"/>
    <s v="Dynamic Data"/>
    <s v="Dynamic Data"/>
    <s v="Public Services and engagement"/>
    <m/>
    <m/>
    <m/>
    <s v="Improved Public Service"/>
    <m/>
    <s v="x"/>
    <m/>
    <s v="x"/>
    <m/>
    <b v="0"/>
    <b v="0"/>
    <m/>
    <m/>
    <m/>
    <m/>
    <m/>
    <m/>
    <m/>
    <b v="0"/>
    <m/>
    <m/>
    <m/>
    <s v="Anna the bot has found a job at the largest university in Norway"/>
    <s v="validated"/>
    <x v="0"/>
    <m/>
    <s v="POLIMI"/>
    <d v="2021-11-08T00:00:00"/>
    <m/>
  </r>
  <r>
    <s v="AI_Prog_250"/>
    <s v="Bees help to bring cleaner air to Madrid metro"/>
    <m/>
    <m/>
    <s v="Accenture has helped the Spanish metro develop and implement a self-learning, artificial intelligence ventilation system that ensures high air quality in its stations"/>
    <s v="Local"/>
    <x v="22"/>
    <s v="ES"/>
    <s v="Madrid Metro (Department of Public Works, City Planning, and Transportation)"/>
    <s v="Private sector"/>
    <x v="2"/>
    <s v="Environmental protection n.e.c."/>
    <x v="4"/>
    <x v="2"/>
    <m/>
    <s v="Learning"/>
    <s v="Machine learning"/>
    <s v="Machine learning"/>
    <s v="Virtual assistant/chatbot"/>
    <s v="A-MLA"/>
    <m/>
    <m/>
    <m/>
    <m/>
    <s v="Minimal-risk"/>
    <s v="-3 Not Confident"/>
    <m/>
    <m/>
    <m/>
    <s v="Enforcement"/>
    <s v="Management of auditing and logging"/>
    <x v="0"/>
    <m/>
    <m/>
    <m/>
    <s v="G2G"/>
    <s v="Historical Data"/>
    <s v="Historical Data"/>
    <s v="Enforcement"/>
    <m/>
    <m/>
    <m/>
    <b v="0"/>
    <m/>
    <m/>
    <m/>
    <m/>
    <m/>
    <s v="Improved Administration Efficency"/>
    <s v="Improved Administrative Efficiency"/>
    <m/>
    <m/>
    <s v="x"/>
    <m/>
    <m/>
    <m/>
    <m/>
    <b v="0"/>
    <m/>
    <m/>
    <m/>
    <s v="Bees help to bring cleaner air to Madrid metro"/>
    <s v="validated"/>
    <x v="0"/>
    <m/>
    <s v="POLIMI"/>
    <d v="2021-11-08T00:00:00"/>
    <m/>
  </r>
  <r>
    <s v="AI_Prog_251"/>
    <s v="Vienna Airport launches Bespoke's AI chatbot service Bebot"/>
    <s v="https://www.viennaairport.com/"/>
    <m/>
    <s v="The AI solution, developed by Japanese firm Bespoke, is designed as a communication tool for passengers. According to Bespoke, the AI chatbot service is already available at several airports, including Tokyo in Japan and Tampa in the US._x000a_Vienna AirportCity visitors can use Bebot for queries related to Covid-19 and transportation, as well as to procure facility information and for directions in the area._x000a_The solution is available on mobile or desktop to all users of Vienna AirportCity’s on-site Wi-Fi or the widget installed on the website."/>
    <s v="Regional"/>
    <x v="0"/>
    <s v="AT"/>
    <s v="Vienna AirportCity"/>
    <s v="Private sector"/>
    <x v="3"/>
    <s v="Communication"/>
    <x v="1"/>
    <x v="0"/>
    <m/>
    <s v="Communication"/>
    <s v="Natural language processing"/>
    <m/>
    <s v="chatbot"/>
    <s v="B-LGA"/>
    <m/>
    <m/>
    <m/>
    <m/>
    <s v="Minimal-risk"/>
    <s v=" 0 Confident"/>
    <m/>
    <m/>
    <m/>
    <s v="Public services and engagement"/>
    <s v="Service personalisation (various)"/>
    <x v="0"/>
    <m/>
    <m/>
    <m/>
    <s v="G2C"/>
    <s v="Dynamic Data"/>
    <s v="Dynamic Data"/>
    <s v="Public Services and engagement"/>
    <m/>
    <m/>
    <m/>
    <s v="Improved Public Service"/>
    <m/>
    <s v="x"/>
    <m/>
    <s v="x"/>
    <m/>
    <b v="0"/>
    <b v="0"/>
    <m/>
    <m/>
    <m/>
    <m/>
    <m/>
    <m/>
    <m/>
    <b v="0"/>
    <m/>
    <m/>
    <m/>
    <s v="Vienna Airport launches Bespoke’s AI chatbot service Bebot"/>
    <s v="validated"/>
    <x v="0"/>
    <m/>
    <s v="POLIMI"/>
    <d v="2021-11-08T00:00:00"/>
    <m/>
  </r>
  <r>
    <s v="AI_Prog_252"/>
    <s v="AI technology speeds up historical image handling at Hungary's National Archive."/>
    <s v="https://videos.microsoft.com/customer-stories/watch/uwk2D7xW2KEsAkQShhxjZh?"/>
    <m/>
    <s v="NAVA—part of MTVA, the National Audiovisual Archive of Hungary—acts to preserve the country’s rich database of twentieth-century imagery and audio heritage. Microsoft Azure Cognitive Services has proven the only tool to help do what the team needs: accurately classify millions of images that will serve as the country’s long-term collective memory bank."/>
    <s v="National"/>
    <x v="16"/>
    <s v="HU"/>
    <s v="NAVA"/>
    <s v="Central-Government"/>
    <x v="7"/>
    <s v="Cultural services."/>
    <x v="4"/>
    <x v="2"/>
    <m/>
    <s v="Perception"/>
    <s v="Computer vision"/>
    <s v="Machine learning"/>
    <s v="Virtual assistant/chatbot"/>
    <s v="A-MLA"/>
    <m/>
    <m/>
    <s v="11-Culture"/>
    <m/>
    <s v="Limited-risk"/>
    <s v="-1 Minimal/Limited"/>
    <m/>
    <m/>
    <m/>
    <s v="Internal management"/>
    <s v="Internal support processes"/>
    <x v="0"/>
    <m/>
    <m/>
    <m/>
    <s v="G2G"/>
    <s v="Historical Data"/>
    <s v="Historical Data"/>
    <s v="Process digitalisation"/>
    <m/>
    <s v="3 - AI4IOP"/>
    <m/>
    <b v="0"/>
    <m/>
    <m/>
    <m/>
    <m/>
    <m/>
    <s v="Improved Administration Efficency"/>
    <s v="Improved Administrative Efficiency"/>
    <m/>
    <s v="x"/>
    <m/>
    <s v="x"/>
    <m/>
    <m/>
    <m/>
    <b v="0"/>
    <m/>
    <m/>
    <m/>
    <s v="AI technology speeds up historical image handling at Hungary’s National Archive."/>
    <s v="validated"/>
    <x v="0"/>
    <m/>
    <s v="POLIMI"/>
    <d v="2021-11-08T00:00:00"/>
    <m/>
  </r>
  <r>
    <s v="AI_Prog_258"/>
    <s v="Unlocking the potential of crowdsourcing for public decision-making with artificial intelligence"/>
    <s v="https://www.citizenlab.co/platform-online-engagement-toolbox"/>
    <m/>
    <s v="CitizenLab has developed machine-learning algorithms in order to help civil servants easily process thousands of citizen contributions and efficiently use these insights in decision-making. The dashboards on our platform classify ideas, show what topics are emerging, summarise trends and cluster similar contributions by theme, demographic trait or location. CitizenLab has developed its own NLP (Natural Language Processing) techniques, with the capacity to automatically classify and analyse thousands of contributions collected on citizen participation platforms. The algorithms identify the main topics and group similar ideas together into clusters"/>
    <s v="National"/>
    <x v="2"/>
    <s v="BE"/>
    <s v="CitizenLab"/>
    <s v="Private sector"/>
    <x v="3"/>
    <s v="Communication"/>
    <x v="1"/>
    <x v="1"/>
    <m/>
    <s v="Planning"/>
    <s v="Planning and Scheduling"/>
    <s v="Machine learning"/>
    <s v="Computer Vision"/>
    <s v="A-MLA"/>
    <m/>
    <m/>
    <m/>
    <m/>
    <s v="Minimal-risk"/>
    <s v=" 0 Confident"/>
    <m/>
    <m/>
    <m/>
    <s v="Public services and engagement"/>
    <s v="Engagement management"/>
    <x v="0"/>
    <m/>
    <m/>
    <m/>
    <s v="G2C"/>
    <s v="Dynamic Data"/>
    <s v="Dynamic Data"/>
    <s v="Public Services and engagement"/>
    <m/>
    <m/>
    <m/>
    <s v="Improved Public Service"/>
    <m/>
    <s v="x"/>
    <m/>
    <s v="x"/>
    <m/>
    <s v="Open Government Capabilities"/>
    <b v="0"/>
    <m/>
    <m/>
    <m/>
    <m/>
    <m/>
    <m/>
    <m/>
    <s v="Open government capabilities"/>
    <s v="x"/>
    <s v="x"/>
    <m/>
    <s v="Unlocking the potential of crowdsourcing for public decision-making with artificial intelligence"/>
    <s v="validated"/>
    <x v="0"/>
    <m/>
    <s v="POLIMI"/>
    <d v="2021-11-08T00:00:00"/>
    <m/>
  </r>
  <r>
    <s v="AI_Prog_263"/>
    <s v="Artificial intelligence dives into thousands of WWII photographs"/>
    <s v="https://ieeexplore.ieee.org/document/9159591"/>
    <m/>
    <s v="In a new international cross disciplinary study, researchers have used artificial intelligence to analyse large amounts of historical photos from WW2. Among other things, the study shows that artificial intelligence can recognise the identity of photographers based on the content of photos taken by them. Artificial Intelligence (AI) is now able to identify photographers based on the content of images they've taken."/>
    <s v="National"/>
    <x v="9"/>
    <s v="DK"/>
    <s v="Aarhus University"/>
    <s v="Academic-Research"/>
    <x v="7"/>
    <s v="Cultural services."/>
    <x v="4"/>
    <x v="0"/>
    <m/>
    <s v="Perception"/>
    <s v="Computer vision"/>
    <s v="Machine learning"/>
    <s v="Intelligent Data Processing"/>
    <s v="A-MLA"/>
    <m/>
    <m/>
    <m/>
    <m/>
    <s v="Minimal-risk"/>
    <s v=" 0 Confident"/>
    <m/>
    <m/>
    <m/>
    <s v="Internal management"/>
    <s v="Internal support processes"/>
    <x v="0"/>
    <m/>
    <m/>
    <m/>
    <s v="G2G"/>
    <s v="Historical Data"/>
    <s v="Location Data"/>
    <s v="Process digitalisation"/>
    <m/>
    <m/>
    <m/>
    <b v="0"/>
    <m/>
    <m/>
    <m/>
    <m/>
    <m/>
    <s v="Improved Administration Efficency"/>
    <s v="Improved Administrative Efficiency"/>
    <m/>
    <s v="x"/>
    <m/>
    <s v="x"/>
    <m/>
    <m/>
    <m/>
    <b v="0"/>
    <m/>
    <m/>
    <m/>
    <s v="Artificial intelligence dives into thousands of WWII photographs"/>
    <s v="validated"/>
    <x v="0"/>
    <m/>
    <s v="POLIMI"/>
    <d v="2021-11-08T00:00:00"/>
    <m/>
  </r>
  <r>
    <s v="AI_Prog_268"/>
    <s v="U.K. to use AI to spot dangerous side effects in the COVID-19 vaccinations"/>
    <m/>
    <m/>
    <s v="To automate the process, the MHRA has given a $1.96 million contract to the U.K. arm of Genpact, the U.S.- listed business process outsourcing firm, to design a machine learning system that can ingest reports of side effects and pick up on potential safety concerns.The regulator told the Financial Times that, based on its previous experience with vaccination campaigns, it would expect that, over a six- to 12-month period, there might be 50,000 to 100,000 reports of suspicious side effects for every 100 million doses injected"/>
    <s v="National"/>
    <x v="10"/>
    <s v="UK"/>
    <s v="U.K. Medicines and Healthcare Products Regulatory Agency (MHRA)"/>
    <s v="Central-Government"/>
    <x v="4"/>
    <s v="R&amp;D health."/>
    <x v="6"/>
    <x v="7"/>
    <m/>
    <s v="Planning"/>
    <s v="Planning and Scheduling"/>
    <m/>
    <m/>
    <s v="C-STA"/>
    <m/>
    <m/>
    <m/>
    <m/>
    <s v="Minimal-risk"/>
    <s v=" 0 Confident"/>
    <m/>
    <m/>
    <m/>
    <s v="Analysis, monitoring and regulatory research"/>
    <s v="Monitoring policy implementation"/>
    <x v="0"/>
    <m/>
    <m/>
    <m/>
    <s v="G2G"/>
    <s v="Historical Data"/>
    <s v="Historical Data"/>
    <s v="Auditing and logging"/>
    <m/>
    <m/>
    <s v="Incremental / Technical Change"/>
    <b v="0"/>
    <m/>
    <m/>
    <m/>
    <m/>
    <m/>
    <s v="Improved Administration Efficency"/>
    <s v="Improved Administrative Efficiency"/>
    <m/>
    <m/>
    <s v="x"/>
    <m/>
    <m/>
    <m/>
    <m/>
    <b v="0"/>
    <m/>
    <m/>
    <m/>
    <s v="U.K. to use A.I. to spot dangerous side effects in the millions of COVID-19 vaccinations it will deliver"/>
    <s v="validated"/>
    <x v="0"/>
    <m/>
    <s v="POLIMI"/>
    <d v="2021-11-08T00:00:00"/>
    <m/>
  </r>
  <r>
    <s v="AI_Prog_275"/>
    <s v="Aurora, the new virtual assistant of the South East Tuscany AUSL is online"/>
    <s v="https://www.quest-it.com/comunicati-stampa/online-aurora-il-nuovo-assistente-virtuale-della-ausl-toscana-sud-est/"/>
    <s v="ASL Toscana Sud : 0577 767690"/>
    <s v="It is the virtual assistant that has been available for a few days on the home of the company portal. The South East Tuscany USL Company inaugurates one of the first projects in Europe of artificial intelligence applied to the world of information communication. Through the dedicated banner, it is possible for any citizen of the provinces of Siena, Arezzo and Grosseto to receive information services simply by querying the Aurora 3D avatar directly from a smartphone or PC."/>
    <s v="Regional"/>
    <x v="12"/>
    <s v="IT"/>
    <s v="Azienda USL Toscana Sud Est (Regional Health structure)"/>
    <s v="Local Government"/>
    <x v="4"/>
    <s v="Public health services."/>
    <x v="3"/>
    <x v="0"/>
    <m/>
    <s v="Communication"/>
    <s v="Natural language processing"/>
    <m/>
    <s v="chatbot"/>
    <s v="B-LGA"/>
    <m/>
    <m/>
    <m/>
    <m/>
    <s v="Minimal-risk"/>
    <s v=" 0 Confident"/>
    <m/>
    <m/>
    <m/>
    <s v="Public services and engagement"/>
    <s v="Service personalisation (various)"/>
    <x v="0"/>
    <m/>
    <m/>
    <m/>
    <s v="G2C"/>
    <s v="Dynamic Data"/>
    <s v="Dynamic Data"/>
    <s v="Public Services and engagement"/>
    <m/>
    <m/>
    <s v="Incremental / Technical Change"/>
    <s v="Improved Public Service"/>
    <m/>
    <s v="x"/>
    <m/>
    <m/>
    <m/>
    <b v="0"/>
    <b v="0"/>
    <m/>
    <m/>
    <m/>
    <m/>
    <m/>
    <m/>
    <m/>
    <b v="0"/>
    <m/>
    <m/>
    <m/>
    <s v="È online Aurora, il nuovo assistente virtuale della AUSL Toscana sud est"/>
    <s v="validated"/>
    <x v="0"/>
    <s v="[marco] the agent is not available online as described"/>
    <s v="POLIMI"/>
    <d v="2021-11-08T00:00:00"/>
    <m/>
  </r>
  <r>
    <s v="AI_Prog_277"/>
    <s v="Self-driving buses roll into Gothenburg"/>
    <s v="https://www.themayor.eu/en/a/view/self-driving-buses-roll-into-gothenburg-7044"/>
    <s v="City of Gothenburg"/>
    <s v="The Swedish city of Gothenburg is already looking towards the next chapter of mobility innovation when it comes to the public transport service provision.  Transport operator Keolis has brought its autonomous electric self-driving shuttles to inaugurate a new 1.8-km line that will serve various points within the Lindholmen Industrial and Science Park. The two vehicles started operating on 18 January but for the time being this is a trial run of the service which will last 4.5 months. These will first only run a short route under the conditions of a test trial"/>
    <s v="Regional"/>
    <x v="18"/>
    <s v="SE"/>
    <s v="City of Gothenburg"/>
    <s v="Local Government"/>
    <x v="3"/>
    <s v="Transport"/>
    <x v="6"/>
    <x v="7"/>
    <m/>
    <s v="Integration and Interaction"/>
    <s v="Robotics and Automation"/>
    <s v="Machine learning"/>
    <s v="Autonomous Vehicle"/>
    <s v="A-MLA"/>
    <m/>
    <m/>
    <s v="16-Transportation"/>
    <s v="Output that could produce physical damages to natural persons"/>
    <s v="Limited-risk"/>
    <s v=" 0 Confident"/>
    <m/>
    <m/>
    <m/>
    <s v="Public services and engagement"/>
    <s v="Service integration (various)"/>
    <x v="0"/>
    <m/>
    <m/>
    <m/>
    <s v="G2C"/>
    <s v="Dynamic Data"/>
    <s v="Location Data"/>
    <s v="Smart city"/>
    <m/>
    <m/>
    <s v="Organizational / Sustained Change"/>
    <s v="Improved Public Service"/>
    <m/>
    <s v="x"/>
    <m/>
    <s v="x"/>
    <m/>
    <b v="0"/>
    <b v="0"/>
    <m/>
    <m/>
    <m/>
    <m/>
    <m/>
    <m/>
    <m/>
    <b v="0"/>
    <m/>
    <m/>
    <m/>
    <s v="Self-driving buses roll into Gothenburg"/>
    <s v="validated"/>
    <x v="0"/>
    <m/>
    <s v="POLIMI"/>
    <d v="2022-01-10T00:00:00"/>
    <m/>
  </r>
  <r>
    <s v="AI_Prog_280"/>
    <s v="AI to track down those who do not pay taxes: the Revenue Agency project"/>
    <s v="https://www.agendadigitale.eu/cultura-digitale/lai-per-stanare-chi-non-paga-le-tasse-il-progetto-dellagenzia-delle-entrate/"/>
    <s v="Agenzia delle Entrate_x000a_Giuseppe Buono_x000a_Direttore centrale tecnologie e innovazione"/>
    <s v="The European Union will finance the &quot;A data driven approach to tax evasion risk analysis in Italy&quot; project, which involves the use of innovation to preventively identify those at risk of tax evasion. With the collaboration of SOGEI (in-house of the Ministry of Finance), it is to deeply innovate, through the best innovations of digital technologies, the non-compliance risk assessment processes: in essence, it will introduce, experiment and use innovative techniques of network analysis, machine learning and data visualization, in order to create a new system to support the processes of identifying subjects at high risk of evasion"/>
    <s v="National"/>
    <x v="12"/>
    <s v="IT"/>
    <s v="Agenzia delle Entrate"/>
    <s v="Central-Government"/>
    <x v="1"/>
    <s v="General services."/>
    <x v="6"/>
    <x v="7"/>
    <m/>
    <s v="Reasoning"/>
    <s v="Automated reasoning"/>
    <s v="Machine learning"/>
    <s v="Intelligent Data Processing"/>
    <s v="A-MLA"/>
    <m/>
    <m/>
    <m/>
    <s v="Include automatic decision systems"/>
    <s v="Limited-risk"/>
    <s v=" 0 Confident"/>
    <m/>
    <m/>
    <m/>
    <s v="Enforcement"/>
    <s v="Supporting inspection processes"/>
    <x v="0"/>
    <m/>
    <m/>
    <m/>
    <s v="G2G"/>
    <s v="Historical Data"/>
    <s v="Historical Data"/>
    <s v="Business intelligence"/>
    <m/>
    <m/>
    <s v="Organizational / Sustained Change"/>
    <b v="0"/>
    <m/>
    <m/>
    <m/>
    <m/>
    <m/>
    <s v="Improved Administration Efficency"/>
    <s v="Improved Administrative Efficiency"/>
    <m/>
    <m/>
    <s v="x"/>
    <m/>
    <m/>
    <m/>
    <m/>
    <b v="0"/>
    <m/>
    <m/>
    <m/>
    <s v="L’AI per stanare chi non paga le tasse: il progetto dell’Agenzia delle Entrate"/>
    <s v="validated"/>
    <x v="0"/>
    <m/>
    <s v="POLIMI"/>
    <d v="2022-01-10T00:00:00"/>
    <m/>
  </r>
  <r>
    <s v="AI_Prog_282"/>
    <s v="Consortium completes key stage of autonomous tram depot project"/>
    <s v="https://www.smartcitiesworld.net/news/news/consortium-completes-key-stage-of-autonomous-tram-depot-project-6831"/>
    <s v="Verkehrsbetrieb Potsdam_x000a_+49 331 66140"/>
    <s v="The research project aims to develop a digital depot based on self-driving trams and demonstrate autonomous service functions, such as moving a tram through a washing facility to a siding. Siemens Mobility and ViP Verkehrsbetrieb Potsdam has completed a demonstration test of the Autonomous Tram in Depot research project (AStriD). The three-year research and development project is being implemented at the depot operated by Verkehrsbetrieb Potsdam and is supported by the Federal Ministry of Transport and Digital Infrastructure (BMVI) as part of its Modernity Fund (mFund)."/>
    <s v="Regional"/>
    <x v="1"/>
    <s v="DE"/>
    <s v="City of Potsdam "/>
    <s v="Local Government"/>
    <x v="3"/>
    <s v="Transport"/>
    <x v="6"/>
    <x v="7"/>
    <m/>
    <s v="Integration and Interaction"/>
    <s v="Robotics and Automation"/>
    <s v="Machine learning"/>
    <s v="Autonomous Vehicle"/>
    <s v="A-MLA"/>
    <m/>
    <m/>
    <m/>
    <s v="Output that could produce physical damages to natural persons"/>
    <s v="Limited-risk"/>
    <s v=" 0 Confident"/>
    <m/>
    <m/>
    <m/>
    <s v="Public services and engagement"/>
    <s v="Service integration (various)"/>
    <x v="0"/>
    <m/>
    <m/>
    <m/>
    <s v="G2C"/>
    <s v="Dynamic Data"/>
    <s v="Location Data"/>
    <s v="Smart city"/>
    <m/>
    <m/>
    <s v="Organizational / Sustained Change"/>
    <s v="Improved Public Service"/>
    <m/>
    <s v="x"/>
    <m/>
    <m/>
    <m/>
    <b v="0"/>
    <b v="0"/>
    <m/>
    <m/>
    <m/>
    <m/>
    <m/>
    <m/>
    <m/>
    <b v="0"/>
    <m/>
    <m/>
    <m/>
    <s v="Consortium completes key stage of autonomous tram depot project"/>
    <s v="validated"/>
    <x v="0"/>
    <m/>
    <s v="POLIMI"/>
    <d v="2022-01-10T00:00:00"/>
    <m/>
  </r>
  <r>
    <s v="AI_Prog_284"/>
    <s v="Manchester uses artificial intelligence to gain more insight into active travel"/>
    <s v="https://www.smartcitiesworld.net/news/news/manchester-uses-artificial-intelligence-to-gain-more-insight-into-active-travel-6763"/>
    <s v="Greater Manchester_x000a_Greater Manchester (TfGM)_x000a_https://twitter.com/OfficialTfGM"/>
    <s v="Around 100 sensors from Vivacity Labs will be installed to capture anonymous traffic counts in real-time to find out how segregated cycling and walking routes and priority areas are being used. Transport for Greater Manchester (TfGM) is partnering with Vivacity Labs to install artificial intelligence-powered sensors across the region to capture anonymous data in real-time on cycling and walking, helping to assess trends on key roads and junctions."/>
    <s v="Regional"/>
    <x v="10"/>
    <s v="UK"/>
    <s v="Transport for Greater Manchester"/>
    <s v="Local Government"/>
    <x v="3"/>
    <s v="Transport"/>
    <x v="6"/>
    <x v="7"/>
    <m/>
    <s v="Learning"/>
    <s v="Machine learning"/>
    <s v="Machine learning"/>
    <s v="Intelligent Object"/>
    <s v="A-MLA"/>
    <m/>
    <m/>
    <m/>
    <s v="Use critical realtime data"/>
    <s v="Limited-risk"/>
    <s v=" 0 Confident"/>
    <m/>
    <m/>
    <m/>
    <s v="Analysis, monitoring and regulatory research"/>
    <s v="Monitoring policy implementation"/>
    <x v="0"/>
    <m/>
    <m/>
    <m/>
    <s v="G2G"/>
    <s v="Dynamic Data"/>
    <s v="Location Data"/>
    <s v="Smart city"/>
    <m/>
    <m/>
    <s v="Organizational / Sustained Change"/>
    <b v="0"/>
    <m/>
    <m/>
    <m/>
    <m/>
    <m/>
    <s v="Improved Administration Efficency"/>
    <s v="Improved Administrative Efficiency"/>
    <m/>
    <m/>
    <s v="x"/>
    <m/>
    <m/>
    <m/>
    <m/>
    <b v="0"/>
    <m/>
    <m/>
    <m/>
    <s v="Manchester uses artificial intelligence to gain more insight into active travel"/>
    <s v="validated"/>
    <x v="0"/>
    <m/>
    <s v="POLIMI"/>
    <d v="2022-01-10T00:00:00"/>
    <m/>
  </r>
  <r>
    <s v="AD_Prog_290"/>
    <s v="Creating an AI-driven mobile virtual assistant and common public services platform"/>
    <s v="https://ingov-project.eu/about/pilots-croatia/"/>
    <s v="Ivana Jurković Piščević_x000a_direktor@tpbj.hr_x000a_https://www.bjelovar.hr/"/>
    <s v="Virtual assistants will provide universal access to all local services, i.e. 32,000 adult inhabitants: _x000a_government as a platform_x000a_government as a service_x000a_inclusive, better (and ethical) public service_x000a_mobile communication with apps_x000a_guidance for co-creation_x000a_digital-by-default principle_x000a_user centricity_x000a_sustainability business plan_x000a_trustworthy AI_x000a_process management_x000a_web accessibility directive"/>
    <s v="Local"/>
    <x v="5"/>
    <s v="HR021"/>
    <s v="City of Bjelovar"/>
    <s v="Local Government"/>
    <x v="1"/>
    <s v="General services."/>
    <x v="6"/>
    <x v="7"/>
    <m/>
    <s v="Communication"/>
    <s v="Natural language processing"/>
    <s v="Machine learning"/>
    <s v="chatbot"/>
    <s v="A-MLA"/>
    <m/>
    <m/>
    <m/>
    <m/>
    <s v="Minimal-risk"/>
    <s v=" 0 Confident"/>
    <m/>
    <m/>
    <m/>
    <s v="Public services and engagement"/>
    <s v="Service personalisation (various)"/>
    <x v="0"/>
    <m/>
    <m/>
    <m/>
    <s v="G2C"/>
    <s v="Dynamic Data"/>
    <s v="Dynamic Data"/>
    <s v="Process digitalisation"/>
    <m/>
    <m/>
    <s v="Organizational / Sustained Change"/>
    <s v="Improved Public Service"/>
    <m/>
    <s v="x"/>
    <m/>
    <s v="x"/>
    <m/>
    <b v="0"/>
    <b v="0"/>
    <m/>
    <m/>
    <m/>
    <m/>
    <m/>
    <m/>
    <m/>
    <b v="0"/>
    <m/>
    <m/>
    <m/>
    <s v="Creating an AI-driven mobile virtual assistant and a common public services platform for the citizens of the City of Bjelovar"/>
    <s v="validated"/>
    <x v="0"/>
    <m/>
    <s v="POLIMI"/>
    <d v="2022-01-10T00:00:00"/>
    <m/>
  </r>
  <r>
    <s v="AD_Prog_296"/>
    <s v="AI-SCORE, a project to calculate prognostic risk from Covid-19"/>
    <s v="https://research.hsr.it/en/news/ai-score-a-project-to-calculate-prognostic-risk-from-covid-19.html"/>
    <s v="IRCCS San Raffaele Hospital Milano"/>
    <s v="An autonomous learning platform capable of calculating for each individual - based on a series of clinical and diagnostic indicators - the probability of developing the most severe forms of Covid-19, thus allowing targeted and timely health interventions and reducing the impact on the health system. This is the objective of the AI-SCoRE project (acronym of Artificial Intelligence - Sars Covid Risk Evaluation) conceived by Carlo Tacchetti and Antonio Esposito, both professors of the Vita-Salute San Raffaele University, and director and deputy-director of the Center of Experimental Imaging of the IRCCS San Raffaele Hospital in Milan, respectively, and developed in collaboration with two world giants of information technology such as Microsoft and NVIDIA, with the Omics Sciences Center of the IRCCS San Raffaele Hospital directed by Dr. Giovanni Tonon, and with the support of two companies: Orobix srl, a company active in the engineering, production and governance of AI systems with decades of international experience in healthcare and Porini, center of excellence and international partner of Microsoft on Cloud Azure platforms and Advanced Analytics solutions."/>
    <s v="National"/>
    <x v="12"/>
    <s v="ITC4C"/>
    <s v="IRCCS San Raffaele Hospital"/>
    <s v="Academic-Research"/>
    <x v="4"/>
    <s v="Health n.e.c."/>
    <x v="6"/>
    <x v="7"/>
    <m/>
    <s v="Learning"/>
    <s v="Machine learning"/>
    <s v="Machine learning"/>
    <s v="Intelligent Data Processing"/>
    <s v="A-MLA"/>
    <m/>
    <m/>
    <m/>
    <s v="Focus directly natural persons"/>
    <s v="Limited-risk"/>
    <s v=" 0 Confident"/>
    <m/>
    <m/>
    <m/>
    <s v="Internal management"/>
    <s v="Internal primary processes"/>
    <x v="0"/>
    <m/>
    <m/>
    <m/>
    <s v="G2G"/>
    <s v="Historical Data"/>
    <s v="Historical Data"/>
    <s v="Detection systems"/>
    <m/>
    <m/>
    <s v="Organizational / Sustained Change"/>
    <b v="0"/>
    <m/>
    <m/>
    <m/>
    <m/>
    <m/>
    <s v="Improved Administration Efficency"/>
    <s v="Improved Administrative Efficiency"/>
    <m/>
    <m/>
    <s v="x"/>
    <m/>
    <m/>
    <m/>
    <m/>
    <b v="0"/>
    <m/>
    <m/>
    <m/>
    <s v="AI-SCORE, a project to calculate prognostic risk from Covid-19"/>
    <s v="validated"/>
    <x v="0"/>
    <m/>
    <s v="POLIMI"/>
    <d v="2022-01-10T00:00:00"/>
    <m/>
  </r>
  <r>
    <s v="AD_Prog_299"/>
    <s v="Computer vision e-scooter technology to be trialled in UK city"/>
    <s v="https://www.smartcitiesworld.net/news/computer-vision-e-scooter-technology-to-be-trialled-in-uk-city-6595"/>
    <s v="City of Northampton"/>
    <s v="Micromobility specialists Voi and Luna are working together on the pilot programme that uses AI technology to detect when an e-scooter leaves the road and rides on a pavement. The two-stage pilot involves installing artificial intelligence (AI) technology that can detect when an e-scooter leaves the road and rides on a pavement, or when the vehicle is parked incorrectly."/>
    <s v="Local"/>
    <x v="10"/>
    <s v="UK"/>
    <s v="City of Northampton"/>
    <s v="Local Government"/>
    <x v="3"/>
    <s v="Transport"/>
    <x v="6"/>
    <x v="7"/>
    <m/>
    <s v="Perception"/>
    <s v="Computer vision"/>
    <s v="Machine learning"/>
    <s v="Computer Vision"/>
    <s v="A-MLA"/>
    <m/>
    <m/>
    <s v="16-Transportation"/>
    <m/>
    <s v="Minimal-risk"/>
    <s v=" 0 Confident"/>
    <m/>
    <m/>
    <m/>
    <s v="Analysis, monitoring and regulatory research"/>
    <s v="Monitoring policy implementation"/>
    <x v="0"/>
    <m/>
    <m/>
    <m/>
    <s v="G2G"/>
    <s v="Dynamic Data"/>
    <s v="Streaming Data"/>
    <s v="Smart city"/>
    <m/>
    <m/>
    <s v="Incremental / Technical Change"/>
    <b v="0"/>
    <m/>
    <m/>
    <m/>
    <m/>
    <m/>
    <s v="Improved Administration Efficency"/>
    <s v="Improved Administrative Efficiency"/>
    <m/>
    <s v="x"/>
    <s v="x"/>
    <m/>
    <m/>
    <m/>
    <m/>
    <b v="0"/>
    <m/>
    <m/>
    <m/>
    <s v="Computer vision e-scooter technology to be trialled in UK city"/>
    <s v="validated"/>
    <x v="0"/>
    <m/>
    <s v="POLIMI"/>
    <d v="2022-01-10T00:00:00"/>
    <m/>
  </r>
  <r>
    <s v="AD_Prog_300"/>
    <s v="Rome conducts smart city trial of intelligent vision sensors"/>
    <s v="https://www.smartcitiesworld.net/news/rome-conducts-smart-city-trial-of-intelligent-vision-sensors-6466"/>
    <s v="City of Rome"/>
    <s v="Image sensors with artificial intelligence processing functionality are at the core of three trials being run to help cut the city’s transport-related pollution and accidents at pedestrian crossings."/>
    <s v="Regional"/>
    <x v="12"/>
    <s v="ITI43"/>
    <s v="City of Rome"/>
    <s v="Local Government"/>
    <x v="2"/>
    <s v="Environmental protection n.e.c."/>
    <x v="6"/>
    <x v="7"/>
    <m/>
    <s v="Perception"/>
    <s v="Computer vision"/>
    <s v="Machine learning"/>
    <s v="Intelligent Object"/>
    <s v="A-MLA"/>
    <m/>
    <m/>
    <m/>
    <s v="Use critical realtime data"/>
    <s v="Limited-risk"/>
    <s v=" 0 Confident"/>
    <m/>
    <m/>
    <m/>
    <s v="Enforcement"/>
    <s v="Smart Recognition processes"/>
    <x v="0"/>
    <m/>
    <m/>
    <m/>
    <s v="G2G"/>
    <s v="Dynamic Data"/>
    <s v="Dynamic Data"/>
    <s v="Smart city"/>
    <m/>
    <m/>
    <s v="Organizational / Sustained Change"/>
    <b v="0"/>
    <m/>
    <m/>
    <m/>
    <m/>
    <m/>
    <s v="Improved Administration Efficency"/>
    <s v="Improved Administrative Efficiency"/>
    <m/>
    <s v="x"/>
    <m/>
    <m/>
    <m/>
    <m/>
    <m/>
    <b v="0"/>
    <m/>
    <m/>
    <m/>
    <s v="Rome conducts smart city trial of intelligent vision sensors"/>
    <s v="validated"/>
    <x v="0"/>
    <m/>
    <s v="POLIMI"/>
    <d v="2022-01-10T00:00:00"/>
    <m/>
  </r>
  <r>
    <s v="AD_Prog_301"/>
    <s v="Dublin to host AI-powered e-scooter research project"/>
    <s v="https://www.smartcitiesworld.net/news/dublin-to-host-ai-powered-e-scooter-research-project-6298"/>
    <s v="City of Dublin"/>
    <s v="It will operate on Dublin City University campuses and aims to improve e-scooter safety and explore smart city use cases for computer vision-equipped micro-mobility vehicles. "/>
    <s v="Regional"/>
    <x v="17"/>
    <s v="IE"/>
    <s v="Dublin City University"/>
    <s v="Academic-Research"/>
    <x v="2"/>
    <s v="Environmental protection n.e.c."/>
    <x v="6"/>
    <x v="7"/>
    <m/>
    <s v="Perception"/>
    <s v="Computer vision"/>
    <s v="Machine learning"/>
    <s v="Computer Vision"/>
    <s v="A-MLA"/>
    <m/>
    <m/>
    <m/>
    <m/>
    <s v="Minimal-risk"/>
    <s v=" 0 Confident"/>
    <m/>
    <m/>
    <m/>
    <s v="Public services and engagement"/>
    <s v="Service personalisation (various)"/>
    <x v="0"/>
    <m/>
    <m/>
    <m/>
    <s v="G2C"/>
    <s v="Dynamic Data"/>
    <s v="Location Data"/>
    <s v="Smart city"/>
    <m/>
    <m/>
    <s v="Incremental / Technical Change"/>
    <s v="Improved Public Service"/>
    <m/>
    <m/>
    <m/>
    <s v="x"/>
    <m/>
    <b v="0"/>
    <b v="0"/>
    <m/>
    <m/>
    <m/>
    <m/>
    <m/>
    <m/>
    <m/>
    <b v="0"/>
    <m/>
    <m/>
    <m/>
    <s v="Dublin to host AI-powered e-scooter research project"/>
    <s v="validated"/>
    <x v="0"/>
    <m/>
    <s v="POLIMI"/>
    <d v="2022-01-10T00:00:00"/>
    <m/>
  </r>
  <r>
    <s v="AD_Prog_302"/>
    <s v="Helsinki trials AI and automation as part of its drive to digital services"/>
    <s v="https://www.smartcitiesworld.net/news/helsinki-trials-ai-and-automation-as-part-of-its-drive-to-digital-services-6053"/>
    <s v="City of Helsinki _x000a_tel.+358 9 3101691"/>
    <s v="Earlier this year it completed its second campaign of “agile trials” in the City’s Experimentation Accelerator, which tested 10 ideas submitted by city employees for the use of AI and automation. The City’s latest trials focusing on AI and robotic process automation sought answers to a variety of questions, such as the following: can AI help with the management of employment?_x000a_can AI benefit work shift planning?_x000a_can AI help gain a more realistic and accurate situational picture of traffic emissions in Helsinki?_x000a_can AI help with the analysis of performance reviews to enable the development needs of employees to be supported better than before?_x000a_can robotic process automation be used to facilitate the quality monitoring of student information?_x000a_can a chatbot guide and advise business travellers?_x000a_what is the benefit of a neural network-based AI identifying signatures in PDF documents?_x000a_“The trials have also confirmed that it is often not necessary to replace an entire work phase with a robot. In many cases, robot assistance is enough,” said project manager Ville Meloni."/>
    <s v="Regional"/>
    <x v="7"/>
    <s v="FI"/>
    <s v="City of Helsinki"/>
    <s v="Local Government"/>
    <x v="1"/>
    <s v="General services."/>
    <x v="4"/>
    <x v="7"/>
    <m/>
    <s v="Planning"/>
    <s v="Automated reasoning"/>
    <m/>
    <s v="Intelligent Data Processing"/>
    <s v="B-LGA"/>
    <m/>
    <m/>
    <m/>
    <m/>
    <s v="Minimal-risk"/>
    <s v=" 0 Confident"/>
    <m/>
    <m/>
    <m/>
    <s v="Public services and engagement"/>
    <s v="Service integration (various)"/>
    <x v="0"/>
    <m/>
    <m/>
    <m/>
    <s v="G2G"/>
    <s v="Historical Data"/>
    <s v="Historical Data"/>
    <s v="Process digitalisation"/>
    <m/>
    <m/>
    <s v="Organizational / Sustained Change"/>
    <b v="0"/>
    <m/>
    <m/>
    <m/>
    <m/>
    <m/>
    <s v="Improved Administration Efficency"/>
    <s v="Improved Administrative Efficiency"/>
    <m/>
    <m/>
    <s v="x"/>
    <m/>
    <m/>
    <m/>
    <m/>
    <b v="0"/>
    <m/>
    <m/>
    <m/>
    <s v="Helsinki trials AI and automation as part of its drive to digital services"/>
    <s v="validated"/>
    <x v="0"/>
    <m/>
    <s v="POLIMI"/>
    <d v="2022-01-10T00:00:00"/>
    <m/>
  </r>
  <r>
    <s v="AD_Prog_309"/>
    <s v="Chatbot Comune di Collegno (TO)"/>
    <s v="https://www.comune.collegno.to.it/home"/>
    <s v="Comune di Collegno (TO) _x000a_Tel. +39 011 40151_x000a_Pec:posta@cert.comune.collegno.to.it"/>
    <s v="Chatbot to support citizen in assistance on Citizen Public Registry service and Separate Waste Collection service"/>
    <s v="Local"/>
    <x v="12"/>
    <s v="ITC11"/>
    <s v="Collegno Municipality"/>
    <s v="Local Government"/>
    <x v="1"/>
    <s v="General services."/>
    <x v="1"/>
    <x v="7"/>
    <m/>
    <s v="Communication"/>
    <s v="Natural language processing"/>
    <s v="Machine learning"/>
    <s v="chatbot"/>
    <s v="A-MLA"/>
    <m/>
    <m/>
    <m/>
    <m/>
    <s v="Minimal-risk"/>
    <s v=" 0 Confident"/>
    <m/>
    <m/>
    <m/>
    <s v="Public services and engagement"/>
    <s v="Engagement management"/>
    <x v="0"/>
    <m/>
    <m/>
    <m/>
    <s v="G2C"/>
    <s v="Dynamic Data"/>
    <s v="Dynamic Data"/>
    <s v="Public Services and engagement"/>
    <m/>
    <m/>
    <s v="Incremental / Technical Change"/>
    <s v="Improved Public Service"/>
    <m/>
    <s v="x"/>
    <m/>
    <s v="x"/>
    <m/>
    <b v="0"/>
    <b v="0"/>
    <m/>
    <m/>
    <m/>
    <m/>
    <m/>
    <m/>
    <m/>
    <b v="0"/>
    <m/>
    <m/>
    <m/>
    <s v="Comune di Collegno"/>
    <s v="validated"/>
    <x v="0"/>
    <m/>
    <s v="POLIMI"/>
    <d v="2022-01-10T00:00:00"/>
    <m/>
  </r>
  <r>
    <s v="AD_Prog_311"/>
    <s v="MARVEL project in Trento: monitoring crowd in the city"/>
    <s v="https://www.marvel-project.eu/smart-region-the-case-of-trento/"/>
    <s v=" marvel-info@marvel-project.eu"/>
    <s v="Project Pilot in Trento is focusing: _x000a_I. Crowd monitoring_x000a_II. Detecting criminal / anti-social behaviours_x000a_III. Subway monitoring_x000a_IV. Monitoring of parking places_x000a_V. Analysis of a specific area​"/>
    <s v="Multinational"/>
    <x v="12"/>
    <s v="ITH20"/>
    <s v="Foundation for Research and Technology Hellas"/>
    <s v="Consortium"/>
    <x v="5"/>
    <s v="Police Services"/>
    <x v="6"/>
    <x v="7"/>
    <m/>
    <s v="Communication"/>
    <s v="Natural language processing"/>
    <s v="Machine learning"/>
    <s v="text analysis"/>
    <s v="A-MLA"/>
    <m/>
    <m/>
    <m/>
    <s v="Use critical realtime data"/>
    <s v="Limited-risk"/>
    <s v=" 0 Confident"/>
    <m/>
    <m/>
    <m/>
    <s v="Analysis, monitoring and regulatory research"/>
    <s v="Prediction and planning "/>
    <x v="0"/>
    <m/>
    <m/>
    <m/>
    <s v="G2G"/>
    <s v="Dynamic Data"/>
    <s v="Location Data"/>
    <s v="Smart city"/>
    <m/>
    <m/>
    <s v="Organizational / Sustained Change"/>
    <b v="0"/>
    <m/>
    <m/>
    <m/>
    <m/>
    <m/>
    <s v="Improved Administration Efficency"/>
    <s v="Improved Administrative Efficiency"/>
    <m/>
    <m/>
    <s v="x"/>
    <m/>
    <m/>
    <m/>
    <m/>
    <b v="0"/>
    <m/>
    <m/>
    <m/>
    <s v="MARVEL (Trento)"/>
    <s v="validated"/>
    <x v="0"/>
    <m/>
    <s v="POLIMI"/>
    <d v="2022-01-10T00:00:00"/>
    <m/>
  </r>
  <r>
    <s v="AD_Prog_312"/>
    <s v="Chatbot Covibot Provincia Trento (TN) "/>
    <s v="Covibot Trento"/>
    <s v="URP - Ufficio Rapporti con il Pubblico_x000a_Indirizzo: via Degasperi 77 (Palazzo Stella) piano terra, 38123 Trento_x000a_Telefono: +39 0461 904172 - 848 806806_x000a_Email: urp@apss.tn.it"/>
    <s v="Chatbot that provides information on tampons, isolation, quarantine and the anti Covid-19 vaccination campaign in Trentino"/>
    <s v="Regional"/>
    <x v="12"/>
    <s v="ITH20"/>
    <s v="Autonomous Province of Trento - Health Agency"/>
    <s v="Local Government"/>
    <x v="1"/>
    <s v="General services."/>
    <x v="1"/>
    <x v="7"/>
    <m/>
    <s v="Communication"/>
    <s v="Natural language processing"/>
    <s v="Machine learning"/>
    <s v="chatbot"/>
    <s v="A-MLA"/>
    <m/>
    <m/>
    <m/>
    <m/>
    <s v="Minimal-risk"/>
    <s v=" 0 Confident"/>
    <m/>
    <m/>
    <m/>
    <s v="Public services and engagement"/>
    <s v="Engagement management"/>
    <x v="0"/>
    <m/>
    <m/>
    <m/>
    <s v="G2C"/>
    <s v="Dynamic Data"/>
    <s v="Dynamic Data"/>
    <s v="Public Services and engagement"/>
    <m/>
    <m/>
    <s v="Incremental / Technical Change"/>
    <s v="Improved Public Service"/>
    <m/>
    <s v="x"/>
    <m/>
    <s v="x"/>
    <m/>
    <b v="0"/>
    <b v="0"/>
    <m/>
    <m/>
    <m/>
    <m/>
    <m/>
    <m/>
    <m/>
    <b v="0"/>
    <m/>
    <m/>
    <m/>
    <s v="Covibot Trento"/>
    <s v="validated"/>
    <x v="0"/>
    <m/>
    <s v="POLIMI"/>
    <d v="2022-01-10T00:00:00"/>
    <m/>
  </r>
  <r>
    <s v="AD_Prog_313"/>
    <s v="Belgian city uses artificial intelligence to tackle noise pollution"/>
    <s v="Belgian city uses artificial intelligence to tackle noise pollution"/>
    <s v="Stad Genk_x000a_Adres_x000a_Stadsplein 1_x000a_,3600Genk_x000a_tel._x000a_089 65 36 00_x000a_E-mail_x000a_info@genk.be"/>
    <s v="The Belgian city of Genk is working with Nokia to quantify the level of noise pollution along one of the city’s high streets. Authorities in the city want to address the health and safety concerns of residents and visitors enduring excessive noise from modified exhaust systems on cars, motorbikes and other vehicles travelling on the Stalenstraat._x000a_Nokia is deploying its artificial intelligence (AI)-powered Scene Analytics technology for the proof-of-concept project. The solution utilises data from microphones and installed cameras, used as IoT sensors along the road. If an approaching vehicle exceeds the pre-determined threshold, the street-deployed microphones and cameras begin recording._x000a_Nokia Scene Analytics adds intelligence to the event data transmitted from the sensors using a decibel-powered algorithm for audio analysis and automated number plate recognition (ANPR). This information is sent to authorities who receive quantified observations and orientations in order to make informed decisions on ‘if’ and ’how’ they will address the issue."/>
    <s v="Local"/>
    <x v="2"/>
    <s v="BE22"/>
    <s v="City of Genk"/>
    <s v="Local Government"/>
    <x v="2"/>
    <s v="Environmental protection n.e.c."/>
    <x v="6"/>
    <x v="7"/>
    <m/>
    <s v="Perception"/>
    <s v="Audio processing"/>
    <s v="Machine learning"/>
    <s v="Intelligent Object"/>
    <s v="A-MLA"/>
    <m/>
    <m/>
    <m/>
    <m/>
    <s v="Minimal-risk"/>
    <s v=" 0 Confident"/>
    <m/>
    <m/>
    <m/>
    <s v="Analysis, monitoring and regulatory research"/>
    <s v="Monitoring policy implementation"/>
    <x v="0"/>
    <m/>
    <m/>
    <m/>
    <s v="G2G"/>
    <s v="Dynamic Data"/>
    <s v="Location Data"/>
    <s v="Smart city"/>
    <m/>
    <m/>
    <s v="Organizational / Sustained Change"/>
    <b v="0"/>
    <m/>
    <m/>
    <m/>
    <m/>
    <m/>
    <s v="Improved Administration Efficency"/>
    <s v="Improved Administrative Efficiency"/>
    <m/>
    <s v="x"/>
    <m/>
    <m/>
    <m/>
    <m/>
    <m/>
    <b v="0"/>
    <m/>
    <m/>
    <m/>
    <s v="Belgian city uses artificial intelligence to tackle noise pollution"/>
    <s v="validated"/>
    <x v="0"/>
    <m/>
    <s v="POLIMI"/>
    <d v="2022-01-10T00:00:00"/>
    <m/>
  </r>
  <r>
    <s v="AD_Prog_315"/>
    <s v="INPS project in the UNESCO World Top 10 for artificial intelligence"/>
    <s v="Progetto Inps nella Top 10 mondiale Unesco per intelligenza artificiale"/>
    <s v="INPS Direzione Generale Roma_x000a_Address: Via Ciro il Grande, 21, 00144 Roma RM, Italy_x000a_Phone: +39 803 164"/>
    <s v="The plan to make the communication flow of millions of certified e-mails (certified e-mails) more efficient. The project focuses on making the communication flow of the millions of PECs sent to INPS every year more efficient, through a system that is able to understand the content of the PEC received and automatically direct it to the INPS operator more specialized in the specific response. This has a twofold advantage: it cuts down on INPS communication and response times to the applicant; and optimizes the work of operators by allowing them to devote themselves to activities with maximum added value for the user."/>
    <s v="National"/>
    <x v="12"/>
    <s v="IT"/>
    <s v="INPS - Italy"/>
    <s v="Central-Government"/>
    <x v="1"/>
    <s v="General services."/>
    <x v="4"/>
    <x v="7"/>
    <m/>
    <s v="Learning"/>
    <s v="Machine learning"/>
    <s v="Machine learning"/>
    <s v="Intelligent Data Processing"/>
    <s v="A-MLA"/>
    <m/>
    <m/>
    <m/>
    <m/>
    <s v="Minimal-risk"/>
    <s v=" 0 Confident"/>
    <m/>
    <m/>
    <m/>
    <s v="Internal management"/>
    <s v="Internal support processes"/>
    <x v="0"/>
    <m/>
    <m/>
    <m/>
    <s v="G2G"/>
    <s v="Historical Data"/>
    <s v="Historical Data"/>
    <s v="Business intelligence"/>
    <m/>
    <m/>
    <s v="Organizational / Sustained Change"/>
    <b v="0"/>
    <m/>
    <m/>
    <m/>
    <m/>
    <m/>
    <s v="Improved Administration Efficency"/>
    <s v="Improved Administrative Efficiency"/>
    <m/>
    <m/>
    <s v="x"/>
    <m/>
    <m/>
    <m/>
    <m/>
    <b v="0"/>
    <m/>
    <m/>
    <m/>
    <s v="Progetto Inps nella Top 10 mondiale Unesco per intelligenza artificiale"/>
    <s v="validated"/>
    <x v="0"/>
    <m/>
    <s v="POLIMI"/>
    <d v="2022-01-10T00:00:00"/>
    <m/>
  </r>
  <r>
    <s v="IPSO-200095"/>
    <s v="Self Sovereign Attendancy"/>
    <s v="https://northsearegion.eu/media/16508/pilot-story-blockchainlab-drenthe-3.pdf"/>
    <m/>
    <s v="At many conferences, events and classes, attendees are required to sign in via some form of attendance list. They often end up putting their name and signature on a public list, which many people can see or access. The typical registration sheet - usually a paper list open for everybody to see, is outdated and is often not GDPR compliant, as anybody with access to the list can copy the information on it. If any of the organizations involved had an incentive to manipulate the attendance numbers, a paper attendee list is very susceptible to fraud. Blockchain technology can offer a solution to this problem with the development of the Self Sovereign Attendance App. With this app, based on IOTA, people can check in on a decentralized blockchain, which is immutable, transparent and cryptographically protected, so that only the authorized parties can access and see attendee data. The proof of concept was successful, and BlockchainLab is continuing to develop the pilot building prototypes for the production app. With this solution, it has been shown how a blockchain-enabled solution can improve the safety, trust and fairness for different groups of users and organisations. _x000a_"/>
    <s v="Local"/>
    <x v="13"/>
    <s v="NL"/>
    <s v="Blockchainlab Drenthe"/>
    <s v="Local Government"/>
    <x v="1"/>
    <s v="General services."/>
    <x v="4"/>
    <x v="7"/>
    <m/>
    <m/>
    <m/>
    <m/>
    <m/>
    <m/>
    <m/>
    <m/>
    <m/>
    <m/>
    <m/>
    <m/>
    <m/>
    <m/>
    <m/>
    <s v="Public services and engagement"/>
    <s v="Data Sharing Management"/>
    <x v="1"/>
    <s v="No"/>
    <s v="No"/>
    <s v="No"/>
    <s v="G2C"/>
    <m/>
    <m/>
    <m/>
    <m/>
    <m/>
    <m/>
    <s v="Improved Public Service"/>
    <m/>
    <s v="x"/>
    <m/>
    <m/>
    <s v="x"/>
    <s v="Open Government Capabilities"/>
    <b v="0"/>
    <m/>
    <m/>
    <m/>
    <m/>
    <m/>
    <m/>
    <m/>
    <b v="0"/>
    <m/>
    <m/>
    <m/>
    <s v="https://northsearegion.eu/media/16508/pilot-story-blockchainlab-drenthe-3.pdf"/>
    <s v="validated"/>
    <x v="0"/>
    <m/>
    <s v="Jaume Martin"/>
    <d v="2022-05-02T00:00:00"/>
    <m/>
  </r>
  <r>
    <s v="IPSO-200096"/>
    <s v="Generating Health Certificates"/>
    <s v="https://northsearegion.eu/media/16529/pilot-story-oldenburg.pdf"/>
    <m/>
    <s v="Like other Cities in Germany, Oldenburg has to register local sex workers as required by the ‘Prostitutes Protection Act’ a German Federal Law that came into force in July 2017. One of the problems that health organizations in Oldenburg are dealing with is that of fake or invalid registration certificates. The blockchain solution developed ensures the accuracy, integrity, and source of the certificates, while also maintaining the sex worker's privacy and provides a way to prove that the sex worker’s health certificate is up to date. Scalability, no transaction fees, and security made IOTA the selected technology solution for this use-case."/>
    <s v="Local"/>
    <x v="1"/>
    <s v="DE"/>
    <s v="University of Oldenburg,"/>
    <s v="Local Government"/>
    <x v="4"/>
    <s v="Public health services."/>
    <x v="4"/>
    <x v="7"/>
    <m/>
    <m/>
    <m/>
    <m/>
    <m/>
    <m/>
    <m/>
    <m/>
    <m/>
    <m/>
    <m/>
    <m/>
    <m/>
    <m/>
    <m/>
    <s v="Public services and engagement"/>
    <s v="Certification and validation processes"/>
    <x v="1"/>
    <s v="No"/>
    <s v="No"/>
    <s v="No"/>
    <s v="G2C"/>
    <m/>
    <m/>
    <m/>
    <m/>
    <m/>
    <m/>
    <s v="Improved Public Service"/>
    <m/>
    <s v="x"/>
    <s v="x"/>
    <s v="x"/>
    <m/>
    <s v="Open Government Capabilities"/>
    <b v="0"/>
    <m/>
    <m/>
    <m/>
    <m/>
    <m/>
    <m/>
    <m/>
    <s v="Open government capabilities"/>
    <s v="x"/>
    <m/>
    <m/>
    <s v="https://northsearegion.eu/media/16529/pilot-story-oldenburg.pdf"/>
    <s v="validated"/>
    <x v="0"/>
    <m/>
    <s v="Jaume Martin"/>
    <d v="2022-05-02T00:00:00"/>
    <m/>
  </r>
  <r>
    <s v="IPSO-200097"/>
    <s v="Healthy on the Blockchain "/>
    <s v="https://northsearegion.eu/bling/use-cases/use-case-6-city-of-roeselare-howest/"/>
    <m/>
    <s v="The university of Applied Sciences HOWEST (Belgium) and the municipality of Roeselare (Belgium) have developed the 'Healthy on the blockchain' pilot. The intention of his blockchain pilot is to stimulate healthy living and active training for employees of the city of Roeselare. Wearables are distributed amongst employees and on an app the progress of the training can be followed/tracked. A personal coach is furthermore available for advise on how to pursue a healthy livestyle. Healthy on the Blockchain (HoB) offers a preventive health program to organisations, with a user-friendly on-boarding process and a secure connection between trainer and trainee. The data is well protected via blockchain, so that employees do not have to worry that their data will be accessible by the HRM department. This is one of the pillars of this pilot: trust in blockchain, trust in the own data, trust in the own privacy."/>
    <s v="Local"/>
    <x v="2"/>
    <s v="BE"/>
    <s v="Municipality of Roeselare"/>
    <s v="Local Government"/>
    <x v="4"/>
    <s v="Public health services."/>
    <x v="4"/>
    <x v="7"/>
    <m/>
    <m/>
    <m/>
    <m/>
    <m/>
    <m/>
    <m/>
    <m/>
    <m/>
    <m/>
    <m/>
    <m/>
    <m/>
    <m/>
    <m/>
    <s v="Public services and engagement"/>
    <s v="Data Sharing Management"/>
    <x v="1"/>
    <s v="No"/>
    <s v="No"/>
    <s v="No"/>
    <s v="G2C"/>
    <m/>
    <m/>
    <m/>
    <m/>
    <m/>
    <m/>
    <s v="Improved Public Service"/>
    <m/>
    <s v="x"/>
    <s v="x"/>
    <s v="x"/>
    <m/>
    <s v="Open Government Capabilities"/>
    <b v="0"/>
    <m/>
    <m/>
    <m/>
    <m/>
    <m/>
    <m/>
    <m/>
    <s v="Open government capabilities"/>
    <s v="x"/>
    <m/>
    <m/>
    <s v="https://northsearegion.eu/bling/use-cases/use-case-6-city-of-roeselare-howest/"/>
    <s v="validated"/>
    <x v="0"/>
    <m/>
    <s v="Jaume Martin"/>
    <d v="2022-05-02T00:00:00"/>
    <m/>
  </r>
  <r>
    <s v="IPSO-200098"/>
    <s v="Mobiliti App"/>
    <s v="https://www.nieuwsblad.be/cnt/dmf20210607_94925367"/>
    <m/>
    <s v="The Security &amp; Privacy research group of the West-Flemish university of applied sciences Howest has developed 'Mobiliti' in collaboration with the city of Deinze, Actief Interim and the business association De Prijkels. Mobiliti is a 'ride sharing platform', an app intended to make the business park accessible to students and school leavers."/>
    <s v="Local"/>
    <x v="2"/>
    <s v="BE"/>
    <s v="City of Deinze"/>
    <s v="Local Government"/>
    <x v="1"/>
    <s v="Transport"/>
    <x v="4"/>
    <x v="7"/>
    <m/>
    <m/>
    <m/>
    <m/>
    <m/>
    <m/>
    <m/>
    <m/>
    <m/>
    <m/>
    <m/>
    <m/>
    <m/>
    <m/>
    <m/>
    <s v="Public services and engagement"/>
    <s v="Authentication of self-sovereign Digital ID services"/>
    <x v="1"/>
    <s v="No"/>
    <s v="No"/>
    <s v="No"/>
    <s v="G2C"/>
    <m/>
    <m/>
    <m/>
    <m/>
    <m/>
    <m/>
    <s v="Improved Public Service"/>
    <m/>
    <s v="x"/>
    <m/>
    <m/>
    <s v="x"/>
    <b v="0"/>
    <b v="0"/>
    <m/>
    <m/>
    <m/>
    <m/>
    <m/>
    <m/>
    <m/>
    <s v="Open government capabilities"/>
    <s v="x"/>
    <m/>
    <m/>
    <s v="https://www.nieuwsblad.be/cnt/dmf20210607_94925367"/>
    <s v="validated"/>
    <x v="0"/>
    <m/>
    <s v="Jaume Martin"/>
    <d v="2022-05-02T00:00:00"/>
    <m/>
  </r>
  <r>
    <s v="AIWT6-901"/>
    <s v="Deep learning for mapping urban areas: challenges and opportunities"/>
    <s v="https://www.ulb.be/medias/fichier/mboga-public-announcement_1634292396042-pdf"/>
    <s v="Nicholus MBOGA, ULB / UA"/>
    <m/>
    <m/>
    <x v="2"/>
    <s v="BE"/>
    <s v="Université Libre de Bruxelles"/>
    <m/>
    <x v="1"/>
    <s v="General public services n.e.c."/>
    <x v="4"/>
    <x v="12"/>
    <m/>
    <s v="Perception"/>
    <s v="Computer vision"/>
    <s v="Machine learning"/>
    <m/>
    <m/>
    <m/>
    <m/>
    <m/>
    <m/>
    <s v="Limited-risk"/>
    <m/>
    <m/>
    <m/>
    <m/>
    <s v="Analysis, monitoring and regulatory research"/>
    <s v="Prediction and planning "/>
    <x v="0"/>
    <m/>
    <m/>
    <m/>
    <m/>
    <m/>
    <s v="Location Data"/>
    <m/>
    <m/>
    <m/>
    <m/>
    <s v="Improved Public Service"/>
    <m/>
    <s v="x"/>
    <m/>
    <m/>
    <s v="x"/>
    <b v="0"/>
    <b v="0"/>
    <m/>
    <m/>
    <m/>
    <m/>
    <m/>
    <m/>
    <m/>
    <b v="0"/>
    <m/>
    <m/>
    <m/>
    <m/>
    <s v="validated"/>
    <x v="0"/>
    <m/>
    <s v="Jaume Martin"/>
    <d v="2022-05-02T00:00:00"/>
    <m/>
  </r>
  <r>
    <s v="AIWT6-902"/>
    <s v="Asbestos suspect roofs from aerial imagery"/>
    <s v="https://www.ai4copernicus.org/program/"/>
    <s v="Nancy VAN CAMP, Information Flanders"/>
    <m/>
    <m/>
    <x v="2"/>
    <s v="BE"/>
    <s v="Information Flanders"/>
    <m/>
    <x v="10"/>
    <m/>
    <x v="2"/>
    <x v="12"/>
    <m/>
    <s v="Perception"/>
    <s v="Computer vision"/>
    <m/>
    <m/>
    <m/>
    <m/>
    <m/>
    <m/>
    <m/>
    <s v="Limited-risk"/>
    <m/>
    <m/>
    <m/>
    <m/>
    <m/>
    <m/>
    <x v="0"/>
    <m/>
    <m/>
    <m/>
    <m/>
    <m/>
    <s v="Location Data"/>
    <m/>
    <m/>
    <m/>
    <m/>
    <b v="0"/>
    <m/>
    <m/>
    <m/>
    <m/>
    <m/>
    <b v="0"/>
    <b v="0"/>
    <m/>
    <m/>
    <m/>
    <m/>
    <m/>
    <m/>
    <m/>
    <b v="0"/>
    <m/>
    <m/>
    <m/>
    <m/>
    <s v="created"/>
    <x v="1"/>
    <m/>
    <s v="Marco Combetto"/>
    <d v="2022-05-03T00:00:00"/>
    <m/>
  </r>
  <r>
    <s v="AIWT6-903"/>
    <s v="Smart Airports: Object detection and pose estimation for airport activity monitoring"/>
    <s v="https://www.ai4copernicus.org/program/"/>
    <s v="Dimitri GRAUR, ISSeP"/>
    <m/>
    <m/>
    <x v="11"/>
    <s v="FR"/>
    <s v="ISSeP"/>
    <m/>
    <x v="10"/>
    <m/>
    <x v="2"/>
    <x v="12"/>
    <m/>
    <s v="Perception"/>
    <s v="Computer vision"/>
    <m/>
    <m/>
    <m/>
    <m/>
    <m/>
    <m/>
    <m/>
    <s v="Limited-risk"/>
    <m/>
    <m/>
    <m/>
    <m/>
    <m/>
    <m/>
    <x v="0"/>
    <m/>
    <m/>
    <m/>
    <m/>
    <m/>
    <s v="Location Data"/>
    <m/>
    <m/>
    <m/>
    <m/>
    <b v="0"/>
    <m/>
    <m/>
    <m/>
    <m/>
    <m/>
    <b v="0"/>
    <b v="0"/>
    <m/>
    <m/>
    <m/>
    <m/>
    <m/>
    <m/>
    <m/>
    <b v="0"/>
    <m/>
    <m/>
    <m/>
    <m/>
    <s v="created"/>
    <x v="1"/>
    <m/>
    <s v="Marco Combetto"/>
    <d v="2022-05-03T00:00:00"/>
    <m/>
  </r>
  <r>
    <s v="AIWT6-904"/>
    <s v="Mapping Vulnerable Populations with AI"/>
    <s v="https://www.ai4copernicus.org/program/"/>
    <s v="Rodrigo CAYE DAUDT, ETH ZURICH"/>
    <m/>
    <m/>
    <x v="27"/>
    <s v="CH"/>
    <s v="ETH ZURICH"/>
    <m/>
    <x v="10"/>
    <m/>
    <x v="2"/>
    <x v="12"/>
    <m/>
    <s v="Perception"/>
    <s v="Computer vision"/>
    <m/>
    <m/>
    <m/>
    <m/>
    <m/>
    <m/>
    <m/>
    <s v="Limited-risk"/>
    <m/>
    <m/>
    <m/>
    <m/>
    <m/>
    <m/>
    <x v="0"/>
    <m/>
    <m/>
    <m/>
    <m/>
    <m/>
    <s v="Location Data"/>
    <m/>
    <m/>
    <m/>
    <m/>
    <b v="0"/>
    <m/>
    <m/>
    <m/>
    <m/>
    <m/>
    <b v="0"/>
    <b v="0"/>
    <m/>
    <m/>
    <m/>
    <m/>
    <m/>
    <m/>
    <m/>
    <b v="0"/>
    <m/>
    <m/>
    <m/>
    <m/>
    <s v="created"/>
    <x v="1"/>
    <m/>
    <s v="Marco Combetto"/>
    <d v="2022-05-03T00:00:00"/>
    <m/>
  </r>
  <r>
    <s v="AIWT6-905"/>
    <s v="Deep learning-based mapping of tree density and species diversity in Flemish forests"/>
    <s v="https://www.ai4copernicus.org/program/"/>
    <s v="Arno LEENKNEGT, KULeuven"/>
    <m/>
    <m/>
    <x v="2"/>
    <s v="BE"/>
    <s v="KULeuven"/>
    <m/>
    <x v="10"/>
    <m/>
    <x v="2"/>
    <x v="12"/>
    <m/>
    <s v="Perception"/>
    <s v="Computer vision"/>
    <m/>
    <m/>
    <m/>
    <m/>
    <m/>
    <m/>
    <m/>
    <s v="Limited-risk"/>
    <m/>
    <m/>
    <m/>
    <m/>
    <m/>
    <m/>
    <x v="0"/>
    <m/>
    <m/>
    <m/>
    <m/>
    <m/>
    <s v="Location Data"/>
    <m/>
    <m/>
    <m/>
    <m/>
    <b v="0"/>
    <m/>
    <m/>
    <m/>
    <m/>
    <m/>
    <b v="0"/>
    <b v="0"/>
    <m/>
    <m/>
    <m/>
    <m/>
    <m/>
    <m/>
    <m/>
    <b v="0"/>
    <m/>
    <m/>
    <m/>
    <m/>
    <s v="created"/>
    <x v="1"/>
    <m/>
    <s v="Marco Combetto"/>
    <d v="2022-05-03T00:00:00"/>
    <m/>
  </r>
  <r>
    <s v="AIWT6-906"/>
    <s v="Semi-Supervised Training to Improve Detection for Satellite Images"/>
    <s v="@inproceedings{Vandeghen2022SemiSupervisedSatellite,_x000a_title = {Semi-Supervised Training to Improve Detection for Satellite Images},_x000a_author = {Vandeghen, Renaud and Cioppa, Anthony and Van Droogenbroeck, Marc},_x000a_booktitle = {AI4Copernicus: Earth Observation and Artificial Intelligence for a Safer World},_x000a_month = {May},_x000a_year = {2022},_x000a_address = {Brussels, Belgium},_x000a_keywords = {Semi-supervised, Self training, Satellite, Semantic segmentation, Artificial intelligence, Machine learning, Deep learning} url = {https://hdl.handle.net/2268/290000} _x000a_}"/>
    <s v="Anthony CIOPPA &amp; Renaud VANDEGHEN, ULiège"/>
    <m/>
    <m/>
    <x v="2"/>
    <s v="BE"/>
    <s v="Universite Liège"/>
    <m/>
    <x v="10"/>
    <m/>
    <x v="2"/>
    <x v="12"/>
    <m/>
    <s v="Perception"/>
    <s v="Computer vision"/>
    <m/>
    <m/>
    <m/>
    <m/>
    <m/>
    <m/>
    <m/>
    <s v="Limited-risk"/>
    <m/>
    <m/>
    <m/>
    <m/>
    <m/>
    <m/>
    <x v="0"/>
    <m/>
    <m/>
    <m/>
    <m/>
    <m/>
    <s v="Location Data"/>
    <m/>
    <m/>
    <m/>
    <m/>
    <b v="0"/>
    <m/>
    <m/>
    <m/>
    <m/>
    <m/>
    <b v="0"/>
    <b v="0"/>
    <m/>
    <m/>
    <m/>
    <m/>
    <m/>
    <m/>
    <m/>
    <b v="0"/>
    <m/>
    <m/>
    <m/>
    <m/>
    <s v="created"/>
    <x v="1"/>
    <m/>
    <s v="Marco Combetto"/>
    <d v="2022-05-03T00:00:00"/>
    <m/>
  </r>
  <r>
    <s v="AIWT6-907"/>
    <s v="AI based compression on Sentinel 2 data"/>
    <s v="https://remotesensing.vito.be/team/tanja-van-achteren"/>
    <s v="Tanja VAN ACHTEREN, VITO | "/>
    <m/>
    <m/>
    <x v="13"/>
    <s v="NL"/>
    <s v="VITO"/>
    <m/>
    <x v="10"/>
    <m/>
    <x v="2"/>
    <x v="12"/>
    <m/>
    <s v="Perception"/>
    <s v="Computer vision"/>
    <m/>
    <m/>
    <m/>
    <m/>
    <m/>
    <m/>
    <m/>
    <s v="Limited-risk"/>
    <m/>
    <m/>
    <m/>
    <m/>
    <m/>
    <m/>
    <x v="0"/>
    <m/>
    <m/>
    <m/>
    <m/>
    <m/>
    <s v="Location Data"/>
    <m/>
    <m/>
    <m/>
    <m/>
    <b v="0"/>
    <m/>
    <m/>
    <m/>
    <m/>
    <m/>
    <b v="0"/>
    <b v="0"/>
    <m/>
    <m/>
    <m/>
    <m/>
    <m/>
    <m/>
    <m/>
    <b v="0"/>
    <m/>
    <m/>
    <m/>
    <m/>
    <s v="created"/>
    <x v="1"/>
    <m/>
    <s v="Marco Combetto"/>
    <d v="2022-05-03T00:00:00"/>
    <m/>
  </r>
  <r>
    <s v="AIWT6-908"/>
    <s v="IADAS: project to identify individual tree and tree species based on EO and AI"/>
    <s v="https://spacebel.com/news/spacebel_closely_involved_in_the_2nd_ai4copernicus_event_eo_ai_for_a_safer_world-0/14"/>
    <s v="Pietro CECCATO, Spacebel &amp; Matthieu DUVAL, Multitel |"/>
    <m/>
    <m/>
    <x v="2"/>
    <s v="BE"/>
    <s v="Spacebel "/>
    <m/>
    <x v="10"/>
    <m/>
    <x v="2"/>
    <x v="12"/>
    <m/>
    <s v="Perception"/>
    <s v="Computer vision"/>
    <m/>
    <m/>
    <m/>
    <m/>
    <m/>
    <m/>
    <m/>
    <s v="Limited-risk"/>
    <m/>
    <m/>
    <m/>
    <m/>
    <m/>
    <m/>
    <x v="0"/>
    <m/>
    <m/>
    <m/>
    <m/>
    <m/>
    <s v="Location Data"/>
    <m/>
    <m/>
    <m/>
    <m/>
    <b v="0"/>
    <m/>
    <m/>
    <m/>
    <m/>
    <m/>
    <b v="0"/>
    <b v="0"/>
    <m/>
    <m/>
    <m/>
    <m/>
    <m/>
    <m/>
    <m/>
    <b v="0"/>
    <m/>
    <m/>
    <m/>
    <m/>
    <s v="created"/>
    <x v="1"/>
    <m/>
    <s v="Marco Combetto"/>
    <d v="2022-05-03T00:00:00"/>
    <m/>
  </r>
  <r>
    <s v="AIWT6-909"/>
    <s v="Floodwater detection in urban areas powered by AI and SAR data"/>
    <s v="https://www.list.lu/fileadmin/files/projects/Hydro-CSI/HydroCSI-list.lu-subpages-cluster3-EN.pdf"/>
    <s v="Jie ZHAO, LIST"/>
    <m/>
    <m/>
    <x v="20"/>
    <s v="LU"/>
    <s v="LIST"/>
    <m/>
    <x v="10"/>
    <m/>
    <x v="2"/>
    <x v="12"/>
    <m/>
    <s v="Perception"/>
    <s v="Computer vision"/>
    <m/>
    <m/>
    <m/>
    <m/>
    <m/>
    <m/>
    <m/>
    <s v="Limited-risk"/>
    <m/>
    <m/>
    <m/>
    <m/>
    <m/>
    <m/>
    <x v="0"/>
    <m/>
    <m/>
    <m/>
    <m/>
    <m/>
    <s v="Location Data"/>
    <m/>
    <m/>
    <m/>
    <m/>
    <b v="0"/>
    <m/>
    <m/>
    <m/>
    <m/>
    <m/>
    <s v="Open Government Capabilities"/>
    <b v="0"/>
    <m/>
    <m/>
    <m/>
    <m/>
    <m/>
    <m/>
    <m/>
    <b v="0"/>
    <m/>
    <m/>
    <m/>
    <m/>
    <s v="created"/>
    <x v="1"/>
    <m/>
    <s v="Marco Combetto"/>
    <d v="2022-05-03T00:00:00"/>
    <m/>
  </r>
  <r>
    <s v="IPSO-200099"/>
    <s v="Blockchain for Maritime Ports"/>
    <s v="https://northsearegion.eu/media/16677/logistics-in-ports-by-aalborg-university-denmark.pdf"/>
    <m/>
    <s v="The goal of this use case is to investigate the feasibility of blockchain technology within maritime port logistics and supply chain. Aalborg University’s role is to explore how blockchain technologies can be used to increase the quality of services provided from ‘Government to Businesses’ (G2B) for freight transport in ports and cities. _x000a__x000a_"/>
    <s v="Local"/>
    <x v="9"/>
    <s v="DK"/>
    <s v="University of Aalborg"/>
    <s v="Academic-Research"/>
    <x v="3"/>
    <s v="Transport"/>
    <x v="4"/>
    <x v="0"/>
    <m/>
    <m/>
    <m/>
    <m/>
    <m/>
    <m/>
    <m/>
    <m/>
    <m/>
    <m/>
    <m/>
    <m/>
    <m/>
    <m/>
    <m/>
    <s v="Public services and engagement"/>
    <s v="Data Sharing Management"/>
    <x v="1"/>
    <s v="No"/>
    <s v="No"/>
    <s v="No"/>
    <s v="G2C"/>
    <m/>
    <m/>
    <m/>
    <m/>
    <m/>
    <m/>
    <s v="Improved Public Service"/>
    <m/>
    <s v="x"/>
    <s v="x"/>
    <s v="x"/>
    <m/>
    <s v="Open Government Capabilities"/>
    <b v="0"/>
    <m/>
    <m/>
    <m/>
    <m/>
    <m/>
    <m/>
    <m/>
    <s v="Open government capabilities"/>
    <s v="x"/>
    <m/>
    <m/>
    <s v="https://northsearegion.eu/media/16677/logistics-in-ports-by-aalborg-university-denmark.pdf"/>
    <s v="validated"/>
    <x v="0"/>
    <m/>
    <s v="Jaume Martin"/>
    <d v="2022-05-03T00:00:00"/>
    <m/>
  </r>
  <r>
    <s v="IPSO-200100"/>
    <s v="Transparent management of public accounts"/>
    <s v="https://token-project.eu/use-cases/"/>
    <m/>
    <s v="This is a use case of the EU funded project, TOKEN. The objective of this project is to incorporate blockchain into active Smart Cities projects in Central Macedonia, in the municipality of Katerini, creating a transparent system for procurements and a blockchain-based e-voting system for the participation of citizens in public spending."/>
    <s v="Local"/>
    <x v="28"/>
    <s v="EL"/>
    <s v="Centre for Research and Technology-Hellas (CERTH)"/>
    <s v="Academic-Research"/>
    <x v="1"/>
    <s v="General services."/>
    <x v="4"/>
    <x v="0"/>
    <m/>
    <m/>
    <m/>
    <m/>
    <m/>
    <m/>
    <m/>
    <m/>
    <m/>
    <m/>
    <m/>
    <m/>
    <m/>
    <m/>
    <m/>
    <s v="Internal management"/>
    <s v="Procurement management"/>
    <x v="1"/>
    <s v="No"/>
    <s v="No"/>
    <s v="No"/>
    <s v="G2G"/>
    <m/>
    <m/>
    <m/>
    <m/>
    <m/>
    <m/>
    <b v="0"/>
    <m/>
    <m/>
    <m/>
    <m/>
    <m/>
    <s v="Improved Administration Efficency"/>
    <s v="Improved Administrative Efficiency"/>
    <m/>
    <s v="x"/>
    <s v="x"/>
    <s v="x"/>
    <s v="x"/>
    <s v="x"/>
    <s v="x"/>
    <s v="Open government capabilities"/>
    <s v="x"/>
    <m/>
    <s v="x"/>
    <s v="https://token-project.eu/use-cases/"/>
    <s v="validated"/>
    <x v="0"/>
    <m/>
    <s v="Jaume Martin"/>
    <d v="2022-05-03T00:00:00"/>
    <m/>
  </r>
  <r>
    <s v="IPSO-200101"/>
    <s v="ONCE project: Sovereign Data and_x000a_Self Sovereign Identity"/>
    <s v="https://once-identity.de/"/>
    <m/>
    <s v="ONCE develops an app and IT systems for digital identity data managed on a smartphone. ONCE initially concentrated on the state of Hesse,_x000a_as well as cities and districts in Bavaria and North-RhineWestphalia. The three use cases_x000a_comprise regional e-government, mobility, and hotel and tourism, while building on_x000a_OPTIMOS 2.0, in addition to traditional SSI. ONCE stands for &quot;simply register online&quot;. Bundesdruckerei GmbH coordinates the cooperation between 40 industrial companies, research institutions and municipalities. 14 companies and research institutions receive funding from the BMWK as part of the &quot;Showcase secure digital identities&quot; funding program. "/>
    <s v="Regional"/>
    <x v="1"/>
    <s v="DE"/>
    <s v="Bundesdruckerei GmbH"/>
    <s v="Consortium"/>
    <x v="1"/>
    <s v="General services."/>
    <x v="4"/>
    <x v="0"/>
    <m/>
    <m/>
    <m/>
    <m/>
    <m/>
    <m/>
    <m/>
    <m/>
    <m/>
    <m/>
    <m/>
    <m/>
    <m/>
    <m/>
    <m/>
    <s v="Public services and engagement"/>
    <s v="Authentication of self-sovereign Digital ID services"/>
    <x v="1"/>
    <s v="No"/>
    <s v="No"/>
    <s v="No"/>
    <s v="G2C"/>
    <m/>
    <m/>
    <m/>
    <m/>
    <m/>
    <m/>
    <s v="Improved Public Service"/>
    <m/>
    <s v="x"/>
    <s v="x"/>
    <s v="x"/>
    <m/>
    <b v="0"/>
    <b v="0"/>
    <m/>
    <m/>
    <m/>
    <m/>
    <m/>
    <m/>
    <m/>
    <s v="Open government capabilities"/>
    <s v="x"/>
    <m/>
    <m/>
    <s v="https://once-identity.de/"/>
    <s v="validated"/>
    <x v="0"/>
    <m/>
    <s v="Jaume Martin"/>
    <d v="2022-05-03T00:00:00"/>
    <m/>
  </r>
  <r>
    <s v="AIWT6-910"/>
    <s v="AI Registry of Algorithms - Helsinki"/>
    <s v="https://ai.hel.fi/en/oodis-book-recommendation-service-obotti/"/>
    <m/>
    <s v="The register will grant citizens a better understanding of “why and how algorithms are being used, and who is affected, […] what data is being used, how it’s processed, how discrimination is prevented, the degree of human oversight and how risks are handled”."/>
    <m/>
    <x v="7"/>
    <s v="FI"/>
    <s v="City of Helsinki"/>
    <m/>
    <x v="1"/>
    <s v="General services."/>
    <x v="1"/>
    <x v="12"/>
    <m/>
    <s v="Communication"/>
    <s v="AI Services"/>
    <m/>
    <m/>
    <m/>
    <m/>
    <m/>
    <m/>
    <m/>
    <s v="Minimal-risk"/>
    <m/>
    <m/>
    <m/>
    <m/>
    <m/>
    <m/>
    <x v="0"/>
    <m/>
    <m/>
    <m/>
    <s v="G2C"/>
    <m/>
    <m/>
    <m/>
    <m/>
    <m/>
    <m/>
    <b v="0"/>
    <m/>
    <m/>
    <m/>
    <m/>
    <m/>
    <b v="0"/>
    <m/>
    <m/>
    <m/>
    <m/>
    <m/>
    <m/>
    <m/>
    <m/>
    <b v="0"/>
    <m/>
    <m/>
    <m/>
    <m/>
    <s v="created"/>
    <x v="1"/>
    <m/>
    <s v="Marco Combetto"/>
    <d v="2022-05-03T00:00:00"/>
    <m/>
  </r>
  <r>
    <s v="AIWT6-911"/>
    <s v="AI Registry of Algorithms - Amsterdam"/>
    <s v="https://algoritmeregister.amsterdam.nl/en/ai-register/"/>
    <m/>
    <s v="The register will grant citizens a better understanding of “why and how algorithms are being used, and who is affected, what data is being used, how it’s processed, how discrimination is prevented, the degree of human oversight and how risks are handled”. However, the Amsterdam’s algorithm register is still a beta version, and consequently, “at this moment the register is still under development and does not yet contain all the algorithms that the City of Amsterdam uses. We are hard at work to register all algorithms we use in the nearby future”."/>
    <m/>
    <x v="13"/>
    <s v="NL"/>
    <s v="City of Amsterdam"/>
    <m/>
    <x v="1"/>
    <s v="General services."/>
    <x v="1"/>
    <x v="12"/>
    <m/>
    <s v="Communication"/>
    <s v="AI Services"/>
    <m/>
    <m/>
    <m/>
    <m/>
    <m/>
    <m/>
    <m/>
    <s v="Minimal-risk"/>
    <m/>
    <m/>
    <m/>
    <m/>
    <m/>
    <m/>
    <x v="0"/>
    <m/>
    <m/>
    <m/>
    <s v="G2C"/>
    <m/>
    <m/>
    <m/>
    <m/>
    <m/>
    <m/>
    <b v="0"/>
    <m/>
    <m/>
    <m/>
    <m/>
    <m/>
    <b v="0"/>
    <m/>
    <m/>
    <m/>
    <m/>
    <m/>
    <m/>
    <m/>
    <m/>
    <b v="0"/>
    <m/>
    <m/>
    <m/>
    <m/>
    <s v="created"/>
    <x v="1"/>
    <m/>
    <s v="Marco Combetto"/>
    <d v="2022-05-03T00:00:00"/>
    <m/>
  </r>
  <r>
    <s v="AIWT6-912"/>
    <s v="AI Registry of Algorithms - Privacy network Italy"/>
    <s v="https://www.privacy-network.it/osservatorio/"/>
    <s v="Diletta Huyskes - advocacy@privacy-network.it"/>
    <s v="The Automated Administration Observatory is an overview of the algorithms and automated processes used in Italy by public administrations and the government._x000a_The Observatory aims to map all the automated processes used directly by the public administration (PA) on the Italian territory to allow citizens and those in Italy to be aware of the existence of these systems, understand how they work, and exercise their rights."/>
    <m/>
    <x v="12"/>
    <s v="IT"/>
    <s v="Privacy Network Association"/>
    <m/>
    <x v="1"/>
    <s v="General services."/>
    <x v="1"/>
    <x v="12"/>
    <m/>
    <s v="Communication"/>
    <s v="AI Services"/>
    <m/>
    <m/>
    <m/>
    <m/>
    <m/>
    <m/>
    <m/>
    <s v="Minimal-risk"/>
    <m/>
    <m/>
    <m/>
    <m/>
    <m/>
    <m/>
    <x v="0"/>
    <m/>
    <m/>
    <m/>
    <s v="G2C"/>
    <m/>
    <m/>
    <m/>
    <m/>
    <m/>
    <m/>
    <b v="0"/>
    <m/>
    <m/>
    <m/>
    <m/>
    <m/>
    <b v="0"/>
    <m/>
    <m/>
    <m/>
    <m/>
    <m/>
    <m/>
    <m/>
    <m/>
    <b v="0"/>
    <m/>
    <m/>
    <m/>
    <m/>
    <s v="created"/>
    <x v="1"/>
    <m/>
    <s v="Marco Combetto"/>
    <d v="2022-05-03T00:00:00"/>
    <m/>
  </r>
  <r>
    <s v="AIWT-915"/>
    <s v="3D Point Cloud"/>
    <s v="https://www.amsterdamintelligence.com/projects/3d-point-cloud"/>
    <m/>
    <m/>
    <m/>
    <x v="13"/>
    <s v="NL"/>
    <s v="City of Amsterdam"/>
    <m/>
    <x v="10"/>
    <m/>
    <x v="2"/>
    <x v="12"/>
    <m/>
    <m/>
    <m/>
    <m/>
    <m/>
    <m/>
    <m/>
    <m/>
    <m/>
    <m/>
    <m/>
    <m/>
    <m/>
    <m/>
    <m/>
    <m/>
    <m/>
    <x v="0"/>
    <m/>
    <m/>
    <m/>
    <s v="G2C"/>
    <m/>
    <m/>
    <m/>
    <m/>
    <m/>
    <m/>
    <b v="0"/>
    <m/>
    <m/>
    <m/>
    <m/>
    <m/>
    <b v="0"/>
    <m/>
    <m/>
    <m/>
    <m/>
    <m/>
    <m/>
    <m/>
    <m/>
    <b v="0"/>
    <m/>
    <m/>
    <m/>
    <m/>
    <s v="created"/>
    <x v="1"/>
    <m/>
    <s v="Marco Combetto"/>
    <d v="2022-05-05T00:00:00"/>
    <m/>
  </r>
  <r>
    <s v="AIWT-916"/>
    <s v="Street View Panorama Images"/>
    <s v="https://www.amsterdamintelligence.com/projects/street-view-panorama-images"/>
    <m/>
    <m/>
    <m/>
    <x v="13"/>
    <s v="NL"/>
    <s v="City of Amsterdam"/>
    <m/>
    <x v="10"/>
    <m/>
    <x v="2"/>
    <x v="12"/>
    <m/>
    <m/>
    <m/>
    <m/>
    <m/>
    <m/>
    <m/>
    <m/>
    <m/>
    <m/>
    <m/>
    <m/>
    <m/>
    <m/>
    <m/>
    <m/>
    <m/>
    <x v="0"/>
    <m/>
    <m/>
    <m/>
    <s v="G2C"/>
    <m/>
    <m/>
    <m/>
    <m/>
    <m/>
    <m/>
    <b v="0"/>
    <m/>
    <m/>
    <m/>
    <m/>
    <m/>
    <s v="Open Government Capabilities"/>
    <m/>
    <m/>
    <m/>
    <m/>
    <m/>
    <m/>
    <m/>
    <m/>
    <b v="0"/>
    <m/>
    <m/>
    <m/>
    <m/>
    <s v="created"/>
    <x v="1"/>
    <m/>
    <s v="Marco Combetto"/>
    <d v="2022-05-05T00:00:00"/>
    <m/>
  </r>
  <r>
    <s v="AIWT6-915"/>
    <s v="SmARTbot for Transport Authority"/>
    <s v="https://www.autorita-trasporti.it/comunicati-stampa/smartbot-attivo-il-nuovo-servizio-web-art-di-assistenza-digitale-per-gli-utenti/"/>
    <s v="Autorità di Regolazione dei Trasporti_x000a_Via Nizza 230, 10126 Torino_x000a_Telefono: +39 011.19212.500_x000a_E‑mail: art@autorita-trasporti.it"/>
    <s v="It is a software, developed with CSI Piemonte, which allows the Authority to provide digital assistance in real time via the web, through an &quot;intelligent conversation&quot; that takes place through the exchange of text messages in a chat, with the aim of provide information on specific topics, in an automated way, guiding navigation by topics. The chatbot, in fact, simulates and processes human conversations with the aim of providing support to users, allowing them to interact with digital devices as if they were communicating with a real operator. Users can interact with &quot;smARTbot&quot;, through a guided path by target audience, specific areas and topics, or by entering a question in natural language."/>
    <s v="National"/>
    <x v="12"/>
    <s v="IT"/>
    <s v="Autorità di Regolazione dei Trasporti"/>
    <s v="Central-Government"/>
    <x v="3"/>
    <s v="Transport"/>
    <x v="1"/>
    <x v="12"/>
    <m/>
    <s v="Communication"/>
    <s v="Natural language processing"/>
    <s v="Machine learning"/>
    <s v="chatbot"/>
    <s v="A-MLA"/>
    <m/>
    <m/>
    <s v="16-Transportation"/>
    <m/>
    <s v="Minimal-risk"/>
    <s v=" 0 Confident"/>
    <m/>
    <m/>
    <m/>
    <s v="Public services and engagement"/>
    <s v="Engagement management"/>
    <x v="0"/>
    <m/>
    <m/>
    <m/>
    <s v="G2C"/>
    <s v="Dynamic Data"/>
    <s v="Location Data"/>
    <m/>
    <m/>
    <m/>
    <m/>
    <s v="Improved Public Service"/>
    <m/>
    <m/>
    <s v="x"/>
    <s v="x"/>
    <m/>
    <b v="0"/>
    <b v="0"/>
    <m/>
    <m/>
    <m/>
    <m/>
    <m/>
    <m/>
    <m/>
    <s v="Open government capabilities"/>
    <s v="x"/>
    <m/>
    <m/>
    <s v="https://finanza.lastampa.it/News/2022/05/05/art-attivo-smartbot-il-nuovo-servizio-web-di-assistenza-digitale-per-gli-utenti/MTE3XzIwMjItMDUtMDVfVExC"/>
    <s v="validated"/>
    <x v="0"/>
    <m/>
    <s v="Marco Combetto"/>
    <d v="2022-05-06T00:00:00"/>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3">
  <r>
    <n v="1"/>
    <s v="AIWT6-1"/>
    <s v="AMS - public empolyment service"/>
    <s v="https://www.frontiersin.org/articles/10.3389/fdata.2020.00005/full"/>
    <s v=" "/>
    <s v="As of 2020, the Public Employment Service Austria (AMS) makes use of algorithmic profiling of job seekers to increase the efficiency of its counseling process and the effectiveness of active labor market programs. Based on a statistical model of job seekers' prospects on the labor market, the system—that has become known as the AMS algorithm—is designed to classify clients of the AMS into three categories: those with high chances to find a job within half a year, those with mediocre prospects on the job market, and those clients with a bad outlook of employment in the next 2 years. Depending on the category a particular job seeker is classified under, they will be offered differing support in (re)entering the labor market  A coalition of civil society organizations started a campaign to rescind an algorithm used by Austria’s employment agency. The system has been declared illegal by the Austrian data protection agency."/>
    <x v="0"/>
    <x v="0"/>
    <s v="AT"/>
    <s v="Public Employment Service Austria"/>
    <x v="0"/>
    <x v="0"/>
    <x v="0"/>
    <x v="0"/>
    <x v="0"/>
    <m/>
    <x v="0"/>
    <x v="0"/>
    <x v="0"/>
    <x v="0"/>
    <s v="A-MLA"/>
    <s v="4-Employement"/>
    <s v="4a-Employement-recruit"/>
    <m/>
    <m/>
    <s v="High-risk"/>
    <s v=" 0 Confident"/>
    <m/>
    <s v="yes"/>
    <s v="Expert and Rule based Systems, Algorithmic Decision Making"/>
    <x v="0"/>
    <x v="0"/>
    <x v="0"/>
    <m/>
    <m/>
    <m/>
    <s v="G2C"/>
    <s v="Historical Data"/>
    <s v="Historical Data"/>
    <s v="Public Services and engagement"/>
    <m/>
    <x v="0"/>
    <s v="Incremental / Technical Change"/>
    <s v="Improved Public Service"/>
    <m/>
    <m/>
    <s v="x"/>
    <s v="x"/>
    <m/>
    <s v="Open Government Capabilities"/>
    <b v="0"/>
    <m/>
    <m/>
    <m/>
    <m/>
    <m/>
    <m/>
    <m/>
    <s v="Open government capabilities"/>
    <m/>
    <m/>
    <s v="x"/>
    <s v="(https://www.derstandard.at/story/2000119486931/datenschutzbehoerde-kippt-umstrittenen-ams-algorithmus) https://www.frontiersin.org/articles/10.3389/fdata.2020.00005/full, https://amsalgorithmus.at/ and https://www.derstandard.at/story/2000119486931/datenschutzbehoerde-kippt-umstrittenen-ams-algorithmus"/>
    <s v="validated"/>
    <x v="0"/>
  </r>
  <r>
    <n v="2"/>
    <s v="AIWT6-2"/>
    <s v="Mona - Public chatbot for companies on the subject of the corona crisis and the economy"/>
    <s v="https://www.usp.gv.at/Portal.Node/usp/public"/>
    <s v=" "/>
    <s v="The new chatbot &quot;Mona&quot; is intended to cover all relevant questions for companies on the subject of the corona crisis and the economy. The service of the Federal Ministry for Digitization and Business Location (BMDW) is available online on the &quot;Unternehmens Service Portal&quot; (USP, Company service portal ) website and can also be used on mobile devices. The service can be found on the home page of the USP and is intended to provide companies with important information on essential points such as subsidies, labor law matters such as short-time work and teleworking in a simple way during these difficult times . On the one hand, users can ask freely formulated questions, on the other hand there is a classic information channel in which more detailed information is provided step by step on the three central topics of work, financial aspects and research at the click of a mouse."/>
    <x v="0"/>
    <x v="0"/>
    <s v="AT"/>
    <s v="Unternehmensservice Portal, Austria"/>
    <x v="0"/>
    <x v="1"/>
    <x v="1"/>
    <x v="1"/>
    <x v="0"/>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s v="x"/>
    <s v="x"/>
    <m/>
    <b v="0"/>
    <b v="0"/>
    <m/>
    <m/>
    <m/>
    <m/>
    <m/>
    <m/>
    <m/>
    <b v="0"/>
    <m/>
    <m/>
    <m/>
    <s v="https://oecd-opsi.org/covid-response/infopoint-mona-unternehmensser-viceportal-usp-chatbot/and https://www.usp.gv.at/Portal.Node/usp/public "/>
    <s v="published"/>
    <x v="0"/>
  </r>
  <r>
    <n v="3"/>
    <s v="AIWT6-3"/>
    <s v="Electronic Act - Intelligent searching"/>
    <s v="https://www.bmdw.gv.at/Themen/Digitalisierung/Digitales-Oesterreich.html"/>
    <s v="Alex Banfield 'alexander.banfield-mumb@bmdw.gv.at"/>
    <s v="The Electronic Act  is the central e-government system of the Austrian public administration for file records. The updated version of the system applies AI methods to support administrative staff, enabling intelligent searching and automatic logging of certain information. Also check: https://www.bmdw.gv.at/Themen/Digitalisierung/Digitales-Oesterreich.html"/>
    <x v="0"/>
    <x v="0"/>
    <s v="AT"/>
    <s v="Austrian Government"/>
    <x v="1"/>
    <x v="1"/>
    <x v="2"/>
    <x v="2"/>
    <x v="1"/>
    <m/>
    <x v="2"/>
    <x v="2"/>
    <x v="0"/>
    <x v="0"/>
    <m/>
    <m/>
    <m/>
    <m/>
    <m/>
    <s v="Minimal-risk"/>
    <s v=" 0 Confident"/>
    <m/>
    <m/>
    <s v="AI-empowered Knowledge Management"/>
    <x v="1"/>
    <x v="2"/>
    <x v="0"/>
    <m/>
    <m/>
    <m/>
    <s v="G2G"/>
    <s v="Historical Data"/>
    <s v="Historical Data"/>
    <s v="Internal Management"/>
    <m/>
    <x v="0"/>
    <s v="Incremental / Technical Change"/>
    <b v="0"/>
    <m/>
    <m/>
    <m/>
    <m/>
    <m/>
    <s v="Improved Administration Efficency"/>
    <s v="Improved Administrative Efficiency"/>
    <m/>
    <m/>
    <s v="x"/>
    <s v="x"/>
    <m/>
    <m/>
    <m/>
    <b v="0"/>
    <m/>
    <m/>
    <m/>
    <s v="1st Peer Learning Workshop AI Watch"/>
    <s v="validated"/>
    <x v="1"/>
  </r>
  <r>
    <n v="4"/>
    <s v="AIWT6-4"/>
    <s v="RPA in source PIN Register Authority"/>
    <m/>
    <s v="Alex Banfield 'alexander.banfield-mumb@bmdw.gv.at"/>
    <s v="Pin Register Authority is using Robotic Process Automation to improve services. Was mentioned to have up to 36-65% time saving due to RPA elements"/>
    <x v="0"/>
    <x v="0"/>
    <s v="AT"/>
    <s v="Source Pin Register Authority"/>
    <x v="1"/>
    <x v="1"/>
    <x v="1"/>
    <x v="2"/>
    <x v="1"/>
    <m/>
    <x v="3"/>
    <x v="3"/>
    <x v="0"/>
    <x v="0"/>
    <m/>
    <m/>
    <m/>
    <m/>
    <m/>
    <s v="Minimal-risk"/>
    <s v=" 0 Confident"/>
    <m/>
    <m/>
    <s v="Cognitive Robotics and Process Automation, Connected and Automated Vehicles"/>
    <x v="0"/>
    <x v="3"/>
    <x v="0"/>
    <m/>
    <m/>
    <m/>
    <s v="G2B"/>
    <s v="Dynamic Data"/>
    <s v="Dynamic Data"/>
    <s v="Public Services and engagement"/>
    <m/>
    <x v="0"/>
    <s v="Incremental / Technical Change"/>
    <s v="Improved Public Service"/>
    <m/>
    <m/>
    <s v="x"/>
    <s v="x"/>
    <m/>
    <b v="0"/>
    <b v="0"/>
    <m/>
    <m/>
    <m/>
    <m/>
    <m/>
    <m/>
    <m/>
    <b v="0"/>
    <m/>
    <m/>
    <m/>
    <s v="1st Peer Learning Workshop AI Watch"/>
    <s v="validated"/>
    <x v="1"/>
  </r>
  <r>
    <n v="5"/>
    <s v="AIWT6-5"/>
    <s v="Synchronicity"/>
    <m/>
    <s v="Martin Brynskov "/>
    <s v="The SynchroniCity IoT Large-Scale Pilot for smart cities is built on the belief that creating a simplified, open and agile digital market across borders will help cities and its citizens get better services. It will also help businesses of all sizes transparently compete and easily scale their products and solutions. All this together will enable the identification and development of agile city standards that will allow to establish an effective marketplace for all.​"/>
    <x v="1"/>
    <x v="1"/>
    <s v="DE"/>
    <s v="Aarhus Universitet"/>
    <x v="2"/>
    <x v="1"/>
    <x v="1"/>
    <x v="2"/>
    <x v="1"/>
    <m/>
    <x v="4"/>
    <x v="4"/>
    <x v="0"/>
    <x v="0"/>
    <m/>
    <m/>
    <m/>
    <m/>
    <s v="Use critical realtime data"/>
    <s v="Limited-risk"/>
    <s v=" 0 Confident"/>
    <m/>
    <m/>
    <m/>
    <x v="0"/>
    <x v="3"/>
    <x v="0"/>
    <m/>
    <m/>
    <m/>
    <s v="G2C"/>
    <s v="Dynamic Data"/>
    <s v="Dynamic Data"/>
    <m/>
    <m/>
    <x v="0"/>
    <s v="Transformative / Disruptive"/>
    <s v="Improved Public Service"/>
    <m/>
    <m/>
    <s v="x"/>
    <s v="x"/>
    <m/>
    <b v="0"/>
    <b v="0"/>
    <m/>
    <m/>
    <m/>
    <m/>
    <m/>
    <m/>
    <m/>
    <b v="0"/>
    <m/>
    <m/>
    <m/>
    <s v="https://cordis.europa.eu/project/rcn/206511/en"/>
    <s v="retired"/>
    <x v="1"/>
  </r>
  <r>
    <n v="6"/>
    <s v="AIWT6-6"/>
    <s v="CitizenLab - Youth for Climate"/>
    <s v="https://youth4climate.be/en/"/>
    <s v="CitizenLab _x000a_+32 2 808 50 22_x000a_hello@citizenlab.co"/>
    <s v="Collecting input was just the easy part: in order to turn these ideas into meaningful actions and recommendations, Youth forClimate needed to process thousands of ideas in a short period of time. This was a perfect use case for the automated data analysis feature of the CitizenLab platform._x000a_As we accompanied Youth forClimate through the process of collecting and analysing the input, we were able to test our NLP technology on a wide scale, and run it on thousands of contributions written in multiple languages. Here are a few of the learnings we made along the way.  "/>
    <x v="0"/>
    <x v="2"/>
    <s v="BE"/>
    <s v="CitizenLab, Belgium"/>
    <x v="3"/>
    <x v="2"/>
    <x v="3"/>
    <x v="1"/>
    <x v="2"/>
    <m/>
    <x v="0"/>
    <x v="0"/>
    <x v="0"/>
    <x v="2"/>
    <s v="A-MLA"/>
    <m/>
    <m/>
    <m/>
    <s v="Focus directly natural persons"/>
    <s v="Limited-risk"/>
    <s v=" 0 Confident"/>
    <m/>
    <m/>
    <s v="Natural Language Processing, Text Mining and Speech Analytics"/>
    <x v="0"/>
    <x v="1"/>
    <x v="0"/>
    <m/>
    <m/>
    <m/>
    <s v="G2C"/>
    <s v="Historical Data"/>
    <s v="Location Data"/>
    <s v="Public Services and engagement"/>
    <m/>
    <x v="0"/>
    <s v="Incremental / Technical Change"/>
    <s v="Improved Public Service"/>
    <m/>
    <s v="x"/>
    <m/>
    <s v="x"/>
    <m/>
    <s v="Open Government Capabilities"/>
    <b v="0"/>
    <m/>
    <m/>
    <m/>
    <m/>
    <m/>
    <m/>
    <m/>
    <s v="Open government capabilities"/>
    <s v="x"/>
    <s v="x"/>
    <s v="x"/>
    <s v="https://www.citizenlab.co/blog/product-update/natural-language-processing-at-citizenlab-how-machine-learning-can-transform-citizen-engagement-projects/"/>
    <s v="validated"/>
    <x v="0"/>
  </r>
  <r>
    <n v="7"/>
    <s v="AIWT6-7"/>
    <s v="Walloon - Agricultural subsidy monitoring with the use of GeoAI"/>
    <s v="https://inspire.ec.europa.eu/sites/default/files/1._location_intelligence_-_gartner_v1.2.pdf"/>
    <s v="  "/>
    <s v="Walloon uses geo AI with satellite imagery to check whether subsidy requirements are met "/>
    <x v="2"/>
    <x v="2"/>
    <s v="BE2"/>
    <s v="Département de l'Agriculture"/>
    <x v="4"/>
    <x v="3"/>
    <x v="4"/>
    <x v="1"/>
    <x v="0"/>
    <m/>
    <x v="0"/>
    <x v="0"/>
    <x v="0"/>
    <x v="0"/>
    <s v="A-MLA"/>
    <s v="5-Services&amp;Benefits"/>
    <s v="5a-Services&amp;Benefits-eligibility_np"/>
    <m/>
    <m/>
    <s v="High-risk"/>
    <s v="-2 High/Limited"/>
    <m/>
    <m/>
    <s v="Computer Vision and Identity Recognition"/>
    <x v="2"/>
    <x v="4"/>
    <x v="0"/>
    <m/>
    <m/>
    <m/>
    <s v="G2B"/>
    <s v="Dynamic Data"/>
    <s v="Location Data"/>
    <s v="Enforcement"/>
    <m/>
    <x v="0"/>
    <s v="Incremental / Technical Change"/>
    <s v="Improved Public Service"/>
    <m/>
    <m/>
    <s v="x"/>
    <s v="x"/>
    <m/>
    <b v="0"/>
    <b v="0"/>
    <m/>
    <m/>
    <m/>
    <m/>
    <m/>
    <m/>
    <m/>
    <b v="0"/>
    <m/>
    <m/>
    <m/>
    <s v="ELISE INSPIRE webinar 3-6-2020 https://inspire.ec.europa.eu/sites/default/files/1._location_intelligence_-_gartner_v1.2.pdf"/>
    <s v="published"/>
    <x v="0"/>
  </r>
  <r>
    <n v="8"/>
    <s v="AIWT6-8"/>
    <s v="AcPaas - Technical procurement documents comparison"/>
    <s v=" https://acpaas.digipolis.be/nl/home"/>
    <s v="Stijn Geuens  and Christophe Marrecau"/>
    <s v="The city of Antwerp has a platform called Antwerp City Platform as a Service (Acpaas) that uses NLP to compare a technical document of a procurement (or an offer/call?) and find the already existent IT components they have in house (API, applications, etc) that could possibly satisfy some of the requirements. To do this, they compare the text of the files of the offer to the ones of the metadata of the components. In the case of the API they do some preprocessing and extract the descriptive information from the metadata files. They also have launched an experimental service that compares technical diagrams with the metadata of the IT components. "/>
    <x v="3"/>
    <x v="2"/>
    <s v="BE21"/>
    <s v="Digipolis &amp; city of Antwerp"/>
    <x v="3"/>
    <x v="1"/>
    <x v="5"/>
    <x v="1"/>
    <x v="0"/>
    <m/>
    <x v="4"/>
    <x v="5"/>
    <x v="1"/>
    <x v="3"/>
    <s v="A-MLA"/>
    <m/>
    <m/>
    <m/>
    <m/>
    <s v="Minimal-risk"/>
    <s v=" 0 Confident"/>
    <m/>
    <m/>
    <s v="AI-empowered Knowledge Management"/>
    <x v="1"/>
    <x v="5"/>
    <x v="0"/>
    <m/>
    <m/>
    <m/>
    <s v="G2C"/>
    <s v="Dynamic Data"/>
    <s v="Dynamic Data"/>
    <s v="Internal Management"/>
    <m/>
    <x v="1"/>
    <s v="Incremental / Technical Change"/>
    <s v="Improved Public Service"/>
    <m/>
    <m/>
    <s v="x"/>
    <s v="x"/>
    <m/>
    <b v="0"/>
    <b v="0"/>
    <m/>
    <m/>
    <m/>
    <m/>
    <m/>
    <m/>
    <m/>
    <b v="0"/>
    <m/>
    <m/>
    <m/>
    <s v="https://acpaas.digipolis.be/nl/product/NLP-engine/about"/>
    <s v="published"/>
    <x v="0"/>
  </r>
  <r>
    <n v="9"/>
    <s v="AIWT6-9"/>
    <s v="Flemish Infoline - Automatic classification of incoming phone calls"/>
    <s v="https://www.innovatieveoverheidsopdrachten.be/en/projects/1700-supported-artificial-intelligence"/>
    <s v="Inge Lynen, T +32 475 49 97 13, inge.lynen@kb.vlaanderen.be"/>
    <s v="NLP is used to automatically classify incoming telephone questions at the 1700 (Flemish Infoline), to integrally transcribe and document the conversations, and to suggest answers. Informatie Vlaanderen use it to detect and categorise the incoming questions faster and more 'finely-meshed', and also integrate this 'finely-meshed' into the editorial management. In this way, the answers can be suggested more quickly, more adequately and also more 'automatically' to the answer provider, regardless of the chosen communication channel (oral or written). In essence, the project aims at two objectives: (1) the quicker and more efficient capturing and categorising of the question, and (2) the quicker and more efficient forwarding of the 'correctly captioned' question to the 'correct' answer provider with the 'correct' skills, whereby a valid and standardised answer (suggestion) is immediately sent along with it (so that the answer provider does not have to look up the intended answer script)."/>
    <x v="2"/>
    <x v="2"/>
    <s v="BE2"/>
    <s v="Information Flanders, Belgium"/>
    <x v="4"/>
    <x v="1"/>
    <x v="1"/>
    <x v="1"/>
    <x v="0"/>
    <m/>
    <x v="1"/>
    <x v="1"/>
    <x v="1"/>
    <x v="4"/>
    <s v="A-MLA"/>
    <m/>
    <m/>
    <m/>
    <m/>
    <s v="Minimal-risk"/>
    <s v=" 0 Confident"/>
    <m/>
    <m/>
    <s v="Audio Processing"/>
    <x v="0"/>
    <x v="1"/>
    <x v="0"/>
    <m/>
    <m/>
    <m/>
    <s v="G2C"/>
    <s v="Dynamic Data"/>
    <s v="Dynamic Data"/>
    <s v="Public Services and engagement"/>
    <m/>
    <x v="0"/>
    <s v="Incremental / Technical Change"/>
    <s v="Improved Public Service"/>
    <m/>
    <m/>
    <s v="x"/>
    <s v="x"/>
    <m/>
    <b v="0"/>
    <b v="0"/>
    <m/>
    <m/>
    <m/>
    <m/>
    <m/>
    <m/>
    <m/>
    <b v="0"/>
    <m/>
    <m/>
    <m/>
    <s v="https://www.innovatieveoverheidsopdrachten.be/en/projects/1700-supported-artificial-intelligence"/>
    <s v="published"/>
    <x v="0"/>
  </r>
  <r>
    <n v="10"/>
    <s v="AIWT6-10"/>
    <s v="ILVO - List of multiple AI projects in the agricultural domain"/>
    <s v="https://ilvo.vlaanderen.be/en/search-results?q=Artificial+intelligence&amp;id=home&amp;l=en"/>
    <m/>
    <s v="The Institute for Agricultural, Fisheries and Food Research (ILVO) evaluated the possibilities of Artificial Intelligence for agricultural applications. Most applications are still in an initial phase and often in collaboration with other knowledge centers. Some concrete projects are: o Processing of hyperspectral images for early detection of potato diseases o Automatic health monitoring in cattle (e.g. lameness detection) o Automatic health monitoring in fattening pigs o Image analysis for multiple specific applications (e.g. quality food products, sorting fish species, etc.) o Behavior of plants under the influence of external stimuli o Identification of problem insects (eg zip needles) via camera images o Site-specific detection of problem weeds"/>
    <x v="0"/>
    <x v="2"/>
    <s v="BE100"/>
    <s v="Instituut voor Landbouw-, Visserij- en Voedingsonderzoek"/>
    <x v="0"/>
    <x v="3"/>
    <x v="6"/>
    <x v="3"/>
    <x v="2"/>
    <m/>
    <x v="5"/>
    <x v="6"/>
    <x v="1"/>
    <x v="0"/>
    <s v="A-MLA"/>
    <m/>
    <m/>
    <m/>
    <m/>
    <s v="Minimal-risk"/>
    <s v="-1 Minimal/Limited"/>
    <m/>
    <m/>
    <s v="Computer Vision and Identity Recognition"/>
    <x v="0"/>
    <x v="6"/>
    <x v="0"/>
    <m/>
    <m/>
    <m/>
    <s v="G2B"/>
    <s v="Historical Data"/>
    <s v="Location Data"/>
    <s v="Regulatory research, analysis and monitoring"/>
    <m/>
    <x v="1"/>
    <s v="Organizational / Sustained Change"/>
    <s v="Improved Public Service"/>
    <m/>
    <m/>
    <m/>
    <s v="x"/>
    <m/>
    <b v="0"/>
    <b v="0"/>
    <m/>
    <m/>
    <m/>
    <m/>
    <m/>
    <m/>
    <m/>
    <b v="0"/>
    <m/>
    <m/>
    <m/>
    <s v="Flemish Parlement Letter: Applications involving Artficial Intelligence. , Pub. L. No. nr. 138 (2017-2018), 2017–2018 2 (2017). and https://www.ilvo.vlaanderen.be/language/en-US/EN/Press-and-Media/All-media/ArticleType/ArticleView/ArticleID/4920.aspx"/>
    <s v="published"/>
    <x v="0"/>
  </r>
  <r>
    <n v="11"/>
    <s v="AIWT6-11"/>
    <s v="Belgium - Detection batch numbers vaccins"/>
    <s v="https://www.kindengezin.be/nl"/>
    <m/>
    <s v="Child and Family has a proof of concept regarding recognition and reading of lot numbers on vaccine packages via the camera of a smartphone. Lot numbers on vaccine packages are not standardized. The goal is to make it easier to store the lot number at the vaccination registration, so that it can always be found afterwards with what specific fate a child was vaccinated."/>
    <x v="0"/>
    <x v="2"/>
    <s v="BE"/>
    <s v="Kind en Gezin, Belgium"/>
    <x v="0"/>
    <x v="4"/>
    <x v="7"/>
    <x v="3"/>
    <x v="1"/>
    <m/>
    <x v="5"/>
    <x v="6"/>
    <x v="1"/>
    <x v="0"/>
    <s v="A-MLA"/>
    <m/>
    <m/>
    <m/>
    <s v="Focus directly natural persons"/>
    <s v="Limited-risk"/>
    <s v="-1 Minimal/Limited"/>
    <m/>
    <m/>
    <s v="Computer Vision and Identity Recognition"/>
    <x v="1"/>
    <x v="2"/>
    <x v="0"/>
    <m/>
    <m/>
    <m/>
    <s v="G2G"/>
    <s v="Dynamic Data"/>
    <s v="Dynamic Data"/>
    <s v="Public Services and engagement"/>
    <m/>
    <x v="1"/>
    <s v="Incremental / Technical Change"/>
    <b v="0"/>
    <m/>
    <m/>
    <m/>
    <m/>
    <m/>
    <s v="Improved Administration Efficency"/>
    <s v="Improved Administrative Efficiency"/>
    <s v="x"/>
    <m/>
    <m/>
    <s v="x"/>
    <m/>
    <m/>
    <m/>
    <b v="0"/>
    <m/>
    <m/>
    <m/>
    <s v="Flemish Parlement Letter: Applications involving Artficial Intelligence. , Pub. L. No. nr. 138 (2017-2018), 2017–2018 2 (2017)."/>
    <s v="validated"/>
    <x v="0"/>
  </r>
  <r>
    <n v="12"/>
    <s v="AIWT6-12"/>
    <s v="Verontrustingen - Enabling accurate predictions to detect day-care services inspection"/>
    <m/>
    <s v="Koen De Bruyn, Project leader ICT Datawarehouse/Analytics,  Kind &amp; Gezin, koen.debruyn@kindengezin.be"/>
    <s v="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In facts, there is limited capacity available to conduct all the inspections. The use of data had been considered as way to enhance existing inspection practices and optimize the scarce amount of inspectors. The predictive system developed uses a supervised machine learning method (logistic regression and XGBoost) to analyse various internal and external data from the Health Care Inspection Unit. Combining the recommendations of the predictive system with existing staff experience and expertise enables more targeted and data-driven interventions. "/>
    <x v="0"/>
    <x v="2"/>
    <s v="BE"/>
    <s v="Kind en Gezin, Belgium"/>
    <x v="0"/>
    <x v="0"/>
    <x v="8"/>
    <x v="1"/>
    <x v="3"/>
    <m/>
    <x v="0"/>
    <x v="0"/>
    <x v="0"/>
    <x v="0"/>
    <s v="A-MLA"/>
    <m/>
    <m/>
    <m/>
    <s v="Focus directly natural persons"/>
    <s v="Limited-risk"/>
    <s v=" 0 Confident"/>
    <m/>
    <m/>
    <s v="Machine Learning, Deep Learning"/>
    <x v="3"/>
    <x v="7"/>
    <x v="0"/>
    <m/>
    <m/>
    <m/>
    <s v="G2C"/>
    <s v="Historical Data"/>
    <s v="Historical Data"/>
    <s v="Enforcement"/>
    <m/>
    <x v="0"/>
    <s v="Transformative / Disruptive"/>
    <s v="Improved Public Service"/>
    <m/>
    <m/>
    <s v="x"/>
    <m/>
    <m/>
    <s v="Open Government Capabilities"/>
    <b v="0"/>
    <m/>
    <m/>
    <m/>
    <m/>
    <m/>
    <m/>
    <m/>
    <s v="Open government capabilities"/>
    <s v="x"/>
    <m/>
    <m/>
    <s v="https://www.dialogic.nl/wp-content/uploads/2018/06/VTOM-Small-Kids-Big-Data-Frank-Bongers-mei-2018.pdf"/>
    <s v="published"/>
    <x v="0"/>
  </r>
  <r>
    <n v="13"/>
    <s v="AIWT6-13"/>
    <s v="Camera System - Mobile phone usage on vehicles"/>
    <s v=" https://baseline.vias.be/storage/minisites/methodological-guidelines-kpi-distraction.pdf"/>
    <s v="Stef Willems +32 473/85.59.44_x000a__x000a_stef.willems@vias.be"/>
    <s v="Traffic institute Vias is currently testing a new camera system that registers whether a motorist behind the wheel is on the phone with the phone in hand. Using Artificial Intelligence, the system filters the photos showing that the driver is using a smartphone. Other photos are deleted and faces are made unrecognizable. If the police establishes a violation based on that selection, they can issue a fine."/>
    <x v="3"/>
    <x v="2"/>
    <s v="BE"/>
    <s v="Traffic Institute Vias"/>
    <x v="4"/>
    <x v="5"/>
    <x v="9"/>
    <x v="4"/>
    <x v="0"/>
    <m/>
    <x v="5"/>
    <x v="6"/>
    <x v="1"/>
    <x v="0"/>
    <s v="A-MLA"/>
    <m/>
    <m/>
    <m/>
    <s v="Focus directly natural persons"/>
    <s v="Limited-risk"/>
    <s v=" 0 Confident"/>
    <m/>
    <m/>
    <s v="Computer Vision and Identity Recognition"/>
    <x v="3"/>
    <x v="8"/>
    <x v="0"/>
    <m/>
    <m/>
    <m/>
    <s v="G2G"/>
    <s v="Dynamic Data"/>
    <s v="Dynamic Data"/>
    <s v="Enforcement"/>
    <m/>
    <x v="0"/>
    <s v="Transformative / Disruptive"/>
    <b v="0"/>
    <m/>
    <m/>
    <m/>
    <m/>
    <m/>
    <s v="Improved Administration Efficency"/>
    <s v="Improved Administrative Efficiency"/>
    <m/>
    <s v="x"/>
    <m/>
    <s v="x"/>
    <m/>
    <m/>
    <m/>
    <b v="0"/>
    <m/>
    <m/>
    <m/>
    <s v="https://www.vias.be/nl/newsroom/succesvolle-test-met-camerasysteem-om-gsm-gebruik-achter-het-stuur-te-detecteren-/"/>
    <s v="published"/>
    <x v="0"/>
  </r>
  <r>
    <n v="14"/>
    <s v="AIWT6-14"/>
    <s v="PaveAI 2.0 - Interprets the figures in Google Analytics via machine learning and custom reports"/>
    <s v="https://flemishmasters.com.ent.be/pfile?id=1356741_x000a_https://www.producthunt.com/posts/paveai-2-0"/>
    <s v="https://www.producthunt.com/@eric_ho"/>
    <s v="VISITFLANDERS has  there an experiment with PaveAI. This includes one tool that interprets the figures in Google Analytics via machine learning and custom reports. This will be applied to the website"/>
    <x v="2"/>
    <x v="2"/>
    <s v="BE"/>
    <s v="Visit Flanders"/>
    <x v="4"/>
    <x v="3"/>
    <x v="6"/>
    <x v="4"/>
    <x v="1"/>
    <m/>
    <x v="0"/>
    <x v="0"/>
    <x v="1"/>
    <x v="0"/>
    <s v="A-MLA"/>
    <m/>
    <m/>
    <m/>
    <m/>
    <s v="Minimal-risk"/>
    <s v=" 0 Confident"/>
    <m/>
    <m/>
    <s v="Machine Learning, Deep Learning"/>
    <x v="2"/>
    <x v="9"/>
    <x v="0"/>
    <m/>
    <m/>
    <m/>
    <s v="G2G"/>
    <s v="Dynamic Data"/>
    <s v="Streaming Data"/>
    <s v="Regulatory research, analysis and monitoring"/>
    <m/>
    <x v="2"/>
    <s v="Incremental / Technical Change"/>
    <b v="0"/>
    <m/>
    <m/>
    <m/>
    <m/>
    <m/>
    <s v="Improved Administration Efficency"/>
    <s v="Improved Administrative Efficiency"/>
    <m/>
    <m/>
    <m/>
    <s v="x"/>
    <s v="x"/>
    <m/>
    <m/>
    <s v="Open government capabilities"/>
    <s v="x"/>
    <m/>
    <m/>
    <s v="Flemish Parlement Letter: Applications involving Artficial Intelligence. , Pub. L. No. nr. 138 (2017-2018), 2017–2018 2 (2017)."/>
    <s v="validated"/>
    <x v="0"/>
  </r>
  <r>
    <n v="15"/>
    <s v="AIWT6-15"/>
    <s v="Jobnet - Reskilling, upskilling and retraining of people"/>
    <m/>
    <s v="Guido Van Humbeeck"/>
    <s v="The Flemish Employment and Vocational Training Service (VDAB) is using AI since 2018 which assists in the reskilling, upskilling and retraining of people. The software is called Jobnet and is the combination of a variety of different AI-models into one big AI-model. With the AI, citizens can see which jobs are fitting to their skills, which relevant skills they still lack, starting from their own experience combined with job market data."/>
    <x v="2"/>
    <x v="2"/>
    <s v="BE"/>
    <s v="Vlaamse Dienst voor Arbeidsbemiddeling en Beroepsopleiding"/>
    <x v="4"/>
    <x v="0"/>
    <x v="0"/>
    <x v="1"/>
    <x v="1"/>
    <m/>
    <x v="0"/>
    <x v="0"/>
    <x v="1"/>
    <x v="0"/>
    <s v="A-MLA"/>
    <m/>
    <m/>
    <m/>
    <m/>
    <s v="Minimal-risk"/>
    <s v=" 0 Confident"/>
    <m/>
    <m/>
    <s v="Predictive Analytics, Simulation and Data Visualisation"/>
    <x v="0"/>
    <x v="0"/>
    <x v="0"/>
    <m/>
    <m/>
    <m/>
    <s v="G2C"/>
    <s v="Dynamic Data"/>
    <s v="Streaming Data"/>
    <s v="Public Services and engagement"/>
    <m/>
    <x v="0"/>
    <s v="Incremental / Technical Change"/>
    <s v="Improved Public Service"/>
    <m/>
    <m/>
    <s v="x"/>
    <s v="x"/>
    <m/>
    <b v="0"/>
    <b v="0"/>
    <m/>
    <m/>
    <m/>
    <m/>
    <m/>
    <m/>
    <m/>
    <b v="0"/>
    <m/>
    <m/>
    <m/>
    <s v="https://www.agoria.be/nl/VDAB-gebruikt-AI-om-jobmatching-te-verrijken"/>
    <s v="published"/>
    <x v="0"/>
  </r>
  <r>
    <n v="16"/>
    <s v="AIWT6-16"/>
    <s v="VDAB Chatbot for job seekers - Chatbots to better match jobseekers with the right vacancie"/>
    <s v="https://tracebrussel.be/nieuws/vdab-experimenteert-met-chatbots-en-tinderdienst"/>
    <s v="Guido Van Humbeeck"/>
    <s v="VDAB experiments with chatbots to better match jobseekers with the right vacancies. A chatbot is an automated conversation partner that participates in typed conversations. VDAB is also investigating how chatbots can guide job seekers in their search by automatically answering questions and addressing job seekers._x000a_http://chatbotvanvdab.be/"/>
    <x v="3"/>
    <x v="2"/>
    <s v="BE"/>
    <s v="Vlaamse Dienst voor Arbeidsbemiddeling en Beroepsopleiding"/>
    <x v="4"/>
    <x v="1"/>
    <x v="1"/>
    <x v="1"/>
    <x v="0"/>
    <m/>
    <x v="1"/>
    <x v="1"/>
    <x v="2"/>
    <x v="1"/>
    <s v="B-LGA"/>
    <m/>
    <m/>
    <m/>
    <m/>
    <s v="Minimal-risk"/>
    <s v=" 0 Confident"/>
    <m/>
    <m/>
    <s v="Chatbots, Intelligent Digital Assistants, Virtual Agents and Recommendation Systems"/>
    <x v="0"/>
    <x v="0"/>
    <x v="0"/>
    <m/>
    <m/>
    <m/>
    <s v="G2C"/>
    <s v="Dynamic Data"/>
    <s v="Location Data"/>
    <s v="Public Services and engagement"/>
    <m/>
    <x v="0"/>
    <s v="Incremental / Technical Change"/>
    <s v="Improved Public Service"/>
    <s v="x"/>
    <m/>
    <s v="x"/>
    <s v="x"/>
    <m/>
    <b v="0"/>
    <b v="0"/>
    <m/>
    <m/>
    <m/>
    <m/>
    <m/>
    <m/>
    <m/>
    <b v="0"/>
    <m/>
    <m/>
    <m/>
    <s v="https://github.com/vercruyssetim/chatbot-vdab https://www.philippemuyters.be/nieuws/chatbots-en-artificiele-intelligentie-bij-de-vdab"/>
    <s v="published"/>
    <x v="0"/>
  </r>
  <r>
    <n v="17"/>
    <s v="AIWT6-17"/>
    <s v="Robotic Process Automation"/>
    <m/>
    <m/>
    <s v="The WSE Department is currently also experimenting with non-cognitive Robotic Process Automation (RPA)"/>
    <x v="2"/>
    <x v="2"/>
    <s v="BE"/>
    <m/>
    <x v="1"/>
    <x v="1"/>
    <x v="1"/>
    <x v="2"/>
    <x v="4"/>
    <m/>
    <x v="5"/>
    <x v="6"/>
    <x v="0"/>
    <x v="0"/>
    <m/>
    <m/>
    <m/>
    <m/>
    <m/>
    <m/>
    <s v=" 0 Confident"/>
    <m/>
    <m/>
    <m/>
    <x v="4"/>
    <x v="3"/>
    <x v="0"/>
    <m/>
    <m/>
    <m/>
    <s v="G2G"/>
    <s v="Dynamic Data"/>
    <s v="Service Data"/>
    <m/>
    <m/>
    <x v="0"/>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r>
  <r>
    <n v="18"/>
    <s v="AIWT6-18"/>
    <s v="Hydrographic Surveys of waterzones"/>
    <m/>
    <m/>
    <s v="The Mobility and Public Works policy area is currently exploring the possibilities of Artificial Intelligence, namely: o when conducting hydrographic soundings of sea and river beds, in especially in shallow water zones;"/>
    <x v="2"/>
    <x v="2"/>
    <s v="BE"/>
    <m/>
    <x v="1"/>
    <x v="2"/>
    <x v="10"/>
    <x v="2"/>
    <x v="4"/>
    <m/>
    <x v="5"/>
    <x v="6"/>
    <x v="0"/>
    <x v="0"/>
    <m/>
    <m/>
    <m/>
    <m/>
    <m/>
    <m/>
    <s v=" 0 Confident"/>
    <m/>
    <m/>
    <m/>
    <x v="4"/>
    <x v="3"/>
    <x v="0"/>
    <m/>
    <m/>
    <m/>
    <s v="G2G"/>
    <s v="Dynamic Data"/>
    <s v="Location Data"/>
    <m/>
    <m/>
    <x v="0"/>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r>
  <r>
    <n v="19"/>
    <s v="AIWT6-19"/>
    <s v="Removal of old explosives and munitions"/>
    <m/>
    <m/>
    <s v="The Mobility and Public Works policy area is currently exploring the possibilities of Artificial Intelligence: the disposal of munitions from the world wars on beaches and ammunition dumps at sea"/>
    <x v="2"/>
    <x v="2"/>
    <s v="BE"/>
    <m/>
    <x v="1"/>
    <x v="2"/>
    <x v="10"/>
    <x v="2"/>
    <x v="4"/>
    <m/>
    <x v="0"/>
    <x v="0"/>
    <x v="0"/>
    <x v="0"/>
    <m/>
    <m/>
    <m/>
    <m/>
    <m/>
    <m/>
    <s v=" 0 Confident"/>
    <m/>
    <m/>
    <m/>
    <x v="4"/>
    <x v="3"/>
    <x v="0"/>
    <m/>
    <m/>
    <m/>
    <s v="G2G"/>
    <s v="Historical Data"/>
    <s v="Location Data"/>
    <m/>
    <m/>
    <x v="0"/>
    <s v="Organizational / Sustained Change"/>
    <b v="0"/>
    <m/>
    <m/>
    <m/>
    <m/>
    <m/>
    <s v="Improved Administration Efficency"/>
    <s v="Improved Administrative Efficiency"/>
    <m/>
    <m/>
    <s v="x"/>
    <s v="x"/>
    <m/>
    <m/>
    <m/>
    <b v="0"/>
    <m/>
    <m/>
    <m/>
    <s v="Flemish Parlement Letter: Applications involving Artficial Intelligence. , Pub. L. No. nr. 138 (2017-2018), 2017–2018 2 (2017)."/>
    <s v="retired"/>
    <x v="1"/>
  </r>
  <r>
    <n v="20"/>
    <s v="AIWT6-20"/>
    <s v="Detection of cyberattacks"/>
    <m/>
    <m/>
    <s v="De Watergroep has recently started using Artificial Intelligence in the securing the computer network. Become machine learning techniques applied to quickly detect and prevent security attacks."/>
    <x v="0"/>
    <x v="2"/>
    <s v="BE"/>
    <s v="de Watergroep"/>
    <x v="1"/>
    <x v="6"/>
    <x v="11"/>
    <x v="2"/>
    <x v="4"/>
    <m/>
    <x v="0"/>
    <x v="0"/>
    <x v="0"/>
    <x v="0"/>
    <m/>
    <m/>
    <m/>
    <m/>
    <m/>
    <m/>
    <s v=" 0 Confident"/>
    <m/>
    <m/>
    <s v="Security Analytics and Threat Intelligence"/>
    <x v="4"/>
    <x v="3"/>
    <x v="0"/>
    <m/>
    <m/>
    <m/>
    <s v="G2G"/>
    <s v="Dynamic Data"/>
    <s v="Service Data"/>
    <s v="Internal Management"/>
    <m/>
    <x v="0"/>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r>
  <r>
    <n v="21"/>
    <s v="AIWT6-21"/>
    <s v="Quickscan Organisaties"/>
    <s v=" https://www.quickscanintegriteit.be/"/>
    <s v="Yanick Bos_x000a_T +32 2 553 42 42_x000a__x000a_An Schrijvers _x000a_T +32 2 553 39 72 "/>
    <s v="The Department of Culture, Youth and Media wants to use the project &quot;innovative government procurement &quot;, a tool&quot; Quickscan Organizations &quot;and associated develop underlying algorithm that makes it possible for the business automate the assessment and admissibility of grant applications, and the reduce time investment for the applicant and assessors"/>
    <x v="2"/>
    <x v="2"/>
    <s v="BE"/>
    <s v="Departement Cultuur, Jeugd en Media (CJM)"/>
    <x v="0"/>
    <x v="1"/>
    <x v="1"/>
    <x v="4"/>
    <x v="0"/>
    <m/>
    <x v="4"/>
    <x v="5"/>
    <x v="2"/>
    <x v="5"/>
    <s v="B-LGA"/>
    <s v="5-Services&amp;Benefits"/>
    <s v="5a-Services&amp;Benefits-eligibility_np"/>
    <m/>
    <s v="Focus directly natural persons"/>
    <s v="High-risk"/>
    <s v="-2 High/Limited"/>
    <m/>
    <m/>
    <s v="Expert and Rule based Systems, Algorithmic Decision Making"/>
    <x v="5"/>
    <x v="10"/>
    <x v="0"/>
    <m/>
    <m/>
    <m/>
    <s v="G2G"/>
    <s v="Dynamic Data"/>
    <s v="Streaming Data"/>
    <s v="Adjudication"/>
    <m/>
    <x v="0"/>
    <s v="Incremental / Technical Change"/>
    <b v="0"/>
    <m/>
    <m/>
    <m/>
    <m/>
    <m/>
    <s v="Improved Administration Efficency"/>
    <s v="Improved Administrative Efficiency"/>
    <m/>
    <s v="x"/>
    <m/>
    <s v="x"/>
    <m/>
    <s v="x"/>
    <s v="x"/>
    <s v="Open government capabilities"/>
    <s v="x"/>
    <m/>
    <m/>
    <s v="https://innovatieveoverheidsopdrachten.be/projecten/quickscan-organisaties"/>
    <s v="validated"/>
    <x v="0"/>
  </r>
  <r>
    <n v="22"/>
    <s v="AIWT6-22"/>
    <s v="Project kabinetsmap"/>
    <m/>
    <m/>
    <s v="Within the &quot;Project cabinet folder&quot; it is the intention to observe certain trends can detect in press articles and news releases to be more proactive and enable better communication from the policy domain. It department uses sentiment analysis and a specific form of data maining, namely &quot;text mining&quot;."/>
    <x v="2"/>
    <x v="3"/>
    <s v="EE"/>
    <m/>
    <x v="1"/>
    <x v="1"/>
    <x v="1"/>
    <x v="2"/>
    <x v="4"/>
    <m/>
    <x v="1"/>
    <x v="1"/>
    <x v="0"/>
    <x v="0"/>
    <m/>
    <m/>
    <m/>
    <m/>
    <m/>
    <m/>
    <s v=" 0 Confident"/>
    <m/>
    <m/>
    <s v="Natural Language Processing, Text Mining and Speech Analytics"/>
    <x v="4"/>
    <x v="3"/>
    <x v="0"/>
    <m/>
    <m/>
    <m/>
    <s v="G2G"/>
    <s v="Historical Data"/>
    <s v="Historical Data"/>
    <s v="Public Services and engagement"/>
    <m/>
    <x v="0"/>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r>
  <r>
    <n v="23"/>
    <s v="AIWT6-23"/>
    <s v="Controle of manure reports"/>
    <m/>
    <m/>
    <s v="To determine the correctness of the mandatory declaration for the fertilizer bank on a set way to cover the area, the Department of Agriculture and Fisheries use Artificial Intelligence, taking satellite photos automatically are interpreted. The department will continue this system in the future elaborate to control additional aspects and thus reduce the control pressure limit"/>
    <x v="2"/>
    <x v="3"/>
    <s v="EE"/>
    <m/>
    <x v="1"/>
    <x v="2"/>
    <x v="10"/>
    <x v="2"/>
    <x v="4"/>
    <m/>
    <x v="5"/>
    <x v="6"/>
    <x v="0"/>
    <x v="0"/>
    <m/>
    <m/>
    <m/>
    <m/>
    <m/>
    <m/>
    <s v=" 0 Confident"/>
    <m/>
    <m/>
    <s v="Computer Vision and Identity Recognition"/>
    <x v="4"/>
    <x v="3"/>
    <x v="0"/>
    <m/>
    <m/>
    <m/>
    <s v="G2B"/>
    <s v="Dynamic Data"/>
    <s v="Service Data"/>
    <s v="Enforcement"/>
    <m/>
    <x v="0"/>
    <s v="Incremental / Technical Change"/>
    <s v="Improved Public Service"/>
    <m/>
    <m/>
    <s v="x"/>
    <s v="x"/>
    <m/>
    <b v="0"/>
    <b v="0"/>
    <m/>
    <m/>
    <m/>
    <m/>
    <m/>
    <m/>
    <m/>
    <b v="0"/>
    <m/>
    <m/>
    <m/>
    <s v="Flemish Parlement Letter: Applications involving Artficial Intelligence. , Pub. L. No. nr. 138 (2017-2018), 2017–2018 2 (2017)."/>
    <s v="validated"/>
    <x v="1"/>
  </r>
  <r>
    <n v="24"/>
    <s v="AIWT6-24"/>
    <s v="Satellite detection of cooling towers"/>
    <m/>
    <m/>
    <s v="A tool was commissioned by the Agency for Care and Health developed those high resolution aerial photographs of Flanders (available at the Flanders Information Agency) scans for the presence of cooling towers. It is a self-learning program to detect cooling towers, useful for both prevention and inspection purposes"/>
    <x v="2"/>
    <x v="3"/>
    <s v="EE"/>
    <m/>
    <x v="1"/>
    <x v="2"/>
    <x v="10"/>
    <x v="2"/>
    <x v="4"/>
    <m/>
    <x v="5"/>
    <x v="6"/>
    <x v="0"/>
    <x v="0"/>
    <m/>
    <m/>
    <m/>
    <m/>
    <m/>
    <m/>
    <s v=" 0 Confident"/>
    <m/>
    <m/>
    <s v="Computer Vision and Identity Recognition"/>
    <x v="4"/>
    <x v="3"/>
    <x v="0"/>
    <m/>
    <m/>
    <m/>
    <s v="G2B"/>
    <s v="Dynamic Data"/>
    <s v="Location Data"/>
    <s v="Regulatory research, analysis and monitoring"/>
    <m/>
    <x v="0"/>
    <s v="Incremental / Technical Change"/>
    <s v="Improved Public Service"/>
    <m/>
    <m/>
    <s v="x"/>
    <s v="x"/>
    <m/>
    <b v="0"/>
    <b v="0"/>
    <m/>
    <m/>
    <m/>
    <m/>
    <m/>
    <m/>
    <m/>
    <b v="0"/>
    <m/>
    <m/>
    <m/>
    <s v="Flemish Parlement Letter: Applications involving Artficial Intelligence. , Pub. L. No. nr. 138 (2017-2018), 2017–2018 2 (2017)."/>
    <s v="validated"/>
    <x v="1"/>
  </r>
  <r>
    <n v="25"/>
    <s v="AIWT6-25"/>
    <s v="Plovdic - City Concierge Chatbot"/>
    <m/>
    <m/>
    <s v="City Concierge is an AI-powered city chatbot like a virtual Tourist Office in the mobile. It is there for the visitors 24/7 in Messenger and provides information about the city Point of Interests pf the city. It is possible for tourists and visitors to search information by category and location, or by keyword, or simply ask question about restaurants, entertainment, sightseeing, shopping, transportation and other"/>
    <x v="3"/>
    <x v="4"/>
    <s v="BG"/>
    <s v="UMNI"/>
    <x v="4"/>
    <x v="1"/>
    <x v="1"/>
    <x v="1"/>
    <x v="0"/>
    <m/>
    <x v="1"/>
    <x v="1"/>
    <x v="3"/>
    <x v="1"/>
    <s v="B-LG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s v="x"/>
    <m/>
    <s v="Open Government Capabilities"/>
    <b v="0"/>
    <m/>
    <m/>
    <m/>
    <m/>
    <m/>
    <m/>
    <m/>
    <s v="Open government capabilities"/>
    <s v="x"/>
    <m/>
    <m/>
    <s v="https://umni.bg/en/plovdiv-city-concierge-chatbot/"/>
    <s v="published"/>
    <x v="0"/>
  </r>
  <r>
    <n v="26"/>
    <s v="AIWT6-26"/>
    <s v="Collection of archive documents Sofia"/>
    <m/>
    <m/>
    <s v="Digitisation and Access to Archival Collections of the Sofia Municipal Government .The practical experiments have been performed on a collection of archival documents from the period of the organization of the Sofia Municipal Government (1878 – 1879). International encoding standards as well as Semantic web methods and technologies have been used. The main difference with other similar projects is in the exploration of the idea that the usage of proper general-purpose_x000a_and domain-specific ontologies can minimize the resources necessary for the development of tools for adequate, semantics oriented access to heterogeneous (including distributed) multilingual archival collections. "/>
    <x v="3"/>
    <x v="4"/>
    <s v="BG"/>
    <s v="Sofia_x000a_Municipal Government "/>
    <x v="1"/>
    <x v="7"/>
    <x v="12"/>
    <x v="2"/>
    <x v="4"/>
    <m/>
    <x v="4"/>
    <x v="7"/>
    <x v="0"/>
    <x v="0"/>
    <m/>
    <m/>
    <m/>
    <m/>
    <m/>
    <m/>
    <s v=" 0 Confident"/>
    <m/>
    <m/>
    <s v="AI-empowered Knowledge Management"/>
    <x v="4"/>
    <x v="3"/>
    <x v="0"/>
    <m/>
    <m/>
    <m/>
    <s v="G2C"/>
    <s v="Historical Data"/>
    <s v="Historical Data"/>
    <s v="Regulatory research, analysis and monitoring"/>
    <m/>
    <x v="0"/>
    <s v="Incremental / Technical Change"/>
    <s v="Improved Public Service"/>
    <m/>
    <m/>
    <s v="x"/>
    <s v="x"/>
    <m/>
    <b v="0"/>
    <b v="0"/>
    <m/>
    <m/>
    <m/>
    <m/>
    <m/>
    <m/>
    <m/>
    <b v="0"/>
    <m/>
    <m/>
    <m/>
    <s v="https://www.researchgate.net/publication/37676872_Digitisation_and_Access_to_Archival_Collections_A_Case_Study_of_the_Sofia_Municipal_Government_1878-1879"/>
    <s v="validated"/>
    <x v="1"/>
  </r>
  <r>
    <n v="27"/>
    <s v="AIWT6-27"/>
    <s v="BG-KR IT"/>
    <m/>
    <m/>
    <s v="Sofia University is the oldest university in Bulgaria and hosts the recently established BG-KR IT Cooperation Center (ITCC). Part of ITCC’s research focus includes semantic technology applications to Cultural Heritage, in particular semantic publishing of Bulgarian cultural heritage to Europeana. Ontotext established Bulgariana.eu as a Bulgarian aggregator for Europeana, a networking group for cultural heritage in Bulgaria, and organized two conferences.https://www.ontotext.com/company/customers/"/>
    <x v="3"/>
    <x v="3"/>
    <s v="EE004"/>
    <m/>
    <x v="1"/>
    <x v="7"/>
    <x v="12"/>
    <x v="2"/>
    <x v="4"/>
    <m/>
    <x v="6"/>
    <x v="8"/>
    <x v="0"/>
    <x v="0"/>
    <m/>
    <m/>
    <m/>
    <m/>
    <m/>
    <m/>
    <s v=" 0 Confident"/>
    <m/>
    <m/>
    <s v="AI-empowered Knowledge Management"/>
    <x v="4"/>
    <x v="3"/>
    <x v="0"/>
    <m/>
    <m/>
    <m/>
    <m/>
    <m/>
    <m/>
    <s v="Internal Management"/>
    <m/>
    <x v="0"/>
    <s v="Incremental / Technical Change"/>
    <s v="Improved Public Service"/>
    <m/>
    <m/>
    <s v="x"/>
    <s v="x"/>
    <m/>
    <b v="0"/>
    <b v="0"/>
    <m/>
    <m/>
    <m/>
    <m/>
    <m/>
    <m/>
    <m/>
    <b v="0"/>
    <m/>
    <m/>
    <m/>
    <m/>
    <s v="validated"/>
    <x v="1"/>
  </r>
  <r>
    <n v="28"/>
    <s v="AIWT6-28"/>
    <s v="Andrija - Virtual assistant supporting advising suspected COVID-19 infections"/>
    <m/>
    <m/>
    <s v="Andrija is a virtual assistant powered by Artificial Intelligence and has been developed by Croatian IT companies in cooperation with epidemiologists to advise people on how to diagnose and manage suspected COVID-19 infections. The digital assistant is available at https://andrija.ai/ and can be activated on WhatsApp under the name Andrija. "/>
    <x v="0"/>
    <x v="5"/>
    <s v="HR"/>
    <s v="Ministry of Health"/>
    <x v="0"/>
    <x v="4"/>
    <x v="13"/>
    <x v="1"/>
    <x v="0"/>
    <m/>
    <x v="1"/>
    <x v="1"/>
    <x v="1"/>
    <x v="1"/>
    <s v="A-MLA"/>
    <m/>
    <m/>
    <m/>
    <m/>
    <s v="Minimal-risk"/>
    <s v=" 0 Confident"/>
    <m/>
    <m/>
    <s v="Chatbots, Intelligent Digital Assistants, Virtual Agents and Recommendation Systems"/>
    <x v="3"/>
    <x v="11"/>
    <x v="0"/>
    <m/>
    <m/>
    <m/>
    <s v="G2C"/>
    <s v="Dynamic Data"/>
    <s v="Location Data"/>
    <s v="Public Services and engagement"/>
    <m/>
    <x v="0"/>
    <s v="Incremental / Technical Change"/>
    <s v="Improved Public Service"/>
    <m/>
    <s v="x"/>
    <m/>
    <s v="x"/>
    <m/>
    <b v="0"/>
    <b v="0"/>
    <m/>
    <m/>
    <m/>
    <m/>
    <m/>
    <m/>
    <m/>
    <b v="0"/>
    <m/>
    <m/>
    <m/>
    <s v="https://andrija.ai/"/>
    <s v="published"/>
    <x v="0"/>
  </r>
  <r>
    <n v="29"/>
    <s v="AIWT6-29"/>
    <s v="Hope - Chatbot informing work of the Civil Protection Staff"/>
    <m/>
    <m/>
    <s v="The Chatbot Hope is used in the City of Vinkovci to inform citizens about the work of the Civil Protection Staff. The chatbot was created pro bono by the Slavonian company Hero Factory, which recently created a similar program for the Croatian Institute of Public Health. The Chatbot can answer questions related to coronavirus, the Civil Protection Staff, e-passes and check for symptons of the virus."/>
    <x v="3"/>
    <x v="5"/>
    <s v="HR"/>
    <s v="Vinkovci munipality"/>
    <x v="4"/>
    <x v="4"/>
    <x v="13"/>
    <x v="1"/>
    <x v="0"/>
    <m/>
    <x v="1"/>
    <x v="1"/>
    <x v="2"/>
    <x v="1"/>
    <s v="B-LGA"/>
    <m/>
    <m/>
    <m/>
    <m/>
    <s v="Minimal-risk"/>
    <s v=" 0 Confident"/>
    <m/>
    <m/>
    <s v="Chatbots, Intelligent Digital Assistants, Virtual Agents and Recommendation Systems"/>
    <x v="3"/>
    <x v="11"/>
    <x v="0"/>
    <m/>
    <m/>
    <m/>
    <s v="G2C"/>
    <s v="Dynamic Data"/>
    <s v="Location Data"/>
    <s v="Public Services and engagement"/>
    <m/>
    <x v="0"/>
    <s v="Organizational / Sustained Change"/>
    <s v="Improved Public Service"/>
    <m/>
    <s v="x"/>
    <m/>
    <s v="x"/>
    <s v="x"/>
    <b v="0"/>
    <b v="0"/>
    <m/>
    <m/>
    <m/>
    <m/>
    <m/>
    <m/>
    <m/>
    <b v="0"/>
    <m/>
    <m/>
    <m/>
    <s v="https://www.themayor.eu/en/a/view/coronavirus-chatbot-educates-the-citizens-of-vinkovci-4796"/>
    <s v="published"/>
    <x v="0"/>
  </r>
  <r>
    <n v="30"/>
    <s v="AIWT6-30"/>
    <s v="Assessment effectiveness social protection policy Cyprus"/>
    <m/>
    <s v="Nicos Ioannou nioannou@mcit.gov.cy"/>
    <s v="This AI service is the result of the development of an integrated framework of methodology and infrastructure for a systematic assessment of the effectiveness of social protection projects in Cyprus, using  micro-simulation tools and other quantitative tools."/>
    <x v="0"/>
    <x v="6"/>
    <s v="CY"/>
    <s v="Ministry of Labor, Welfare and Social Security"/>
    <x v="1"/>
    <x v="0"/>
    <x v="14"/>
    <x v="2"/>
    <x v="4"/>
    <m/>
    <x v="0"/>
    <x v="0"/>
    <x v="0"/>
    <x v="0"/>
    <m/>
    <m/>
    <m/>
    <m/>
    <m/>
    <m/>
    <s v=" 0 Confident"/>
    <m/>
    <m/>
    <s v="Machine Learning, Deep Learning"/>
    <x v="4"/>
    <x v="3"/>
    <x v="0"/>
    <m/>
    <m/>
    <m/>
    <m/>
    <m/>
    <m/>
    <s v="Regulatory research, analysis and monitoring"/>
    <m/>
    <x v="0"/>
    <s v="Incremental / Technical Change"/>
    <s v="Improved Public Service"/>
    <m/>
    <m/>
    <s v="x"/>
    <s v="x"/>
    <m/>
    <b v="0"/>
    <b v="0"/>
    <m/>
    <m/>
    <m/>
    <m/>
    <m/>
    <m/>
    <m/>
    <b v="0"/>
    <m/>
    <m/>
    <m/>
    <s v="Mail to AI Watch (25-5-2020), Updated with mail to AI Watch 3-2-2021"/>
    <s v="validated"/>
    <x v="1"/>
  </r>
  <r>
    <n v="31"/>
    <s v="AIWT6-31"/>
    <s v="WaterAnalytics - Water quality monitoring"/>
    <s v="https://www.wateranalytics.eu/"/>
    <s v="Nicos Ioannou nioannou@mcit.gov.cy"/>
    <s v="The Water Development Department in Cyprus is using AI algorithms for the analysis of water monitoring data (such as hydraulics and water quality)."/>
    <x v="0"/>
    <x v="6"/>
    <s v="CY"/>
    <s v="The Water Development Department, The Water Development Department, Cyprus"/>
    <x v="1"/>
    <x v="8"/>
    <x v="15"/>
    <x v="4"/>
    <x v="1"/>
    <n v="2020"/>
    <x v="0"/>
    <x v="0"/>
    <x v="0"/>
    <x v="0"/>
    <s v="A-MLA"/>
    <s v="2-CritInfrastruct"/>
    <s v="2-CritInfrastruct"/>
    <m/>
    <m/>
    <s v="High-risk"/>
    <s v="-2 High/Limited"/>
    <m/>
    <m/>
    <s v="Machine Learning, Deep Learning"/>
    <x v="2"/>
    <x v="4"/>
    <x v="0"/>
    <m/>
    <m/>
    <m/>
    <s v="G2G"/>
    <s v="Historical Data"/>
    <s v="Location Data"/>
    <s v="Enforcement"/>
    <m/>
    <x v="0"/>
    <s v="Incremental / Technical Change"/>
    <b v="0"/>
    <m/>
    <m/>
    <m/>
    <m/>
    <m/>
    <s v="Improved Administration Efficency"/>
    <s v="Improved Administrative Efficiency"/>
    <s v="x"/>
    <m/>
    <m/>
    <s v="x"/>
    <m/>
    <m/>
    <m/>
    <b v="0"/>
    <m/>
    <m/>
    <m/>
    <s v="Mail to AI Watch (25-5-2020), Updated with mail to AI Watch 3-2-2021"/>
    <s v="published"/>
    <x v="0"/>
  </r>
  <r>
    <n v="32"/>
    <s v="AIWT6-32"/>
    <s v="Foreign AI products testing, verification and validation"/>
    <m/>
    <s v="Pavel Poledna "/>
    <s v="This AI system is in the first phase and will deal with the testing of foreign AI products, mostly with image processing. This will enable the testing of AI for use in the hospitals"/>
    <x v="0"/>
    <x v="7"/>
    <s v="FI"/>
    <s v="Ministry of Health"/>
    <x v="1"/>
    <x v="1"/>
    <x v="1"/>
    <x v="2"/>
    <x v="4"/>
    <m/>
    <x v="5"/>
    <x v="6"/>
    <x v="0"/>
    <x v="0"/>
    <s v="A-MLA"/>
    <m/>
    <m/>
    <s v="12-ClinicalUse"/>
    <m/>
    <s v="High-risk"/>
    <s v="-3 Not Confident"/>
    <m/>
    <m/>
    <s v="Computer Vision and Identity Recognition"/>
    <x v="4"/>
    <x v="3"/>
    <x v="0"/>
    <m/>
    <m/>
    <m/>
    <m/>
    <m/>
    <m/>
    <s v="Internal Management"/>
    <m/>
    <x v="0"/>
    <s v="Incremental / Technical Change"/>
    <s v="Improved Public Service"/>
    <m/>
    <m/>
    <s v="x"/>
    <s v="x"/>
    <m/>
    <b v="0"/>
    <b v="0"/>
    <m/>
    <m/>
    <m/>
    <m/>
    <m/>
    <m/>
    <m/>
    <b v="0"/>
    <m/>
    <m/>
    <m/>
    <s v="Survey 1st Peer Learning Workshop"/>
    <s v="validated"/>
    <x v="1"/>
  </r>
  <r>
    <n v="33"/>
    <s v="AIWT6-33"/>
    <s v="AI in social service to improve long term stay"/>
    <s v="https://www.mpo.cz/assets/en/guidepost/for-the-media/press-releases/2019/5/NAIS_eng_web.pdf"/>
    <m/>
    <s v="AI in social services in order to facilitate citizens to stay in their natural environment for as long as possible"/>
    <x v="0"/>
    <x v="8"/>
    <s v="CZ"/>
    <m/>
    <x v="1"/>
    <x v="0"/>
    <x v="16"/>
    <x v="4"/>
    <x v="2"/>
    <m/>
    <x v="0"/>
    <x v="0"/>
    <x v="1"/>
    <x v="0"/>
    <s v="A-MLA"/>
    <m/>
    <m/>
    <m/>
    <s v="Focus directly natural persons"/>
    <s v="Limited-risk"/>
    <s v=" 0 Confident"/>
    <m/>
    <m/>
    <s v="Predictive Analytics, Simulation and Data Visualisation"/>
    <x v="2"/>
    <x v="9"/>
    <x v="0"/>
    <m/>
    <m/>
    <m/>
    <s v="G2C"/>
    <s v="Dynamic Data"/>
    <s v="Streaming Data"/>
    <s v="Regulatory research, analysis and monitoring"/>
    <m/>
    <x v="2"/>
    <s v="Incremental / Technical Change"/>
    <s v="Improved Public Service"/>
    <m/>
    <s v="x"/>
    <m/>
    <s v="x"/>
    <m/>
    <b v="0"/>
    <b v="0"/>
    <m/>
    <m/>
    <m/>
    <m/>
    <m/>
    <m/>
    <m/>
    <b v="0"/>
    <m/>
    <m/>
    <m/>
    <s v="Czech AI Strategy https://www.mpo.cz/assets/en/guidepost/for-the-media/press-releases/2019/5/NAIS_eng_web.pdf"/>
    <s v="validated"/>
    <x v="0"/>
  </r>
  <r>
    <n v="34"/>
    <s v="AIWT6-34"/>
    <s v="AI in healthcare services"/>
    <s v="https://www.mpo.cz/assets/en/guidepost/for-the-media/press-releases/2019/5/NAIS_eng_web.pdf"/>
    <m/>
    <s v="There are plans to use AI in a variety of healthcare services such as healthcare, administration of medical products and devices, reimbursement processes, reporting of interventions, predications of costs, the processing of data and more as part of the National eHealth Strategy."/>
    <x v="0"/>
    <x v="8"/>
    <s v="CZ"/>
    <m/>
    <x v="5"/>
    <x v="4"/>
    <x v="13"/>
    <x v="2"/>
    <x v="4"/>
    <m/>
    <x v="0"/>
    <x v="0"/>
    <x v="0"/>
    <x v="0"/>
    <m/>
    <m/>
    <m/>
    <m/>
    <m/>
    <m/>
    <s v=" 0 Confident"/>
    <m/>
    <m/>
    <s v="Predictive Analytics, Simulation and Data Visualisation"/>
    <x v="4"/>
    <x v="3"/>
    <x v="0"/>
    <m/>
    <m/>
    <m/>
    <m/>
    <m/>
    <m/>
    <s v="Internal Management"/>
    <m/>
    <x v="0"/>
    <s v="Incremental / Technical Change"/>
    <s v="Improved Public Service"/>
    <m/>
    <m/>
    <s v="x"/>
    <s v="x"/>
    <m/>
    <b v="0"/>
    <b v="0"/>
    <m/>
    <m/>
    <m/>
    <m/>
    <m/>
    <m/>
    <m/>
    <b v="0"/>
    <m/>
    <m/>
    <m/>
    <s v="Czech AI Strategy https://www.mpo.cz/assets/en/guidepost/for-the-media/press-releases/2019/5/NAIS_eng_web.pdf"/>
    <s v="created"/>
    <x v="1"/>
  </r>
  <r>
    <n v="35"/>
    <s v="AIWT6-35"/>
    <s v="Corti's AI - Emergency medical services real-time speech analysis for cardiac predictions"/>
    <m/>
    <m/>
    <s v="Corti’s system is an Artificial Intelligence-based speech analysis of real-time, live emergency medical services calls that makes instant predictions to detect out-of-hospital cardiac arrests with up to 95% accuracy. Used in conjunction with human call-takers and dispatchers, it can significantly reduce error rates and make critical diagnoses faster._x000a_The system is already up and running in Copenhagen with impressive results – which is why The European Emergency Number Association (EENA) is getting involved to extend the project. This project is a year-long joint initiative between Corti and EENA to pilot AI support to improve emergency medical service operations."/>
    <x v="0"/>
    <x v="9"/>
    <s v="DK"/>
    <s v="Corti"/>
    <x v="3"/>
    <x v="4"/>
    <x v="13"/>
    <x v="1"/>
    <x v="2"/>
    <m/>
    <x v="5"/>
    <x v="9"/>
    <x v="1"/>
    <x v="0"/>
    <s v="A-MLA"/>
    <m/>
    <m/>
    <s v="12-ClinicalUse"/>
    <m/>
    <s v="High-risk"/>
    <s v=" 0 Confident"/>
    <s v="A11-Medical devices, Reg. (EU) 2017/745"/>
    <m/>
    <s v="Audio Processing"/>
    <x v="2"/>
    <x v="12"/>
    <x v="0"/>
    <m/>
    <m/>
    <m/>
    <s v="G2G"/>
    <s v="Dynamic Data"/>
    <s v="Dynamic Data"/>
    <s v="Enforcement"/>
    <m/>
    <x v="0"/>
    <s v="Organizational / Sustained Change"/>
    <b v="0"/>
    <m/>
    <m/>
    <m/>
    <m/>
    <m/>
    <s v="Improved Administration Efficency"/>
    <s v="Improved Administrative Efficiency"/>
    <s v="x"/>
    <m/>
    <s v="x"/>
    <m/>
    <m/>
    <m/>
    <m/>
    <b v="0"/>
    <m/>
    <m/>
    <m/>
    <s v="https://www.weforum.org/agenda/2018/06/this-ai-detects-cardiac-arrests-during-emergency-calls/"/>
    <s v="published"/>
    <x v="0"/>
  </r>
  <r>
    <n v="36"/>
    <s v="AIWT6-36"/>
    <s v="Erhvervsstyrelsen - Detection of errors in business statements"/>
    <s v="https://datacvr.virk.dk/data/offentliggorelse?dl_ref=ZG9rdW1lbnRsYWdlcjovLzAzLzdkLzJlL2U3LzM4LzFkZWUtNGVlYy04YThmLTUzODk3OTlmNjAwMw"/>
    <m/>
    <s v="A project by the Danish Business Authority (Erhvervsstyrelsen) to use ML to identify fraud and highlight material errors in financial statements."/>
    <x v="0"/>
    <x v="9"/>
    <s v="DK"/>
    <s v="Danish Business Authority"/>
    <x v="0"/>
    <x v="3"/>
    <x v="6"/>
    <x v="1"/>
    <x v="5"/>
    <m/>
    <x v="0"/>
    <x v="0"/>
    <x v="0"/>
    <x v="0"/>
    <s v="A-MLA"/>
    <m/>
    <m/>
    <m/>
    <s v="Focus directly natural persons"/>
    <s v="Limited-risk"/>
    <s v=" 0 Confident"/>
    <m/>
    <m/>
    <s v="Security Analytics and Threat Intelligence"/>
    <x v="3"/>
    <x v="13"/>
    <x v="0"/>
    <m/>
    <m/>
    <m/>
    <s v="G2B"/>
    <s v="Dynamic Data"/>
    <s v="Streaming Data"/>
    <s v="Enforcement"/>
    <m/>
    <x v="0"/>
    <s v="Incremental / Technical Change"/>
    <s v="Improved Public Service"/>
    <m/>
    <s v="x"/>
    <m/>
    <s v="x"/>
    <m/>
    <b v="0"/>
    <b v="0"/>
    <m/>
    <m/>
    <m/>
    <m/>
    <m/>
    <m/>
    <m/>
    <b v="0"/>
    <m/>
    <m/>
    <m/>
    <s v="https://joinup.ec.europa.eu/sites/default/files/custom-page/attachment/2020-07/Study%20on%20public%20sector%20data%20strategies%2C%20policies%20and%20governance%20%E2%80%93%20ANNEX%20Case%20studies.pdf"/>
    <s v="published"/>
    <x v="0"/>
  </r>
  <r>
    <n v="37"/>
    <s v="AIWT6-37"/>
    <s v="Denmark - Chatbot, Ministry of Education (planned)"/>
    <m/>
    <m/>
    <s v="The Danish Ministry of Education is an example of a public authority that receives many inquiries from both institutions and citizens. Therefore, a pilot project will be launched as part of the National Strategy for Artificial Intelligence on use of chatbots by the Ministry of Education. A chatbot could be used in direct contact with citizens, but it could also serve as a support tool for employees who engage in dialogue with citizens."/>
    <x v="0"/>
    <x v="9"/>
    <s v="DK"/>
    <s v="Danish Ministry of Education"/>
    <x v="1"/>
    <x v="1"/>
    <x v="2"/>
    <x v="2"/>
    <x v="4"/>
    <m/>
    <x v="1"/>
    <x v="1"/>
    <x v="0"/>
    <x v="0"/>
    <s v="A-MLA"/>
    <s v="3-Education"/>
    <m/>
    <m/>
    <m/>
    <s v="High-risk"/>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s v="https://eng.em.dk/media/13081/305755-gb-version_4k.pdf"/>
    <s v="validated"/>
    <x v="1"/>
  </r>
  <r>
    <n v="38"/>
    <s v="AIWT6-38"/>
    <s v="Kiri - chatbot for citizens' enquiries"/>
    <m/>
    <m/>
    <s v="The municipality of Frederiksberg launched an AI-based chatbot (&quot;Kiri&quot;) to answer citizen queries about local services. The Frederiksberg Municipality's website is able to give help from the chatbot Kiri. It is a digital assistant to whom citizens can ask general questions and answer immediately._x000a_The offer is a trial conducted by Gentofte, Gladsaxe, Lyngby-Taarbæk, Rudersdal, Roskilde and Frederiksberg municipalities, and which is inspired by similar trials with good results in Norway. _x000a_Kiri is a pilot, and initially it will only be able to answer questions in the field of citizen services, such as passports and driver's licenses. Kiri is unable to answer specific cases, but will be able to answer the most typical and general questions."/>
    <x v="3"/>
    <x v="9"/>
    <s v="DK"/>
    <s v="Frederiksberg Municipality"/>
    <x v="4"/>
    <x v="1"/>
    <x v="5"/>
    <x v="0"/>
    <x v="1"/>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m/>
    <s v="x"/>
    <s v="x"/>
    <s v="x"/>
    <b v="0"/>
    <b v="0"/>
    <m/>
    <m/>
    <m/>
    <m/>
    <m/>
    <m/>
    <m/>
    <b v="0"/>
    <m/>
    <m/>
    <m/>
    <s v="https://www.frederiksberg.dk/nyheder/frederiksberg-kommune-deltager-i-forsog-med-chatbot"/>
    <s v="published"/>
    <x v="0"/>
  </r>
  <r>
    <n v="39"/>
    <s v="AIWT6-39"/>
    <s v="Preventive risk assessment - child at risk"/>
    <s v="https://norden.diva-portal.org/smash/get/diva2:1375500/FULLTEXT01.pdf"/>
    <m/>
    <s v="Within the municipality of Gladsaxe, an AI system has been developed in 2018 in order to tackling ‘parallel societies’ within some of Denmark less developed and vulnerable areas. This system was created to be part of a preventive risk assessment programme to support the automatic detection of children with special needs before they end up in a disadvantaged condition. The system used over 200 different risk indicators from various data sources such as health, social, employment and education data to score families on their risk on social vulnerability. Families would be given or deducted points depending on various activities or data found in the system. Identified children at risk of abuse could then be targeted for an early intervention, possibly resulting in forced removals. _x000a_This system builds on top of the existing systems and practices already in place in the Danish public administration system. The central agency (Udbetaling Danmark) in charge of the social benefits and entitlements has been managing vast amounts of personal data already. Control units operated by municipalities have been used to working with reports of the agency to identify and tackle possible welfare fraud. The AI used by Gladsaxe had been regarded as an example by the Danish government to be used for the whole country in order to improve living standards in Denmark. _x000a_However, the system has been under significant public criticism by academic, public and politicians. In particular, the system was seen as a mass surveillance tool and that the system has been gathering way more data than needed for the purpose of the system in violation of the GDPR. Academics argued that using algorithms such as the Gladsaxe system could lead towards creating an Algocracy, not in line with liberal democratic values. Citizens which are being scrutinized by the machine are not asked to give any  consent about their data being processed, are not made aware when or how they are analysed and no methods for challenging the system were provided. As a consequence to the critics, the implementation of the AI system has been halted, although some politicians are vouching for the system to be reinstated – although in adjusted form – in the future. "/>
    <x v="3"/>
    <x v="9"/>
    <s v="DK"/>
    <s v="Gladsaxe Municipality"/>
    <x v="1"/>
    <x v="0"/>
    <x v="8"/>
    <x v="0"/>
    <x v="4"/>
    <m/>
    <x v="0"/>
    <x v="0"/>
    <x v="0"/>
    <x v="0"/>
    <s v="A-MLA"/>
    <s v="3-Education"/>
    <m/>
    <m/>
    <m/>
    <s v="High-risk"/>
    <s v=" 0 Confident"/>
    <m/>
    <m/>
    <s v="Machine Learning, Deep Learning"/>
    <x v="4"/>
    <x v="3"/>
    <x v="0"/>
    <m/>
    <m/>
    <m/>
    <m/>
    <m/>
    <m/>
    <s v="Enforcement"/>
    <m/>
    <x v="0"/>
    <s v="Transformative / Disruptive"/>
    <s v="Improved Public Service"/>
    <m/>
    <s v="x"/>
    <m/>
    <s v="x"/>
    <m/>
    <b v="0"/>
    <b v="0"/>
    <m/>
    <m/>
    <m/>
    <m/>
    <m/>
    <m/>
    <m/>
    <b v="0"/>
    <m/>
    <m/>
    <m/>
    <s v="https://algorithmwatch.org/en/automating-society-denmark/ and https://norden.diva-portal.org/smash/get/diva2:1375500/FULLTEXT01.pdf"/>
    <s v="validated"/>
    <x v="1"/>
  </r>
  <r>
    <n v="40"/>
    <s v="AIWT6-40"/>
    <s v="Desert - Decision making system used to optimise detection of acute patient"/>
    <m/>
    <s v="Lucia Velasco"/>
    <s v="An AI decision making system used to optimise detection of acute patients. Within an hour the AI is combining analysing blood and urine test data with the patient history. This should reduce mortality, readmissions and hospitalized bedtime. It is a decision support tool used in combination with the doctor's expertise. "/>
    <x v="0"/>
    <x v="10"/>
    <s v="UK"/>
    <m/>
    <x v="1"/>
    <x v="4"/>
    <x v="13"/>
    <x v="2"/>
    <x v="4"/>
    <m/>
    <x v="4"/>
    <x v="5"/>
    <x v="0"/>
    <x v="0"/>
    <m/>
    <m/>
    <m/>
    <m/>
    <m/>
    <m/>
    <s v=" 0 Confident"/>
    <m/>
    <m/>
    <s v="Expert and Rule based Systems, Algorithmic Decision Making"/>
    <x v="4"/>
    <x v="3"/>
    <x v="0"/>
    <m/>
    <m/>
    <m/>
    <m/>
    <m/>
    <m/>
    <s v="Public Services and engagement"/>
    <m/>
    <x v="0"/>
    <s v="Organizational / Sustained Change"/>
    <s v="Improved Public Service"/>
    <m/>
    <m/>
    <s v="x"/>
    <s v="x"/>
    <m/>
    <b v="0"/>
    <b v="0"/>
    <m/>
    <m/>
    <m/>
    <m/>
    <m/>
    <m/>
    <m/>
    <b v="0"/>
    <m/>
    <m/>
    <m/>
    <s v="1st Peer Learning Workshop AI Watch"/>
    <s v="validated"/>
    <x v="1"/>
  </r>
  <r>
    <n v="41"/>
    <s v="AIWT6-41"/>
    <s v="Electricity consumption - demand prediction"/>
    <m/>
    <m/>
    <s v="Danish electricity consumption fluctuates depending on time of year and time of day. By analysing consumption patterns, utility companies can adjust production according to demand, thereby saving resources. In the UK, the UK National Grid and DeepMind have developed a solution which can reduce energy consumption by up to 10%"/>
    <x v="2"/>
    <x v="9"/>
    <s v="DK"/>
    <m/>
    <x v="1"/>
    <x v="8"/>
    <x v="17"/>
    <x v="2"/>
    <x v="4"/>
    <m/>
    <x v="0"/>
    <x v="0"/>
    <x v="0"/>
    <x v="0"/>
    <m/>
    <m/>
    <m/>
    <m/>
    <m/>
    <m/>
    <s v=" 0 Confident"/>
    <m/>
    <m/>
    <s v="Predictive Analytics, Simulation and Data Visualisation"/>
    <x v="4"/>
    <x v="3"/>
    <x v="0"/>
    <m/>
    <m/>
    <m/>
    <m/>
    <m/>
    <m/>
    <s v="Internal Management"/>
    <m/>
    <x v="0"/>
    <s v="Incremental / Technical Change"/>
    <s v="Improved Public Service"/>
    <m/>
    <m/>
    <s v="x"/>
    <s v="x"/>
    <m/>
    <b v="0"/>
    <b v="0"/>
    <m/>
    <m/>
    <m/>
    <m/>
    <m/>
    <m/>
    <m/>
    <b v="0"/>
    <m/>
    <m/>
    <m/>
    <s v="https://eng.em.dk/media/13081/305755-gb-version_4k.pdf"/>
    <s v="validated"/>
    <x v="1"/>
  </r>
  <r>
    <n v="42"/>
    <s v="AIWT6-42"/>
    <s v="CHAIN - Smart Water optimising energy consumption "/>
    <m/>
    <m/>
    <s v="Sensors analyse the water consumption in order to optimise energy consumption in Aarhus municipality. AI will be used to analyze the big amounts of data from sensors about water consumption and to monitor its quality. "/>
    <x v="3"/>
    <x v="9"/>
    <s v="DK"/>
    <s v="Aarhus Municipality"/>
    <x v="4"/>
    <x v="8"/>
    <x v="15"/>
    <x v="4"/>
    <x v="6"/>
    <m/>
    <x v="0"/>
    <x v="0"/>
    <x v="0"/>
    <x v="0"/>
    <s v="A-MLA"/>
    <m/>
    <m/>
    <m/>
    <m/>
    <s v="Minimal-risk"/>
    <s v=" 0 Confident"/>
    <m/>
    <m/>
    <s v="Predictive Analytics, Simulation and Data Visualisation"/>
    <x v="3"/>
    <x v="13"/>
    <x v="0"/>
    <m/>
    <m/>
    <m/>
    <s v="G2C"/>
    <s v="Dynamic Data"/>
    <s v="Location Data"/>
    <s v="Internal Management"/>
    <m/>
    <x v="0"/>
    <s v="Incremental / Technical Change"/>
    <s v="Improved Public Service"/>
    <m/>
    <m/>
    <s v="x"/>
    <s v="x"/>
    <m/>
    <b v="0"/>
    <b v="0"/>
    <m/>
    <m/>
    <m/>
    <m/>
    <m/>
    <m/>
    <m/>
    <b v="0"/>
    <m/>
    <m/>
    <m/>
    <s v="https://www.aquatechtrade.com/news/article/video-story-digital-denmark/"/>
    <s v="published"/>
    <x v="0"/>
  </r>
  <r>
    <n v="43"/>
    <s v="AIWT6-43"/>
    <s v="AI to assist general practitioners in decision support or diagnostics."/>
    <m/>
    <m/>
    <s v="The project uses AI in general practices as a tool to develop and further the use of data driven development in the sector. The algorithms will assist in automatic processing of test results and alleviate the GP in information processing. Development of a decision-making tool for early diagnosis of difficult or rare diagnoses"/>
    <x v="3"/>
    <x v="11"/>
    <s v="FR"/>
    <m/>
    <x v="1"/>
    <x v="4"/>
    <x v="18"/>
    <x v="2"/>
    <x v="4"/>
    <m/>
    <x v="0"/>
    <x v="0"/>
    <x v="0"/>
    <x v="0"/>
    <m/>
    <m/>
    <m/>
    <m/>
    <m/>
    <m/>
    <s v=" 0 Confident"/>
    <m/>
    <m/>
    <s v="Machine Learning, Deep Learning"/>
    <x v="4"/>
    <x v="3"/>
    <x v="0"/>
    <m/>
    <m/>
    <m/>
    <m/>
    <m/>
    <m/>
    <m/>
    <m/>
    <x v="0"/>
    <s v="Incremental / Technical Change"/>
    <s v="Improved Public Service"/>
    <m/>
    <m/>
    <s v="x"/>
    <s v="x"/>
    <m/>
    <b v="0"/>
    <b v="0"/>
    <m/>
    <m/>
    <m/>
    <m/>
    <m/>
    <m/>
    <m/>
    <b v="0"/>
    <m/>
    <m/>
    <m/>
    <s v="1st Peer Learning Workshop AI Watch"/>
    <s v="retired"/>
    <x v="1"/>
  </r>
  <r>
    <n v="44"/>
    <s v="AIWT6-44"/>
    <s v="Fuel efficient routes"/>
    <s v="https://eng.em.dk/media/13081/305755-gb-version_4k.pdf"/>
    <m/>
    <s v="Independent Research Fund Denmark is supporting a research project on the use of Artificial Intelligence that can guide transport operators to choose the quickest and most fuel-efficient route using big data on how traffic is moving at different times during the day. In collaboration with researchers from the US and Australia, researchers from Aalborg University will develop algorithms that can manage systems associated with great uncertainty. Independent Research Fund Denmark has granted DKK 5.8 million (EUR 800,000) to the project."/>
    <x v="2"/>
    <x v="9"/>
    <s v="DK"/>
    <m/>
    <x v="1"/>
    <x v="3"/>
    <x v="19"/>
    <x v="2"/>
    <x v="4"/>
    <m/>
    <x v="2"/>
    <x v="5"/>
    <x v="0"/>
    <x v="0"/>
    <m/>
    <m/>
    <m/>
    <m/>
    <m/>
    <m/>
    <s v=" 0 Confident"/>
    <m/>
    <m/>
    <m/>
    <x v="4"/>
    <x v="3"/>
    <x v="0"/>
    <m/>
    <m/>
    <m/>
    <m/>
    <s v="Historical Data"/>
    <s v="Location Data"/>
    <m/>
    <m/>
    <x v="0"/>
    <s v="Incremental / Technical Change"/>
    <s v="Improved Public Service"/>
    <m/>
    <m/>
    <s v="x"/>
    <s v="x"/>
    <m/>
    <b v="0"/>
    <b v="0"/>
    <m/>
    <m/>
    <m/>
    <m/>
    <m/>
    <m/>
    <m/>
    <b v="0"/>
    <m/>
    <m/>
    <m/>
    <s v="Danish AI strategy https://eng.em.dk/media/13081/305755-gb-version_4k.pdf"/>
    <s v="retired"/>
    <x v="1"/>
  </r>
  <r>
    <n v="45"/>
    <s v="AIWT6-45"/>
    <s v="AI for Welfare Payments"/>
    <m/>
    <s v="Annika M. Jacobsen"/>
    <s v="Denmark is planning to use machine learning and Artificial Intelligence to decide which citizens and businesses get support or assistance from the government. There are a variety of anti fraud projects being implemented in the Danish Den Fælles Dataenhed (Data unit). "/>
    <x v="0"/>
    <x v="9"/>
    <s v="DK"/>
    <s v="Danish Den Fælles Dataenhed"/>
    <x v="1"/>
    <x v="1"/>
    <x v="1"/>
    <x v="2"/>
    <x v="4"/>
    <m/>
    <x v="2"/>
    <x v="2"/>
    <x v="0"/>
    <x v="0"/>
    <m/>
    <m/>
    <m/>
    <m/>
    <m/>
    <m/>
    <s v=" 0 Confident"/>
    <m/>
    <m/>
    <s v="Expert and Rule based Systems, Algorithmic Decision Making"/>
    <x v="4"/>
    <x v="3"/>
    <x v="0"/>
    <m/>
    <m/>
    <m/>
    <m/>
    <m/>
    <m/>
    <s v="Adjudication"/>
    <m/>
    <x v="0"/>
    <s v="Transformative / Disruptive"/>
    <s v="Improved Public Service"/>
    <m/>
    <m/>
    <s v="x"/>
    <s v="x"/>
    <m/>
    <b v="0"/>
    <b v="0"/>
    <m/>
    <m/>
    <m/>
    <m/>
    <m/>
    <m/>
    <m/>
    <b v="0"/>
    <m/>
    <m/>
    <m/>
    <s v="https://lisboncouncil.net/wp-content/uploads/2020/10/Annika-Jacobsen.pdf "/>
    <s v="created"/>
    <x v="1"/>
  </r>
  <r>
    <n v="46"/>
    <s v="AIWT6-46"/>
    <s v="X-Ray Inspections to detect food quality by Innovation Fund Denmark"/>
    <m/>
    <s v="Professor Brian Vinter, University of Copenhagen, Phone: 28 75 14 21 Email: vinter@nbi.ku.dk"/>
    <s v=" Innovation Fund Denmark and a total budget of 17 million kroner, researchers from the Niels Bohr Institute at the University of Copenhagen, together with three companies, will develop equipment and software in a four-year project o find defects and deficiencies in a variety of products. The project has a special focus on food and could reduce the need for recalling products."/>
    <x v="0"/>
    <x v="9"/>
    <s v="DK"/>
    <s v="Niels Bohr Institute"/>
    <x v="1"/>
    <x v="3"/>
    <x v="4"/>
    <x v="2"/>
    <x v="4"/>
    <m/>
    <x v="5"/>
    <x v="6"/>
    <x v="0"/>
    <x v="0"/>
    <m/>
    <m/>
    <m/>
    <m/>
    <m/>
    <m/>
    <s v=" 0 Confident"/>
    <m/>
    <m/>
    <s v="Computer Vision and Identity Recognition"/>
    <x v="4"/>
    <x v="3"/>
    <x v="0"/>
    <m/>
    <m/>
    <m/>
    <m/>
    <m/>
    <m/>
    <s v="Enforcement"/>
    <m/>
    <x v="0"/>
    <s v="Incremental / Technical Change"/>
    <s v="Improved Public Service"/>
    <m/>
    <m/>
    <s v="x"/>
    <s v="x"/>
    <m/>
    <b v="0"/>
    <b v="0"/>
    <m/>
    <m/>
    <m/>
    <m/>
    <m/>
    <m/>
    <m/>
    <b v="0"/>
    <m/>
    <m/>
    <m/>
    <s v="https://www.nbi.ku.dk/english/news/news18/research-project-to-develop-better-x-ray-scanners-to-ensure-the-quality-of-everything-from-cold-cuts-to-avocadoes/"/>
    <s v="created"/>
    <x v="1"/>
  </r>
  <r>
    <n v="47"/>
    <s v="AIWT6-47"/>
    <s v="AI to improve quality of citizen service centres, automate inquiries and prepare inquiries for processing such as the application for a building project."/>
    <s v="https://eng.em.dk/media/13081/305755-gb-version_4k.pdf"/>
    <m/>
    <s v="Artificial Intelligence for better and quicker case processing in building projects Artificial Intelligence is likely to be used to reduce processing times when citizens or businesses need to get a building project processed. For example, in connection with screening applications, comparison with similar projects, categorisation of projects and decision support in case processing."/>
    <x v="3"/>
    <x v="9"/>
    <s v="DK"/>
    <m/>
    <x v="1"/>
    <x v="1"/>
    <x v="2"/>
    <x v="2"/>
    <x v="4"/>
    <m/>
    <x v="4"/>
    <x v="5"/>
    <x v="0"/>
    <x v="0"/>
    <m/>
    <m/>
    <m/>
    <m/>
    <m/>
    <m/>
    <s v=" 0 Confident"/>
    <m/>
    <m/>
    <s v="Expert and Rule based Systems, Algorithmic Decision Making"/>
    <x v="4"/>
    <x v="3"/>
    <x v="0"/>
    <m/>
    <m/>
    <m/>
    <m/>
    <m/>
    <m/>
    <s v="Adjudication"/>
    <m/>
    <x v="0"/>
    <s v="Incremental / Technical Change"/>
    <s v="Improved Public Service"/>
    <m/>
    <m/>
    <s v="x"/>
    <s v="x"/>
    <m/>
    <b v="0"/>
    <b v="0"/>
    <m/>
    <m/>
    <m/>
    <m/>
    <m/>
    <m/>
    <m/>
    <b v="0"/>
    <m/>
    <m/>
    <m/>
    <s v="Danish AI strategy https://eng.em.dk/media/13081/305755-gb-version_4k.pdf"/>
    <s v="created"/>
    <x v="1"/>
  </r>
  <r>
    <n v="48"/>
    <s v="AIWT6-48"/>
    <s v="Agrointelli"/>
    <s v="https://eng.em.dk/media/13081/305755-gb-version_4k.pdf"/>
    <m/>
    <s v="This year, the Danish company Agrointelli launched their self-driving Robotti robot. The robot can be used for seedbed preparation, sowing, mechanical cleaning or to add nutrients. It navigates via GPS and optimises its own route in the field using Artificial Intelligence"/>
    <x v="3"/>
    <x v="9"/>
    <s v="DK"/>
    <m/>
    <x v="1"/>
    <x v="3"/>
    <x v="4"/>
    <x v="2"/>
    <x v="4"/>
    <m/>
    <x v="3"/>
    <x v="3"/>
    <x v="0"/>
    <x v="0"/>
    <m/>
    <m/>
    <m/>
    <m/>
    <m/>
    <m/>
    <s v=" 0 Confident"/>
    <m/>
    <m/>
    <s v="Cognitive Robotics and Process Automation, Connected and Automated Vehicles"/>
    <x v="4"/>
    <x v="3"/>
    <x v="0"/>
    <m/>
    <m/>
    <m/>
    <m/>
    <s v="Historical Data"/>
    <s v="Location Data"/>
    <s v="Public Services and engagement"/>
    <m/>
    <x v="0"/>
    <s v="Organizational / Sustained Change"/>
    <s v="Improved Public Service"/>
    <m/>
    <s v="x"/>
    <m/>
    <s v="x"/>
    <m/>
    <b v="0"/>
    <b v="0"/>
    <m/>
    <m/>
    <m/>
    <m/>
    <m/>
    <m/>
    <m/>
    <b v="0"/>
    <m/>
    <m/>
    <m/>
    <s v="Danish AI strategy https://eng.em.dk/media/13081/305755-gb-version_4k.pdf"/>
    <s v="created"/>
    <x v="1"/>
  </r>
  <r>
    <n v="49"/>
    <s v="AIWT6-49"/>
    <s v="the Swiss Ecorobotix"/>
    <s v="https://eng.em.dk/media/13081/305755-gb-version_4k.pdf"/>
    <m/>
    <s v="Ecorobotix makes autonomous weeding solutions by combining robots and Artificial Intelligence. The solution can reduce pesticides use by up to 90%."/>
    <x v="3"/>
    <x v="9"/>
    <s v="DK"/>
    <m/>
    <x v="1"/>
    <x v="3"/>
    <x v="4"/>
    <x v="2"/>
    <x v="4"/>
    <m/>
    <x v="3"/>
    <x v="3"/>
    <x v="0"/>
    <x v="0"/>
    <m/>
    <m/>
    <m/>
    <m/>
    <m/>
    <m/>
    <s v=" 0 Confident"/>
    <m/>
    <m/>
    <s v="Cognitive Robotics and Process Automation, Connected and Automated Vehicles"/>
    <x v="4"/>
    <x v="3"/>
    <x v="0"/>
    <m/>
    <m/>
    <m/>
    <m/>
    <s v="Dynamic Data"/>
    <s v="Location Data"/>
    <s v="Public Services and engagement"/>
    <m/>
    <x v="0"/>
    <s v="Organizational / Sustained Change"/>
    <s v="Improved Public Service"/>
    <m/>
    <m/>
    <s v="x"/>
    <s v="x"/>
    <m/>
    <b v="0"/>
    <b v="0"/>
    <m/>
    <m/>
    <m/>
    <m/>
    <m/>
    <m/>
    <m/>
    <b v="0"/>
    <m/>
    <m/>
    <m/>
    <s v="Danish AI strategy https://eng.em.dk/media/13081/305755-gb-version_4k.pdf"/>
    <s v="created"/>
    <x v="1"/>
  </r>
  <r>
    <n v="50"/>
    <s v="AIWT6-50"/>
    <s v="Herd Navigator"/>
    <s v="https://eng.em.dk/media/13081/305755-gb-version_4k.pdf"/>
    <m/>
    <s v="Herd Navigator is a fully automatic solution developed in Denmark to monitor the reproduction and health of cows. The solution conducts online analysis of data from sensors and cows and this provides farmers with information about animal health, reproduction and nutrition, etc."/>
    <x v="3"/>
    <x v="9"/>
    <s v="DK"/>
    <m/>
    <x v="1"/>
    <x v="3"/>
    <x v="4"/>
    <x v="2"/>
    <x v="4"/>
    <m/>
    <x v="4"/>
    <x v="5"/>
    <x v="0"/>
    <x v="0"/>
    <m/>
    <m/>
    <m/>
    <m/>
    <m/>
    <m/>
    <s v=" 0 Confident"/>
    <m/>
    <m/>
    <s v="Cognitive Robotics and Process Automation, Connected and Automated Vehicles"/>
    <x v="4"/>
    <x v="3"/>
    <x v="0"/>
    <m/>
    <m/>
    <m/>
    <m/>
    <m/>
    <m/>
    <s v="Regulatory research, analysis and monitoring"/>
    <m/>
    <x v="0"/>
    <s v="Organizational / Sustained Change"/>
    <s v="Improved Public Service"/>
    <m/>
    <m/>
    <s v="x"/>
    <s v="x"/>
    <m/>
    <b v="0"/>
    <b v="0"/>
    <m/>
    <m/>
    <m/>
    <m/>
    <m/>
    <m/>
    <m/>
    <b v="0"/>
    <m/>
    <m/>
    <m/>
    <s v="Danish AI strategy https://eng.em.dk/media/13081/305755-gb-version_4k.pdf"/>
    <s v="created"/>
    <x v="1"/>
  </r>
  <r>
    <n v="51"/>
    <s v="AIWT6-51"/>
    <s v="AI for quality development in healthcare"/>
    <m/>
    <m/>
    <s v="In primary healthcare, the technology can be used to support the work of general practitioners. With help from the technology, physicians will be able to notify the normal test results and identify abnormal test results more quickly. Artificial Intelligence can also serve as decision support and, for example by assisting physicians in common tasks and diagnosing rare diseases."/>
    <x v="3"/>
    <x v="12"/>
    <s v="IT"/>
    <m/>
    <x v="1"/>
    <x v="4"/>
    <x v="18"/>
    <x v="2"/>
    <x v="4"/>
    <m/>
    <x v="4"/>
    <x v="5"/>
    <x v="0"/>
    <x v="0"/>
    <m/>
    <m/>
    <m/>
    <m/>
    <m/>
    <m/>
    <s v=" 0 Confident"/>
    <m/>
    <m/>
    <s v="Computer Vision and Identity Recognition"/>
    <x v="4"/>
    <x v="3"/>
    <x v="0"/>
    <m/>
    <m/>
    <m/>
    <m/>
    <m/>
    <m/>
    <s v="Public Services and engagement"/>
    <m/>
    <x v="0"/>
    <s v="Incremental / Technical Change"/>
    <s v="Improved Public Service"/>
    <m/>
    <m/>
    <s v="x"/>
    <s v="x"/>
    <m/>
    <b v="0"/>
    <b v="0"/>
    <m/>
    <m/>
    <m/>
    <m/>
    <m/>
    <m/>
    <m/>
    <b v="0"/>
    <m/>
    <m/>
    <m/>
    <s v="Danish AI strategy https://eng.em.dk/media/13081/305755-gb-version_4k.pdf"/>
    <s v="created"/>
    <x v="1"/>
  </r>
  <r>
    <n v="52"/>
    <s v="AIWT6-52"/>
    <s v="AI for better maintenance of electricity stations"/>
    <m/>
    <m/>
    <s v="Energinet has installed a number of sensors at selected electricity stations throughout Denmark. Artificial Intelligence can be used to develop solutions that can recognise patterns, for example in sounds, vibrations or temperatures at the installation. The data collected can then predict when something at the station deviates from the norm and should be maintained or replaced. This releases resources and provides better and more effective monitoring for electricity stations"/>
    <x v="2"/>
    <x v="12"/>
    <s v="ITF31"/>
    <m/>
    <x v="1"/>
    <x v="8"/>
    <x v="17"/>
    <x v="2"/>
    <x v="4"/>
    <m/>
    <x v="2"/>
    <x v="2"/>
    <x v="0"/>
    <x v="0"/>
    <m/>
    <m/>
    <m/>
    <m/>
    <m/>
    <m/>
    <s v=" 0 Confident"/>
    <m/>
    <m/>
    <s v="Predictive Analytics, Simulation and Data Visualisation"/>
    <x v="4"/>
    <x v="3"/>
    <x v="0"/>
    <m/>
    <m/>
    <m/>
    <m/>
    <s v="Dynamic Data"/>
    <s v="Location Data"/>
    <s v="Regulatory research, analysis and monitoring"/>
    <m/>
    <x v="0"/>
    <s v="Incremental / Technical Change"/>
    <s v="Improved Public Service"/>
    <m/>
    <m/>
    <s v="x"/>
    <s v="x"/>
    <m/>
    <b v="0"/>
    <b v="0"/>
    <m/>
    <m/>
    <m/>
    <m/>
    <m/>
    <m/>
    <m/>
    <b v="0"/>
    <m/>
    <m/>
    <m/>
    <s v="Danish AI strategy https://eng.em.dk/media/13081/305755-gb-version_4k.pdf"/>
    <s v="created"/>
    <x v="1"/>
  </r>
  <r>
    <n v="53"/>
    <s v="AIWT6-53"/>
    <s v="AI to shorten unemployment periods by making it easier for case officers to target employment efforts to individual citizens"/>
    <m/>
    <m/>
    <s v="Artificial Intelligence can be used in the employment area to better match citizens and businesses on the basis of job ads and applications. Artificial Intelligence can potentially customise an optimal course for the individual citizen to get a job quickly, and better target programmes for citizens. Moreover, Artificial Intelligence can screen for possible long-term unemployed individuals in order to offer preventive measures."/>
    <x v="0"/>
    <x v="12"/>
    <s v="IT"/>
    <m/>
    <x v="1"/>
    <x v="0"/>
    <x v="0"/>
    <x v="2"/>
    <x v="4"/>
    <m/>
    <x v="4"/>
    <x v="5"/>
    <x v="0"/>
    <x v="0"/>
    <s v="B-LGA"/>
    <s v="4-Employement"/>
    <m/>
    <m/>
    <s v="Focus directly natural persons"/>
    <s v="Limited-risk"/>
    <s v=" 0 Confident"/>
    <m/>
    <m/>
    <s v="Expert and Rule based Systems, Algorithmic Decision Making"/>
    <x v="4"/>
    <x v="3"/>
    <x v="0"/>
    <m/>
    <m/>
    <m/>
    <m/>
    <m/>
    <m/>
    <s v="Adjudication"/>
    <m/>
    <x v="0"/>
    <s v="Organizational / Sustained Change"/>
    <s v="Improved Public Service"/>
    <m/>
    <m/>
    <s v="x"/>
    <s v="x"/>
    <m/>
    <b v="0"/>
    <b v="0"/>
    <m/>
    <m/>
    <m/>
    <m/>
    <m/>
    <m/>
    <m/>
    <b v="0"/>
    <m/>
    <m/>
    <m/>
    <s v="https://eng.em.dk/media/13081/305755-gb-version_4k.pdf"/>
    <s v="created"/>
    <x v="1"/>
  </r>
  <r>
    <n v="54"/>
    <s v="AIWT6-54"/>
    <s v="Early diagnosis of cancer at Odense University Hospital"/>
    <m/>
    <m/>
    <s v="To improve diagnostic accuracy and acceptability of colorectal cancer screening by developing and using a new generation of wireless capsule endoscopy featuring onboard intelligence (AI)"/>
    <x v="3"/>
    <x v="12"/>
    <s v="ITH3"/>
    <m/>
    <x v="1"/>
    <x v="4"/>
    <x v="18"/>
    <x v="2"/>
    <x v="4"/>
    <m/>
    <x v="5"/>
    <x v="6"/>
    <x v="0"/>
    <x v="0"/>
    <m/>
    <m/>
    <m/>
    <m/>
    <m/>
    <m/>
    <s v=" 0 Confident"/>
    <m/>
    <m/>
    <s v="Expert and Rule based Systems, Algorithmic Decision Making"/>
    <x v="4"/>
    <x v="3"/>
    <x v="0"/>
    <m/>
    <m/>
    <m/>
    <m/>
    <m/>
    <m/>
    <s v="Public Services and engagement"/>
    <m/>
    <x v="0"/>
    <s v="Incremental / Technical Change"/>
    <s v="Improved Public Service"/>
    <m/>
    <m/>
    <s v="x"/>
    <s v="x"/>
    <m/>
    <b v="0"/>
    <b v="0"/>
    <m/>
    <m/>
    <m/>
    <m/>
    <m/>
    <m/>
    <m/>
    <b v="0"/>
    <m/>
    <m/>
    <m/>
    <s v="https://www.sdu.dk/en/forskning/sdu_applied_ai_and_data_science/projects_and_collaborators/medical+ai"/>
    <s v="validated"/>
    <x v="1"/>
  </r>
  <r>
    <n v="55"/>
    <s v="AIWT6-55"/>
    <s v="SATIKAS -  Detecting the agricultural grasslands changes"/>
    <s v=" https://kosmos.ut.ee/en/news/information-system-satikas-helps-detect-mowing-using-satellite-data"/>
    <s v="Kaupo Voormansik"/>
    <s v="In the Estonian Agricultural Registers and Information Board (ARIB), AI is used in order to detect whether the agricultural grasslands have been mowed or not using image recognition. This system, called SATIKAS , uses deep learning methods and convolutional neural network approaches to analyse the satellite data coming from the European COPERNICUS programme to automatically detect whether mowing has taken place on the Estonian grasslands. The optical satellite images from Sentinel 1 and 2 are analysed together with reference data of farmer fields, historical inspection logs and meteorological data from the Estonian Weather Service. This AI system is now regarded as one of the first AI applications used by the government in Estonia. The SATIKAS system is still under development and will expand its features and capabilities in the near future."/>
    <x v="0"/>
    <x v="3"/>
    <s v="EE"/>
    <s v="Estonian Agricultural Registers and Information Board (ARIB)"/>
    <x v="0"/>
    <x v="3"/>
    <x v="4"/>
    <x v="1"/>
    <x v="1"/>
    <m/>
    <x v="0"/>
    <x v="0"/>
    <x v="0"/>
    <x v="0"/>
    <s v="A-MLA"/>
    <m/>
    <m/>
    <m/>
    <m/>
    <s v="Minimal-risk"/>
    <s v=" 0 Confident"/>
    <m/>
    <m/>
    <s v="Computer Vision and Identity Recognition"/>
    <x v="3"/>
    <x v="8"/>
    <x v="0"/>
    <m/>
    <m/>
    <m/>
    <s v="G2C"/>
    <s v="Dynamic Data"/>
    <s v="Location Data"/>
    <s v="Enforcement"/>
    <m/>
    <x v="0"/>
    <s v="Transformative / Disruptive"/>
    <s v="Improved Public Service"/>
    <m/>
    <m/>
    <s v="x"/>
    <s v="x"/>
    <m/>
    <b v="0"/>
    <b v="0"/>
    <m/>
    <m/>
    <m/>
    <m/>
    <m/>
    <m/>
    <m/>
    <b v="0"/>
    <m/>
    <m/>
    <m/>
    <s v="https://kosmos.ut.ee/en/news/information-system-satikas-helps-detect-mowing-using-satellite-data"/>
    <s v="published"/>
    <x v="0"/>
  </r>
  <r>
    <n v="56"/>
    <s v="AIWT6-56"/>
    <s v="e-Residency - Chatbot for customer assistance"/>
    <s v="https://chatbotsmagazine.com/how-e-residency-of-estonia-uses-ai-to-help-users-get-answers-instantly-and-increase-customer-e07e052beb4f"/>
    <s v="Juhan Kaarma"/>
    <s v="Artificial Intelligence (AI) customer service assistant for the Republic of Estonia’s e-Residency organisation. Together, the organisation decided to tackle the challenge of increasing customer support response time without hiring additional people. The solution is simple , i.e.  an Artificial Intelligence chatbot with a live-chat interface."/>
    <x v="0"/>
    <x v="3"/>
    <s v="EE"/>
    <s v="e-Residency organization"/>
    <x v="0"/>
    <x v="1"/>
    <x v="2"/>
    <x v="1"/>
    <x v="1"/>
    <m/>
    <x v="1"/>
    <x v="1"/>
    <x v="4"/>
    <x v="1"/>
    <s v="B-LGA"/>
    <m/>
    <m/>
    <m/>
    <m/>
    <s v="Minimal-risk"/>
    <s v=" 0 Confident"/>
    <m/>
    <m/>
    <s v="Audio Processing"/>
    <x v="0"/>
    <x v="1"/>
    <x v="0"/>
    <m/>
    <m/>
    <m/>
    <s v="G2B"/>
    <s v="Dynamic Data"/>
    <s v="Streaming Data"/>
    <s v="Public Services and engagement"/>
    <m/>
    <x v="0"/>
    <s v="Incremental / Technical Change"/>
    <s v="Improved Public Service"/>
    <m/>
    <m/>
    <s v="x"/>
    <s v="x"/>
    <s v="x"/>
    <b v="0"/>
    <b v="0"/>
    <m/>
    <m/>
    <m/>
    <m/>
    <m/>
    <m/>
    <m/>
    <b v="0"/>
    <m/>
    <m/>
    <m/>
    <s v="https://medium.com/e-residency-blog/how-we-use-ai-to-help-users-get-answers-instantly-and-increase-customer-satisfaction-95d1a06caad"/>
    <s v="published"/>
    <x v="0"/>
  </r>
  <r>
    <n v="57"/>
    <s v="AIWT6-57"/>
    <s v="Enhanced Care Management - Prediction model for hospitalisation/assistance"/>
    <s v="https://www.haigekassa.ee/sites/default/files/uuringud_aruanded/1.7.%20Report%20pf%20ECM%20Pilot%20Evaluation.pdf"/>
    <m/>
    <s v="In 2015, the Estonian Health Insurance Fund started cooperating with the World Bank to develop and pilot a risk-based management model that would help increase the integration of health services. With risk-based management, GPs can identify patients with multiple chronic diseases on their list for whom additional prevention, counseling and monitoring would be most beneficial to their health and quality of life. If these patients are neglected by the GP teams, this can lead to serious problems, including unnecessary deterioration in health, which not only causes health damage but also unnecessary costs to the healthcare system (avoidable hospitalizations, duplication of examinations, etc.).The created solution finds the best algorithm for predicting which patients with selected diagnoses are likely to be hospitalized. In the solution, the EHIF database of medical bills first finds certain conditions / diagnoses to be included in the algorithm. "/>
    <x v="0"/>
    <x v="3"/>
    <s v="EE"/>
    <s v="Estonian Health Insurance Fund"/>
    <x v="0"/>
    <x v="4"/>
    <x v="13"/>
    <x v="1"/>
    <x v="6"/>
    <m/>
    <x v="0"/>
    <x v="0"/>
    <x v="0"/>
    <x v="0"/>
    <s v="A-MLA"/>
    <m/>
    <m/>
    <s v="12-ClinicalUse"/>
    <m/>
    <s v="High-risk"/>
    <s v="-2 High/Limited"/>
    <s v="A11-Medical devices, Reg. (EU) 2017/745"/>
    <m/>
    <s v="Predictive Analytics, Simulation and Data Visualisation"/>
    <x v="2"/>
    <x v="12"/>
    <x v="0"/>
    <m/>
    <m/>
    <m/>
    <s v="G2G"/>
    <s v="Historical Data"/>
    <s v="Historical Data"/>
    <s v="Regulatory research, analysis and monitoring"/>
    <m/>
    <x v="0"/>
    <s v="Organizational / Sustained Change"/>
    <b v="0"/>
    <m/>
    <m/>
    <m/>
    <m/>
    <m/>
    <s v="Improved Administration Efficency"/>
    <s v="Improved Administrative Efficiency"/>
    <s v="x"/>
    <m/>
    <s v="x"/>
    <s v="x"/>
    <m/>
    <m/>
    <m/>
    <b v="0"/>
    <m/>
    <m/>
    <m/>
    <s v="https://www.kratid.ee/haigekassa-kasutuslugu , https://e-estonia.com/proactive-services-estonia/"/>
    <s v="published"/>
    <x v="0"/>
  </r>
  <r>
    <n v="58"/>
    <s v="AIWT6-58"/>
    <s v="EE Parliament- A system for preparing of verbatim reports"/>
    <s v=" https://www.riigikogu.ee/en/press-releases/others/the-riigikogu-has-a-new-system-for-making-verbatim-reports/"/>
    <s v="Ahto Saks "/>
    <s v="The speech recognition system helps transcribe the speeches given at the rostrum of the Estonian Parliament (Riigikogu). The Chancellery of the Riigikogu is currently required to publish a verbatim report within one hour from the end of the sitting. It takes a lot of human effort to do that, and the burden falls on stenographers. By deploying speech recognition, it will increase the efficiency and accuracy in transcripts of the sessions. Also, the plan is to start providing verbatim recordings as machine-readable open data, so other systems can use that data freely as well."/>
    <x v="0"/>
    <x v="3"/>
    <s v="EE"/>
    <s v="Estonian Parliament (Riigikogu)"/>
    <x v="0"/>
    <x v="1"/>
    <x v="1"/>
    <x v="1"/>
    <x v="0"/>
    <m/>
    <x v="5"/>
    <x v="9"/>
    <x v="1"/>
    <x v="4"/>
    <s v="A-MLA"/>
    <m/>
    <m/>
    <m/>
    <s v="Focus directly natural persons"/>
    <s v="Limited-risk"/>
    <s v="-1 Minimal/Limited"/>
    <m/>
    <m/>
    <s v="Audio Processing"/>
    <x v="1"/>
    <x v="2"/>
    <x v="0"/>
    <m/>
    <m/>
    <m/>
    <s v="G2G"/>
    <s v="Dynamic Data"/>
    <s v="Dynamic Data"/>
    <s v="Internal Management"/>
    <s v="Yes"/>
    <x v="1"/>
    <s v="Incremental / Technical Change"/>
    <b v="0"/>
    <m/>
    <m/>
    <m/>
    <m/>
    <m/>
    <s v="Improved Administration Efficency"/>
    <s v="Improved Administrative Efficiency"/>
    <s v="x"/>
    <m/>
    <m/>
    <s v="x"/>
    <s v="x"/>
    <m/>
    <m/>
    <s v="Open government capabilities"/>
    <s v="x"/>
    <s v="x"/>
    <m/>
    <s v="https://m.riigikogu.ee/en/press-releases/others/the-riigikogu-has-a-new-system-for-making-verbatim-reports/"/>
    <s v="published"/>
    <x v="0"/>
  </r>
  <r>
    <n v="59"/>
    <s v="AIWT6-59"/>
    <s v="ITI - Chatbot for Statistics Estonia"/>
    <s v="https://www.stat.ee/en/uudised/news-release-2019-042_x000a_https://www.stat.ee/en"/>
    <s v="Maarja Jamsa linkedin.com/in/maarja-jämsa-128958131"/>
    <s v="The virtual assistant called ITI, created in collaboration with the Estonian start-up AlphaBlues, knows the population of Estonia, the size of the pay gap, average wages and consumer price changes, and many other things. Iti also assists the data provider, whose typical questions are related to activities in the electronic data submission portal and filling in questionnaires. If Iti does not know the answer, it will redirect the query based on its content to either the customer support specialist of the data provider or the user of the statistics. Iti has obtained its knowledge from the questions sent through online chats over one year and gets wiser with every query.  ITI helps to find information faster thus allowing the customer support of Statistics Estonia to focus on answering more complicated and detailed queries."/>
    <x v="0"/>
    <x v="3"/>
    <s v="EE"/>
    <s v="Estonian Statistical Office"/>
    <x v="0"/>
    <x v="1"/>
    <x v="2"/>
    <x v="1"/>
    <x v="0"/>
    <m/>
    <x v="1"/>
    <x v="1"/>
    <x v="1"/>
    <x v="1"/>
    <s v="A-MLA"/>
    <m/>
    <m/>
    <m/>
    <m/>
    <s v="Minimal-risk"/>
    <s v=" 0 Confident"/>
    <m/>
    <m/>
    <s v="Chatbots, Intelligent Digital Assistants, Virtual Agents and Recommendation Systems"/>
    <x v="0"/>
    <x v="6"/>
    <x v="0"/>
    <m/>
    <m/>
    <m/>
    <s v="G2C"/>
    <s v="Historical Data"/>
    <s v="Dynamic Data"/>
    <s v="Public Services and engagement"/>
    <m/>
    <x v="0"/>
    <s v="Incremental / Technical Change"/>
    <s v="Improved Public Service"/>
    <m/>
    <m/>
    <s v="x"/>
    <s v="x"/>
    <s v="x"/>
    <b v="0"/>
    <b v="0"/>
    <m/>
    <m/>
    <m/>
    <m/>
    <m/>
    <m/>
    <m/>
    <b v="0"/>
    <m/>
    <m/>
    <m/>
    <s v="https://www.kratid.ee/statistikaameti-kasutuslugu"/>
    <s v="published"/>
    <x v="0"/>
  </r>
  <r>
    <n v="60"/>
    <s v="AIWT6-60"/>
    <s v="OTT - Predicting employment pathways"/>
    <s v=" https://nortal.com/blog/ott-an-ai-powered-success-story-in-the-public-sector/"/>
    <s v="mari.vali@tootukassa.ee, vitali.korniltsev@nortal.com"/>
    <s v="The Estonian Unemployment Insurance Fund uses profiling to identify the position that suits a job seeker the most. Based on machine-learning software, the solution assists people by suggesting job positions according to their qualifications. The application (OTT) provides job seekers with better and more accurate suggestions on where they could work and offers customized recommendations on re-education and reskilling. OTT is a tool used by civil servants to improve the understanding of the clients’ needs. It is an AI system that employs more than 100 000 client records to estimate the probabilities of different employment pathways, systematizes clients to provide support where it is most needed, and distributes the workload between civil servants. Now, the system finds the probability of finding a new job and is regarded as much more useful. The AI has been created in collaboration with Citis, Nortal and Resta. "/>
    <x v="0"/>
    <x v="3"/>
    <s v="EE"/>
    <s v="Estoninan Unemployment Insurance Fund"/>
    <x v="0"/>
    <x v="0"/>
    <x v="0"/>
    <x v="1"/>
    <x v="0"/>
    <m/>
    <x v="4"/>
    <x v="5"/>
    <x v="1"/>
    <x v="0"/>
    <s v="A-MLA"/>
    <s v="4-Employement"/>
    <m/>
    <m/>
    <s v="Focus directly natural persons"/>
    <s v="Limited-risk"/>
    <s v=" 0 Confident"/>
    <m/>
    <m/>
    <s v="Chatbots, Intelligent Digital Assistants, Virtual Agents and Recommendation Systems"/>
    <x v="0"/>
    <x v="0"/>
    <x v="0"/>
    <m/>
    <m/>
    <m/>
    <s v="G2C"/>
    <s v="Historical Data"/>
    <s v="Historical Data"/>
    <s v="Public Services and engagement"/>
    <m/>
    <x v="0"/>
    <s v="Organizational / Sustained Change"/>
    <s v="Improved Public Service"/>
    <m/>
    <m/>
    <s v="x"/>
    <s v="x"/>
    <m/>
    <b v="0"/>
    <b v="0"/>
    <m/>
    <m/>
    <m/>
    <m/>
    <m/>
    <m/>
    <m/>
    <b v="0"/>
    <m/>
    <m/>
    <m/>
    <s v="https://techmonitor.ai/ai/how-estonia-using-ai-tackle-unemployment"/>
    <s v="published"/>
    <x v="0"/>
  </r>
  <r>
    <n v="61"/>
    <s v="AIWT6-61"/>
    <s v="Texta Toolkit - Identifying documents published without authorisation"/>
    <s v="https://www.keeletehnoloogia.ee/en"/>
    <s v=" Silver Traat / straat@texta.ee +372 53587787"/>
    <s v="The Ministry of Education and Research performed a document management audit using the Texta Toolkit, which was aimed at identifying the documents that had been published without authorisation (e.g. internal documents, personal data, etc.). During the audit, more than 1,200,000 documents were analysed, converted into machine-readable form and had the personal data removed. In collaboration with the Centre of Registers and Information Systems, the Ministry of Justice removed, using Texta, personal data from nearly 80,000 court decisions involving information about punishments deleted from the Criminal Records Database and republished the decisions in the Court Information System. Texta Toolkit grew out of industrial research in the Software Technology and Applications Competence Center (STACC) and its development has been supported from the Estonian Language Technology programme."/>
    <x v="0"/>
    <x v="3"/>
    <s v="EE"/>
    <s v="Ministry of Education and Research"/>
    <x v="0"/>
    <x v="1"/>
    <x v="2"/>
    <x v="1"/>
    <x v="0"/>
    <m/>
    <x v="1"/>
    <x v="1"/>
    <x v="1"/>
    <x v="6"/>
    <s v="A-MLA"/>
    <s v="6-LawEnforcement"/>
    <m/>
    <m/>
    <s v="Focus directly natural persons"/>
    <s v="Limited-risk"/>
    <s v=" 0 Confident"/>
    <m/>
    <m/>
    <s v="Natural Language Processing, Text Mining and Speech Analytics"/>
    <x v="3"/>
    <x v="7"/>
    <x v="0"/>
    <m/>
    <m/>
    <m/>
    <s v="G2G"/>
    <s v="Dynamic Data"/>
    <s v="Streaming Data"/>
    <s v="Internal Management"/>
    <m/>
    <x v="0"/>
    <s v="Organizational / Sustained Change"/>
    <b v="0"/>
    <m/>
    <m/>
    <m/>
    <m/>
    <m/>
    <s v="Improved Administration Efficency"/>
    <s v="Improved Administrative Efficiency"/>
    <m/>
    <s v="x"/>
    <m/>
    <s v="x"/>
    <m/>
    <m/>
    <m/>
    <b v="0"/>
    <m/>
    <m/>
    <m/>
    <s v="https://www.texta.ee/home"/>
    <s v="published"/>
    <x v="0"/>
  </r>
  <r>
    <n v="62"/>
    <s v="AIWT6-62"/>
    <s v="Datel - Speed cameras for detecting speeding violations"/>
    <s v="https://www.datel.eu/en/solutions/e-government-solutions/item/417"/>
    <m/>
    <s v="Probably one of the most “visible” types of AI applications in Estonia are the speed cameras developed by an Estonian company Datel, which identify the license plate number on the photos of speeding cars using a machine learning algorithm. Based on the license plate number identified, the system finds the data required to conduct procedural acts, assesses the causality of speeding and imposes a penalty if necessary. Then the Police and Border Guard Board official conducting the proceedings verifies the data and signs the operation."/>
    <x v="0"/>
    <x v="3"/>
    <s v="EE"/>
    <s v="Police and Border Guard"/>
    <x v="0"/>
    <x v="5"/>
    <x v="9"/>
    <x v="1"/>
    <x v="2"/>
    <m/>
    <x v="5"/>
    <x v="6"/>
    <x v="1"/>
    <x v="0"/>
    <s v="A-MLA"/>
    <m/>
    <m/>
    <m/>
    <s v="Focus directly natural persons"/>
    <s v="Limited-risk"/>
    <s v=" 0 Confident"/>
    <m/>
    <m/>
    <s v="Computer Vision and Identity Recognition"/>
    <x v="3"/>
    <x v="8"/>
    <x v="0"/>
    <m/>
    <m/>
    <m/>
    <s v="G2G"/>
    <s v="Dynamic Data"/>
    <s v="Location Data"/>
    <s v="Enforcement"/>
    <m/>
    <x v="0"/>
    <s v="Incremental / Technical Change"/>
    <b v="0"/>
    <m/>
    <m/>
    <m/>
    <m/>
    <m/>
    <s v="Improved Administration Efficency"/>
    <s v="Improved Administrative Efficiency"/>
    <m/>
    <s v="x"/>
    <s v="x"/>
    <m/>
    <m/>
    <s v="x"/>
    <s v="x"/>
    <b v="0"/>
    <m/>
    <m/>
    <m/>
    <s v="Survey 1st Peer Learning Workshop AI Watch"/>
    <s v="published"/>
    <x v="0"/>
  </r>
  <r>
    <n v="63"/>
    <s v="AIWT6-63"/>
    <s v="Traffic load - Machine vision for collecting information on traffic load"/>
    <m/>
    <m/>
    <s v="The Tallinn transport Dep. started developing a machine vision application in autumn 2018 in collaboration with Sifr OU. The main objective of this application is to identify the traffic load within Tallinn, i.e. how many cars drive in and out of the city in a day in order to make city transport planning related decisions based on such data (e.g. parking issues, road construction, etc.). Three cameras were selected on intersections in Tallinn to train the application to count the vehicles passing by the cameras. The training of the application was a crucial process in developing the solution since there was no ready-made solution available that suited the circumstances of Tallinn. The result is an application that uses machine vision to count buses, cars, lorries and motorcycles and in the future hopefully also pedestrians, cyclists and like with a 70% accuracy on the traffic load in a certain area when previously there no such information available at all. "/>
    <x v="3"/>
    <x v="3"/>
    <s v="EE"/>
    <s v="Public Transport and Traffic Management Transport Board in Tallinn"/>
    <x v="4"/>
    <x v="3"/>
    <x v="19"/>
    <x v="1"/>
    <x v="1"/>
    <m/>
    <x v="5"/>
    <x v="6"/>
    <x v="1"/>
    <x v="0"/>
    <s v="A-MLA"/>
    <m/>
    <m/>
    <s v="16-Transportation"/>
    <s v="Use critical realtime data"/>
    <s v="Limited-risk"/>
    <s v=" 0 Confident"/>
    <m/>
    <m/>
    <s v="Computer Vision and Identity Recognition"/>
    <x v="3"/>
    <x v="8"/>
    <x v="0"/>
    <m/>
    <m/>
    <m/>
    <s v="G2G"/>
    <s v="Dynamic Data"/>
    <s v="Location Data"/>
    <s v="Regulatory research, analysis and monitoring"/>
    <m/>
    <x v="0"/>
    <s v="Incremental / Technical Change"/>
    <b v="0"/>
    <m/>
    <m/>
    <m/>
    <m/>
    <m/>
    <s v="Improved Administration Efficency"/>
    <s v="Improved Administrative Efficiency"/>
    <m/>
    <s v="x"/>
    <m/>
    <s v="x"/>
    <m/>
    <m/>
    <m/>
    <b v="0"/>
    <m/>
    <m/>
    <m/>
    <s v="https://www.kratid.ee/tlt-kasutuslugu"/>
    <s v="published"/>
    <x v="0"/>
  </r>
  <r>
    <n v="64"/>
    <s v="AIWT6-64"/>
    <s v="X-Road AI - Detect anomalies and incidents in Data Exchange Layer"/>
    <s v=" https://e-estonia.com/wp-content/uploads/2020-april-facts-ai-strategy.pdf"/>
    <m/>
    <s v="The Information System Authority (RIA) uses an AI application to detect anomalies and incidents in Data Exchange Layer (X-road) monitoring. Essentially, previous data exchange periods are compared with the current one and differences are sought. If the system is unable to identify whether a situation is erroneous or permitted, the system user currently has to decide. Based on the feedback, the system learns how to make better decisions and will be able to detect anomalies and incidents more accurately in the future."/>
    <x v="0"/>
    <x v="3"/>
    <s v="EE"/>
    <s v="State Information Systems Board RIA"/>
    <x v="0"/>
    <x v="1"/>
    <x v="5"/>
    <x v="1"/>
    <x v="0"/>
    <m/>
    <x v="0"/>
    <x v="0"/>
    <x v="0"/>
    <x v="7"/>
    <s v="A-MLA"/>
    <m/>
    <m/>
    <m/>
    <m/>
    <s v="Minimal-risk"/>
    <s v=" 0 Confident"/>
    <m/>
    <m/>
    <s v="Security Analytics and Threat Intelligence"/>
    <x v="2"/>
    <x v="9"/>
    <x v="0"/>
    <m/>
    <m/>
    <m/>
    <s v="G2C"/>
    <s v="Dynamic Data"/>
    <s v="Location Data"/>
    <s v="Internal Management"/>
    <m/>
    <x v="1"/>
    <s v="Organizational / Sustained Change"/>
    <s v="Improved Public Service"/>
    <m/>
    <m/>
    <s v="x"/>
    <s v="x"/>
    <m/>
    <b v="0"/>
    <b v="0"/>
    <m/>
    <m/>
    <m/>
    <m/>
    <m/>
    <m/>
    <m/>
    <b v="0"/>
    <m/>
    <m/>
    <m/>
    <s v="https://www.kratid.ee/ria-kasutuslugu"/>
    <s v="published"/>
    <x v="0"/>
  </r>
  <r>
    <n v="65"/>
    <s v="AIWT6-65"/>
    <s v="SUVE - Chatbot for questions about emergency situations"/>
    <s v="https://investinestonia.com/estonia-created-suve-an-automated-chatbot-to-provide-trustworthy-information-during-the-covid-19-situation/"/>
    <s v="Estonian Investment Agency (EIA), 11415 Tallinn, Estonia_x000a_+372 627 9700"/>
    <s v="The websites of several Estonian government agencies use Suve, an automated chatbot which provides answers to frequently asked questions about the emergency situation and the coronavirus. The chatbot provides answers to questions in Estonian and English and uses information from the official sources of government agencies. The development of the Chatbot is the result of a hackathon which was organized in the early weeks of the COVID-19 outbreaks in Europe. Together with the Estonian start-up community, Suve was developed in rapid fashion. By using official information from government agencies, the role of Chatbot is to provide trustworthy information regarding the coronavirus and emergency situation in Estonia and to tackle misinformation. _x000a_ https://www.valitsus.ee/en/news/chatbot-will-help-you-find-answers-your-questions-about-crisis"/>
    <x v="0"/>
    <x v="3"/>
    <s v="EE"/>
    <s v="Estonian Investment Agency (EIA)"/>
    <x v="0"/>
    <x v="4"/>
    <x v="13"/>
    <x v="1"/>
    <x v="0"/>
    <m/>
    <x v="1"/>
    <x v="1"/>
    <x v="0"/>
    <x v="1"/>
    <s v="B-LGA"/>
    <m/>
    <m/>
    <m/>
    <m/>
    <s v="Minimal-risk"/>
    <s v=" 0 Confident"/>
    <m/>
    <m/>
    <s v="Chatbots, Intelligent Digital Assistants, Virtual Agents and Recommendation Systems"/>
    <x v="0"/>
    <x v="6"/>
    <x v="0"/>
    <m/>
    <m/>
    <m/>
    <s v="G2C"/>
    <s v="Dynamic Data"/>
    <s v="Dynamic Data"/>
    <s v="Public Services and engagement"/>
    <m/>
    <x v="0"/>
    <s v="Incremental / Technical Change"/>
    <s v="Improved Public Service"/>
    <m/>
    <s v="x"/>
    <m/>
    <s v="x"/>
    <m/>
    <b v="0"/>
    <b v="0"/>
    <m/>
    <m/>
    <m/>
    <m/>
    <m/>
    <m/>
    <m/>
    <b v="0"/>
    <m/>
    <m/>
    <m/>
    <s v="https://eebot.ee/"/>
    <s v="published"/>
    <x v="0"/>
  </r>
  <r>
    <n v="66"/>
    <s v="AIWT6-66"/>
    <s v="Riigikogu - Language speech recognition for the Estonian Parliament"/>
    <s v="https://www.err.ee/1134953/eesti-viimaste-stenografistide-too-vottis-ule-robot"/>
    <m/>
    <s v="The speech synthesis environment incorporates variations, applications and interfaces of Estonian text to speech synthesis and other materials for synthesis purposes. Speech synthesis is a crucial part of assistive devices for individuals with vision, hearing and speech impairments and in the communication between humans and machines."/>
    <x v="0"/>
    <x v="3"/>
    <s v="EE"/>
    <s v="Estonian Parliament (Riigikogu)"/>
    <x v="1"/>
    <x v="1"/>
    <x v="2"/>
    <x v="5"/>
    <x v="0"/>
    <m/>
    <x v="1"/>
    <x v="1"/>
    <x v="0"/>
    <x v="0"/>
    <m/>
    <m/>
    <m/>
    <m/>
    <m/>
    <m/>
    <s v=" 0 Confident"/>
    <m/>
    <m/>
    <s v="Chatbots, Intelligent Digital Assistants, Virtual Agents and Recommendation Systems"/>
    <x v="0"/>
    <x v="14"/>
    <x v="0"/>
    <m/>
    <m/>
    <m/>
    <m/>
    <m/>
    <m/>
    <s v="Public Services and engagement"/>
    <m/>
    <x v="0"/>
    <s v="Organizational / Sustained Change"/>
    <b v="0"/>
    <m/>
    <m/>
    <m/>
    <m/>
    <m/>
    <b v="0"/>
    <b v="0"/>
    <m/>
    <m/>
    <m/>
    <m/>
    <m/>
    <m/>
    <m/>
    <b v="0"/>
    <m/>
    <m/>
    <m/>
    <s v="https://vm.ee/en/newsletter/e-estonia-council-recognised-work-implemented-under-national-programme-estonian-language"/>
    <s v="published"/>
    <x v="1"/>
  </r>
  <r>
    <n v="67"/>
    <s v="AIWT6-67"/>
    <s v="Automation of the formalization of work leave"/>
    <m/>
    <m/>
    <m/>
    <x v="0"/>
    <x v="13"/>
    <s v="NL32"/>
    <m/>
    <x v="5"/>
    <x v="3"/>
    <x v="6"/>
    <x v="2"/>
    <x v="4"/>
    <m/>
    <x v="3"/>
    <x v="10"/>
    <x v="0"/>
    <x v="0"/>
    <m/>
    <m/>
    <m/>
    <m/>
    <m/>
    <m/>
    <s v=" 0 Confident"/>
    <m/>
    <m/>
    <m/>
    <x v="4"/>
    <x v="3"/>
    <x v="0"/>
    <m/>
    <m/>
    <m/>
    <m/>
    <m/>
    <m/>
    <m/>
    <m/>
    <x v="0"/>
    <s v="Incremental / Technical Change"/>
    <s v="Improved Public Service"/>
    <m/>
    <m/>
    <s v="x"/>
    <s v="x"/>
    <m/>
    <b v="0"/>
    <b v="0"/>
    <m/>
    <m/>
    <m/>
    <m/>
    <m/>
    <m/>
    <m/>
    <b v="0"/>
    <m/>
    <m/>
    <m/>
    <m/>
    <s v="retired"/>
    <x v="1"/>
  </r>
  <r>
    <n v="68"/>
    <s v="AIWT6-68"/>
    <s v="Evaluation of insolvency of companies"/>
    <m/>
    <m/>
    <m/>
    <x v="0"/>
    <x v="13"/>
    <s v="NL329"/>
    <m/>
    <x v="5"/>
    <x v="3"/>
    <x v="6"/>
    <x v="2"/>
    <x v="4"/>
    <m/>
    <x v="0"/>
    <x v="0"/>
    <x v="0"/>
    <x v="0"/>
    <m/>
    <m/>
    <m/>
    <m/>
    <m/>
    <m/>
    <s v=" 0 Confident"/>
    <m/>
    <m/>
    <s v="Predictive Analytics, Simulation and Data Visualisation"/>
    <x v="4"/>
    <x v="3"/>
    <x v="0"/>
    <m/>
    <m/>
    <m/>
    <m/>
    <m/>
    <m/>
    <s v="Regulatory research, analysis and monitoring"/>
    <m/>
    <x v="0"/>
    <s v="Incremental / Technical Change"/>
    <s v="Improved Public Service"/>
    <m/>
    <s v="x"/>
    <m/>
    <s v="x"/>
    <m/>
    <b v="0"/>
    <b v="0"/>
    <m/>
    <m/>
    <m/>
    <m/>
    <m/>
    <m/>
    <m/>
    <b v="0"/>
    <m/>
    <m/>
    <m/>
    <m/>
    <s v="validated"/>
    <x v="1"/>
  </r>
  <r>
    <n v="69"/>
    <s v="AIWT6-69"/>
    <s v="Espoo - Identifying individuals in need of social support"/>
    <s v=" "/>
    <s v="_x0009_Lehtinen Tomas &lt;tomas.lehtinen@espoo.fi&gt;"/>
    <s v="In 2015, the municipality of Espoo started an Artificial Intelligence experiment on the social and health data from all the Espoo residents. The project had three main aims: to be able to combine different information systems in Espoo for the usage of Artificial Intelligence, to carry out a data-based segmentation to divide different citizens in groups or segments and to predict the service paths of individuals. This could lead to groundwork for a new level of public service provision towards to citizens of Espoo by analysing large volumes of social and health data from all the citizens of Espoo. This data was complemented with data on childhood education of the citizens from 2002 to 2016. _x000a_By analysing all the different large data sets by the use of Artificial Intelligence, the project aimed to find new ways to provide social services to individuals. These new social services would be based on the current service pathways of the different citizens discovered by the AI to provide better, more personalized and needed services, therefore inviting earlier predictive measures to prevent their situation from worsening. In addition, some earlier results show that the different customer paths could also be reviewed based on the service patterns by the whole family rather than just the patterns from individuals. _x000a_The project gained funding from the Six City Strategy which aims to improve public sector services. For the usage of the experiment, more than 37 million contact data points of approximately 520000 people have been used in the experiment from these databases. The data was collected by searching the different databases with queries and programming languages. To ensure data protection, the data was collected for only a defined period of time. An important element of the combination of the data is that the data would be pseudonymized so that individual citizens could not be identified by the experiment._x000a_Whilst the experiment was considered to be successful, there has not been any further implementation of the results so far as the data has been removed. Before any follow-ups could take place or new services could be developed, the City of Espoo first wants to explore the ethical considerations of using Artificial Intelligence. Which ethical issues are being considered with regards to this project is unknown, however, Espoo is working together with research centres on AI to secure the ethicality of AI. Concerns such as trust by citizens, data security, which datasets could be combined ethically, which role the public sector should take in development and usage of Artificial Intelligence are currently being discussed. _x000a_After all, the main aim of the experiment was to see if it was possible that the large scale data could be analysed with Artificial Intelligence; the next step would be to actually implement it. In addition, the results from the analysis are considered to be preliminary and could not be considered for making decisions. For the future, there are plans to include the data of private health care services and the Kela database, which holds data on social protection in Finland, to further amplify and specify the results. _x000a_"/>
    <x v="3"/>
    <x v="7"/>
    <s v="FI"/>
    <s v="Espoo Municipality"/>
    <x v="1"/>
    <x v="0"/>
    <x v="20"/>
    <x v="0"/>
    <x v="4"/>
    <m/>
    <x v="4"/>
    <x v="5"/>
    <x v="0"/>
    <x v="0"/>
    <m/>
    <m/>
    <m/>
    <m/>
    <m/>
    <m/>
    <s v=" 0 Confident"/>
    <m/>
    <m/>
    <s v="Predictive Analytics, Simulation and Data Visualisation"/>
    <x v="4"/>
    <x v="3"/>
    <x v="0"/>
    <m/>
    <m/>
    <m/>
    <m/>
    <m/>
    <m/>
    <s v="Public Services and engagement"/>
    <m/>
    <x v="0"/>
    <s v="Transformative / Disruptive"/>
    <s v="Improved Public Service"/>
    <m/>
    <m/>
    <s v="x"/>
    <s v="x"/>
    <m/>
    <b v="0"/>
    <b v="0"/>
    <m/>
    <m/>
    <m/>
    <m/>
    <m/>
    <m/>
    <m/>
    <b v="0"/>
    <m/>
    <m/>
    <m/>
    <s v="https://www.tietoevry.com/en/success-stories/2018/the-city-of-espoo-a-unique-experiment/"/>
    <s v="validated"/>
    <x v="1"/>
  </r>
  <r>
    <n v="70"/>
    <s v="AIWT6-70"/>
    <s v="Value from public health with cognitive computing"/>
    <s v=" "/>
    <s v="Dean Pekka Neittaanmäki, Faculty of Information Technology, University of Jyväskylä, pekka.neittaanmaki@jyu.fi"/>
    <s v="Artificial Intelligence-based systems help achieve better services and cost savings The project clarified what added value Artificial Intelligence-based systems for analytics, prediction and operations management could offer for the Finnish social and health care.  The project was completed in January–October 2017 and included the following ten sections: 1) National health data and its use 2) The overall IT architecture and IT system of the social and health service 3) Controlling the cost development of the service entity 4) Possibilities to improve the quality of different social and health services with Artificial Intelligence and the cost savings of new operating models 5) The benefits of Artificial Intelligence technology for health care on the basis of solutions implemented around the world 6) Artificial Intelligence technologies in health data analysis and prediction 7) Implementing a well-being plan supported by Artificial Intelligence 8) Digital hospital supported by Artificial Intelligence 9) Artificial Intelligence-enhanced services in different phases of life 10) Information security and personal data security in digital health systems in the social and health sector"/>
    <x v="3"/>
    <x v="7"/>
    <s v="FI"/>
    <s v="Faculty of Information Technology at the University of Jyväskylä"/>
    <x v="1"/>
    <x v="4"/>
    <x v="7"/>
    <x v="2"/>
    <x v="4"/>
    <m/>
    <x v="4"/>
    <x v="5"/>
    <x v="0"/>
    <x v="0"/>
    <m/>
    <m/>
    <m/>
    <m/>
    <m/>
    <m/>
    <s v=" 0 Confident"/>
    <m/>
    <m/>
    <m/>
    <x v="4"/>
    <x v="3"/>
    <x v="0"/>
    <m/>
    <m/>
    <m/>
    <m/>
    <m/>
    <m/>
    <m/>
    <m/>
    <x v="0"/>
    <s v="Incremental / Technical Change"/>
    <s v="Improved Public Service"/>
    <m/>
    <m/>
    <s v="x"/>
    <s v="x"/>
    <m/>
    <b v="0"/>
    <b v="0"/>
    <m/>
    <m/>
    <m/>
    <m/>
    <m/>
    <m/>
    <m/>
    <b v="0"/>
    <m/>
    <m/>
    <m/>
    <s v="https://www.sitra.fi/en/news/artificial-intelligence-based-systems-help-achieve-better-services-cost-savings-social-health-sector/"/>
    <s v="retired"/>
    <x v="1"/>
  </r>
  <r>
    <n v="71"/>
    <s v="AIWT6-71"/>
    <s v="Kamu - Chatbot about immigration processes "/>
    <s v=" https://migri.fi/en/chat1"/>
    <s v="Monica Niedbalksa (Boost.AI)"/>
    <s v="Kamu is a chatbot used by the Finnish Immigration Service that gives general advice to citizens about immigration processes or about the process of the application. "/>
    <x v="0"/>
    <x v="7"/>
    <s v="FI"/>
    <s v="Finnish Immigration Service"/>
    <x v="0"/>
    <x v="1"/>
    <x v="5"/>
    <x v="1"/>
    <x v="0"/>
    <m/>
    <x v="1"/>
    <x v="1"/>
    <x v="0"/>
    <x v="1"/>
    <s v="B-LGA"/>
    <s v="7-Migration"/>
    <s v="7b-Migration-assess_risk"/>
    <m/>
    <s v="Focus directly natural persons"/>
    <s v="Limited-risk"/>
    <s v="-1 Minimal/Limited"/>
    <m/>
    <m/>
    <s v="Chatbots, Intelligent Digital Assistants, Virtual Agents and Recommendation Systems"/>
    <x v="0"/>
    <x v="0"/>
    <x v="0"/>
    <m/>
    <m/>
    <m/>
    <s v="G2C"/>
    <s v="Dynamic Data"/>
    <s v="Dynamic Data"/>
    <s v="Public Services and engagement"/>
    <m/>
    <x v="0"/>
    <s v="Incremental / Technical Change"/>
    <s v="Improved Public Service"/>
    <m/>
    <m/>
    <s v="x"/>
    <s v="x"/>
    <s v="x"/>
    <b v="0"/>
    <b v="0"/>
    <m/>
    <m/>
    <m/>
    <m/>
    <m/>
    <m/>
    <m/>
    <b v="0"/>
    <m/>
    <m/>
    <m/>
    <s v="https://migri.fi/en/chat1"/>
    <s v="published"/>
    <x v="0"/>
  </r>
  <r>
    <n v="72"/>
    <s v="AIWT6-72"/>
    <s v="PatRek - Chatbot for business"/>
    <s v="http://www.startingupsmoothly.fi/"/>
    <s v="Monica Niedbalksa (Boost.AI)"/>
    <s v="Chatbot to answer questions with regard to setting up a company in Finland based on the Finnish Chatbot Platform"/>
    <x v="0"/>
    <x v="7"/>
    <s v="FI"/>
    <s v="Finnish Patent and Registration Office"/>
    <x v="0"/>
    <x v="3"/>
    <x v="6"/>
    <x v="1"/>
    <x v="0"/>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m/>
    <m/>
    <s v="Open Government Capabilities"/>
    <b v="0"/>
    <m/>
    <m/>
    <m/>
    <m/>
    <m/>
    <m/>
    <m/>
    <s v="Open government capabilities"/>
    <s v="x"/>
    <m/>
    <m/>
    <s v="http://www.startingupsmoothly.fi/ and https://medium.com/inland/valtionhallinnon-chatbot-verkosto-neuvoo-ulkomaalaisia-yrityksen-perustamisessa-44eb1e0c4443"/>
    <s v="published"/>
    <x v="0"/>
  </r>
  <r>
    <n v="73"/>
    <s v="AIWT6-73"/>
    <s v="Helsinki HUH - Intensive care for premature baby"/>
    <s v="https://www.helsinki.fi/en/news/healthier-world/artificial-intelligence-evaluate-brain-maturity-preterm-infants"/>
    <s v="Visa Honkanen Visa.Honkamen@hus.fi "/>
    <s v="AI system to follow the intensive care of premature baby and equipment. The AI is more accurate to notice some signals better than the doctors, based on IBM Watson.  The system works 24/7 without any breaks. This should ensure a better care system for the premature baby, living rate, suport for personal and improved trust in healthcare."/>
    <x v="3"/>
    <x v="7"/>
    <s v="FI"/>
    <s v="Helsinki University Hospital"/>
    <x v="4"/>
    <x v="4"/>
    <x v="18"/>
    <x v="1"/>
    <x v="5"/>
    <m/>
    <x v="0"/>
    <x v="0"/>
    <x v="0"/>
    <x v="0"/>
    <s v="A-MLA"/>
    <m/>
    <m/>
    <s v="12-ClinicalUse"/>
    <m/>
    <s v="High-risk"/>
    <s v=" 0 Confident"/>
    <s v="A11-Medical devices, Reg. (EU) 2017/745"/>
    <m/>
    <s v="Machine Learning, Deep Learning"/>
    <x v="2"/>
    <x v="12"/>
    <x v="0"/>
    <m/>
    <m/>
    <m/>
    <s v="G2G"/>
    <s v="Dynamic Data"/>
    <s v="Dynamic Data"/>
    <s v="Enforcement"/>
    <m/>
    <x v="0"/>
    <s v="Organizational / Sustained Change"/>
    <b v="0"/>
    <m/>
    <m/>
    <m/>
    <m/>
    <m/>
    <s v="Improved Administration Efficency"/>
    <s v="Improved Administrative Efficiency"/>
    <s v="x"/>
    <m/>
    <s v="x"/>
    <s v="x"/>
    <m/>
    <m/>
    <m/>
    <b v="0"/>
    <m/>
    <m/>
    <m/>
    <s v="1st Peer Learning Workshop AI Watch"/>
    <s v="published"/>
    <x v="0"/>
  </r>
  <r>
    <n v="74"/>
    <s v="AIWT6-74"/>
    <s v="OuluBot - Virtual assistant for business"/>
    <s v=" https://www.ouka.fi/oulu/oulubot/english"/>
    <s v="Veli-Matti Keloneva tel. +358 44 703 1261 email: veli-matti.keloneva@ouka.fi_x000a_email: Oulubot@ouka.fi_x000a_ _x000a_"/>
    <s v="The City of Oulu has started a project co-financed by Business Finland, which aims to build a chatbot service, OuluBot. The goal for OuluBot is to become a virtual assistant in all everyday issues, whether they concern tourism, companies or city services. The answer or guidance to an electronic service should be provided regardless of time, place, medium and language. Technically, chatbot retrieves information e.g. relevant City of Oulu websites, chat history, guidance information, databases, and other information sources. OuluBot is available 24/7 service. independent of working hours. If the user is looking for information that OuluBot would not be able to answer, then during office hours the discussion could be directed to the City of Oulu chat service (Oulu10 general counseling customer service)."/>
    <x v="3"/>
    <x v="7"/>
    <s v="FI"/>
    <s v="Municipality of Oulu"/>
    <x v="4"/>
    <x v="1"/>
    <x v="1"/>
    <x v="1"/>
    <x v="0"/>
    <m/>
    <x v="1"/>
    <x v="1"/>
    <x v="0"/>
    <x v="1"/>
    <s v="B-LGA"/>
    <m/>
    <m/>
    <m/>
    <m/>
    <s v="Minimal-risk"/>
    <s v=" 0 Confident"/>
    <m/>
    <m/>
    <s v="Chatbots, Intelligent Digital Assistants, Virtual Agents and Recommendation Systems"/>
    <x v="0"/>
    <x v="0"/>
    <x v="0"/>
    <m/>
    <m/>
    <m/>
    <s v="G2C"/>
    <s v="Dynamic Data"/>
    <s v="Dynamic Data"/>
    <s v="Public Services and engagement"/>
    <m/>
    <x v="0"/>
    <s v="Organizational / Sustained Change"/>
    <s v="Improved Public Service"/>
    <m/>
    <m/>
    <s v="x"/>
    <s v="x"/>
    <s v="x"/>
    <b v="0"/>
    <b v="0"/>
    <m/>
    <m/>
    <m/>
    <m/>
    <m/>
    <m/>
    <m/>
    <b v="0"/>
    <m/>
    <m/>
    <m/>
    <s v="https://www.ouka.fi/oulu/oulubot/"/>
    <s v="published"/>
    <x v="0"/>
  </r>
  <r>
    <n v="75"/>
    <s v="AIWT6-75"/>
    <s v="AuroraAI  - Programme with many AI examples."/>
    <s v="https://vm.fi/documents/10623/13292513/AuroraAI+development+and+implementation+plan+2019%E2%80%932023.pdf/7c96ee87-2b0e-dadd-07cd-0235352fc6f9/AuroraAI+development+and+implementation+plan+2019%E2%80%932023.pdf"/>
    <s v="Pirkka-Matti Alanne _x000a_Project Manager, Knowledge Management _x000a_pirkka-matti.alanne@digifinland.fi _x000a_+358 50 409 1132 _x000a__x000a_"/>
    <s v="One of the experimental applications that has been run during the AuroraAI programme focused on the “moving to a place of study” life-event. Two cities involved (Tampere and Turku) carried out well-being surveys among its student populations, and - based on its results - clustered the students into the groups in need of different support. The study has discovered that factors such as reliability of the public transportation, and quality of the natural environment plays an important role in students’ well-being. Data retrieved from the study helped create a new cross-cutting public offering - a bot that would supply information about the topics that students found important. The uptake of the new service has been lackluster, leading the authorities to believe that only proactive marketing could change customers’ behaviour. Also it has been concluded that in order to pursue such projects further, municipalities need to develop user experience awareness and data analytics skills. "/>
    <x v="0"/>
    <x v="7"/>
    <s v="FI"/>
    <s v="Munipality of Tampere and Turku"/>
    <x v="4"/>
    <x v="4"/>
    <x v="21"/>
    <x v="1"/>
    <x v="7"/>
    <m/>
    <x v="0"/>
    <x v="0"/>
    <x v="0"/>
    <x v="0"/>
    <s v="A-MLA"/>
    <m/>
    <m/>
    <s v="14-SocialAssistance"/>
    <s v="Include automatic decision systems"/>
    <s v="High-risk"/>
    <s v="-2 High/Limited"/>
    <m/>
    <m/>
    <s v="Chatbots, Intelligent Digital Assistants, Virtual Agents and Recommendation Systems"/>
    <x v="0"/>
    <x v="0"/>
    <x v="0"/>
    <m/>
    <m/>
    <m/>
    <s v="G2C"/>
    <s v="Dynamic Data"/>
    <s v="Location Data"/>
    <s v="Public Services and engagement"/>
    <s v="Yes"/>
    <x v="0"/>
    <s v="Transformative / Disruptive"/>
    <s v="Improved Public Service"/>
    <s v="x"/>
    <s v="x"/>
    <m/>
    <s v="x"/>
    <m/>
    <b v="0"/>
    <b v="0"/>
    <m/>
    <m/>
    <m/>
    <m/>
    <m/>
    <m/>
    <m/>
    <b v="0"/>
    <m/>
    <m/>
    <m/>
    <s v="https://www.sciencedirect.com/science/article/pii/S0308596120300689"/>
    <s v="published"/>
    <x v="0"/>
  </r>
  <r>
    <n v="76"/>
    <s v="AIWT6-76"/>
    <s v="VeroBot - Chatbot for citizens about tax management "/>
    <s v="https://www.vero.fi/en/e-file/mytax/"/>
    <s v="Monica Niedbalksa (Boost.AI)"/>
    <s v="The Finnish Tax Administration has published a joint chatbot service together with the Immigration Service and the Patent and Registration Office. The service includes three different chatbots. They utilise Artificial Intelligence to answer customers' questions. The bots know about work related taxation, immigration and business registration in Finland. At the moment the target group is entrepreneurs from outside Finland._x000a_The chatbot service is currently in the trial stage and available only in English. The service is open until the end of June 2019. You can test the chatbot yourself on the tax.fi page. More information at:  https://www.vero.fi/en/About-us/contact-us/chat_with_the_tax_authoritie/"/>
    <x v="0"/>
    <x v="7"/>
    <s v="FI"/>
    <s v="Finnish Tax Administration"/>
    <x v="0"/>
    <x v="3"/>
    <x v="6"/>
    <x v="0"/>
    <x v="2"/>
    <m/>
    <x v="1"/>
    <x v="1"/>
    <x v="0"/>
    <x v="1"/>
    <s v="B-LG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m/>
    <s v="x"/>
    <s v="x"/>
    <s v="x"/>
    <b v="0"/>
    <b v="0"/>
    <m/>
    <m/>
    <m/>
    <m/>
    <m/>
    <m/>
    <m/>
    <b v="0"/>
    <m/>
    <m/>
    <m/>
    <s v="https://www.vero.fi/en/About-us/contact-us/chat_with_the_tax_authoritie/"/>
    <s v="published"/>
    <x v="0"/>
  </r>
  <r>
    <n v="77"/>
    <s v="AIWT6-77"/>
    <s v="French Fraud - Fraud detection value declarations"/>
    <s v="https://www.aiforhumanity.fr/pdfs/MissionVillani_Report_ENG-VF.pdf"/>
    <m/>
    <s v="A supervised deep mining algorithm is used by French customs in order to detect fraud with value declarations and to analyze cases of identiy fraud or import trafficiking."/>
    <x v="0"/>
    <x v="11"/>
    <s v="FR"/>
    <s v="French Customs"/>
    <x v="0"/>
    <x v="5"/>
    <x v="9"/>
    <x v="1"/>
    <x v="1"/>
    <m/>
    <x v="0"/>
    <x v="0"/>
    <x v="0"/>
    <x v="0"/>
    <s v="A-MLA"/>
    <m/>
    <m/>
    <m/>
    <s v="Focus directly natural persons"/>
    <s v="Limited-risk"/>
    <s v=" 0 Confident"/>
    <m/>
    <m/>
    <s v="Security Analytics and Threat Intelligence"/>
    <x v="3"/>
    <x v="13"/>
    <x v="0"/>
    <m/>
    <m/>
    <m/>
    <s v="G2G"/>
    <s v="Historical Data"/>
    <s v="Historical Data"/>
    <s v="Enforcement"/>
    <m/>
    <x v="0"/>
    <s v="Organizational / Sustained Change"/>
    <b v="0"/>
    <m/>
    <m/>
    <m/>
    <m/>
    <m/>
    <s v="Improved Administration Efficency"/>
    <s v="Improved Administrative Efficiency"/>
    <m/>
    <s v="x"/>
    <m/>
    <s v="x"/>
    <m/>
    <m/>
    <s v="x"/>
    <b v="0"/>
    <m/>
    <m/>
    <m/>
    <s v="French AI Strategy - https://www.aiforhumanity.fr/pdfs/MissionVillani_Report_ENG-VF.pdf"/>
    <s v="published"/>
    <x v="0"/>
  </r>
  <r>
    <n v="78"/>
    <s v="AIWT6-78"/>
    <s v="RenoiRH - Chatbot in HR management rules to facilitate access"/>
    <s v="https://www.youtube.com/watch?v=J0cFEJh8f70"/>
    <s v="Gaétan Kervern"/>
    <s v="Interministerial Center for IT Services Relating to Human Resources (CISIRH) has developed a chatbot specialized in HR management rules to facilitate access to information. The public service includes a large number of standards, nomenclatures and written rules such as those relating to the mobility of agents and their career development."/>
    <x v="0"/>
    <x v="11"/>
    <s v="FR"/>
    <s v="Interministerial Center for IT Services Relating to Human Resources"/>
    <x v="0"/>
    <x v="1"/>
    <x v="1"/>
    <x v="4"/>
    <x v="1"/>
    <m/>
    <x v="1"/>
    <x v="1"/>
    <x v="3"/>
    <x v="1"/>
    <s v="B-LGA"/>
    <s v="4-Employement"/>
    <m/>
    <m/>
    <m/>
    <s v="Limited-risk"/>
    <s v=" 0 Confident"/>
    <m/>
    <m/>
    <s v="Chatbots, Intelligent Digital Assistants, Virtual Agents and Recommendation Systems"/>
    <x v="1"/>
    <x v="5"/>
    <x v="0"/>
    <m/>
    <m/>
    <m/>
    <s v="G2C"/>
    <s v="Dynamic Data"/>
    <s v="Dynamic Data"/>
    <s v="Internal Management"/>
    <m/>
    <x v="1"/>
    <s v="Organizational / Sustained Change"/>
    <s v="Improved Public Service"/>
    <m/>
    <m/>
    <s v="x"/>
    <s v="x"/>
    <s v="x"/>
    <b v="0"/>
    <b v="0"/>
    <m/>
    <m/>
    <m/>
    <m/>
    <m/>
    <m/>
    <m/>
    <b v="0"/>
    <m/>
    <m/>
    <m/>
    <s v="https://www.soprahr.com/docs/librariesprovider45/Documents/customer-testimonials---temoignage-clients/t%C3%A9moignage_le-cisirh-innove-avec-son-chatbot-rh-docx.pdf?sfvrsn=7eb4345b_2"/>
    <s v="published"/>
    <x v="0"/>
  </r>
  <r>
    <n v="79"/>
    <s v="AIWT6-79"/>
    <s v="SignauxFaibles - Predictive analysis of business difficulties"/>
    <m/>
    <s v="contact@signaux-faibles.beta.gouv.fr"/>
    <s v="The detection of weak signals, which indicate a deterioration in the company's situation, makes it possible to identify more early the companies on which support actions can be offered to the company manager. The innovations relate to: (1) The development of a detection algorithm that uses relevant data and variables and effectively detects companies in difficulty (URSSAF, DIRECCTE, Banque de France data, etc.); (2) The development of a data loading computer system capable of regularly and automatically refreshing data from operational databases. The objective is to dynamically detect 2 to 5 new SMEs per month on the scale of Bourgogne Franche-Comté._x000a_Expected impacts in terms of digital transformation: an even more effective decentralized State action to support weakened companies. Ultimately, it is a real “secure social network” centered on the company which will become the daily tool of public actors mobilized around companies in difficulty."/>
    <x v="0"/>
    <x v="11"/>
    <s v="FR"/>
    <s v="Ministry of the Economy, Finance and Recovery - General Directorate of Enterprises (DGE) / Ministry of Labor (DGEFP)"/>
    <x v="0"/>
    <x v="3"/>
    <x v="6"/>
    <x v="1"/>
    <x v="3"/>
    <n v="2019"/>
    <x v="0"/>
    <x v="0"/>
    <x v="0"/>
    <x v="0"/>
    <s v="A-MLA"/>
    <m/>
    <m/>
    <m/>
    <m/>
    <s v="Minimal-risk"/>
    <s v=" 0 Confident"/>
    <m/>
    <m/>
    <s v="Predictive Analytics, Simulation and Data Visualisation"/>
    <x v="2"/>
    <x v="12"/>
    <x v="0"/>
    <m/>
    <m/>
    <m/>
    <s v="G2B"/>
    <s v="Historical Data"/>
    <s v="Historical Data"/>
    <s v="Regulatory research, analysis and monitoring"/>
    <m/>
    <x v="0"/>
    <s v="Incremental / Technical Change"/>
    <s v="Improved Public Service"/>
    <m/>
    <m/>
    <s v="x"/>
    <s v="x"/>
    <m/>
    <b v="0"/>
    <b v="0"/>
    <m/>
    <m/>
    <m/>
    <m/>
    <m/>
    <m/>
    <m/>
    <b v="0"/>
    <m/>
    <m/>
    <m/>
    <s v="https://beta.gouv.fr/startups/signaux-faibles.html"/>
    <s v="published"/>
    <x v="0"/>
  </r>
  <r>
    <n v="80"/>
    <s v="AIWT6-80"/>
    <s v="Aria - Chatbot answering retired people"/>
    <s v="https://www.lassuranceretraite.fr/portail-info/sites/pub/hors-menu/actualites-nationales/retraite/2018/page-9.html "/>
    <m/>
    <s v="National Old Age Insurance Fund (Cnav) is working  with &quot;Aria&quot;, a chatbot for aswering requests made by retirees, . This chatbot can tell you the amount of income you have declared to the tax authorities, the calendar of next payments, what the direct debit will consist of, etc. , &quot;Aria will be able to speak, will respond to non-retirees and will be able to tackle a larger number of subjects&quot;."/>
    <x v="0"/>
    <x v="11"/>
    <s v="FR"/>
    <s v="National Old Age Insurance Fund (Cnav)"/>
    <x v="0"/>
    <x v="1"/>
    <x v="1"/>
    <x v="1"/>
    <x v="1"/>
    <m/>
    <x v="1"/>
    <x v="1"/>
    <x v="0"/>
    <x v="1"/>
    <s v="B-LGA"/>
    <m/>
    <m/>
    <m/>
    <m/>
    <s v="Minimal-risk"/>
    <s v=" 0 Confident"/>
    <m/>
    <m/>
    <s v="Chatbots, Intelligent Digital Assistants, Virtual Agents and Recommendation Systems"/>
    <x v="0"/>
    <x v="6"/>
    <x v="0"/>
    <m/>
    <m/>
    <m/>
    <s v="G2C"/>
    <s v="Dynamic Data"/>
    <s v="Dynamic Data"/>
    <s v="Public Services and engagement"/>
    <m/>
    <x v="0"/>
    <s v="Incremental / Technical Change"/>
    <s v="Improved Public Service"/>
    <m/>
    <s v="x"/>
    <m/>
    <m/>
    <m/>
    <s v="Open Government Capabilities"/>
    <b v="0"/>
    <m/>
    <m/>
    <m/>
    <m/>
    <m/>
    <m/>
    <m/>
    <s v="Open government capabilities"/>
    <s v="x"/>
    <m/>
    <m/>
    <s v="https://www.lasecurecrute.fr/actualites/innovation-l-assurance-retraite-presente-son-chatbot"/>
    <s v="published"/>
    <x v="0"/>
  </r>
  <r>
    <n v="81"/>
    <s v="AIWT6-81"/>
    <s v="Datakalab - Covid-19 Mask wearing  detection In some French cities"/>
    <s v="https://www.bfmtv.com/tech/trop-intrusives-les-cameras-de-detection-de-masques-desactivees-a-paris-et-a-cannes_AN-202006220163.html "/>
    <m/>
    <s v="France has authorised the use of surveillance cameras to monitor whether passengers on public transport are abiding by the requirement to wear masks. However, France’s data protection watchdog CNIL called out the practice, saying it was not governed by any legal framework and was therefore illegal. The authority began a three-month test of its software from French tech company Datakalab this week at the Chatelet-Les-Halles station in the heart of Paris, normally used by about 33 million passengers per year. Monitors will have access to a dashboard with the proportion of riders believed to be wearing masks. The plan was mask wearing mandatory in public transport from May 2019. The AI was regarded to be able to supplement enforcement agents in stations. Still, CNIL, the government body in charge of privacy, raised concerns that this type of technology carries a risk that the identity of the people being analyzed could be reconstructed."/>
    <x v="0"/>
    <x v="11"/>
    <s v="FR"/>
    <s v="Public transport"/>
    <x v="0"/>
    <x v="4"/>
    <x v="21"/>
    <x v="0"/>
    <x v="0"/>
    <m/>
    <x v="5"/>
    <x v="6"/>
    <x v="1"/>
    <x v="0"/>
    <s v="A-MLA"/>
    <m/>
    <m/>
    <s v="15-VideoSurveillance"/>
    <m/>
    <s v="High-risk"/>
    <s v="-2 High/Limited"/>
    <m/>
    <s v="yes"/>
    <s v="Computer Vision and Identity Recognition"/>
    <x v="3"/>
    <x v="13"/>
    <x v="0"/>
    <m/>
    <m/>
    <m/>
    <s v="G2C"/>
    <s v="Dynamic Data"/>
    <s v="Dynamic Data"/>
    <s v="Enforcement"/>
    <m/>
    <x v="0"/>
    <s v="Transformative / Disruptive"/>
    <s v="Improved Public Service"/>
    <m/>
    <m/>
    <s v="x"/>
    <s v="x"/>
    <m/>
    <b v="0"/>
    <b v="0"/>
    <m/>
    <m/>
    <m/>
    <m/>
    <m/>
    <m/>
    <m/>
    <b v="0"/>
    <m/>
    <m/>
    <m/>
    <s v="https://www.bbc.com/news/world-europe-52529981"/>
    <s v="published"/>
    <x v="0"/>
  </r>
  <r>
    <n v="82"/>
    <s v="AIWT6-82"/>
    <s v="LaBonneBoîte - Identification of companies with a high probability of hiring"/>
    <s v="https://ec.europa.eu/social/BlobServlet?docId=20605&amp;langId=en"/>
    <s v="Eric Barthélémy eric.barthelemy@pole-emploi.fr "/>
    <s v="La Bonne Boite is an online tool that identifies companies with a high probability of hiring within the next six months in the sector and area selected by the seeker. The objective of La Bonne Boite is to help jobseekers find job opportunities that are not published by employers (i.e. &quot;hidden vacancies&quot;) and to predict which companies are most likely to hire in the near  future. La Bonne Boite is one of the most used job searching services in France and it is about to be further developed in order to target more specific types of jobseekers, like students, that are looking for part-time jobs. This search engine improves a jobseeker's chance of securing a job interview on the basis of spontaneous job applications. La Bonne Boite's computer code can be copied and used by others. There is also an Application Programming Interface (API) which enables the duplication of La Bonne Boite on other websites. "/>
    <x v="0"/>
    <x v="11"/>
    <s v="FR"/>
    <s v="Pôle emploi"/>
    <x v="0"/>
    <x v="0"/>
    <x v="0"/>
    <x v="3"/>
    <x v="6"/>
    <m/>
    <x v="2"/>
    <x v="5"/>
    <x v="0"/>
    <x v="0"/>
    <s v="B-LGA"/>
    <m/>
    <m/>
    <m/>
    <m/>
    <s v="Minimal-risk"/>
    <s v="-1 Minimal/Limited"/>
    <m/>
    <m/>
    <s v="Predictive Analytics, Simulation and Data Visualisation"/>
    <x v="0"/>
    <x v="6"/>
    <x v="0"/>
    <m/>
    <m/>
    <m/>
    <s v="G2G"/>
    <s v="Historical Data"/>
    <s v="Location Data"/>
    <s v="Public Services and engagement"/>
    <m/>
    <x v="0"/>
    <s v="Incremental / Technical Change"/>
    <b v="0"/>
    <m/>
    <m/>
    <m/>
    <m/>
    <m/>
    <s v="Improved Administration Efficency"/>
    <s v="Improved Administrative Efficiency"/>
    <m/>
    <s v="x"/>
    <m/>
    <s v="x"/>
    <m/>
    <m/>
    <s v="x"/>
    <b v="0"/>
    <m/>
    <m/>
    <m/>
    <s v="https://ec.europa.eu/social/BlobServlet?docId=20605&amp;langId=en"/>
    <s v="published"/>
    <x v="0"/>
  </r>
  <r>
    <n v="83"/>
    <s v="AIWT6-83"/>
    <s v="ClaudIA - Chatbot for the invoicing portal for purchases by public authorities"/>
    <s v=" "/>
    <m/>
    <s v="Chatbot Claudia has been setup by the AIFE (State Financial IT Agency) for users of the information system Chorus of SME's and microbusinesses. This chatbot, is based on IBM's Watson Artificial Intelligence technology. The AIFE indicates that the number of support contacts &quot;has not stopped increasing, going from 20,000 per month to more than 40,000 (with a peak at 55,000 in January) all channels combined (phone calls, files, live chat , emails, avatar, chatbot). The requests handled manually by level 1 support operators now represent a volume of more than 15,000 per month (18,000 in January!). The AIFE anticipates a doubling of support requests each year. Before Claudia, only half of the requests were processed automatically. Today, the rate has risen to 65%. “In two months, ClaudIA handled more than 10,000 conversations, with an average of 3.5 interactions per conversation,” says AIFE. Claudia takes the user context into account and knows how to detect inappropriate interactions."/>
    <x v="0"/>
    <x v="11"/>
    <s v="FR"/>
    <s v="State Financial IT Agency"/>
    <x v="0"/>
    <x v="1"/>
    <x v="1"/>
    <x v="1"/>
    <x v="1"/>
    <m/>
    <x v="1"/>
    <x v="1"/>
    <x v="2"/>
    <x v="1"/>
    <s v="B-LGA"/>
    <m/>
    <m/>
    <m/>
    <m/>
    <s v="Minimal-risk"/>
    <s v=" 0 Confident"/>
    <m/>
    <m/>
    <s v="Chatbots, Intelligent Digital Assistants, Virtual Agents and Recommendation Systems"/>
    <x v="1"/>
    <x v="5"/>
    <x v="0"/>
    <m/>
    <m/>
    <m/>
    <s v="G2C"/>
    <s v="Dynamic Data"/>
    <s v="Dynamic Data"/>
    <s v="Public Services and engagement"/>
    <m/>
    <x v="2"/>
    <s v="Organizational / Sustained Change"/>
    <s v="Improved Public Service"/>
    <m/>
    <s v="x"/>
    <m/>
    <m/>
    <m/>
    <s v="Open Government Capabilities"/>
    <b v="0"/>
    <m/>
    <m/>
    <m/>
    <m/>
    <m/>
    <m/>
    <m/>
    <s v="Open government capabilities"/>
    <s v="x"/>
    <m/>
    <m/>
    <s v="https://www.cio-online.com/actualites/lire-chorus-pro-aussi-aide-ses-utilisateurs-avec-un-chatbot-10199.html"/>
    <s v="published"/>
    <x v="0"/>
  </r>
  <r>
    <n v="84"/>
    <s v="AIWT6-84"/>
    <s v="IAlim - Targeting restaurant health inspections"/>
    <s v="https://agriculture.gouv.fr/telecharger/116478?token=34e41e9143e50e1be2324f7d9bf7f7fceffe7183e5e97acb34d333c90a70b5a6"/>
    <m/>
    <s v="Since November 2019, Ministry of Agriculture inspectors have been able to use “Food AI” (IAlim) to assist them in targeting their restaurant health inspections more effectively. Refine the targeting of establishments to be inspected in the direct-to-consumer delivery sector (restaurants, food service businesses, distributors) through consumer feedback on online notification sites. "/>
    <x v="0"/>
    <x v="11"/>
    <s v="FR"/>
    <s v="The General Food Directorate (DGAL) of the Ministry of Agriculture and Food "/>
    <x v="0"/>
    <x v="4"/>
    <x v="13"/>
    <x v="1"/>
    <x v="5"/>
    <n v="2019"/>
    <x v="2"/>
    <x v="2"/>
    <x v="1"/>
    <x v="0"/>
    <s v="A-MLA"/>
    <m/>
    <m/>
    <m/>
    <s v="Include automatic decision systems"/>
    <s v="Limited-risk"/>
    <s v=" 0 Confident"/>
    <m/>
    <m/>
    <s v="Natural Language Processing, Text Mining and Speech Analytics"/>
    <x v="3"/>
    <x v="13"/>
    <x v="0"/>
    <m/>
    <m/>
    <m/>
    <s v="G2G"/>
    <s v="Historical Data"/>
    <s v="Historical Data"/>
    <s v="Enforcement"/>
    <m/>
    <x v="0"/>
    <s v="Organizational / Sustained Change"/>
    <b v="0"/>
    <m/>
    <m/>
    <m/>
    <m/>
    <m/>
    <s v="Improved Administration Efficency"/>
    <s v="Improved Administrative Efficiency"/>
    <s v="x"/>
    <s v="x"/>
    <m/>
    <s v="x"/>
    <m/>
    <m/>
    <m/>
    <b v="0"/>
    <m/>
    <m/>
    <m/>
    <s v="https://www.etalab.gouv.fr/intelligence-artificielle-decouvrez-les-6-projets-laureats-de-lappel-a-manifestation-dinteret-ia"/>
    <s v="published"/>
    <x v="0"/>
  </r>
  <r>
    <n v="85"/>
    <s v="AIWT6-85"/>
    <s v="Garbage declarations - Search for irregular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x v="3"/>
    <x v="11"/>
    <s v="FR"/>
    <s v="City of Swidnik"/>
    <x v="1"/>
    <x v="2"/>
    <x v="10"/>
    <x v="2"/>
    <x v="4"/>
    <m/>
    <x v="2"/>
    <x v="2"/>
    <x v="0"/>
    <x v="0"/>
    <m/>
    <m/>
    <m/>
    <m/>
    <m/>
    <m/>
    <s v=" 0 Confident"/>
    <m/>
    <m/>
    <s v="Predictive Analytics, Simulation and Data Visualisation"/>
    <x v="4"/>
    <x v="3"/>
    <x v="0"/>
    <m/>
    <m/>
    <m/>
    <m/>
    <m/>
    <m/>
    <s v="Public Services and engagement"/>
    <m/>
    <x v="0"/>
    <m/>
    <s v="Improved Public Service"/>
    <m/>
    <m/>
    <s v="x"/>
    <s v="x"/>
    <m/>
    <b v="0"/>
    <b v="0"/>
    <m/>
    <m/>
    <m/>
    <m/>
    <m/>
    <m/>
    <m/>
    <b v="0"/>
    <m/>
    <m/>
    <m/>
    <s v="alGOVrithms 2.0 report  https://opendatakosovo.org/wp-content/uploads/2021/03/ODK_alGOVrithms-2-0_report-2021_1.pdf?x54372"/>
    <s v="validated"/>
    <x v="1"/>
  </r>
  <r>
    <n v="86"/>
    <s v="AIWT6-86"/>
    <s v="OpenJustice - Open case law, pseudonymization and enrichment of court decisions"/>
    <s v=" "/>
    <m/>
    <s v="The Court of Cassation , in conjunction with the Ministry of Justice, wishes to develop automatic learning techniques in order to identify the data to be pseudonymized in court decisions before making them accessible and reusable. The results of this work will profoundly transform the dissemination of case law, strengthen the consistency of decisions rendered and citizens' confidence in the judiciary; they can be widely applied to other types of data.This machine learning model to automatically pseudonymize case law data and foster open data of case law. . Aims to foster open data and the development of legal tech start ups"/>
    <x v="0"/>
    <x v="11"/>
    <s v="FR"/>
    <m/>
    <x v="0"/>
    <x v="5"/>
    <x v="22"/>
    <x v="3"/>
    <x v="2"/>
    <m/>
    <x v="0"/>
    <x v="0"/>
    <x v="0"/>
    <x v="0"/>
    <s v="A-MLA"/>
    <s v="8-Justice"/>
    <s v="8-Justice"/>
    <m/>
    <s v="Focus directly natural persons"/>
    <s v="High-risk"/>
    <s v=" 0 Confident"/>
    <m/>
    <m/>
    <s v="Natural Language Processing, Text Mining and Speech Analytics"/>
    <x v="0"/>
    <x v="15"/>
    <x v="0"/>
    <m/>
    <m/>
    <m/>
    <s v="G2B"/>
    <s v="Dynamic Data"/>
    <s v="Streaming Data"/>
    <s v="Internal Management"/>
    <m/>
    <x v="1"/>
    <s v="Transformative / Disruptive"/>
    <s v="Improved Public Service"/>
    <m/>
    <m/>
    <s v="x"/>
    <s v="x"/>
    <m/>
    <s v="Open Government Capabilities"/>
    <b v="0"/>
    <m/>
    <m/>
    <m/>
    <m/>
    <m/>
    <m/>
    <m/>
    <s v="Open government capabilities"/>
    <s v="x"/>
    <m/>
    <m/>
    <s v="https://entrepreneur-interet-general.etalab.gouv.fr/defis/2019/openjustice.html"/>
    <s v="published"/>
    <x v="0"/>
  </r>
  <r>
    <n v="87"/>
    <s v="AIWT6-87"/>
    <s v="3rdhandrobot.eu"/>
    <s v=" "/>
    <m/>
    <s v="This project aims at developing a semi-autonomous robot assistant that acts as a third hand for a human worker"/>
    <x v="1"/>
    <x v="11"/>
    <s v="FR"/>
    <m/>
    <x v="1"/>
    <x v="3"/>
    <x v="7"/>
    <x v="2"/>
    <x v="8"/>
    <m/>
    <x v="3"/>
    <x v="3"/>
    <x v="0"/>
    <x v="0"/>
    <m/>
    <m/>
    <m/>
    <m/>
    <m/>
    <m/>
    <s v=" 0 Confident"/>
    <m/>
    <m/>
    <s v="Cognitive Robotics and Process Automation, Connected and Automated Vehicles"/>
    <x v="4"/>
    <x v="3"/>
    <x v="0"/>
    <m/>
    <m/>
    <m/>
    <m/>
    <m/>
    <s v="Location Data"/>
    <s v="Public Services and engagement"/>
    <m/>
    <x v="0"/>
    <s v="Transformative / Disruptive"/>
    <s v="Improved Public Service"/>
    <m/>
    <m/>
    <s v="x"/>
    <s v="x"/>
    <m/>
    <b v="0"/>
    <b v="0"/>
    <m/>
    <m/>
    <m/>
    <m/>
    <m/>
    <m/>
    <m/>
    <b v="0"/>
    <m/>
    <m/>
    <m/>
    <s v="https://cordis.europa.eu/project/id/610878"/>
    <s v="retired"/>
    <x v="1"/>
  </r>
  <r>
    <n v="88"/>
    <s v="AIWT6-88"/>
    <s v="Rubbish collection in Świdnik and other c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x v="3"/>
    <x v="14"/>
    <s v="PL"/>
    <s v="City of Swidnik"/>
    <x v="1"/>
    <x v="2"/>
    <x v="10"/>
    <x v="2"/>
    <x v="4"/>
    <m/>
    <x v="2"/>
    <x v="2"/>
    <x v="0"/>
    <x v="0"/>
    <m/>
    <m/>
    <m/>
    <m/>
    <m/>
    <m/>
    <s v=" 0 Confident"/>
    <m/>
    <m/>
    <s v="Predictive Analytics, Simulation and Data Visualisation"/>
    <x v="4"/>
    <x v="3"/>
    <x v="0"/>
    <m/>
    <m/>
    <m/>
    <m/>
    <m/>
    <m/>
    <s v="Public Services and engagement"/>
    <m/>
    <x v="0"/>
    <m/>
    <s v="Improved Public Service"/>
    <m/>
    <m/>
    <s v="x"/>
    <s v="x"/>
    <m/>
    <b v="0"/>
    <b v="0"/>
    <m/>
    <m/>
    <m/>
    <m/>
    <m/>
    <m/>
    <m/>
    <b v="0"/>
    <m/>
    <m/>
    <m/>
    <s v="alGOVrithms 2.0 report  https://opendatakosovo.org/wp-content/uploads/2021/03/ODK_alGOVrithms-2-0_report-2021_1.pdf?x54372"/>
    <s v="validated"/>
    <x v="1"/>
  </r>
  <r>
    <n v="89"/>
    <s v="AIWT6-89"/>
    <s v="Admission Post-Bac"/>
    <s v=" "/>
    <m/>
    <s v="This software allocates higher education places to high school graduates. The key interest in using an algorithm in this instance is the gain in productivity brought about by delegating to a machine a task that would take_x000a_up a great deal of time and resources to a human.  Another interest is to guarantee the uniform and impartial application of rules defined beforehand for the allocation of available university places. Indeed, the implementation of these rules by a complex administrative chain of command is much more likely to give rise to forms of arbitrary decision-making or even simply different interpretations depending on the staff applying them. However, the lack of transparency in the algorithm has created an atmosphere of distrust towards higher education in France"/>
    <x v="0"/>
    <x v="11"/>
    <s v="FR"/>
    <s v="Ministry of Education"/>
    <x v="1"/>
    <x v="9"/>
    <x v="23"/>
    <x v="2"/>
    <x v="4"/>
    <m/>
    <x v="2"/>
    <x v="5"/>
    <x v="0"/>
    <x v="0"/>
    <m/>
    <m/>
    <m/>
    <m/>
    <m/>
    <m/>
    <s v=" 0 Confident"/>
    <m/>
    <m/>
    <s v="Expert and Rule based Systems, Algorithmic Decision Making"/>
    <x v="4"/>
    <x v="3"/>
    <x v="0"/>
    <m/>
    <m/>
    <m/>
    <m/>
    <m/>
    <m/>
    <s v="Adjudication"/>
    <m/>
    <x v="0"/>
    <s v="Incremental / Technical Change"/>
    <s v="Improved Public Service"/>
    <m/>
    <m/>
    <s v="x"/>
    <s v="x"/>
    <m/>
    <b v="0"/>
    <b v="0"/>
    <m/>
    <m/>
    <m/>
    <m/>
    <m/>
    <m/>
    <m/>
    <b v="0"/>
    <m/>
    <m/>
    <m/>
    <s v="https://www.legifrance.gouv.fr/cnil/id/CNILTEXT000035647959/"/>
    <s v="created"/>
    <x v="1"/>
  </r>
  <r>
    <n v="90"/>
    <s v="AIWT6-90"/>
    <s v="Poland - Fraud Detection COVID-19 support"/>
    <s v="https://www.experian.com.pl/en/business/identity-and-fraud/fraud-prevention-responses"/>
    <m/>
    <s v="AI system supporting fraud prevention. It consists in automatic verification of statements submitted in applications, mainly financial data from National Tax Administration and The Social Insurance Institution databases. Additionally, some irregularities are analyzed, e.g. too high amounts in relation to the number of employees. Among other things the system analyzes the criterion of a decline in turnover. It must be directly related to the pandemic and not, for example, to a failed business plan or a failed investment. The system will also examine what the subsidy money was spent on. - The rule is that financial subsidy money can only be used to pay for business expenses. The above mentioned information are the only available sources describing the system and were shared with the press by the Polish Development Fund which is responsible for granting subsidies."/>
    <x v="0"/>
    <x v="14"/>
    <s v="PL"/>
    <m/>
    <x v="0"/>
    <x v="1"/>
    <x v="1"/>
    <x v="1"/>
    <x v="2"/>
    <m/>
    <x v="0"/>
    <x v="0"/>
    <x v="0"/>
    <x v="8"/>
    <s v="A-MLA"/>
    <s v="6-LawEnforcement"/>
    <s v="6a-LawEnforcement-riskassess_np"/>
    <m/>
    <m/>
    <s v="High-risk"/>
    <s v=" 0 Confident"/>
    <m/>
    <m/>
    <s v="Machine Learning, Deep Learning"/>
    <x v="5"/>
    <x v="10"/>
    <x v="0"/>
    <m/>
    <m/>
    <m/>
    <s v="G2G"/>
    <s v="Historical Data"/>
    <s v="Historical Data"/>
    <s v="Internal Management"/>
    <m/>
    <x v="0"/>
    <s v="Organizational / Sustained Change"/>
    <b v="0"/>
    <m/>
    <m/>
    <m/>
    <m/>
    <m/>
    <s v="Improved Administration Efficency"/>
    <s v="Improved Administrative Efficiency"/>
    <m/>
    <s v="x"/>
    <m/>
    <s v="x"/>
    <m/>
    <m/>
    <m/>
    <b v="0"/>
    <m/>
    <m/>
    <m/>
    <s v="alGOVrithms 2.0 report  https://opendatakosovo.org/wp-content/uploads/2021/03/ODK_alGOVrithms-2-0_report-2021_1.pdf?x54370"/>
    <s v="published"/>
    <x v="0"/>
  </r>
  <r>
    <n v="91"/>
    <s v="AIWT6-91"/>
    <s v="SIRANO anti money laundering"/>
    <s v="https://www.aiforhumanity.fr/pdfs/MissionVillani_Report_ENG-VF.pdf"/>
    <m/>
    <s v="Artificial Intelligence modules have been developed within the SIRANO programme to fight against financial trafficking as part of TRACFIN, the unit fighting against money laundering and financing of terrorism"/>
    <x v="0"/>
    <x v="11"/>
    <s v="FR"/>
    <m/>
    <x v="1"/>
    <x v="5"/>
    <x v="9"/>
    <x v="2"/>
    <x v="4"/>
    <m/>
    <x v="0"/>
    <x v="0"/>
    <x v="0"/>
    <x v="0"/>
    <m/>
    <m/>
    <m/>
    <m/>
    <m/>
    <m/>
    <s v=" 0 Confident"/>
    <m/>
    <m/>
    <s v="Security Analytics and Threat Intelligence"/>
    <x v="4"/>
    <x v="3"/>
    <x v="0"/>
    <m/>
    <m/>
    <m/>
    <m/>
    <m/>
    <m/>
    <s v="Regulatory research, analysis and monitoring"/>
    <m/>
    <x v="0"/>
    <s v="Incremental / Technical Change"/>
    <s v="Improved Public Service"/>
    <m/>
    <s v="x"/>
    <m/>
    <s v="x"/>
    <m/>
    <b v="0"/>
    <b v="0"/>
    <m/>
    <m/>
    <m/>
    <m/>
    <m/>
    <m/>
    <m/>
    <b v="0"/>
    <m/>
    <m/>
    <m/>
    <s v="French AI Strategy - https://www.aiforhumanity.fr/pdfs/MissionVillani_Report_ENG-VF.pdf"/>
    <s v="created"/>
    <x v="1"/>
  </r>
  <r>
    <n v="92"/>
    <s v="AIWT6-92"/>
    <s v="Germany's Federal Office for Migrants and Refugees - Refugee Language Detection"/>
    <s v="https://www.dw.com/en/automatic-speech-analysis-software-used-to-verify-refugees-dialects/a-37980819"/>
    <m/>
    <s v="Germany's Federal Office for Migrants and Refugees uses a voice recognition software that seeks to identify which country migrants without documentation are from. The Federal Office for Migrants and Refugees said the automated new system would begin within two weeks. The aim is to detect Arabic-speaking migrants claiming to be Syrian to increase their chances of asylum. The new software will run alongside techniques already in use to establish a person's identity. A variety of data will be examined, including the asylum-seeker's documentation, before a final decision is made. If necessary, officials will also seek expert opinion. Linguists argue it would, however, be challenging for an automatic machine to be completely accurate, as language and vocabulary are ever-changing, reducing the effectiveness and accuracy. "/>
    <x v="0"/>
    <x v="1"/>
    <s v="DE"/>
    <s v="Federal Office for Migration and Refugees (BAMF)"/>
    <x v="0"/>
    <x v="5"/>
    <x v="24"/>
    <x v="4"/>
    <x v="5"/>
    <m/>
    <x v="5"/>
    <x v="9"/>
    <x v="1"/>
    <x v="0"/>
    <s v="A-MLA"/>
    <s v="7-Migration"/>
    <s v="7b-Migration-assess_risk"/>
    <m/>
    <m/>
    <s v="High-risk"/>
    <s v=" 0 Confident"/>
    <m/>
    <m/>
    <s v="Audio Processing"/>
    <x v="5"/>
    <x v="10"/>
    <x v="0"/>
    <m/>
    <m/>
    <m/>
    <s v="G2G"/>
    <s v="Dynamic Data"/>
    <s v="Streaming Data"/>
    <s v="Adjudication"/>
    <m/>
    <x v="0"/>
    <s v="Transformative / Disruptive"/>
    <b v="0"/>
    <m/>
    <m/>
    <m/>
    <m/>
    <m/>
    <s v="Improved Administration Efficency"/>
    <s v="Improved Administrative Efficiency"/>
    <m/>
    <s v="x"/>
    <m/>
    <s v="x"/>
    <m/>
    <s v="x"/>
    <m/>
    <s v="Open government capabilities"/>
    <s v="x"/>
    <m/>
    <m/>
    <s v="https://www.dw.com/en/automatic-speech-analysis-software-used-to-verify-refugees-dialects/a-37980819"/>
    <s v="published"/>
    <x v="0"/>
  </r>
  <r>
    <n v="93"/>
    <s v="AIWT6-93"/>
    <s v="Govbot -  Administrative search engine for citizens' enquiries "/>
    <s v=" "/>
    <s v="Primary contacts from the website https://www.d-nrw.de/projekte/informationsmanagement-nrw.html :_x000a__x000a_Contact person: Gaby Vondran_x000a_E-Mail: landesredaktion (at) d-nrw.de_x000a_Telephone: 0231/222 438-2 _x000a__x000a_Contact person: Fabio De Luca_x000a_Email: landesredaktion (at) d-nrw.de_x000a_Telephone: 0231/222 438-31 _x000a__x000a_Contact person: Anna-Maria Tietze_x000a_Email: landesredaktion (at) d-nrw.de_x000a_Telephone: 0231/222 438-54_x000a__x000a_Contacts of the NRW Bot:_x000a__x000a_NRWbot:_x000a_Mr. Jürgen Platte, 0231/222 438-28, platte (at) d-nrw.de_x000a_Mr. Tobias Hindemitt, 0231/222 438-41, hindemitt (at) d-nrw.de _x000a_"/>
    <s v="GovBot which is in use with the administrative search engine of the administration of the German State North Rhine-Westphalia. The search engine for administrative matters guarantees citizens easy and clear access to information. It indexes all websites of the state of North Rhine-Westphalia, the regional associations, many chambers, all districts and municipalities of the state of North Rhine-Westphalia and thus accesses over 12 million individual websites in a search index. Using their own search interface, users can search for administrative terms and problems, are pointed out to correct administrative terms with search word recommendations and, if necessary, are given specific responsibilities for a problem. The full text search result - broken down by administrative level - completes the offer, with a map section showing the specific location of the relevant authority. https://www.verwaltungssuchmaschine.nrw/"/>
    <x v="2"/>
    <x v="1"/>
    <s v="DE"/>
    <s v="Ministerium für Inneres und Kommunales des Landes Nordrhein-Westfalen"/>
    <x v="0"/>
    <x v="1"/>
    <x v="1"/>
    <x v="1"/>
    <x v="5"/>
    <m/>
    <x v="1"/>
    <x v="1"/>
    <x v="2"/>
    <x v="1"/>
    <s v="B-LGA"/>
    <m/>
    <m/>
    <m/>
    <m/>
    <s v="Minimal-risk"/>
    <s v=" 0 Confident"/>
    <m/>
    <m/>
    <s v="Chatbots, Intelligent Digital Assistants, Virtual Agents and Recommendation Systems"/>
    <x v="1"/>
    <x v="5"/>
    <x v="0"/>
    <m/>
    <m/>
    <m/>
    <s v="G2C"/>
    <s v="Dynamic Data"/>
    <s v="Dynamic Data"/>
    <s v="Internal Management"/>
    <m/>
    <x v="0"/>
    <s v="Incremental / Technical Change"/>
    <s v="Improved Public Service"/>
    <m/>
    <m/>
    <s v="x"/>
    <s v="x"/>
    <s v="x"/>
    <b v="0"/>
    <b v="0"/>
    <m/>
    <m/>
    <m/>
    <m/>
    <m/>
    <m/>
    <m/>
    <b v="0"/>
    <m/>
    <m/>
    <m/>
    <s v="https://publicplan.de/projekt/verwaltungssuchmaschine-nrw"/>
    <s v="published"/>
    <x v="0"/>
  </r>
  <r>
    <n v="94"/>
    <s v="AIWT6-94"/>
    <s v="Buddy Krefeld - Chatbot to which citizens can ask various questions"/>
    <s v=" "/>
    <s v="Theo Steinhardt and Michael Tjupalow "/>
    <s v="Buddy Krefield is a Chatbot to which citizens can ask various questions related to the administrative processes in municipal administrations, for example on which form to fill in for what service. It is expected to save time as it does no longer require a civil servant to answer the questions and it offers citizens immediate responses to their queries. The chatbot is the result of a hackathon organized by the open data portal of the German region North Rhine-Westphalia. "/>
    <x v="3"/>
    <x v="1"/>
    <s v="DE"/>
    <m/>
    <x v="1"/>
    <x v="1"/>
    <x v="1"/>
    <x v="0"/>
    <x v="4"/>
    <m/>
    <x v="1"/>
    <x v="1"/>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s v="https://open.nrw/de/content/kumpel-krefeld-gewinnt-nrw-hackathon"/>
    <s v="published"/>
    <x v="1"/>
  </r>
  <r>
    <n v="95"/>
    <s v="AIWT6-95"/>
    <s v="MONICA"/>
    <s v=" "/>
    <s v="Markus Eisenhauer +49 2241 14 28 59 (office)_x000a_+49 2241 14-2080 (fax)_x000a_Email: markus.eisenhauer@fit.fraunhofer.de_x000a_http://www.fit.fraunhofer.de/"/>
    <s v="The MONICA project is a large-scale demonstration of new and existing IoT applications for a smarter living. The demonstration involves six major cities in Europe: Lyon, Bonn, Leeds, Turin, Copenhagen and Hamburg. Focus is on one of the key aspects of European society: the cultural performances in open-air settings which create challenges in terms of crowd safety, security and noise pollution.The MONICA project demonstrated how cities can use IoT technologies to support the management of security and (un)wanted sound at large, open-air cultural and sporting events which attract and affect many people."/>
    <x v="1"/>
    <x v="1"/>
    <s v="DE"/>
    <s v="Fraunhofer Institute for Applied Information Technology FIT"/>
    <x v="1"/>
    <x v="5"/>
    <x v="9"/>
    <x v="2"/>
    <x v="8"/>
    <m/>
    <x v="3"/>
    <x v="11"/>
    <x v="0"/>
    <x v="0"/>
    <m/>
    <m/>
    <m/>
    <m/>
    <m/>
    <m/>
    <s v=" 0 Confident"/>
    <m/>
    <m/>
    <m/>
    <x v="4"/>
    <x v="3"/>
    <x v="0"/>
    <m/>
    <m/>
    <m/>
    <m/>
    <m/>
    <m/>
    <m/>
    <m/>
    <x v="0"/>
    <s v="Incremental / Technical Change"/>
    <s v="Improved Public Service"/>
    <m/>
    <m/>
    <s v="x"/>
    <s v="x"/>
    <m/>
    <b v="0"/>
    <b v="0"/>
    <m/>
    <m/>
    <m/>
    <m/>
    <m/>
    <m/>
    <m/>
    <b v="0"/>
    <m/>
    <m/>
    <m/>
    <s v="https://www.monica-project.eu/"/>
    <s v="retired"/>
    <x v="1"/>
  </r>
  <r>
    <n v="96"/>
    <s v="AIWT6-96"/>
    <s v="Skala -Predictive policing"/>
    <s v=" "/>
    <s v="Herausgeber_x000a_Landeskriminalamt Nordrhein-Westfalen_x000a_Abteilung 3_x000a_Völklinger Straße 49_x000a_40221 Düsseldorf_x000a_SKALA@polizei.nrw.de _x000a_poststelle.lka@polizei.nrw.de_x000a_www.lka.polizei.nrw"/>
    <s v="The State Criminal Police Office (LKA) of North Rhine-Westphalia, for example, has been using the “Skala” software since 2015, a system for evaluating crime and anticipating situations. Skala uses past experiences, such as the near-repeat theory. Once a week, Skala spits out forecasts of residential burglaries for police authorities in Bonn, Duisburg, Dusseldorf, Essen, Gelsenkirchen, and Cologne – maps showing residential districts with a high probability of burglary. The police use the forecasts to decide, for example, where to send more patrol cars and whether to personally advise the population in vulnerable areas on burglary protection. At the beginning of May 2018, NRW Minister of the Interior Herbert Reul announced that it would extend its deployment to the whole of North Rhine-Westphalia, initially to all main crime departments."/>
    <x v="2"/>
    <x v="1"/>
    <s v="DE"/>
    <s v="State Criminal Police Office (LKA) of North Rhine-Westphalia"/>
    <x v="4"/>
    <x v="5"/>
    <x v="9"/>
    <x v="1"/>
    <x v="6"/>
    <m/>
    <x v="0"/>
    <x v="0"/>
    <x v="0"/>
    <x v="0"/>
    <s v="A-MLA"/>
    <s v="6-LawEnforcement"/>
    <s v="6e-LawEnforcement-predictcrime"/>
    <m/>
    <m/>
    <s v="High-risk"/>
    <s v=" 0 Confident"/>
    <m/>
    <m/>
    <s v="Expert and Rule based Systems, Algorithmic Decision Making"/>
    <x v="3"/>
    <x v="7"/>
    <x v="0"/>
    <m/>
    <m/>
    <m/>
    <s v="G2G"/>
    <s v="Historical Data"/>
    <s v="Historical Data"/>
    <s v="Enforcement"/>
    <m/>
    <x v="0"/>
    <s v="Organizational / Sustained Change"/>
    <b v="0"/>
    <m/>
    <m/>
    <m/>
    <m/>
    <m/>
    <s v="Improved Administration Efficency"/>
    <s v="Improved Administrative Efficiency"/>
    <m/>
    <s v="x"/>
    <m/>
    <s v="x"/>
    <m/>
    <m/>
    <m/>
    <b v="0"/>
    <m/>
    <m/>
    <m/>
    <s v="https://lafp.polizei.nrw/sites/default/files/2018-07/180628_Abschlussbericht_SKALA.PDF"/>
    <s v="validated"/>
    <x v="0"/>
  </r>
  <r>
    <n v="97"/>
    <s v="AIWT6-97"/>
    <s v="PEAT – Plantix Machine Vision for Diagnosing Pests / Soil Defects"/>
    <s v=" "/>
    <m/>
    <s v="PEAT – Machine Vision for Diagnosing Pests / Soil Defects_x000a_Deforestation and degradation of soil quality remain significant threats to food security and have a negative impact on the economy. _x000a_Domestically, the USDA has estimated that the annual cost of soil erosion is approximately $44 billion dollars._x000a_Berlin-based agricultural tech startup PEAT, has developed a deep learning application called Plantix that reportedly identifies potential defects and nutrient deficiencies in soil. Analysis is conducted by software algorithms which correlate particular foliage patterns with certain soil defects, plant pests and diseases."/>
    <x v="0"/>
    <x v="15"/>
    <s v="RO321"/>
    <m/>
    <x v="1"/>
    <x v="3"/>
    <x v="25"/>
    <x v="2"/>
    <x v="4"/>
    <m/>
    <x v="5"/>
    <x v="6"/>
    <x v="0"/>
    <x v="0"/>
    <m/>
    <m/>
    <m/>
    <m/>
    <m/>
    <m/>
    <s v=" 0 Confident"/>
    <m/>
    <m/>
    <s v="Computer Vision and Identity Recognition"/>
    <x v="4"/>
    <x v="3"/>
    <x v="0"/>
    <m/>
    <m/>
    <m/>
    <m/>
    <m/>
    <m/>
    <s v="Regulatory research, analysis and monitoring"/>
    <m/>
    <x v="0"/>
    <s v="Incremental / Technical Change"/>
    <s v="Improved Public Service"/>
    <m/>
    <m/>
    <s v="x"/>
    <s v="x"/>
    <m/>
    <b v="0"/>
    <b v="0"/>
    <m/>
    <m/>
    <m/>
    <m/>
    <m/>
    <m/>
    <m/>
    <b v="0"/>
    <m/>
    <m/>
    <m/>
    <s v="https://peat.technology/"/>
    <s v="created"/>
    <x v="1"/>
  </r>
  <r>
    <n v="98"/>
    <s v="AIWT6-98"/>
    <s v="TRAMAN21"/>
    <s v=" "/>
    <s v="Prof. Markos Papageorgiou Tel: +302821037240_x000a_Fax: +302821037584_x000a_E-mail: markos _at_ dssl.tuc.gr"/>
    <s v="It is the main objective of TRAMAN21 to develop the foundations and first steps that will pave the way towards a new era of future motorway traffic management research and practice, which is indispensable in order to accompany, complement and exploit the evolving VACS deployment. TRAMAN21 assesses the relevance of VACS for improved traffic flow and develops specific options for a sensible upgrade of the traffic conditions, particularly at the network’s weak points, i.e. at bottlenecks and incident locations. The proposed work comprises the development of new traffic flow modelling and control approaches, on the basis of appropriate methods from many-particle Physics, Automatic Control and Optimisation, to consider and exploit the novel vehicle capabilities at a network-wide level. A field trial is included, aiming at a preliminary testing and demonstration of the developed concepts."/>
    <x v="3"/>
    <x v="15"/>
    <s v="RO113"/>
    <m/>
    <x v="1"/>
    <x v="3"/>
    <x v="6"/>
    <x v="2"/>
    <x v="4"/>
    <m/>
    <x v="2"/>
    <x v="10"/>
    <x v="0"/>
    <x v="0"/>
    <m/>
    <m/>
    <m/>
    <m/>
    <m/>
    <m/>
    <s v=" 0 Confident"/>
    <m/>
    <m/>
    <s v="Predictive Analytics, Simulation and Data Visualisation"/>
    <x v="4"/>
    <x v="3"/>
    <x v="0"/>
    <m/>
    <m/>
    <m/>
    <m/>
    <m/>
    <m/>
    <s v="Regulatory research, analysis and monitoring"/>
    <m/>
    <x v="0"/>
    <s v="Organizational / Sustained Change"/>
    <s v="Improved Public Service"/>
    <m/>
    <s v="x"/>
    <m/>
    <s v="x"/>
    <m/>
    <b v="0"/>
    <b v="0"/>
    <m/>
    <m/>
    <m/>
    <m/>
    <m/>
    <m/>
    <m/>
    <b v="0"/>
    <m/>
    <m/>
    <m/>
    <s v="https://cordis.europa.eu/project/id/321132"/>
    <s v="created"/>
    <x v="1"/>
  </r>
  <r>
    <n v="99"/>
    <s v="AIWT6-99"/>
    <s v="Chatbot for administration helpdesk - Directing citizens to the correct information"/>
    <s v=" "/>
    <m/>
    <s v="A chatbot is available in Hungary to help citizens with their cases in public administrations. The chatbot can direct citizens to the correct information, and guide them through the administrative process. "/>
    <x v="0"/>
    <x v="16"/>
    <s v="HU"/>
    <m/>
    <x v="1"/>
    <x v="1"/>
    <x v="1"/>
    <x v="2"/>
    <x v="4"/>
    <m/>
    <x v="1"/>
    <x v="1"/>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m/>
    <s v="validated"/>
    <x v="1"/>
  </r>
  <r>
    <n v="100"/>
    <s v="AIWT6-100"/>
    <s v="VDA - Voicebot on calls from Irish taxpayer on tax clearance"/>
    <s v=" https://www.youtube.com/watch?v=k9KUCq3Fdi8"/>
    <m/>
    <s v="In 2018, Irish Revenue Commissioners began investigating the potential of Artificial Intelligence to provide a more efficient, effective experience for customers using their telephony services. This resulted in the implementation of a Virtual Digital Agent (VDA) designed to focus on a subset of calls from the Irish taxpayer relating to tax clearance. 1) taxpayers contact Irish Revenue tax clearance customer support asking how to apply for tax clearance; 2) enquiring what their current tax clearance status is; 3) requesting more information on expired, refused &amp; rescinded tax clearance applications as well as just looking for information on tax clearance itself.  Result is up to 50% of calls were handled from start to finish by the voicebot,  70% of first-time applicants engaged by voicebot submitting their application, 75% of tax clearance holders were able to retrieve their tax clearance access number (TCAN). Only in 10% of the calls, the calls were transferred to a human operator."/>
    <x v="0"/>
    <x v="17"/>
    <s v="IE"/>
    <s v="Irish Revenue Commissioners"/>
    <x v="0"/>
    <x v="1"/>
    <x v="1"/>
    <x v="1"/>
    <x v="1"/>
    <m/>
    <x v="1"/>
    <x v="1"/>
    <x v="1"/>
    <x v="9"/>
    <s v="A-MLA"/>
    <m/>
    <m/>
    <m/>
    <m/>
    <s v="Minimal-risk"/>
    <s v=" 0 Confident"/>
    <m/>
    <m/>
    <s v="Chatbots, Intelligent Digital Assistants, Virtual Agents and Recommendation Systems"/>
    <x v="0"/>
    <x v="1"/>
    <x v="0"/>
    <m/>
    <m/>
    <m/>
    <s v="G2C"/>
    <s v="Dynamic Data"/>
    <s v="Dynamic Data"/>
    <s v="Public Services and engagement"/>
    <m/>
    <x v="0"/>
    <s v="Organizational / Sustained Change"/>
    <s v="Improved Public Service"/>
    <m/>
    <s v="x"/>
    <m/>
    <s v="x"/>
    <m/>
    <b v="0"/>
    <b v="0"/>
    <m/>
    <m/>
    <m/>
    <m/>
    <m/>
    <m/>
    <m/>
    <b v="0"/>
    <m/>
    <m/>
    <m/>
    <s v="https://www.ops2020.gov.ie/actions/innovating-for-our-future/innovation/emerging-technology/artificial-intelligence/revenue-chatbot/"/>
    <s v="published"/>
    <x v="0"/>
  </r>
  <r>
    <n v="101"/>
    <s v="AIWT6-101"/>
    <s v="The Dublin Beat - Citizen opinion analysis"/>
    <s v=" "/>
    <m/>
    <s v="The Dublin Beat analyses citizen opinions in the Dublin Region for an overview of their most pressing concerns. Each month public tweets are collated by the AItext analytics platform Citibeats, whose Artificial Intelligence algorithms have been trained for understanding opinions in the local context of Dublin, assisting local authorities to better understand how local people feel about civic issues. The resulting analysis based on the gathered online data is presented via visual dashboards and through monthly reports provided online. The different reports give an overview of key issues such as how people feel about environmental issues, cultural events or city region developments expressed on the online media. The Dublin Beat can help local authorities to better understand how citizens feel about key issues and ensure that civic efforts and policy reflect the needs of communities. Local authorities employ other methods to ensure truly inclusive citizen engagement."/>
    <x v="3"/>
    <x v="17"/>
    <s v="IE"/>
    <s v="Municipality of Dublin"/>
    <x v="4"/>
    <x v="1"/>
    <x v="26"/>
    <x v="1"/>
    <x v="0"/>
    <m/>
    <x v="0"/>
    <x v="0"/>
    <x v="0"/>
    <x v="2"/>
    <s v="A-MLA"/>
    <m/>
    <m/>
    <m/>
    <s v="Focus directly natural persons"/>
    <s v="Limited-risk"/>
    <s v="-1 Minimal/Limited"/>
    <m/>
    <m/>
    <s v="Natural Language Processing, Text Mining and Speech Analytics"/>
    <x v="0"/>
    <x v="0"/>
    <x v="0"/>
    <m/>
    <m/>
    <m/>
    <s v="G2C"/>
    <s v="Dynamic Data"/>
    <s v="Dynamic Data"/>
    <s v="Regulatory research, analysis and monitoring"/>
    <m/>
    <x v="0"/>
    <s v="Transformative / Disruptive"/>
    <s v="Improved Public Service"/>
    <m/>
    <s v="x"/>
    <m/>
    <s v="x"/>
    <s v="x"/>
    <s v="Open Government Capabilities"/>
    <b v="0"/>
    <m/>
    <m/>
    <m/>
    <m/>
    <m/>
    <m/>
    <m/>
    <s v="Open government capabilities"/>
    <s v="x"/>
    <s v="x"/>
    <m/>
    <s v="https://smartdublin.ie/smart-dublin-explores-how-ai-social-media-can-help-improve-the-city-region/"/>
    <s v="published"/>
    <x v="0"/>
  </r>
  <r>
    <n v="102"/>
    <s v="AIWT6-102"/>
    <s v="Vee - Chatbot providing runners helpful and timely hints, tips, hacks, tricks and training advice for running"/>
    <s v=" "/>
    <s v="Maeve O’Gorman"/>
    <s v="The chatbot, named “Vee” will run on Facebook Messenger and provide runners with helpful and timely hints, tips, hacks, tricks and training advice for running.  Vee can provide top tips to new runners on getting started, along with training reminders and motivational messages to regular runners. Vee is also on hand to answer questions about nutrition or running-related information, such as stretching, pacing, warming up and cooling down. Vee has been specifically designed to support Vhi partner events such as; the Vhi Women’s Mini Marathon and parkrun presented by Vhi. The chatbot can advise on nearby parkruns, and users can programme Vee to send regular reminders via Facebook Messenger to support their training for the Vhi Women’s Mini Marathon. https://m.me/VeebyVhi."/>
    <x v="0"/>
    <x v="17"/>
    <s v="IE"/>
    <s v="Vhi Healthcare limited"/>
    <x v="3"/>
    <x v="4"/>
    <x v="13"/>
    <x v="2"/>
    <x v="4"/>
    <m/>
    <x v="1"/>
    <x v="1"/>
    <x v="0"/>
    <x v="0"/>
    <m/>
    <m/>
    <m/>
    <m/>
    <m/>
    <m/>
    <s v=" 0 Confident"/>
    <m/>
    <m/>
    <s v="Chatbots, Intelligent Digital Assistants, Virtual Agents and Recommendation Systems"/>
    <x v="4"/>
    <x v="3"/>
    <x v="0"/>
    <m/>
    <m/>
    <m/>
    <m/>
    <m/>
    <m/>
    <s v="Public Services and engagement"/>
    <m/>
    <x v="0"/>
    <s v="Incremental / Technical Change"/>
    <b v="0"/>
    <m/>
    <m/>
    <m/>
    <m/>
    <m/>
    <b v="0"/>
    <b v="0"/>
    <m/>
    <m/>
    <m/>
    <m/>
    <m/>
    <m/>
    <m/>
    <b v="0"/>
    <m/>
    <m/>
    <m/>
    <s v="https://irishtechnews.ie/meet-vee-vhis-new-chatbot-on-facebook-messenger/"/>
    <s v="validated"/>
    <x v="1"/>
  </r>
  <r>
    <n v="103"/>
    <s v="AIWT6-103"/>
    <s v="PROJECT PIERINO"/>
    <s v="https://dh.fbk.eu/news/collaboration-miur"/>
    <s v="Sara Tonelli (FBK), satonelli@fbk.eu"/>
    <s v="The Pierino project (PIattaforma for the Extraction and Retrieval of Online Information) was curated by the Digital Humanities research group of the Bruno Kessler and Tommaso Caselli Foundation of the Vrije Universiteit Amsterdam and led to the creation of a platform for the automatic analysis of linguistic data, which works through AI techniques of semantic analysis and modules for the automatic processing of natural language. The platform was used for the first time by the Ministry of Education to analyze the data of the public consultation &quot;La buona scuola&quot; and made it possible to process and synthesize 270 thousand comments in less than a week, making it possible to significantly reduce analysis times questionnaires. The platform has been designed in such a way as to be as flexible as possible to quickly process data from future consultations."/>
    <x v="0"/>
    <x v="12"/>
    <s v="IT"/>
    <s v="Ministry of Education"/>
    <x v="0"/>
    <x v="9"/>
    <x v="27"/>
    <x v="4"/>
    <x v="3"/>
    <m/>
    <x v="1"/>
    <x v="1"/>
    <x v="3"/>
    <x v="6"/>
    <s v="B-LGA"/>
    <s v="3-Education"/>
    <m/>
    <m/>
    <m/>
    <s v="Minimal-risk"/>
    <s v=" 0 Confident"/>
    <m/>
    <m/>
    <s v="Natural Language Processing, Text Mining and Speech Analytics"/>
    <x v="2"/>
    <x v="9"/>
    <x v="0"/>
    <m/>
    <m/>
    <m/>
    <s v="G2C"/>
    <s v="Dynamic Data"/>
    <s v="Dynamic Data"/>
    <s v="Regulatory research, analysis and monitoring"/>
    <m/>
    <x v="1"/>
    <s v="Organizational / Sustained Change"/>
    <s v="Improved Public Service"/>
    <m/>
    <m/>
    <s v="x"/>
    <s v="x"/>
    <m/>
    <b v="0"/>
    <b v="0"/>
    <m/>
    <m/>
    <m/>
    <m/>
    <m/>
    <m/>
    <m/>
    <b v="0"/>
    <m/>
    <m/>
    <m/>
    <s v="https://www.corrierecomunicazioni.it/digital-economy/intelligenza-artificiale-e-pa-italia-in-rampa-di-lancio/ and https://www.istruzione.it/allegati/2014/focus151214_all1.pdf"/>
    <s v="published"/>
    <x v="0"/>
  </r>
  <r>
    <n v="104"/>
    <s v="AIWT6-104"/>
    <s v="Borbot - Virtual assistant for museums"/>
    <s v=" https://borbot.it/"/>
    <m/>
    <s v="Borbot  (acronym for Bourbons and Robotics) is a virtual assistant, adopted by the National Museum of the Royal Palace of Caserta, which through machine learning techniques is able to answer user questions, providing detailed tourist information and news about the monument. The mobile system supports the Museum's front office service and allows customer service staff to concentrate on the services with greater added value."/>
    <x v="3"/>
    <x v="12"/>
    <s v="IT"/>
    <s v="Reggia di Caserta"/>
    <x v="4"/>
    <x v="7"/>
    <x v="12"/>
    <x v="1"/>
    <x v="5"/>
    <m/>
    <x v="1"/>
    <x v="1"/>
    <x v="1"/>
    <x v="1"/>
    <s v="A-ML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m/>
    <s v="x"/>
    <s v="x"/>
    <m/>
    <b v="0"/>
    <b v="0"/>
    <m/>
    <m/>
    <m/>
    <m/>
    <m/>
    <m/>
    <m/>
    <b v="0"/>
    <m/>
    <m/>
    <m/>
    <s v="https://borbot.it/"/>
    <s v="published"/>
    <x v="0"/>
  </r>
  <r>
    <n v="105"/>
    <s v="AIWT6-105"/>
    <s v="TALIA SF - Extract and organize knowledge coming from the analysis of textual documents"/>
    <s v="https://social-and-creative.interreg-med.eu/no-cache/press-room/news/detail/actualites/the-sc-community-tools-the-semantic-framework/"/>
    <s v="Marianna Cavone m.cavone@innova.puglia.it"/>
    <s v="The TALIA SF is able to extract and organize knowledge coming from the analysis of a huge quantity of textual documents produced by the projects funded by the Interreg MED Programme. This knowledge proves to be invaluable to the management of innovation policies and for the capitalization of the most successful projects results. TALIA semantic framework is handled by Innovapuglia the in-house company of the Regional Government of Apulia."/>
    <x v="0"/>
    <x v="12"/>
    <s v="IT"/>
    <s v="Regional Government of Apulia"/>
    <x v="0"/>
    <x v="1"/>
    <x v="26"/>
    <x v="4"/>
    <x v="2"/>
    <m/>
    <x v="4"/>
    <x v="7"/>
    <x v="4"/>
    <x v="10"/>
    <s v="B-LGA"/>
    <m/>
    <m/>
    <m/>
    <m/>
    <s v="Minimal-risk"/>
    <s v=" 0 Confident"/>
    <m/>
    <m/>
    <s v="AI-empowered Knowledge Management"/>
    <x v="1"/>
    <x v="5"/>
    <x v="0"/>
    <m/>
    <m/>
    <m/>
    <s v="G2G"/>
    <s v="Dynamic Data"/>
    <s v="Streaming Data"/>
    <s v="Internal Management"/>
    <m/>
    <x v="1"/>
    <s v="Incremental / Technical Change"/>
    <b v="0"/>
    <m/>
    <m/>
    <m/>
    <m/>
    <m/>
    <s v="Improved Administration Efficency"/>
    <s v="Improved Administrative Efficiency"/>
    <m/>
    <s v="x"/>
    <s v="x"/>
    <s v="x"/>
    <m/>
    <m/>
    <m/>
    <b v="0"/>
    <m/>
    <m/>
    <m/>
    <s v="https://www.innova.puglia.it/home/-/asset_publisher/s92Rnms1OaMO/content/dal-progetto-talia-alla-machine-learning;jsessionid=6871C46830E04B04AAB6688EE5976951"/>
    <s v="published"/>
    <x v="0"/>
  </r>
  <r>
    <n v="106"/>
    <s v="AIWT6-106"/>
    <s v="Noovle - Management of health documentation"/>
    <s v="https://www.noovle.ch/project/arsenal-it-centro-veneto-ricerca-e-innovazione-per-la-sanita-digitale/"/>
    <s v="Lorenzo Gubian"/>
    <s v="Machine Learning techniques are used for the automatic identification of the salient parts of the discharge letters in order to automatically identify the diagnoses present therein according to the international coding ICD-9-CM. This allows to develop better services connected to the electronic health record, capable of offering added value both to the clinical environment (by developing applications to support clinical decisions) and to that of regional governance (population medicine, prevention, etc.). the solution is adopted by the Veneto Region owning the electronic health record initiative and being globally in charge of the regional healthcare system. Also documented by Google: https://cloud.google.com/customers/veneto-region"/>
    <x v="2"/>
    <x v="12"/>
    <s v="IT"/>
    <s v="Veneto Region "/>
    <x v="4"/>
    <x v="4"/>
    <x v="28"/>
    <x v="6"/>
    <x v="5"/>
    <m/>
    <x v="0"/>
    <x v="0"/>
    <x v="0"/>
    <x v="0"/>
    <s v="A-MLA"/>
    <m/>
    <m/>
    <s v="12-ClinicalUse"/>
    <m/>
    <s v="High-risk"/>
    <s v="-2 High/Limited"/>
    <m/>
    <m/>
    <s v="Machine Learning, Deep Learning"/>
    <x v="1"/>
    <x v="2"/>
    <x v="0"/>
    <m/>
    <m/>
    <m/>
    <s v="G2G"/>
    <s v="Dynamic Data"/>
    <s v="Streaming Data"/>
    <s v="Public Services and engagement"/>
    <m/>
    <x v="1"/>
    <s v="Incremental / Technical Change"/>
    <b v="0"/>
    <m/>
    <m/>
    <m/>
    <m/>
    <m/>
    <s v="Improved Administration Efficency"/>
    <s v="Improved Administrative Efficiency"/>
    <m/>
    <s v="x"/>
    <s v="x"/>
    <s v="x"/>
    <m/>
    <m/>
    <m/>
    <b v="0"/>
    <m/>
    <m/>
    <m/>
    <s v="https://cloud.google.com/customers/veneto-region"/>
    <s v="published"/>
    <x v="0"/>
  </r>
  <r>
    <n v="107"/>
    <s v="AIWT6-107"/>
    <s v="Toscana Open Research - Allows users to access information through &quot;queries&quot;"/>
    <s v="http://www.toscanaopenresearch.it/explore-the-data/#/"/>
    <m/>
    <s v="The portal of the Tuscany Region designed to communicate and enhance the Tuscan system of research, innovation and higher education and to promote increasingly transparent and inclusive governance. The integration of data through a domain ontology allows users to query without having to use the technical terminology related to the physical organisation of databases and their complex internal structure."/>
    <x v="2"/>
    <x v="12"/>
    <s v="IT"/>
    <s v="Regional Conference for Research and Innovation"/>
    <x v="4"/>
    <x v="1"/>
    <x v="26"/>
    <x v="1"/>
    <x v="7"/>
    <m/>
    <x v="4"/>
    <x v="7"/>
    <x v="0"/>
    <x v="7"/>
    <s v="B-LGA"/>
    <m/>
    <m/>
    <m/>
    <m/>
    <s v="Minimal-risk"/>
    <s v=" 0 Confident"/>
    <m/>
    <m/>
    <s v="AI-empowered Knowledge Management"/>
    <x v="0"/>
    <x v="15"/>
    <x v="0"/>
    <m/>
    <m/>
    <m/>
    <s v="G2C"/>
    <s v="Historical Data"/>
    <s v="Historical Data"/>
    <s v="Public Services and engagement"/>
    <m/>
    <x v="3"/>
    <s v="Incremental / Technical Change"/>
    <s v="Improved Public Service"/>
    <m/>
    <s v="x"/>
    <s v="x"/>
    <s v="x"/>
    <s v="x"/>
    <s v="Open Government Capabilities"/>
    <b v="0"/>
    <m/>
    <m/>
    <m/>
    <m/>
    <m/>
    <m/>
    <m/>
    <s v="Open government capabilities"/>
    <s v="x"/>
    <m/>
    <m/>
    <s v="http://www.toscanaopenresearch.it/en/"/>
    <s v="published"/>
    <x v="0"/>
  </r>
  <r>
    <n v="108"/>
    <s v="AIWT6-108"/>
    <s v="Smart Planner - Navigation planning assistant"/>
    <s v="https://mobilita.regione.emilia-romagna.it/piani-programmi-progetti/progetti-europei/progetti-europei-conclusi-1/small"/>
    <m/>
    <s v="A planning navigation app (&quot;Viaggia + &lt;name of the city&gt;&quot;) which is based on AI techniques and is able to suggest users who connect through an app from their smartphone the fastest and most ecological solutions to reach a specific destination in the city. Through the analysis of data intercepted from multiple sources, the app gives personalized indications on which public, private or shared means of transport should be used to reduce polluting emissions and travel times. The Smart Planner solution is reported to have been in use in the cities of Trento and Rovereto as well as the Emilia Romagna region."/>
    <x v="3"/>
    <x v="12"/>
    <s v="IT"/>
    <s v="Bologna, Trento, Rovereto Municipalities"/>
    <x v="4"/>
    <x v="3"/>
    <x v="19"/>
    <x v="1"/>
    <x v="6"/>
    <m/>
    <x v="2"/>
    <x v="10"/>
    <x v="0"/>
    <x v="0"/>
    <s v="B-LGA"/>
    <m/>
    <m/>
    <m/>
    <m/>
    <s v="Minimal-risk"/>
    <s v=" 0 Confident"/>
    <m/>
    <m/>
    <s v="Machine Learning, Deep Learning"/>
    <x v="0"/>
    <x v="0"/>
    <x v="0"/>
    <m/>
    <m/>
    <m/>
    <s v="G2C"/>
    <s v="Dynamic Data"/>
    <s v="Location Data"/>
    <s v="Public Services and engagement"/>
    <m/>
    <x v="0"/>
    <s v="Incremental / Technical Change"/>
    <s v="Improved Public Service"/>
    <m/>
    <s v="x"/>
    <m/>
    <m/>
    <m/>
    <s v="Open Government Capabilities"/>
    <b v="0"/>
    <m/>
    <m/>
    <m/>
    <m/>
    <m/>
    <m/>
    <m/>
    <s v="Open government capabilities"/>
    <s v="x"/>
    <m/>
    <m/>
    <s v="https://www.smartcommunitylab.it/app/"/>
    <s v="published"/>
    <x v="0"/>
  </r>
  <r>
    <n v="109"/>
    <s v="AIWT6-109"/>
    <s v="ERMES"/>
    <s v=" "/>
    <s v="Mirco Boschetti, phD_x000a_CNR -IREA , via Bassini, 15 20126 Milano (Italy)_x000a_boschetti.m@irea.cnr.it_x000a_+39 02 23699297"/>
    <s v="ERMES aims to create added-value information for the agro-sector by integrating in crop models operational Copernicus core products, maps derived from SAR and optical data processing and in situ observations."/>
    <x v="1"/>
    <x v="12"/>
    <s v="IT"/>
    <s v="CNR -IREA"/>
    <x v="1"/>
    <x v="3"/>
    <x v="6"/>
    <x v="2"/>
    <x v="8"/>
    <m/>
    <x v="5"/>
    <x v="6"/>
    <x v="0"/>
    <x v="0"/>
    <m/>
    <m/>
    <m/>
    <m/>
    <m/>
    <m/>
    <s v=" 0 Confident"/>
    <m/>
    <m/>
    <m/>
    <x v="4"/>
    <x v="3"/>
    <x v="0"/>
    <m/>
    <m/>
    <m/>
    <m/>
    <m/>
    <m/>
    <m/>
    <m/>
    <x v="0"/>
    <s v="Incremental / Technical Change"/>
    <s v="Improved Public Service"/>
    <m/>
    <m/>
    <s v="x"/>
    <s v="x"/>
    <m/>
    <b v="0"/>
    <b v="0"/>
    <m/>
    <m/>
    <m/>
    <m/>
    <m/>
    <m/>
    <m/>
    <b v="0"/>
    <m/>
    <m/>
    <m/>
    <s v="http://www.ermes-fp7space.eu/en/about-ermes/project-summary/"/>
    <s v="retired"/>
    <x v="1"/>
  </r>
  <r>
    <n v="110"/>
    <s v="AIWT6-110"/>
    <s v="FANDANGO"/>
    <s v=" "/>
    <s v="@fandango_eu"/>
    <s v="FAke News discovery and propagation from big Data ANalysis and Artificial Intelligence Operations"/>
    <x v="1"/>
    <x v="12"/>
    <s v="IT"/>
    <s v="Engineering Spa"/>
    <x v="1"/>
    <x v="3"/>
    <x v="6"/>
    <x v="2"/>
    <x v="8"/>
    <m/>
    <x v="1"/>
    <x v="1"/>
    <x v="0"/>
    <x v="0"/>
    <m/>
    <m/>
    <m/>
    <m/>
    <m/>
    <m/>
    <s v=" 0 Confident"/>
    <m/>
    <m/>
    <m/>
    <x v="4"/>
    <x v="3"/>
    <x v="0"/>
    <m/>
    <m/>
    <m/>
    <m/>
    <m/>
    <m/>
    <m/>
    <m/>
    <x v="0"/>
    <s v="Incremental / Technical Change"/>
    <s v="Improved Public Service"/>
    <m/>
    <m/>
    <s v="x"/>
    <s v="x"/>
    <m/>
    <b v="0"/>
    <b v="0"/>
    <m/>
    <m/>
    <m/>
    <m/>
    <m/>
    <m/>
    <m/>
    <b v="0"/>
    <m/>
    <m/>
    <m/>
    <s v="https://fandango-project.eu/"/>
    <s v="retired"/>
    <x v="1"/>
  </r>
  <r>
    <n v="111"/>
    <s v="AIWT6-111"/>
    <s v="SARAS -Smart Autonomous Robotic Assistant Surgeon"/>
    <s v=" "/>
    <s v="Dr. Riccardo Muradore_x000a_Tel: (+39) 045 802 78 35_x000a_Email:  riccardo.muradore@univr.it"/>
    <s v="SARAS aims at developing the next-generation of surgical robotic systems that will allow a single surgeon to execute Robotic Minimally Invasive Surgery (R-MIS) without the need of an expert assistant surgeon."/>
    <x v="1"/>
    <x v="12"/>
    <s v="IT"/>
    <s v="University of Verona"/>
    <x v="1"/>
    <x v="4"/>
    <x v="28"/>
    <x v="2"/>
    <x v="8"/>
    <m/>
    <x v="3"/>
    <x v="3"/>
    <x v="0"/>
    <x v="0"/>
    <m/>
    <m/>
    <m/>
    <m/>
    <m/>
    <m/>
    <s v=" 0 Confident"/>
    <m/>
    <m/>
    <m/>
    <x v="4"/>
    <x v="3"/>
    <x v="0"/>
    <m/>
    <m/>
    <m/>
    <m/>
    <m/>
    <m/>
    <m/>
    <m/>
    <x v="0"/>
    <s v="Organizational / Sustained Change"/>
    <s v="Improved Public Service"/>
    <m/>
    <m/>
    <s v="x"/>
    <s v="x"/>
    <m/>
    <b v="0"/>
    <b v="0"/>
    <m/>
    <m/>
    <m/>
    <m/>
    <m/>
    <m/>
    <m/>
    <b v="0"/>
    <m/>
    <m/>
    <m/>
    <s v="https://saras-project.eu/?page_id=13"/>
    <s v="retired"/>
    <x v="1"/>
  </r>
  <r>
    <n v="112"/>
    <s v="AIWT6-112"/>
    <s v="Covid19 Infodemics Observatory"/>
    <s v=" "/>
    <m/>
    <s v="The 2019-nCoV outbreak and response has been accompanied by a massive ‘infodemic’ - an over-abundance of information – some accurate and some not – that makes it hard for people to find trustworthy sources and reliable guidance when they need it._x000a_The Complex Multilayer Networks (CoMuNe) Lab, FBK’s Research Unit for the analysis of Complex Systems in response to “shocks”, in collaboration with the Harvard’s Berkman Center for Internet &amp; Society and IULM University of Milan has collected and analysed About 100M public messages to understand the digital response in online social media to COVID-19 outbreak. Specifically, we used machine learning techniques to quantify:_x000a_    COLLECTIVE SENTIMENT &amp; PSYCHOLOGY: lexicon-based and rule-based emotional and psychological state_x000a_    SOCIAL BOT POLLUTION: The fraction of activities due to social bots and the exposure of the Twitterverse to unreliable news_x000a_    NEWS RELIABILITY: the fraction of URLs pointing to reliable news and scientific sources"/>
    <x v="3"/>
    <x v="18"/>
    <s v="SE"/>
    <s v="Autonomous Province of Trento"/>
    <x v="1"/>
    <x v="4"/>
    <x v="18"/>
    <x v="2"/>
    <x v="4"/>
    <m/>
    <x v="6"/>
    <x v="8"/>
    <x v="0"/>
    <x v="0"/>
    <m/>
    <m/>
    <m/>
    <m/>
    <m/>
    <m/>
    <s v=" 0 Confident"/>
    <m/>
    <m/>
    <s v="AI-empowered Knowledge Management"/>
    <x v="4"/>
    <x v="3"/>
    <x v="0"/>
    <m/>
    <m/>
    <m/>
    <m/>
    <m/>
    <m/>
    <s v="Regulatory research, analysis and monitoring"/>
    <m/>
    <x v="0"/>
    <s v="Incremental / Technical Change"/>
    <b v="0"/>
    <m/>
    <m/>
    <m/>
    <m/>
    <m/>
    <b v="0"/>
    <b v="0"/>
    <m/>
    <m/>
    <m/>
    <m/>
    <m/>
    <m/>
    <m/>
    <b v="0"/>
    <m/>
    <m/>
    <m/>
    <s v="https://magazine.fbk.eu/en/news/covid19-infodemics-observatory-follow-up/"/>
    <s v="created"/>
    <x v="1"/>
  </r>
  <r>
    <n v="113"/>
    <s v="AIWT6-113"/>
    <s v="Hate Speech Detection"/>
    <s v=" "/>
    <s v="Enzo Lefevre"/>
    <s v="Pilot project which aims to detect het speech, cyberbullying, hate speech on social media. Police and social media companies can be alerted following the detection"/>
    <x v="0"/>
    <x v="18"/>
    <s v="SE"/>
    <m/>
    <x v="1"/>
    <x v="0"/>
    <x v="20"/>
    <x v="2"/>
    <x v="4"/>
    <m/>
    <x v="1"/>
    <x v="1"/>
    <x v="0"/>
    <x v="0"/>
    <m/>
    <m/>
    <m/>
    <m/>
    <m/>
    <m/>
    <s v=" 0 Confident"/>
    <m/>
    <m/>
    <s v="AI-empowered Knowledge Management"/>
    <x v="4"/>
    <x v="3"/>
    <x v="0"/>
    <m/>
    <m/>
    <m/>
    <m/>
    <m/>
    <m/>
    <s v="Enforcement"/>
    <m/>
    <x v="0"/>
    <s v="Transformative / Disruptive"/>
    <s v="Improved Public Service"/>
    <m/>
    <m/>
    <s v="x"/>
    <s v="x"/>
    <m/>
    <b v="0"/>
    <b v="0"/>
    <m/>
    <m/>
    <m/>
    <m/>
    <m/>
    <m/>
    <m/>
    <b v="0"/>
    <m/>
    <m/>
    <m/>
    <s v="1st Peer Learning Workshop AI Watch"/>
    <s v="validated"/>
    <x v="1"/>
  </r>
  <r>
    <n v="114"/>
    <s v="AIWT6-114"/>
    <s v="Abaco Platform"/>
    <s v=" "/>
    <m/>
    <s v="In Milan, Mantua, Rome and a few other cities analysis of satellite imags and cadastrial data are used for decision-making processes. It is a platform provided by ABACO"/>
    <x v="3"/>
    <x v="12"/>
    <s v="IT"/>
    <m/>
    <x v="1"/>
    <x v="1"/>
    <x v="1"/>
    <x v="2"/>
    <x v="4"/>
    <m/>
    <x v="4"/>
    <x v="5"/>
    <x v="0"/>
    <x v="0"/>
    <m/>
    <m/>
    <m/>
    <m/>
    <m/>
    <m/>
    <s v=" 0 Confident"/>
    <m/>
    <m/>
    <s v="Predictive Analytics, Simulation and Data Visualisation"/>
    <x v="4"/>
    <x v="3"/>
    <x v="0"/>
    <m/>
    <m/>
    <m/>
    <m/>
    <m/>
    <m/>
    <s v="Regulatory research, analysis and monitoring"/>
    <m/>
    <x v="0"/>
    <s v="Incremental / Technical Change"/>
    <s v="Improved Public Service"/>
    <m/>
    <s v="x"/>
    <m/>
    <s v="x"/>
    <m/>
    <b v="0"/>
    <b v="0"/>
    <m/>
    <m/>
    <m/>
    <m/>
    <m/>
    <m/>
    <m/>
    <b v="0"/>
    <m/>
    <m/>
    <m/>
    <m/>
    <s v="validated"/>
    <x v="1"/>
  </r>
  <r>
    <n v="115"/>
    <s v="AIWT6-115"/>
    <s v="Automation HRM and Court of Justice Information System - Automation of process of billing transfer"/>
    <s v=" "/>
    <s v="Jānis Ratkevičs &lt;Janis.Ratkevics@varam.gov.lv&gt;"/>
    <s v="In 2017, a direct administration under the authority of the Minister for Justice, the Court administration carried out a pilot project process for automation, which underlines the process of billing transfer between the Horizon resource management system and the Court of Justice Information System, replacing human work with a programmatic robot. The costs of developing and implementing the system totalled EUR 9000."/>
    <x v="0"/>
    <x v="19"/>
    <s v="LT"/>
    <s v="Court administration Latvia"/>
    <x v="1"/>
    <x v="5"/>
    <x v="22"/>
    <x v="2"/>
    <x v="4"/>
    <m/>
    <x v="3"/>
    <x v="3"/>
    <x v="0"/>
    <x v="0"/>
    <m/>
    <m/>
    <m/>
    <m/>
    <m/>
    <m/>
    <s v=" 0 Confident"/>
    <m/>
    <m/>
    <s v="Cognitive Robotics and Process Automation, Connected and Automated Vehicles"/>
    <x v="4"/>
    <x v="3"/>
    <x v="0"/>
    <m/>
    <m/>
    <m/>
    <m/>
    <m/>
    <m/>
    <s v="Internal Management"/>
    <m/>
    <x v="0"/>
    <s v="Organizational / Sustained Change"/>
    <s v="Improved Public Service"/>
    <m/>
    <m/>
    <s v="x"/>
    <s v="x"/>
    <m/>
    <b v="0"/>
    <b v="0"/>
    <m/>
    <m/>
    <m/>
    <m/>
    <m/>
    <m/>
    <m/>
    <b v="0"/>
    <m/>
    <m/>
    <m/>
    <s v="Mail from Latvian Government to AI Watch team (8-11-2019)"/>
    <s v="validated"/>
    <x v="1"/>
  </r>
  <r>
    <n v="116"/>
    <s v="AIWT6-116"/>
    <s v="Forecasting legal deadlines"/>
    <s v=" "/>
    <s v="Jānis Ratkevičs &lt;Janis.Ratkevics@varam.gov.lv&gt;"/>
    <s v="In 2018, the judicial administration actively participated in the development of forecasting models for legal deadlines, which, through machine learning and neuron chains, forecasted the deadlines and produced ten different models, applied in practice. The development of the deadline forecast tool took place in the framework of a challenge organised by the University of Latvia (hereinafter - LU) Innovation Centre, where several teams successfully developed a number of machine-trained models, using the data provided by the Court administration on cases and the deadlines for examining them, which forecast the deadlines for proceedings."/>
    <x v="0"/>
    <x v="19"/>
    <s v="LT"/>
    <s v="Court administration Latvia"/>
    <x v="1"/>
    <x v="5"/>
    <x v="22"/>
    <x v="2"/>
    <x v="4"/>
    <m/>
    <x v="0"/>
    <x v="0"/>
    <x v="0"/>
    <x v="0"/>
    <m/>
    <m/>
    <m/>
    <m/>
    <m/>
    <m/>
    <s v=" 0 Confident"/>
    <m/>
    <m/>
    <s v="Machine Learning, Deep Learning"/>
    <x v="4"/>
    <x v="3"/>
    <x v="0"/>
    <m/>
    <m/>
    <m/>
    <m/>
    <m/>
    <m/>
    <s v="Internal Management"/>
    <m/>
    <x v="0"/>
    <s v="Incremental / Technical Change"/>
    <s v="Improved Public Service"/>
    <m/>
    <m/>
    <s v="x"/>
    <s v="x"/>
    <m/>
    <b v="0"/>
    <b v="0"/>
    <m/>
    <m/>
    <m/>
    <m/>
    <m/>
    <m/>
    <m/>
    <b v="0"/>
    <m/>
    <m/>
    <m/>
    <s v="Mail from Latvian Government to AI Watch team (8-11-2019)"/>
    <s v="validated"/>
    <x v="1"/>
  </r>
  <r>
    <n v="117"/>
    <s v="AIWT6-117"/>
    <s v="Hugo - Virtual Assistant for governments"/>
    <s v="https://tilde.com/products-and-services/ai-powered-chatbots/case-studies/hugo"/>
    <s v="Jānis Ziediņš, janis.ziedins@kis.gov.lv_x000a_Artūrs Vasiļevskis arturs.vasilevskis@tilde.com"/>
    <s v="The institution of direct administration under the authority of the Minister for Culture, the Culture Information Systems Centre (hereinafter - KISC), has commenced a single development of a virtual assistant platform of State administration. KISC has created and further developed the language technology platform for public administration, Hugo.lv. The Hugo.lv website provides machine translation, speech recognition and synthesis. National regulatory authorities will have to face challenges when they start using a virtual assistant, as they will have to learn to adapt it to their needs. It should be noted that regulatory frameworks often change and institutions will have to maintain an up-to-date virtual assistant knowledge base. This is a NLP Chatbot for Government which provides Software as a Service (SaaP) possibility on a shared platform."/>
    <x v="0"/>
    <x v="19"/>
    <s v="LT"/>
    <s v="Culture Information Systems Centre Latvia"/>
    <x v="0"/>
    <x v="1"/>
    <x v="2"/>
    <x v="4"/>
    <x v="2"/>
    <m/>
    <x v="1"/>
    <x v="1"/>
    <x v="1"/>
    <x v="1"/>
    <s v="A-ML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m/>
    <s v="x"/>
    <s v="x"/>
    <m/>
    <b v="0"/>
    <b v="0"/>
    <m/>
    <m/>
    <m/>
    <m/>
    <m/>
    <m/>
    <m/>
    <b v="0"/>
    <m/>
    <m/>
    <m/>
    <s v="https://ec.europa.eu/cefdigital/wiki/download/attachments/61932141/2_04_Janis%20Ziedins_Artus%20Vasiljevskis_Hugo.lv-AI_powered_service.pdf?version=1&amp;modificationDate=1544438787726&amp;api=v2"/>
    <s v="published"/>
    <x v="0"/>
  </r>
  <r>
    <n v="118"/>
    <s v="AIWT6-118"/>
    <s v="LIDAR"/>
    <s v=" "/>
    <s v="Jānis Ratkevičs &lt;Janis.Ratkevics@varam.gov.lv&gt;"/>
    <s v="In 2016, a direct administration body under the supervision of the Minister for Justice, the State Land Service (hereinafter - VZD), in cooperation with the Rezekne Technology Academy (hereinafter - ROAS), carried out a pilot project using LIDAR (Light Detection And Ranging) for capacity recognition. Aero-scanning is a remote-imaging technology that measures the distance from the aircraft-mounted scanner to the target with laser pulse and analyzes the reflected light) data within which the ROAS processed LIDAR data in two areas. Following the closure of the pilot project, the work has not continued, but the solution has an outlook."/>
    <x v="0"/>
    <x v="19"/>
    <s v="LT"/>
    <s v="KISC"/>
    <x v="1"/>
    <x v="6"/>
    <x v="11"/>
    <x v="0"/>
    <x v="4"/>
    <m/>
    <x v="5"/>
    <x v="6"/>
    <x v="0"/>
    <x v="0"/>
    <m/>
    <m/>
    <m/>
    <m/>
    <m/>
    <m/>
    <s v=" 0 Confident"/>
    <m/>
    <m/>
    <s v="Computer Vision and Identity Recognition"/>
    <x v="4"/>
    <x v="3"/>
    <x v="0"/>
    <m/>
    <m/>
    <m/>
    <m/>
    <m/>
    <m/>
    <s v="Regulatory research, analysis and monitoring"/>
    <m/>
    <x v="0"/>
    <s v="Incremental / Technical Change"/>
    <b v="0"/>
    <m/>
    <m/>
    <m/>
    <m/>
    <m/>
    <b v="0"/>
    <b v="0"/>
    <m/>
    <m/>
    <m/>
    <m/>
    <m/>
    <m/>
    <m/>
    <b v="0"/>
    <m/>
    <m/>
    <m/>
    <s v="Mail from Latvian Government to AI Watch team (8-11-2019)"/>
    <s v="validated"/>
    <x v="1"/>
  </r>
  <r>
    <n v="119"/>
    <s v="AIWT6-119"/>
    <s v="UNA - Chatbot for process enterprise registration"/>
    <s v="https://www.ur.gov.lv/en/about-us/una/"/>
    <s v="Jānis Ratkevičs &lt;Janis.Ratkevics@varam.gov.lv&gt;"/>
    <s v="In 2018, the Register of Enterprises of Latvia introduced the Chatbot UNA (Future assistant for entrepreneurs - FAE) to answer frequently asked questions regarding the process of enterprise registration. Chatbot is available 24/7 and thus able to make communication between citizens and the state accessible and friendly. UNA is available on both the website of the Register of Enterprises as well as on the Facebook page as part of the Facebook messenger application. UNA is able to answer frequently asked questions about the registration of their businesses as well as the liquidation, merchants, companies and organizations. If citizens already have an application in progress, they are also able to ask about the progress of their documents.  UNA only works in the Latvian language.  According to the first performance indicators, 44% of the questions asked on UNA are considered to be general of nature and easily taken care of by the Chatbot. "/>
    <x v="0"/>
    <x v="19"/>
    <s v="LT"/>
    <s v="Register of Enterprises of the Republic of Latvia"/>
    <x v="0"/>
    <x v="3"/>
    <x v="6"/>
    <x v="1"/>
    <x v="1"/>
    <m/>
    <x v="1"/>
    <x v="1"/>
    <x v="0"/>
    <x v="1"/>
    <s v="B-LGA"/>
    <m/>
    <m/>
    <m/>
    <m/>
    <s v="Minimal-risk"/>
    <s v=" 0 Confident"/>
    <m/>
    <m/>
    <s v="Chatbots, Intelligent Digital Assistants, Virtual Agents and Recommendation Systems"/>
    <x v="0"/>
    <x v="1"/>
    <x v="0"/>
    <m/>
    <m/>
    <m/>
    <s v="G2B"/>
    <s v="Dynamic Data"/>
    <s v="Historical Data"/>
    <s v="Public Services and engagement"/>
    <m/>
    <x v="0"/>
    <s v="Incremental / Technical Change"/>
    <s v="Improved Public Service"/>
    <m/>
    <s v="x"/>
    <m/>
    <m/>
    <m/>
    <s v="Open Government Capabilities"/>
    <b v="0"/>
    <m/>
    <m/>
    <m/>
    <m/>
    <m/>
    <m/>
    <m/>
    <s v="Open government capabilities"/>
    <s v="x"/>
    <m/>
    <m/>
    <s v="https://oecd-opsi.org/innovations/una-the-first-virtual-assistant-of-public-administration-in-latvia/"/>
    <s v="published"/>
    <x v="0"/>
  </r>
  <r>
    <n v="120"/>
    <s v="AIWT6-120"/>
    <s v="VARIS - Reviews all the applicants to Rural Support Service"/>
    <s v="https://www.lad.gov.lv/en/news/the-robot-varis-has-started-work-at-the-rural-support-service-of-latvia-892"/>
    <s v="Jānis Ratkevičs &lt;Janis.Ratkevics@varam.gov.lv&gt;"/>
    <s v="The Rural Support Service (“LAD”) uses the virtual assistant “VARIS”. The “VARIS” shall review all aid applicants in the LAD database, then obtain information about the responsible persons of the company in the Lursoft database. The register of penalties “VARIS” shall check that the beneficiary has not been penalised. The resulting information “VARIS” shall be inserted into the LAD database."/>
    <x v="0"/>
    <x v="19"/>
    <s v="LT"/>
    <s v="Rural Support Service (“LAD”)"/>
    <x v="0"/>
    <x v="3"/>
    <x v="19"/>
    <x v="1"/>
    <x v="1"/>
    <m/>
    <x v="2"/>
    <x v="2"/>
    <x v="3"/>
    <x v="0"/>
    <s v="B-LGA"/>
    <s v="5-Services&amp;Benefits"/>
    <s v="5a-Services&amp;Benefits-eligibility_np"/>
    <m/>
    <m/>
    <s v="High-risk"/>
    <s v=" 0 Confident"/>
    <m/>
    <m/>
    <s v="AI-empowered Knowledge Management"/>
    <x v="1"/>
    <x v="2"/>
    <x v="0"/>
    <m/>
    <m/>
    <m/>
    <s v="G2C"/>
    <s v="Dynamic Data"/>
    <s v="Dynamic Data"/>
    <s v="Public Services and engagement"/>
    <m/>
    <x v="0"/>
    <s v="Incremental / Technical Change"/>
    <s v="Improved Public Service"/>
    <m/>
    <s v="x"/>
    <m/>
    <s v="x"/>
    <m/>
    <b v="0"/>
    <b v="0"/>
    <m/>
    <m/>
    <m/>
    <m/>
    <m/>
    <m/>
    <m/>
    <b v="0"/>
    <m/>
    <m/>
    <m/>
    <s v="Mail to AI Watch (15-5-2020)"/>
    <s v="published"/>
    <x v="0"/>
  </r>
  <r>
    <n v="121"/>
    <s v="AIWT6-121"/>
    <s v="FITS ITEMS - Road safety "/>
    <s v="https://investinlatvia.org/en/news/lgs-and-lmt-to-develop-solutions-for-drone-traffic"/>
    <s v="Jānis Ratkevičs &lt;Janis.Ratkevics@varam.gov.lv&gt;"/>
    <s v="The State Public Traffic Safety Directorate uses the FITS (&quot;Future Intelligent Transport Systems&quot;) ITEMS, which significantly improves road safety and saves people's lives. This AI system is capable of recognizing car numbers for driving speed, ensurance and roadworthiness test control on roads. At the end of 2018, the number of road accidents decreased by 43% compared to the number prior to the installation of photo cameras (1 084, after 613) at the roadside stages where photo cameras were installed and operated. "/>
    <x v="0"/>
    <x v="19"/>
    <s v="LT"/>
    <s v="State Public Traffic Safety Directorate"/>
    <x v="0"/>
    <x v="3"/>
    <x v="19"/>
    <x v="1"/>
    <x v="1"/>
    <m/>
    <x v="5"/>
    <x v="6"/>
    <x v="1"/>
    <x v="0"/>
    <s v="A-MLA"/>
    <m/>
    <m/>
    <s v="16-Transportation"/>
    <s v="Output that could produce physical damages to natural persons"/>
    <s v="Limited-risk"/>
    <s v=" 0 Confident"/>
    <m/>
    <m/>
    <s v="Computer Vision and Identity Recognition"/>
    <x v="3"/>
    <x v="8"/>
    <x v="0"/>
    <m/>
    <m/>
    <m/>
    <s v="G2G"/>
    <s v="Dynamic Data"/>
    <s v="Location Data"/>
    <s v="Enforcement"/>
    <m/>
    <x v="0"/>
    <s v="Transformative / Disruptive"/>
    <b v="0"/>
    <m/>
    <m/>
    <m/>
    <m/>
    <m/>
    <s v="Improved Administration Efficency"/>
    <s v="Improved Administrative Efficiency"/>
    <m/>
    <s v="x"/>
    <m/>
    <s v="x"/>
    <m/>
    <m/>
    <m/>
    <b v="0"/>
    <m/>
    <m/>
    <m/>
    <s v="Mail to AI Watch (15-5-2020), https://investinlatvia.org/en/key-sectors/sectors/smart-city"/>
    <s v="published"/>
    <x v="0"/>
  </r>
  <r>
    <n v="122"/>
    <s v="AIWT6-122"/>
    <s v="Crowd Recognition System in Gdynia"/>
    <s v=" "/>
    <m/>
    <s v="The city of Gdynia has used self-learning AI system as part of city monitoring, to detect clusters of people and check whether the residents obey the ban on assembly. The system was created by the Polish company Toolpoox which placed some of the information on a github and describes the system as an application detecting gatherings of people on images. It’s goal is to help fight against COVID-19 by pinpointing the most crowded spots. It was created while participating in https://www.hackcrisis.com/ hackathon. According to the information on the official city portal, in total, there are 138 city surveillance cameras in Gdynia, 18 of which are currently used for detectinggatherings of people. The cameras transmit images to computers equipped with image analysis software, i.e. crowd detection trigger, which is responsible for generating alarm when a group of people appears in a designated place. The alarm allows for quick intervention in case of a threat. However it seems that the system was not finally implemented in the city. In the response for a FOI request, the city of Gdynia representatives has replied that “In the monitoring system we do not use Visual Crowd Detector application. This is the domain of mounted FullHD cameras from Bosch, which have built-in video analytics.”"/>
    <x v="3"/>
    <x v="19"/>
    <s v="LT"/>
    <s v="City of Gdynia"/>
    <x v="1"/>
    <x v="4"/>
    <x v="21"/>
    <x v="5"/>
    <x v="1"/>
    <m/>
    <x v="5"/>
    <x v="6"/>
    <x v="0"/>
    <x v="0"/>
    <s v="A-MLA"/>
    <m/>
    <m/>
    <m/>
    <s v="Use critical realtime data"/>
    <s v="Limited-risk"/>
    <s v=" 0 Confident"/>
    <m/>
    <m/>
    <s v="Computer Vision and Identity Recognition"/>
    <x v="4"/>
    <x v="3"/>
    <x v="0"/>
    <m/>
    <m/>
    <m/>
    <m/>
    <m/>
    <m/>
    <s v="Enforcement"/>
    <m/>
    <x v="0"/>
    <m/>
    <s v="Improved Public Service"/>
    <m/>
    <m/>
    <s v="x"/>
    <s v="x"/>
    <m/>
    <b v="0"/>
    <b v="0"/>
    <m/>
    <m/>
    <m/>
    <m/>
    <m/>
    <m/>
    <m/>
    <b v="0"/>
    <m/>
    <m/>
    <m/>
    <s v="alGOVrithms 2.0 report  https://opendatakosovo.org/wp-content/uploads/2021/03/ODK_alGOVrithms-2-0_report-2021_1.pdf?x54371"/>
    <s v="validated"/>
    <x v="1"/>
  </r>
  <r>
    <n v="123"/>
    <s v="AIWT6-123"/>
    <s v="Automatic decision making of the Electronic Declaration System of the State Revenue Service"/>
    <s v="https://www.vid.gov.lv/en/electronic-declaration-system"/>
    <s v="Jānis Ratkevičs &lt;Janis.Ratkevics@varam.gov.lv&gt;"/>
    <s v="The Electronic Declaration System (EDS) of the State Revenue Service shall use the decision-making automating elements by automatically verifying the submitted declarations. It allows the approval of a declaration up to 2/3 which does not reveal non-compliance and thus allows experts to devote time only to checking declarations where non-compliance has been detected. In the future, there is great potential for ML solutions that will help to explore the client of public administration by promoting more efficient services for citizens, reducing the shadow economy and money laundering. At: https://www.vid.gov.lv/en/electronic-declaration-system &quot;EDS provides automated verification of correctness of document completion and information of the customer about results.&quot;"/>
    <x v="0"/>
    <x v="19"/>
    <s v="LT"/>
    <s v="State Revenue Service "/>
    <x v="0"/>
    <x v="1"/>
    <x v="1"/>
    <x v="1"/>
    <x v="1"/>
    <m/>
    <x v="0"/>
    <x v="0"/>
    <x v="0"/>
    <x v="11"/>
    <s v="A-MLA"/>
    <s v="5-Services&amp;Benefits"/>
    <s v="5a-Services&amp;Benefits-eligibility_np"/>
    <m/>
    <m/>
    <s v="High-risk"/>
    <s v=" 0 Confident"/>
    <m/>
    <m/>
    <s v="Machine Learning, Deep Learning"/>
    <x v="0"/>
    <x v="0"/>
    <x v="0"/>
    <m/>
    <m/>
    <m/>
    <s v="G2C"/>
    <s v="Dynamic Data"/>
    <s v="Streaming Data"/>
    <s v="Adjudication"/>
    <m/>
    <x v="0"/>
    <s v="Organizational / Sustained Change"/>
    <s v="Improved Public Service"/>
    <m/>
    <m/>
    <s v="x"/>
    <s v="x"/>
    <m/>
    <b v="0"/>
    <b v="0"/>
    <m/>
    <m/>
    <m/>
    <m/>
    <m/>
    <m/>
    <m/>
    <b v="0"/>
    <m/>
    <m/>
    <m/>
    <s v="Mail to AI Watch (15-5-2020)"/>
    <s v="published"/>
    <x v="0"/>
  </r>
  <r>
    <n v="124"/>
    <s v="AIWT6-124"/>
    <s v="Toms - Chatbot facilitating customer communication with the State Revenue service"/>
    <s v="https://www.vid.gov.lv/"/>
    <m/>
    <s v="A Chatbot facilitating customer communication with the State Revenue service (working time, locations, etc.), registration of economic operators, use of the Electronic Declaration System (access facilities, general issues on EDs), annual income statement and eligible expenditure (mandatory submission, types of eligible expenditure, repayment and payment deadlines), as well as the mobile application “Eligible expenditure”. Consulting is availability 24/7, freeing employees from answering typical questions."/>
    <x v="0"/>
    <x v="19"/>
    <s v="LT"/>
    <s v="State Revenue Service"/>
    <x v="0"/>
    <x v="1"/>
    <x v="1"/>
    <x v="1"/>
    <x v="1"/>
    <m/>
    <x v="1"/>
    <x v="1"/>
    <x v="0"/>
    <x v="1"/>
    <s v="B-LG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m/>
    <s v="x"/>
    <s v="x"/>
    <s v="x"/>
    <b v="0"/>
    <b v="0"/>
    <m/>
    <m/>
    <m/>
    <m/>
    <m/>
    <m/>
    <m/>
    <b v="0"/>
    <m/>
    <m/>
    <m/>
    <s v="https://www.iota-tax.org/news/latvian-tax-administration-has-virtual-assistant-tom"/>
    <s v="published"/>
    <x v="0"/>
  </r>
  <r>
    <n v="125"/>
    <s v="AIWT6-125"/>
    <s v="LAA - Pilot lung cancer risk assessment"/>
    <s v="https://issuu.com/rigastehniskauniversitate/docs/innovation_2018_rudens_new_eng_link/5"/>
    <m/>
    <s v="In Latvia, a pilot project for developing lung cancer risk assessment, early diagnosis and forecasting techniques based on large data analysis. Doctors acknowledge that treatment is more effective when it is detected as soon as possible. Over the course of the project, ML is intended to be used to diagnose cancer. In this area, the Latvian Investment and Development Agency (LAA) has approved two strategic commercialisation projects under the “Aid for Development of Technology Transfer System” programme for a total amount of EUR 600 thousand. In the event of successful cooperation, a genomics centre may be developed in Latvia, with the necessary technical and research infrastructure, which, using data stored in the “data lake” (data lake), would be able to achieve European excellence in applied research and services. In turn, the genomics centre would result in new and unique data."/>
    <x v="0"/>
    <x v="19"/>
    <s v="LT"/>
    <m/>
    <x v="0"/>
    <x v="4"/>
    <x v="18"/>
    <x v="4"/>
    <x v="1"/>
    <m/>
    <x v="4"/>
    <x v="0"/>
    <x v="5"/>
    <x v="0"/>
    <s v="A-MLA"/>
    <m/>
    <m/>
    <s v="12-ClinicalUse"/>
    <m/>
    <s v="High-risk"/>
    <s v=" 0 Confident"/>
    <s v="A11-Medical devices, Reg. (EU) 2017/745"/>
    <m/>
    <s v="AI-empowered Knowledge Management"/>
    <x v="1"/>
    <x v="5"/>
    <x v="0"/>
    <m/>
    <m/>
    <m/>
    <s v="G2G"/>
    <s v="Historical Data"/>
    <m/>
    <s v="Regulatory research, analysis and monitoring"/>
    <m/>
    <x v="0"/>
    <s v="Organizational / Sustained Change"/>
    <b v="0"/>
    <m/>
    <m/>
    <m/>
    <m/>
    <m/>
    <s v="Improved Administration Efficency"/>
    <s v="Improved Administrative Efficiency"/>
    <m/>
    <s v="x"/>
    <s v="x"/>
    <s v="x"/>
    <m/>
    <m/>
    <m/>
    <b v="0"/>
    <m/>
    <m/>
    <m/>
    <s v="Mail to AI Watch (15-5-2020)"/>
    <s v="published"/>
    <x v="0"/>
  </r>
  <r>
    <n v="126"/>
    <s v="AIWT6-126"/>
    <s v="Black ice - Preventive protection of black ice"/>
    <s v=" "/>
    <m/>
    <s v="There are AI tools used in order to predict and prevent black ice. The AI detects and predicts within 2-3 hours where there be black ice in these areas, so preventice actions can be taken "/>
    <x v="0"/>
    <x v="19"/>
    <s v="LT"/>
    <m/>
    <x v="1"/>
    <x v="3"/>
    <x v="19"/>
    <x v="2"/>
    <x v="4"/>
    <m/>
    <x v="4"/>
    <x v="5"/>
    <x v="0"/>
    <x v="0"/>
    <m/>
    <m/>
    <m/>
    <m/>
    <m/>
    <m/>
    <s v=" 0 Confident"/>
    <m/>
    <m/>
    <s v="Expert and Rule based Systems, Algorithmic Decision Making"/>
    <x v="4"/>
    <x v="3"/>
    <x v="0"/>
    <m/>
    <m/>
    <m/>
    <m/>
    <m/>
    <m/>
    <s v="Enforcement"/>
    <m/>
    <x v="0"/>
    <s v="Incremental / Technical Change"/>
    <s v="Improved Public Service"/>
    <m/>
    <m/>
    <s v="x"/>
    <s v="x"/>
    <m/>
    <b v="0"/>
    <b v="0"/>
    <m/>
    <m/>
    <m/>
    <m/>
    <m/>
    <m/>
    <m/>
    <b v="0"/>
    <m/>
    <m/>
    <m/>
    <s v="Tallinn Digital Summit 2019 Smart city session"/>
    <s v="validated"/>
    <x v="1"/>
  </r>
  <r>
    <n v="127"/>
    <s v="AIWT6-127"/>
    <s v="viLTe' - Chatbot answering relevant questions regarding the COVID-19"/>
    <s v="https://viltebot.com/"/>
    <s v="Marcos Daniel Martinez marcos@wizeai.com "/>
    <s v="viLTe' was created during a recent hackathon &quot;Hack the Crisis&quot; and is capable of answering relevant questions regarding the COVID-19 pandemic, such as the symptons, restrictions and more."/>
    <x v="0"/>
    <x v="19"/>
    <s v="LT"/>
    <s v="Government of the Republic of Lithuania"/>
    <x v="0"/>
    <x v="4"/>
    <x v="13"/>
    <x v="1"/>
    <x v="0"/>
    <m/>
    <x v="1"/>
    <x v="1"/>
    <x v="0"/>
    <x v="1"/>
    <s v="B-LG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s v="x"/>
    <m/>
    <s v="x"/>
    <s v="x"/>
    <b v="0"/>
    <b v="0"/>
    <m/>
    <m/>
    <m/>
    <m/>
    <m/>
    <m/>
    <m/>
    <b v="0"/>
    <m/>
    <m/>
    <m/>
    <s v="https://koronastop.lrv.lt/"/>
    <s v="published"/>
    <x v="0"/>
  </r>
  <r>
    <n v="128"/>
    <s v="AIWT6-128"/>
    <s v="FCIS - Machine learning to identify suspicious patterns (trade, financial flows)"/>
    <s v=" "/>
    <m/>
    <s v="Lithuanian Customs 's Financial Crime Investigations Service are using machine learning to identify suspicious patterns (trade, financial flows). This is part of a H2020 project, which, among other things, will explore using AI for better processing and analysis of data. The project will aim to apply Artificial Intelligence, data analysis and data visualization methods over two years, allowing law enforcement professionals to link, prioritize and analyze information gathered from different sources to facilitate decision-making. Several organizational units will be directly involved in the development of a targeted data processing and analysis system."/>
    <x v="0"/>
    <x v="19"/>
    <s v="LT"/>
    <s v="Lithuanian customs"/>
    <x v="0"/>
    <x v="5"/>
    <x v="24"/>
    <x v="4"/>
    <x v="7"/>
    <m/>
    <x v="0"/>
    <x v="0"/>
    <x v="0"/>
    <x v="0"/>
    <s v="A-MLA"/>
    <s v="6-LawEnforcement"/>
    <s v="6d-LawEnforcement-reliabilityevidence"/>
    <m/>
    <m/>
    <s v="High-risk"/>
    <s v=" 0 Confident"/>
    <m/>
    <m/>
    <s v="Machine Learning, Deep Learning"/>
    <x v="3"/>
    <x v="13"/>
    <x v="0"/>
    <m/>
    <m/>
    <m/>
    <s v="G2G"/>
    <s v="Dynamic Data"/>
    <s v="Streaming Data"/>
    <s v="Enforcement"/>
    <m/>
    <x v="0"/>
    <s v="Organizational / Sustained Change"/>
    <b v="0"/>
    <m/>
    <m/>
    <m/>
    <m/>
    <m/>
    <s v="Improved Administration Efficency"/>
    <s v="Improved Administrative Efficiency"/>
    <m/>
    <s v="x"/>
    <m/>
    <s v="x"/>
    <m/>
    <m/>
    <m/>
    <b v="0"/>
    <m/>
    <m/>
    <m/>
    <s v="http://www.fntt.lt/lt/ivykiai/fntt-kartu-su-partneriais-pradeda-igyvendinti-europos-sajungos-moksliniu-tyrimu-ir-inovaciju-lesomis-remiama-projekta/3768"/>
    <s v="published"/>
    <x v="0"/>
  </r>
  <r>
    <n v="129"/>
    <s v="AIWT6-129"/>
    <s v="Fix the city - city problem registry platform &amp; application"/>
    <s v="https://www.interregeurope.eu/policylearning/good-practices/item/3306/fix-the-city-tvarkau-miesta-city-problem-registry-platform-application/"/>
    <s v="arunas.mark@mita.l"/>
    <s v="AI-based solutions are being considered as the possible next step for “I fix Vilnius” application."/>
    <x v="3"/>
    <x v="19"/>
    <s v="LT"/>
    <m/>
    <x v="1"/>
    <x v="8"/>
    <x v="17"/>
    <x v="2"/>
    <x v="4"/>
    <m/>
    <x v="2"/>
    <x v="5"/>
    <x v="0"/>
    <x v="0"/>
    <m/>
    <m/>
    <m/>
    <m/>
    <m/>
    <m/>
    <s v=" 0 Confident"/>
    <m/>
    <m/>
    <m/>
    <x v="4"/>
    <x v="3"/>
    <x v="0"/>
    <m/>
    <m/>
    <m/>
    <m/>
    <m/>
    <m/>
    <s v="Public Services and engagement"/>
    <m/>
    <x v="0"/>
    <s v="Incremental / Technical Change"/>
    <b v="0"/>
    <m/>
    <m/>
    <m/>
    <m/>
    <m/>
    <b v="0"/>
    <b v="0"/>
    <m/>
    <m/>
    <m/>
    <m/>
    <m/>
    <m/>
    <m/>
    <b v="0"/>
    <m/>
    <m/>
    <m/>
    <s v="Mail to AI Watch (27-4-2020)"/>
    <s v="validated"/>
    <x v="1"/>
  </r>
  <r>
    <n v="130"/>
    <s v="AIWT6-130"/>
    <s v="Hadoop Data Analytics"/>
    <s v=" "/>
    <m/>
    <s v="Lithuanian Centre of Registers (https://www.registrucentras.lt/en/) has a strategy to start developing/using a data analytics system based on Hadoop Distributed File System. They intend to bring together data from different information systems and then potentially use machine learning and neural networks (or may be allow others to take advantage of this), which in turn could be applied to all kinds of purposes, including better public services."/>
    <x v="0"/>
    <x v="19"/>
    <s v="LT"/>
    <m/>
    <x v="1"/>
    <x v="1"/>
    <x v="1"/>
    <x v="2"/>
    <x v="4"/>
    <m/>
    <x v="4"/>
    <x v="7"/>
    <x v="0"/>
    <x v="0"/>
    <m/>
    <m/>
    <m/>
    <m/>
    <m/>
    <m/>
    <s v=" 0 Confident"/>
    <m/>
    <m/>
    <s v="AI-empowered Knowledge Management"/>
    <x v="4"/>
    <x v="3"/>
    <x v="0"/>
    <m/>
    <m/>
    <m/>
    <m/>
    <m/>
    <m/>
    <s v="Internal Management"/>
    <m/>
    <x v="0"/>
    <s v="Incremental / Technical Change"/>
    <s v="Improved Public Service"/>
    <m/>
    <m/>
    <s v="x"/>
    <s v="x"/>
    <m/>
    <b v="0"/>
    <b v="0"/>
    <m/>
    <m/>
    <m/>
    <m/>
    <m/>
    <m/>
    <m/>
    <b v="0"/>
    <m/>
    <m/>
    <m/>
    <s v="Mail to AI Watch (27-4-2020)"/>
    <s v="validated"/>
    <x v="1"/>
  </r>
  <r>
    <n v="131"/>
    <s v="AIWT6-131"/>
    <s v="Chatbot POLI - Personal Operator for users of Luxembourgish Institutions"/>
    <s v="https://poli.public.lu/fr.html"/>
    <m/>
    <s v="A chatbot, called POLI (Personal Operator for users of Luxembourgish Institutions), has been developed. This is an initiative from the  Ministry of Agriculture, Viticulture and Consumer Protection in close collaboration with the State Centre for Information Technologies (Centre des technologies de l'information de l’Etat - CTIE), _x000a_"/>
    <x v="0"/>
    <x v="20"/>
    <s v="LU"/>
    <m/>
    <x v="1"/>
    <x v="1"/>
    <x v="1"/>
    <x v="0"/>
    <x v="4"/>
    <m/>
    <x v="1"/>
    <x v="1"/>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m/>
    <s v="validated"/>
    <x v="1"/>
  </r>
  <r>
    <n v="132"/>
    <s v="AIWT6-132"/>
    <s v="AI powered adaptive learning system"/>
    <s v="https://malta.ai/wp-content/uploads/2019/11/Malta_The_Ultimate_AI_Launchpad_vFinal.pdf"/>
    <m/>
    <s v="The proposed project will consist of two parts that will be undertaken by 2022: • Part 1: A pilot project to develop an AI-powered adaptive learning system to help students achieve better education outcomes through personalised learning programmes based on student performance, ambitions and needs. The pilot will also help teachers to build more formative assessments of the pupils’ capabilities. The project will be piloted with 50 educators and 1,000 students across primary and secondary education. • Part 2: A pilot project to construct a rich data set and use AI to assist in driving insights and actions to enhance the education system. The initial project will focus on delivering predictive insights to assist in identifying early school-leavers to help educators take preventative actions to drive better outcomes. The MEDE will ensure student and parent participation in the development, testing and deployment process, ascertaining that these important stakeholders in this initiative fully appreciate its benefits and the experimental nature of the pilot project, and have a meaningful route by which to make their concerns known"/>
    <x v="3"/>
    <x v="21"/>
    <s v="MT"/>
    <s v="Department of Learning_x000a_and Assessment Programmes_x000a_Ministry for Education and Employment"/>
    <x v="1"/>
    <x v="9"/>
    <x v="29"/>
    <x v="2"/>
    <x v="4"/>
    <m/>
    <x v="0"/>
    <x v="0"/>
    <x v="0"/>
    <x v="0"/>
    <m/>
    <m/>
    <m/>
    <m/>
    <m/>
    <m/>
    <s v=" 0 Confident"/>
    <m/>
    <m/>
    <s v="Machine Learning, Deep Learning"/>
    <x v="4"/>
    <x v="3"/>
    <x v="0"/>
    <m/>
    <m/>
    <m/>
    <m/>
    <m/>
    <m/>
    <s v="Public Services and engagement"/>
    <m/>
    <x v="0"/>
    <s v="Transformative / Disruptive"/>
    <s v="Improved Public Service"/>
    <m/>
    <m/>
    <s v="x"/>
    <s v="x"/>
    <m/>
    <b v="0"/>
    <b v="0"/>
    <m/>
    <m/>
    <m/>
    <m/>
    <m/>
    <m/>
    <m/>
    <b v="0"/>
    <m/>
    <m/>
    <m/>
    <s v="Malta AI Strategy https://malta.ai/wp-content/uploads/2019/11/Malta_The_Ultimate_AI_Launchpad_vFinal.pdf"/>
    <s v="created"/>
    <x v="1"/>
  </r>
  <r>
    <n v="133"/>
    <s v="AIWT6-133"/>
    <s v="AI to analyse water and energy usage"/>
    <s v="https://malta.ai/wp-content/uploads/2019/11/Malta_The_Ultimate_AI_Launchpad_vFinal.pdf"/>
    <m/>
    <s v="AI algorithms will be used to collect, organise and analyse current data to discover patterns and other useful information relating to water and energy usage. The solution will deploy large-scale analytics and machine learning on customer data to help the utility companies to maximise resources and subsequently provide responsive real-time customer service management. Concurrently, they have the ability to make real-time adjustments to attain optimised generation efficiency."/>
    <x v="3"/>
    <x v="21"/>
    <s v="MT"/>
    <s v="Ministry for Energy and Water Management"/>
    <x v="1"/>
    <x v="8"/>
    <x v="15"/>
    <x v="2"/>
    <x v="4"/>
    <m/>
    <x v="2"/>
    <x v="2"/>
    <x v="0"/>
    <x v="0"/>
    <m/>
    <m/>
    <m/>
    <m/>
    <m/>
    <m/>
    <s v=" 0 Confident"/>
    <m/>
    <m/>
    <s v="Expert and Rule based Systems, Algorithmic Decision Making"/>
    <x v="4"/>
    <x v="3"/>
    <x v="0"/>
    <m/>
    <m/>
    <m/>
    <m/>
    <m/>
    <m/>
    <s v="Public Services and engagement"/>
    <m/>
    <x v="0"/>
    <s v="Incremental / Technical Change"/>
    <s v="Improved Public Service"/>
    <m/>
    <s v="x"/>
    <m/>
    <s v="x"/>
    <m/>
    <b v="0"/>
    <b v="0"/>
    <m/>
    <m/>
    <m/>
    <m/>
    <m/>
    <m/>
    <m/>
    <b v="0"/>
    <m/>
    <m/>
    <m/>
    <s v="Malta AI Strategy https://malta.ai/wp-content/uploads/2019/11/Malta_The_Ultimate_AI_Launchpad_vFinal.pdf"/>
    <s v="created"/>
    <x v="1"/>
  </r>
  <r>
    <n v="134"/>
    <s v="AIWT6-134"/>
    <s v="Predictive maintenance models"/>
    <s v="https://malta.ai/wp-content/uploads/2019/11/Malta_The_Ultimate_AI_Launchpad_vFinal.pdf"/>
    <m/>
    <s v="Predictive maintenance models and scenarios will also be developed. Data from various sources, such as historical maintenance records and sensor data from the network, will be used to facilitate the implementation of solutions which identify problems before they occur, reducing the need for the current time-intensive manual inspections. The project is expected to drive better efficiency, resilience and stability across Malta’s energy and water networks, and lay the foundation for the next evolution of its smart grid network."/>
    <x v="3"/>
    <x v="21"/>
    <s v="MT"/>
    <s v="Ministry for Energy and Water Management"/>
    <x v="1"/>
    <x v="8"/>
    <x v="17"/>
    <x v="2"/>
    <x v="4"/>
    <m/>
    <x v="2"/>
    <x v="2"/>
    <x v="0"/>
    <x v="0"/>
    <m/>
    <m/>
    <m/>
    <m/>
    <m/>
    <m/>
    <s v=" 0 Confident"/>
    <m/>
    <m/>
    <s v="Predictive Analytics, Simulation and Data Visualisation"/>
    <x v="4"/>
    <x v="3"/>
    <x v="0"/>
    <m/>
    <m/>
    <m/>
    <m/>
    <m/>
    <m/>
    <s v="Internal Management"/>
    <m/>
    <x v="0"/>
    <s v="Incremental / Technical Change"/>
    <s v="Improved Public Service"/>
    <m/>
    <s v="x"/>
    <m/>
    <s v="x"/>
    <m/>
    <b v="0"/>
    <b v="0"/>
    <m/>
    <m/>
    <m/>
    <m/>
    <m/>
    <m/>
    <m/>
    <b v="0"/>
    <m/>
    <m/>
    <m/>
    <s v="Malta AI Strategy https://malta.ai/wp-content/uploads/2019/11/Malta_The_Ultimate_AI_Launchpad_vFinal.pdf"/>
    <s v="created"/>
    <x v="1"/>
  </r>
  <r>
    <n v="135"/>
    <s v="AIWT6-135"/>
    <s v="AI on Pharmacy of Your Choice platform"/>
    <s v="https://malta.ai/wp-content/uploads/2019/11/Malta_The_Ultimate_AI_Launchpad_vFinal.pdf"/>
    <m/>
    <s v="The Pharmacy of Your Choice (POYC) repository captures entitlement, prescription and dispensing data for over 143,000 active patients with chronic conditions. It has been maintained over a period of 10 years and now includes a wealth of information on the local population, including deceased persons, the prevalence of and shifts in chronic conditions, and the treatments provided in this regard. This is in addition to full demographic data, as well as data on related prescribing and dispensing practices and practitioners. The pilot project to be undertaken will explore how the application of AI on top of the POYC platform can: • Assist prescribers to make more informed decisions from a patient safety perspective • Perform predictive analysis to drive cost savings in procurement spend • Devise preventive care models at both the macro and micro level to create better health outcomes"/>
    <x v="0"/>
    <x v="21"/>
    <s v="MT"/>
    <s v="Ministry for Health"/>
    <x v="1"/>
    <x v="4"/>
    <x v="13"/>
    <x v="2"/>
    <x v="4"/>
    <m/>
    <x v="2"/>
    <x v="2"/>
    <x v="0"/>
    <x v="0"/>
    <m/>
    <m/>
    <m/>
    <m/>
    <m/>
    <m/>
    <s v=" 0 Confident"/>
    <m/>
    <m/>
    <s v="Predictive Analytics, Simulation and Data Visualisation"/>
    <x v="4"/>
    <x v="3"/>
    <x v="0"/>
    <m/>
    <m/>
    <m/>
    <m/>
    <m/>
    <m/>
    <s v="Regulatory research, analysis and monitoring"/>
    <m/>
    <x v="0"/>
    <s v="Organizational / Sustained Change"/>
    <s v="Improved Public Service"/>
    <m/>
    <m/>
    <s v="x"/>
    <s v="x"/>
    <m/>
    <b v="0"/>
    <b v="0"/>
    <m/>
    <m/>
    <m/>
    <m/>
    <m/>
    <m/>
    <m/>
    <b v="0"/>
    <m/>
    <m/>
    <m/>
    <s v="Malta AI Strategy https://malta.ai/wp-content/uploads/2019/11/Malta_The_Ultimate_AI_Launchpad_vFinal.pdf"/>
    <s v="created"/>
    <x v="1"/>
  </r>
  <r>
    <n v="136"/>
    <s v="AIWT6-136"/>
    <s v="AI in Digital Tourist Platform"/>
    <s v="https://malta.ai/wp-content/uploads/2019/11/Malta_The_Ultimate_AI_Launchpad_vFinal.pdf"/>
    <m/>
    <s v="AI will be incorporated into the Digital Tourism Platform to enable the development of rich tourist personas, which combine psychological characteristics, such as interests and lifestyle choices, with demographic data. Machine learning will enable the platform to create deeper and smarter personas as it collects more data. From this information, the Digital Tourism Platform will be able to: • Suggest itineraries and experiences for tourists matched to their interests, similar to recommendation engines commonly used by digital music and television streaming services and social media • Create propensity models based on predictive analytics to forecast where a tourist will go and which tickets they may purchase, and use that information to recommend suggestions, via targeted promotional notifications within the app, to balance loads and minimise queues. Subsequent phases of the project could see wider data sets, such as those from IoT sensors on bus stops and tourist attractions, incorporated into the platform to drive smarter, just-in-time recommendations. Building on this initiative, the Government plans to launch an Environment Passport initiative. The Environment Passport will provide VisitMalta+ app users with information and advice to make their visit more environmentally friendly and offer them rewards, such as discounted attraction admissio"/>
    <x v="0"/>
    <x v="21"/>
    <s v="MT"/>
    <s v="Ministry for Tourism"/>
    <x v="1"/>
    <x v="3"/>
    <x v="30"/>
    <x v="2"/>
    <x v="4"/>
    <m/>
    <x v="2"/>
    <x v="2"/>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s v="Malta AI Strategy https://malta.ai/wp-content/uploads/2019/11/Malta_The_Ultimate_AI_Launchpad_vFinal.pdf"/>
    <s v="created"/>
    <x v="1"/>
  </r>
  <r>
    <n v="137"/>
    <s v="AIWT6-137"/>
    <s v="AI incorporation into traffic control and GIS system"/>
    <s v="https://malta.ai/wp-content/uploads/2019/11/Malta_The_Ultimate_AI_Launchpad_vFinal.pdf"/>
    <m/>
    <s v="The proposed project will consist of three parts that will be undertaken across a three-year period: • Part 1: A pilot project to deploy an AI engine to manage traffic flow on one key junction. The solution will use existing video feeds to detect the number of vehicles on the road, then the AI software will process this information and control the traffic lights to keep traffic flow moving in the most optimal way, with a manual controller retaining oversight for safety purposes. • Part 2: The enhancement of Malta’s GIS system by connecting new data feeds to the current system and making the information available to third-party, AIenabled, journey planner and mapping applications. This will improve the accuracy of journey planning and provide real-time tracking of public transport through the development of a mobility analytics dashboard. • Part 3: A detailed study on the potential for widespread AI enhancements to be incorporated in Malta’s traffic management system"/>
    <x v="3"/>
    <x v="21"/>
    <s v="MT"/>
    <s v="Ministry for Transport, Infrastructure and Capital_x000a_Projects"/>
    <x v="1"/>
    <x v="3"/>
    <x v="19"/>
    <x v="2"/>
    <x v="4"/>
    <m/>
    <x v="5"/>
    <x v="6"/>
    <x v="0"/>
    <x v="0"/>
    <m/>
    <m/>
    <m/>
    <m/>
    <m/>
    <m/>
    <s v=" 0 Confident"/>
    <m/>
    <m/>
    <s v="Computer Vision and Identity Recognition"/>
    <x v="4"/>
    <x v="3"/>
    <x v="0"/>
    <m/>
    <m/>
    <m/>
    <m/>
    <m/>
    <m/>
    <s v="Public Services and engagement"/>
    <m/>
    <x v="0"/>
    <s v="Organizational / Sustained Change"/>
    <s v="Improved Public Service"/>
    <m/>
    <s v="x"/>
    <m/>
    <s v="x"/>
    <m/>
    <b v="0"/>
    <b v="0"/>
    <m/>
    <m/>
    <m/>
    <m/>
    <m/>
    <m/>
    <m/>
    <b v="0"/>
    <m/>
    <m/>
    <m/>
    <s v="Malta AI Strategy https://malta.ai/wp-content/uploads/2019/11/Malta_The_Ultimate_AI_Launchpad_vFinal.pdf"/>
    <s v="created"/>
    <x v="1"/>
  </r>
  <r>
    <n v="138"/>
    <s v="AIWT6-138"/>
    <s v="AI-driven email assistant for civil staff"/>
    <s v="https://malta.ai/wp-content/uploads/2019/11/Malta_The_Ultimate_AI_Launchpad_vFinal.pdf"/>
    <m/>
    <s v="Processing clients’ requests quickly, efficiently and as accurately as possible is of paramount importance. The project will explore how applying AI into the servizz.gov customer service workflow can drive perfomance enhancements across each of these areas. The project will consist of the phases below, with the first to be completed by 2022: • The first phase will focus on the back office. An AI-driven email assistant will be created to assist servizz.gov agents, analyse citizens’ email queries automatically and provide the assigned agent with a suggested reply automatically. The agent will then use the suggested reply as a basis for the official final reply to the citizen, to minimise the time taken to reply to queries. A human agent will check and control the quality and content of the reply email, and the changes will be monitored by the AI system so that it continues to learn how to better formulate reply emails. However, the final say is that of the human agent."/>
    <x v="0"/>
    <x v="21"/>
    <s v="MT"/>
    <s v="Office of the Prime Minister"/>
    <x v="1"/>
    <x v="1"/>
    <x v="2"/>
    <x v="2"/>
    <x v="4"/>
    <m/>
    <x v="1"/>
    <x v="1"/>
    <x v="0"/>
    <x v="0"/>
    <m/>
    <m/>
    <m/>
    <m/>
    <m/>
    <m/>
    <s v=" 0 Confident"/>
    <m/>
    <m/>
    <s v="Audio Processing"/>
    <x v="4"/>
    <x v="3"/>
    <x v="0"/>
    <m/>
    <m/>
    <m/>
    <m/>
    <m/>
    <m/>
    <s v="Public Services and engagement"/>
    <m/>
    <x v="0"/>
    <s v="Incremental / Technical Change"/>
    <s v="Improved Public Service"/>
    <m/>
    <m/>
    <s v="x"/>
    <s v="x"/>
    <m/>
    <b v="0"/>
    <b v="0"/>
    <m/>
    <m/>
    <m/>
    <m/>
    <m/>
    <m/>
    <m/>
    <b v="0"/>
    <m/>
    <m/>
    <m/>
    <s v="Malta AI Strategy https://malta.ai/wp-content/uploads/2019/11/Malta_The_Ultimate_AI_Launchpad_vFinal.pdf"/>
    <s v="created"/>
    <x v="1"/>
  </r>
  <r>
    <n v="139"/>
    <s v="AIWT6-139"/>
    <s v="Chatbot assisting citizens "/>
    <s v="https://malta.ai/wp-content/uploads/2019/11/Malta_The_Ultimate_AI_Launchpad_vFinal.pdf"/>
    <m/>
    <s v=" Later phases of the project envisage the development of a chatbot, which will use AI to initially determine how citizens can best be directed to obtain the information that they are seeking. The long-term strategy is to include voice assistance over the telephone, with the same principle of an AI system that is able to communicate and help customers with their queries, but in this case using the voice medium. All these services will be developed in both English and Maltese so that servizz.gov can serve clients in their preferred language. Furthermore, as an additional long-term strategy, it is envisaged that servizz.gov will be able to use machine translation services to communicate clearly with foreign nationals living in Malta in their preferred language."/>
    <x v="0"/>
    <x v="21"/>
    <s v="MT"/>
    <s v="Office of the Prime Minister"/>
    <x v="1"/>
    <x v="1"/>
    <x v="1"/>
    <x v="2"/>
    <x v="4"/>
    <m/>
    <x v="1"/>
    <x v="1"/>
    <x v="0"/>
    <x v="0"/>
    <m/>
    <m/>
    <m/>
    <m/>
    <m/>
    <m/>
    <s v=" 0 Confident"/>
    <m/>
    <m/>
    <s v="Natural Language Processing, Text Mining and Speech Analytics"/>
    <x v="4"/>
    <x v="3"/>
    <x v="0"/>
    <m/>
    <m/>
    <m/>
    <m/>
    <m/>
    <m/>
    <s v="Public Services and engagement"/>
    <m/>
    <x v="0"/>
    <s v="Transformative / Disruptive"/>
    <s v="Improved Public Service"/>
    <m/>
    <m/>
    <s v="x"/>
    <s v="x"/>
    <m/>
    <b v="0"/>
    <b v="0"/>
    <m/>
    <m/>
    <m/>
    <m/>
    <m/>
    <m/>
    <m/>
    <b v="0"/>
    <m/>
    <m/>
    <m/>
    <s v="Malta AI Strategy https://malta.ai/wp-content/uploads/2019/11/Malta_The_Ultimate_AI_Launchpad_vFinal.pdf"/>
    <s v="created"/>
    <x v="1"/>
  </r>
  <r>
    <n v="140"/>
    <s v="AIWT6-140"/>
    <s v="Amberscript - Automated speech translation for public organisations"/>
    <s v="https://www.amberscript.com/en/"/>
    <s v="Bob Roelofs  b.roelofs@gelderland.nl (Clerk of Province of Gelderland)"/>
    <s v="Many Dutch municipalities, like the municipality of Staphorst, have implemented speech recognition model through a company product, AmberScript specialized in speech recognition, for providing automated speech translation coming from municipality council and bringing transparency on how decisions are made for the citizens. The product has been specifically trained on data from the public sector meetings. A dataset of more than_x000a_1.000 hours of audio with transcriptions was compiled, cleaned and processed into the AI Model. Now the product is capable of transcribing many of the discussions held in the municipal meetings, allowing citizens with hearing imparities to follow political debates online. "/>
    <x v="0"/>
    <x v="13"/>
    <s v="NL"/>
    <s v="About 120 different municipalities in the Netherlands"/>
    <x v="4"/>
    <x v="1"/>
    <x v="1"/>
    <x v="1"/>
    <x v="0"/>
    <m/>
    <x v="5"/>
    <x v="9"/>
    <x v="1"/>
    <x v="4"/>
    <s v="A-MLA"/>
    <m/>
    <m/>
    <m/>
    <s v="Focus directly natural persons"/>
    <s v="Limited-risk"/>
    <s v="-1 Minimal/Limited"/>
    <m/>
    <m/>
    <s v="Audio Processing"/>
    <x v="1"/>
    <x v="2"/>
    <x v="0"/>
    <m/>
    <m/>
    <m/>
    <s v="G2G"/>
    <s v="Dynamic Data"/>
    <s v="Streaming Data"/>
    <s v="Public Services and engagement"/>
    <m/>
    <x v="2"/>
    <s v="Incremental / Technical Change"/>
    <b v="0"/>
    <m/>
    <m/>
    <m/>
    <m/>
    <m/>
    <s v="Improved Administration Efficency"/>
    <s v="Improved Administrative Efficiency"/>
    <m/>
    <s v="x"/>
    <m/>
    <s v="x"/>
    <s v="x"/>
    <m/>
    <m/>
    <s v="Open government capabilities"/>
    <m/>
    <s v="x"/>
    <m/>
    <s v="https://www.amberscript.com/en/news/amberscript-makes-council-meetings-of-dutch-municipalities-accessible-to-the-deaf-and-hearing-impaired"/>
    <s v="published"/>
    <x v="0"/>
  </r>
  <r>
    <n v="141"/>
    <s v="AIWT6-141"/>
    <s v="CAS - Crime anticipation system"/>
    <s v="https://www.researchgate.net/publication/346593158_Predictively_policed_The_Dutch_CAS_case_and_its_forerunners"/>
    <s v="CIO-office@amsterdam.nl"/>
    <s v="The Crime Anticipation System (CAS) makes weekly analyzes based on local and current data. External data about neighborhoods and residents, for example, is supplemented by the police's own knowledge about crimes and local situations and information from Statistics Netherlands. The system searches for crimes that show a pattern - for example, bicycle thefts in a certain neighborhood happen most often between the hours of 9:00 p.m. and midnight. Based on that, the police can better deploy available resources to fight these crimes more effectively, according to the news wire."/>
    <x v="3"/>
    <x v="13"/>
    <s v="NL"/>
    <s v="City of Amsterdam"/>
    <x v="4"/>
    <x v="5"/>
    <x v="9"/>
    <x v="4"/>
    <x v="0"/>
    <m/>
    <x v="0"/>
    <x v="0"/>
    <x v="0"/>
    <x v="0"/>
    <s v="A-MLA"/>
    <s v="6-LawEnforcement"/>
    <s v="6e-LawEnforcement-predictcrime"/>
    <m/>
    <m/>
    <s v="High-risk"/>
    <s v=" 0 Confident"/>
    <m/>
    <m/>
    <s v="Security Analytics and Threat Intelligence"/>
    <x v="3"/>
    <x v="7"/>
    <x v="0"/>
    <m/>
    <m/>
    <m/>
    <s v="G2G"/>
    <s v="Historical Data"/>
    <s v="Location Data"/>
    <s v="Enforcement"/>
    <m/>
    <x v="0"/>
    <s v="Organizational / Sustained Change"/>
    <b v="0"/>
    <m/>
    <m/>
    <m/>
    <m/>
    <m/>
    <s v="Improved Administration Efficency"/>
    <s v="Improved Administrative Efficiency"/>
    <m/>
    <s v="x"/>
    <m/>
    <s v="x"/>
    <m/>
    <m/>
    <m/>
    <b v="0"/>
    <m/>
    <m/>
    <m/>
    <s v="http://ceur-ws.org/Vol-2103/paper_6.pdf"/>
    <s v="published"/>
    <x v="0"/>
  </r>
  <r>
    <n v="142"/>
    <s v="AIWT6-142"/>
    <s v="Xomnia - Law enforcement optimization system"/>
    <s v="https://www.xomnia.com/law-enforcement-optimization-at-amsterdam/"/>
    <m/>
    <s v="For the municipality of Amsterdam, Xomnia built a user-friendly dashboard to optimize law enforcement. Xomnia harvested data from 7 entirely different data sources stored in the municipality’s data silos, such as GPS data from walkie-talkies and text data from fines collected by PDA’s and control room reports. The data was reconstructed and interconnected to enable dynamic data exploring for creating the dashboard."/>
    <x v="3"/>
    <x v="13"/>
    <s v="NL"/>
    <s v="City of Amsterdam"/>
    <x v="4"/>
    <x v="5"/>
    <x v="9"/>
    <x v="1"/>
    <x v="5"/>
    <m/>
    <x v="0"/>
    <x v="0"/>
    <x v="0"/>
    <x v="0"/>
    <s v="A-MLA"/>
    <s v="6-LawEnforcement"/>
    <s v="6e-LawEnforcement-predictcrime"/>
    <m/>
    <s v="Focus directly natural persons"/>
    <s v="High-risk"/>
    <s v="-2 High/Limited"/>
    <m/>
    <m/>
    <s v="Security Analytics and Threat Intelligence"/>
    <x v="3"/>
    <x v="7"/>
    <x v="0"/>
    <m/>
    <m/>
    <m/>
    <s v="G2G"/>
    <s v="Historical Data"/>
    <s v="Historical Data"/>
    <s v="Enforcement"/>
    <m/>
    <x v="0"/>
    <s v="Organizational / Sustained Change"/>
    <b v="0"/>
    <m/>
    <m/>
    <m/>
    <m/>
    <m/>
    <s v="Improved Administration Efficency"/>
    <s v="Improved Administrative Efficiency"/>
    <m/>
    <s v="x"/>
    <m/>
    <s v="x"/>
    <m/>
    <m/>
    <m/>
    <b v="0"/>
    <m/>
    <m/>
    <m/>
    <s v="https://www.xomnia.com/law-enforcement-optimization-at-amsterdam/"/>
    <s v="published"/>
    <x v="0"/>
  </r>
  <r>
    <n v="143"/>
    <s v="AIWT6-143"/>
    <s v="SHAP - Holiday rental home fraud"/>
    <s v="https://algoritmeregister.amsterdam.nl/vakantieverhuur-woningfraude/"/>
    <s v="CIO-office@amsterdam.nl"/>
    <s v="In the city of Amsterdam, a pilot is being carried out which uses AI and algorithms to track down people illegally renting out their homes via platforms, such as Airbnb. Housing fraud is an increasingly big issue in the city of Amsterdam according to the Court of Audit of Amsterdam, leading to harms of the neighbourhood. _x000a_The algorithm will include information about previous housing fraud, information from the city’s population registries and building data from the city’s registry of addresses and buildings. While this information is also usable for analysis by civil servants themselves, the use of the AI system is expected will speed up the process significantly and enable more accurate responses as it can connect multiple factors together in ways civil servants themselves would not be able to. "/>
    <x v="3"/>
    <x v="13"/>
    <s v="NL"/>
    <s v="City of Amsterdam "/>
    <x v="4"/>
    <x v="8"/>
    <x v="31"/>
    <x v="0"/>
    <x v="5"/>
    <m/>
    <x v="4"/>
    <x v="5"/>
    <x v="0"/>
    <x v="0"/>
    <s v="B-LGA"/>
    <s v="6-LawEnforcement"/>
    <s v="6e-LawEnforcement-predictcrime"/>
    <m/>
    <s v="Focus directly natural persons"/>
    <s v="High-risk"/>
    <s v=" 0 Confident"/>
    <m/>
    <m/>
    <s v="Expert and Rule based Systems, Algorithmic Decision Making"/>
    <x v="2"/>
    <x v="4"/>
    <x v="0"/>
    <m/>
    <m/>
    <m/>
    <s v="G2B"/>
    <s v="Historical Data"/>
    <s v="Location Data"/>
    <s v="Enforcement"/>
    <m/>
    <x v="0"/>
    <s v="Organizational / Sustained Change"/>
    <s v="Improved Public Service"/>
    <m/>
    <s v="x"/>
    <m/>
    <s v="x"/>
    <m/>
    <b v="0"/>
    <b v="0"/>
    <m/>
    <m/>
    <m/>
    <m/>
    <m/>
    <m/>
    <m/>
    <b v="0"/>
    <m/>
    <m/>
    <m/>
    <s v="https://algoritmeregister.amsterdam.nl/vakantieverhuur-woningfraude/"/>
    <s v="published"/>
    <x v="0"/>
  </r>
  <r>
    <n v="144"/>
    <s v="AIWT6-144"/>
    <s v="Xomnia - The Burglary Predictor"/>
    <s v="https://www.xomnia.com/burglary-prediction-for-the-municipality-of-utrecht/"/>
    <s v="CITY HALL_x000a_Stadsplateau 1_x000a_Utrecht"/>
    <s v="In the municipality of Utrecht, Xomnia has built a model that predicts the occurrence of burglaries in each district of Utrecht for a given week. From the date and time of the burglary, we derived weather conditions, holidays and special events. Sociodemographic statistics of the neighborhoods have been derived, as well as certain points of interest, like street lights, cameras, trees, parks and large garbage containers. The Burglary Predictor built by Xomnia enables the municipality of Utrecht to prevent burglaries by data-driven decision making."/>
    <x v="3"/>
    <x v="13"/>
    <s v="NL"/>
    <s v="City of Utrecht"/>
    <x v="4"/>
    <x v="5"/>
    <x v="9"/>
    <x v="1"/>
    <x v="6"/>
    <m/>
    <x v="0"/>
    <x v="0"/>
    <x v="0"/>
    <x v="0"/>
    <s v="A-MLA"/>
    <s v="6-LawEnforcement"/>
    <s v="6e-LawEnforcement-predictcrime"/>
    <m/>
    <m/>
    <s v="High-risk"/>
    <s v=" 0 Confident"/>
    <m/>
    <m/>
    <s v="Expert and Rule based Systems, Algorithmic Decision Making"/>
    <x v="2"/>
    <x v="4"/>
    <x v="0"/>
    <m/>
    <m/>
    <m/>
    <s v="G2G"/>
    <s v="Historical Data"/>
    <s v="Location Data"/>
    <s v="Enforcement"/>
    <m/>
    <x v="0"/>
    <s v="Organizational / Sustained Change"/>
    <b v="0"/>
    <m/>
    <m/>
    <m/>
    <m/>
    <m/>
    <s v="Improved Administration Efficency"/>
    <s v="Improved Administrative Efficiency"/>
    <m/>
    <s v="x"/>
    <m/>
    <s v="x"/>
    <m/>
    <m/>
    <m/>
    <b v="0"/>
    <m/>
    <m/>
    <m/>
    <s v="https://www.xomnia.com/burglary-prediction-for-the-municipality-of-utrecht/"/>
    <s v="published"/>
    <x v="0"/>
  </r>
  <r>
    <n v="145"/>
    <s v="AIWT6-145"/>
    <s v="ANPR - Car plate recognition"/>
    <s v="https://www.politie.nl/onderwerpen/anpr.html_x000a_https://viso.ai/computer-vision/automatic-number-plate-recognition-anpr/#:~:text=Automatic%20number%20plate%20recognition%20is,or%20photo%20footage%20from%20cameras."/>
    <m/>
    <s v="The ANPR system uses number plate recognition software for a variety of usages such as paid parking, traffic control, tax avoidance, environmental protection and more. It is used in more than 2000 administrations and is seen as a strong multi-purpose AI application"/>
    <x v="0"/>
    <x v="13"/>
    <s v="NL"/>
    <s v="Dutch Police"/>
    <x v="0"/>
    <x v="5"/>
    <x v="9"/>
    <x v="1"/>
    <x v="2"/>
    <m/>
    <x v="5"/>
    <x v="6"/>
    <x v="1"/>
    <x v="0"/>
    <s v="A-MLA"/>
    <m/>
    <m/>
    <m/>
    <s v="Focus directly natural persons"/>
    <s v="Limited-risk"/>
    <s v=" 0 Confident"/>
    <m/>
    <m/>
    <s v="Computer Vision and Identity Recognition"/>
    <x v="3"/>
    <x v="8"/>
    <x v="0"/>
    <m/>
    <m/>
    <m/>
    <s v="G2G"/>
    <s v="Dynamic Data"/>
    <s v="Location Data"/>
    <s v="Enforcement"/>
    <m/>
    <x v="0"/>
    <s v="Organizational / Sustained Change"/>
    <b v="0"/>
    <m/>
    <m/>
    <m/>
    <m/>
    <m/>
    <s v="Improved Administration Efficency"/>
    <s v="Improved Administrative Efficiency"/>
    <m/>
    <s v="x"/>
    <m/>
    <s v="x"/>
    <m/>
    <m/>
    <m/>
    <b v="0"/>
    <m/>
    <m/>
    <m/>
    <s v="1st Peer Learning Workshop AI Watch"/>
    <s v="published"/>
    <x v="0"/>
  </r>
  <r>
    <n v="146"/>
    <s v="AIWT6-146"/>
    <s v="Forensic Screening of Cold Cases - Analysis of cold case documents in Dutch police"/>
    <s v=" "/>
    <m/>
    <s v="The police in the Netherlands is learning a machine to do forensic screening. The goal is that the AI can read cold cases we’re currently digitizing, and decide which ones contain promising evidence that could lead to solving the case."/>
    <x v="0"/>
    <x v="13"/>
    <s v="NL"/>
    <s v="Dutch police"/>
    <x v="1"/>
    <x v="5"/>
    <x v="9"/>
    <x v="2"/>
    <x v="4"/>
    <m/>
    <x v="0"/>
    <x v="0"/>
    <x v="0"/>
    <x v="0"/>
    <m/>
    <m/>
    <m/>
    <m/>
    <m/>
    <m/>
    <s v=" 0 Confident"/>
    <m/>
    <m/>
    <s v="Expert and Rule based Systems, Algorithmic Decision Making"/>
    <x v="4"/>
    <x v="3"/>
    <x v="0"/>
    <m/>
    <m/>
    <m/>
    <m/>
    <m/>
    <m/>
    <s v="Enforcement"/>
    <m/>
    <x v="0"/>
    <s v="Transformative / Disruptive"/>
    <s v="Improved Public Service"/>
    <m/>
    <s v="x"/>
    <m/>
    <s v="x"/>
    <m/>
    <b v="0"/>
    <b v="0"/>
    <m/>
    <m/>
    <m/>
    <m/>
    <m/>
    <m/>
    <m/>
    <b v="0"/>
    <m/>
    <m/>
    <m/>
    <s v="https://www.computable.nl/artikel/nieuws/big-data/6599469/250449/politie-positief-over-inzet-ai-bij-cold-cases.html"/>
    <s v="validated"/>
    <x v="1"/>
  </r>
  <r>
    <n v="147"/>
    <s v="AIWT6-147"/>
    <s v="Chatbot Wout - Chatbot to report some forms of crime "/>
    <s v=" "/>
    <m/>
    <s v="The Dutch police has started an experiment with the virtual chatbot Wout, a 'virtual agent' that uses Artificial Intelligence. The use of Wout is part of an ongoing police investigation into alternative communication channels.If the new trial with Wout is successful, the police want to continue using the Chatbot. The chatbot itself was capable of reporting ransomware, noise disturbances and disturbances caused by firework. These kinds of disturbances were traditionally reported using the phone, but citizens were reported to be hesitant in calling police in all occusations. The chatbot may therefore improve citizens reporting behaviour. In addition, the use of the chatbot may reduce the work burdens of the call centra so they could be more available for pressing calls. _x000a_Following a brief ending of the experiment, the Chatbot was brought back online in April 2020 to assist in answering questions with regard to the coronacrisis in the Netherlands. During his trial between April and July 2020, 15.000 questions regarding the coronavirus were answered by the Chatbot. _x000a_Currently, the Chatbot is not online anymore since the license of its use has expired. The police is currently evaluating the results of the Chatbot and is in the process of developing another Chatbot with more functionalities on their website. _x000a_"/>
    <x v="3"/>
    <x v="13"/>
    <s v="NL"/>
    <s v="Dutch police"/>
    <x v="1"/>
    <x v="5"/>
    <x v="9"/>
    <x v="0"/>
    <x v="4"/>
    <m/>
    <x v="1"/>
    <x v="1"/>
    <x v="0"/>
    <x v="0"/>
    <m/>
    <m/>
    <m/>
    <m/>
    <m/>
    <m/>
    <s v=" 0 Confident"/>
    <m/>
    <m/>
    <s v="Chatbots, Intelligent Digital Assistants, Virtual Agents and Recommendation Systems"/>
    <x v="4"/>
    <x v="3"/>
    <x v="0"/>
    <m/>
    <m/>
    <m/>
    <m/>
    <m/>
    <m/>
    <s v="Public Services and engagement"/>
    <m/>
    <x v="0"/>
    <s v="Organizational / Sustained Change"/>
    <s v="Improved Public Service"/>
    <m/>
    <s v="x"/>
    <m/>
    <s v="x"/>
    <m/>
    <b v="0"/>
    <b v="0"/>
    <m/>
    <m/>
    <m/>
    <m/>
    <m/>
    <m/>
    <m/>
    <b v="0"/>
    <m/>
    <m/>
    <m/>
    <s v="https://www.politie.nl/wout"/>
    <s v="validated"/>
    <x v="1"/>
  </r>
  <r>
    <n v="148"/>
    <s v="AIWT6-148"/>
    <s v="Cameras - Detection holding a phone in car"/>
    <s v="https://www.om.nl/actueel/nieuws/2020/11/12/openbaar-ministerie-start-digitale-handhaving-op-handheld-telefoongebruik-achter-het-stuur"/>
    <s v="Achilles Damen"/>
    <s v="The Dutch Public Prosecution Service will intensify enforcement on the detention of mobile devices. With smart cameras that automatically forward violations to the Central Judicial Collection Agency (CJIB). The camera takes pictures of each passer-by, showing whether the driver is holding his mobile phone or not. Because the pictures are taken downwards, the driver's face is not in the picture. The license plate does, and the photo shows clearly and clearly whether someone is holding a mobile device behind the wheel. Only those photos where the system suspects that a phone is being held will be forwarded to the CJIB. A staff member carries out the final assessment at the CJIB. This can result in a fine of 240 euros."/>
    <x v="0"/>
    <x v="13"/>
    <s v="NL"/>
    <s v="Dutch Public Procesecution Service"/>
    <x v="0"/>
    <x v="5"/>
    <x v="9"/>
    <x v="1"/>
    <x v="0"/>
    <m/>
    <x v="5"/>
    <x v="6"/>
    <x v="1"/>
    <x v="0"/>
    <s v="A-MLA"/>
    <m/>
    <m/>
    <s v="15-VideoSurveillance"/>
    <s v="Focus directly natural persons"/>
    <s v="Limited-risk"/>
    <s v=" 0 Confident"/>
    <m/>
    <m/>
    <s v="Computer Vision and Identity Recognition"/>
    <x v="3"/>
    <x v="8"/>
    <x v="0"/>
    <m/>
    <m/>
    <m/>
    <s v="G2G"/>
    <s v="Dynamic Data"/>
    <s v="Dynamic Data"/>
    <s v="Enforcement"/>
    <m/>
    <x v="0"/>
    <s v="Transformative / Disruptive"/>
    <b v="0"/>
    <m/>
    <m/>
    <m/>
    <m/>
    <m/>
    <s v="Improved Administration Efficency"/>
    <s v="Improved Administrative Efficiency"/>
    <m/>
    <s v="x"/>
    <m/>
    <s v="x"/>
    <m/>
    <m/>
    <m/>
    <b v="0"/>
    <m/>
    <m/>
    <m/>
    <s v="https://www.om.nl/actueel/nieuws/2020/11/12/openbaar-ministerie-start-digitale-handhaving-op-handheld-telefoongebruik-achter-het-stuur"/>
    <s v="published"/>
    <x v="0"/>
  </r>
  <r>
    <n v="149"/>
    <s v="AIWT6-149"/>
    <s v="Validity of foreign public documents - Computer Vision to assess seals and signatures of foreign documents"/>
    <s v=" "/>
    <s v="Innovation team Ministry of Justice NL"/>
    <s v="The Dutch immigration office is conducting a project using Computer Vision to recognize seals and signatures of foreign documents. Normally, yearly, 50.000 documents are scrutinized by hand. Now AI is used to make this process more effective and efficient."/>
    <x v="0"/>
    <x v="13"/>
    <s v="NL"/>
    <s v="Dutch immigration office (IND)"/>
    <x v="1"/>
    <x v="5"/>
    <x v="9"/>
    <x v="2"/>
    <x v="4"/>
    <m/>
    <x v="5"/>
    <x v="6"/>
    <x v="0"/>
    <x v="0"/>
    <s v="A-MLA"/>
    <s v="1-Biometrics"/>
    <m/>
    <m/>
    <m/>
    <s v="High-risk"/>
    <s v=" 0 Confident"/>
    <m/>
    <m/>
    <s v="Computer Vision and Identity Recognition"/>
    <x v="4"/>
    <x v="3"/>
    <x v="0"/>
    <m/>
    <m/>
    <m/>
    <m/>
    <m/>
    <m/>
    <s v="Enforcement"/>
    <m/>
    <x v="0"/>
    <s v="Incremental / Technical Change"/>
    <s v="Improved Public Service"/>
    <m/>
    <m/>
    <s v="x"/>
    <s v="x"/>
    <m/>
    <b v="0"/>
    <b v="0"/>
    <m/>
    <m/>
    <m/>
    <m/>
    <m/>
    <m/>
    <m/>
    <b v="0"/>
    <m/>
    <m/>
    <m/>
    <s v="Letter to parliament on the application of Artificial Intelligence and algorithms in the administration of justice (Eerste Kamer 2018-2019, 2414316, 19 December 2018)"/>
    <s v="validated"/>
    <x v="1"/>
  </r>
  <r>
    <n v="150"/>
    <s v="AIWT6-150"/>
    <s v="SyRi - Detect welfare fraud"/>
    <s v="https://algorithmwatch.org/en/syri-netherlands-algorithm/"/>
    <m/>
    <s v="Municipalities in Netherlands have been using the SyRi system to detect welfare fraud more effectively, developed by the Dutch government. It uses various risk indicators from existing governmental systems such as taxes, health insurance, residence, education and many more, to detect which addresses hold a higher risk of fraud or misuse of welfare benefits.  SyRi was developed in 2014 after multiple municipalities had been creating their own systems to detect fraud. The system does not make any decisions itself, but provides recommendations for civil servants to conduct further investigations. Various organisations have opposed the usage arguing it causes too many privacy infringements and is discriminatory towards the poor and vulnerable citizens. The lack of transparency on the inner working of the system and the inability of the people affected to get to know their data have been used, has been criticized as well. Following a court case, the Dutch court decided in early 2020 that the use of SyRi did not comply with Article 8 of the ECHR thus its usage has been cancelled."/>
    <x v="0"/>
    <x v="13"/>
    <s v="NL"/>
    <s v="Ministry of Social Affairs and Employment"/>
    <x v="0"/>
    <x v="0"/>
    <x v="14"/>
    <x v="0"/>
    <x v="0"/>
    <m/>
    <x v="0"/>
    <x v="0"/>
    <x v="0"/>
    <x v="0"/>
    <s v="A-MLA"/>
    <s v="5-Services&amp;Benefits"/>
    <s v="5a-Services&amp;Benefits-eligibility_np"/>
    <m/>
    <m/>
    <s v="High-risk"/>
    <s v=" 0 Confident"/>
    <m/>
    <s v="yes"/>
    <s v="Security Analytics and Threat Intelligence"/>
    <x v="3"/>
    <x v="13"/>
    <x v="0"/>
    <m/>
    <m/>
    <m/>
    <s v="G2G"/>
    <s v="Historical Data"/>
    <s v="Dynamic Data"/>
    <s v="Enforcement"/>
    <m/>
    <x v="0"/>
    <s v="Transformative / Disruptive"/>
    <b v="0"/>
    <m/>
    <m/>
    <m/>
    <m/>
    <m/>
    <s v="Improved Administration Efficency"/>
    <s v="Improved Administrative Efficiency"/>
    <m/>
    <s v="x"/>
    <m/>
    <s v="x"/>
    <m/>
    <m/>
    <m/>
    <b v="0"/>
    <m/>
    <m/>
    <m/>
    <s v="https://algorithmwatch.org/en/story/syri-netherlands-algorithm/"/>
    <s v="published"/>
    <x v="0"/>
  </r>
  <r>
    <n v="151"/>
    <s v="AIWT6-151"/>
    <s v="Chatbot Gem - Chatbot to answer questions from residents"/>
    <s v=" "/>
    <s v="Harvey van der Meer"/>
    <s v="Residents of Dongen are the first in the Netherlands to ask questions about moving and travel documents via a chatbot. In the long run, people who move to Dongen can actually arrange this via the chatbot. The chatbot is an addition to the existing channels such as WhatsApp, telephone, e-mail and Facebook Messenger. At the start of the pilot, the chatbot answers questions about moving, passports and ID cards. The chatbot also redirects to the correct page on the website when it comes to frequently asked questions or when making a report. If the chatbot does not know the answer to the question, the conversation will be taken over by an employee of the municipality during office hours. More topics will be added later and a transaction will also be possible, such as reporting a move via the chatbot. During the pilot, research will also be conducted into the impact of the chatbot on employees and the municipal organization. The participating municipalities are guided in the implementation. "/>
    <x v="3"/>
    <x v="13"/>
    <s v="NL"/>
    <s v="Municipality of Dongen"/>
    <x v="1"/>
    <x v="1"/>
    <x v="2"/>
    <x v="2"/>
    <x v="4"/>
    <m/>
    <x v="1"/>
    <x v="1"/>
    <x v="0"/>
    <x v="0"/>
    <m/>
    <m/>
    <m/>
    <m/>
    <m/>
    <m/>
    <s v=" 0 Confident"/>
    <m/>
    <m/>
    <s v="Chatbots, Intelligent Digital Assistants, Virtual Agents and Recommendation Systems"/>
    <x v="4"/>
    <x v="3"/>
    <x v="0"/>
    <m/>
    <m/>
    <m/>
    <m/>
    <m/>
    <m/>
    <s v="Public Services and engagement"/>
    <m/>
    <x v="0"/>
    <s v="Transformative / Disruptive"/>
    <s v="Improved Public Service"/>
    <m/>
    <s v="x"/>
    <m/>
    <s v="x"/>
    <m/>
    <b v="0"/>
    <b v="0"/>
    <m/>
    <m/>
    <m/>
    <m/>
    <m/>
    <m/>
    <m/>
    <b v="0"/>
    <m/>
    <m/>
    <m/>
    <s v="https://www.digitaleoverheid.nl/nieuws/dongen-eerste-gemeente-met-chatbot/"/>
    <s v="validated"/>
    <x v="1"/>
  </r>
  <r>
    <n v="152"/>
    <s v="AIWT6-152"/>
    <s v="SIA - Notifications public space"/>
    <s v="https://tada.city/en/nieuws/algorithms-for-more-fairness-in-the-city/"/>
    <s v="Joop Veth_x000a_Karin Goderie"/>
    <s v="Notifications provided by citizens on problems in the public space are categorized automatically and send to the responsible department. "/>
    <x v="3"/>
    <x v="13"/>
    <s v="NL"/>
    <s v="Municipality of Dordrecht"/>
    <x v="4"/>
    <x v="1"/>
    <x v="5"/>
    <x v="1"/>
    <x v="2"/>
    <m/>
    <x v="1"/>
    <x v="12"/>
    <x v="1"/>
    <x v="12"/>
    <s v="A-MLA"/>
    <m/>
    <m/>
    <m/>
    <s v="Focus directly natural persons"/>
    <s v="Limited-risk"/>
    <s v=" 0 Confident"/>
    <m/>
    <m/>
    <s v="Predictive Analytics, Simulation and Data Visualisation"/>
    <x v="1"/>
    <x v="5"/>
    <x v="0"/>
    <m/>
    <m/>
    <m/>
    <s v="G2C"/>
    <s v="Dynamic Data"/>
    <s v="Location Data"/>
    <s v="Internal Management"/>
    <m/>
    <x v="1"/>
    <s v="Incremental / Technical Change"/>
    <s v="Improved Public Service"/>
    <m/>
    <m/>
    <s v="x"/>
    <s v="x"/>
    <m/>
    <b v="0"/>
    <b v="0"/>
    <m/>
    <m/>
    <m/>
    <m/>
    <m/>
    <m/>
    <m/>
    <b v="0"/>
    <m/>
    <m/>
    <m/>
    <s v="https://depilotstarter.vng.nl/projecten/datagedreven-werken/toepassen-artificial-intelligence-bij-meldingen-openbare-ruimte"/>
    <s v="published"/>
    <x v="0"/>
  </r>
  <r>
    <n v="153"/>
    <s v="AIWT6-153"/>
    <s v="RVO - Chatbot for manure regulation"/>
    <s v=" "/>
    <s v="Art Ligthart (CSSI): info@artligthart.nl,  06-50231019"/>
    <s v="In the summer of 2017, CSSI and partners carried out a pilot at the Ministry of Economic Affairs / the Netherlands Enterprise Agency (RVO). A chatbot has been created that makes knowledge about fertilizer legislation and policy accessible with the help of Artificial Intelligence (IBM Watson). The chatbot is available using Facebook messenger using knowledge from RVO"/>
    <x v="0"/>
    <x v="13"/>
    <s v="NL"/>
    <s v="Netherlands Enterprise Agency"/>
    <x v="1"/>
    <x v="3"/>
    <x v="6"/>
    <x v="2"/>
    <x v="4"/>
    <m/>
    <x v="1"/>
    <x v="1"/>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s v="http://www.cssi-motion.eu/nl/resultaten/onze-resultaten/pilot-rvo.html"/>
    <s v="validated"/>
    <x v="1"/>
  </r>
  <r>
    <n v="154"/>
    <s v="AIWT6-154"/>
    <s v="RWS - Machine learning for road accident predictions"/>
    <s v=" "/>
    <m/>
    <s v="The Netherlands Ministry of Water and Infrastructure Management (RWS) operates a 24h incident management service. Traffic managers process real-time data from 15+ screens, with chances of an accident being missed. Traffic inspectors need to ensure they are optimally positioned in their deployment zone to minimize travel time to accident sites. For this, Data Science for Social Good has been working with Rijkswaterstaat to create a machine learning model using data from incidents recorded between 2012 to 2016, road characteristics, speed and flow traffic data and weather data. The model predicts within a given time window and road segment the probability of an accident. Overlaying this on a heatmap we are able to display to traffic managers the road sections with the highest likelihood of accidents and allow them to better allocate inspectors to road sections to patrol. The solution gives a 3 to 4 times improvement on a baseline, where traffic inspectors patrol random road segments."/>
    <x v="0"/>
    <x v="13"/>
    <s v="NL329"/>
    <s v="Rijkswaterstraat"/>
    <x v="0"/>
    <x v="5"/>
    <x v="24"/>
    <x v="1"/>
    <x v="2"/>
    <m/>
    <x v="0"/>
    <x v="0"/>
    <x v="0"/>
    <x v="0"/>
    <s v="A-MLA"/>
    <m/>
    <m/>
    <m/>
    <m/>
    <s v="Minimal-risk"/>
    <s v="-1 Minimal/Limited"/>
    <m/>
    <m/>
    <s v="Machine Learning, Deep Learning"/>
    <x v="2"/>
    <x v="12"/>
    <x v="0"/>
    <m/>
    <m/>
    <m/>
    <s v="G2G"/>
    <s v="Historical Data"/>
    <s v="Location Data"/>
    <s v="Predictive systems"/>
    <m/>
    <x v="0"/>
    <s v="Organizational / Sustained Change"/>
    <b v="0"/>
    <m/>
    <m/>
    <m/>
    <m/>
    <m/>
    <s v="Improved Administration Efficency"/>
    <s v="Improved Administrative Efficiency"/>
    <s v="x"/>
    <s v="x"/>
    <m/>
    <s v="x"/>
    <m/>
    <m/>
    <m/>
    <b v="0"/>
    <m/>
    <m/>
    <m/>
    <s v="http://www.dssgfellowship.org/project/rijkswaterstaat-netherlands/"/>
    <s v="published"/>
    <x v="0"/>
  </r>
  <r>
    <n v="155"/>
    <s v="AIWT6-155"/>
    <s v="Debt Alert -  Identify people with the risk of debt"/>
    <s v=" "/>
    <s v="Marjolein Boonstra &amp; Henkjan Derks"/>
    <s v="AI which helps identify people with the risk of debt. Part of the LivingLab together with the Dutch CJIB. As a pilot, the CJIB sent 400 drivers without vehicle insurance a folder with the message: insure your vehicle and pay the fine before it gets worse. Is that not possible or are there any questions? Then you can call the aforementioned phone number. The flyer has a clear layout, a lot of image and little text. A big difference with the penitent letter that offenders get through the letterbox."/>
    <x v="0"/>
    <x v="13"/>
    <s v="NL329"/>
    <s v="The Central Judicial Collection Agency"/>
    <x v="1"/>
    <x v="1"/>
    <x v="1"/>
    <x v="2"/>
    <x v="4"/>
    <m/>
    <x v="0"/>
    <x v="0"/>
    <x v="0"/>
    <x v="0"/>
    <m/>
    <m/>
    <m/>
    <m/>
    <m/>
    <m/>
    <s v=" 0 Confident"/>
    <m/>
    <m/>
    <s v="Machine Learning, Deep Learning"/>
    <x v="4"/>
    <x v="3"/>
    <x v="0"/>
    <m/>
    <m/>
    <m/>
    <m/>
    <m/>
    <m/>
    <s v="Public Services and engagement"/>
    <m/>
    <x v="0"/>
    <s v="Transformative / Disruptive"/>
    <b v="0"/>
    <m/>
    <m/>
    <m/>
    <m/>
    <m/>
    <b v="0"/>
    <b v="0"/>
    <m/>
    <m/>
    <m/>
    <m/>
    <m/>
    <m/>
    <m/>
    <b v="0"/>
    <m/>
    <m/>
    <m/>
    <s v="https://www.digitaleoverheid.nl/achtergrondartikelen/innoveren-binnen-het-cjib-denk-groot-begin-klein/"/>
    <s v="validated"/>
    <x v="1"/>
  </r>
  <r>
    <n v="156"/>
    <s v="AIWT6-156"/>
    <s v="Rotterdam – Improving the usage of rooftops"/>
    <s v="https://www.youtube.com/watch?v=J3jWxF-HF2I"/>
    <m/>
    <s v="The Municipality of Rotterdam (Gemeente Rotterdam) manages Rotterdam, one of the most modern and touristic cities in the Netherlands, which is inhabited by 600,000 residents. Rotterdam has a unique roof landscape that was created after World War II, where many buildings with flat roofs were built during the city’s reconstruction. There are approximately 14.5km2 of flat roofs in the city and the Municipality of Rotterdam wants to use data to make informed decisions regarding the sustainable usage of its rooftops._x000a_DSSG (Data Science for Social Good) is helping Rotterdam figure out how improved use of its rooftops could help address challenges with water storage, green spaces and energy generation. The principal goal will be to use aerial and satellite images to identify the current usage of rooftops in Rotterdam."/>
    <x v="3"/>
    <x v="13"/>
    <s v="NL"/>
    <s v="Rotterdam Municipality"/>
    <x v="4"/>
    <x v="8"/>
    <x v="17"/>
    <x v="4"/>
    <x v="5"/>
    <m/>
    <x v="5"/>
    <x v="6"/>
    <x v="1"/>
    <x v="0"/>
    <s v="A-MLA"/>
    <m/>
    <m/>
    <m/>
    <m/>
    <s v="Minimal-risk"/>
    <s v=" 0 Confident"/>
    <m/>
    <m/>
    <s v="Computer Vision and Identity Recognition"/>
    <x v="2"/>
    <x v="12"/>
    <x v="0"/>
    <m/>
    <m/>
    <m/>
    <s v="G2B"/>
    <s v="Dynamic Data"/>
    <s v="Location Data"/>
    <s v="Business intelligence"/>
    <m/>
    <x v="0"/>
    <s v="Incremental / Technical Change"/>
    <s v="Improved Public Service"/>
    <m/>
    <m/>
    <s v="x"/>
    <s v="x"/>
    <m/>
    <b v="0"/>
    <b v="0"/>
    <m/>
    <m/>
    <m/>
    <m/>
    <m/>
    <m/>
    <m/>
    <b v="0"/>
    <m/>
    <m/>
    <m/>
    <s v="http://www.dssgfellowship.org/project/identifying-rooftop-usage-in-rotterdam/?portfolioID=15901"/>
    <s v="published"/>
    <x v="0"/>
  </r>
  <r>
    <n v="157"/>
    <s v="AIWT6-157"/>
    <s v="MURAB"/>
    <s v=" "/>
    <m/>
    <s v="The MURAB project has the ambition to drastically improve precision and effectiveness of the biopsy gathering for cancer diagnostic operations. By reducing the usage of expensive Magnetic Resonance Imaging (MRI) to a minimum in the workflow and at the same time yield the same precision during samples targeting, a new workflow will be offered to the practice. Guided by a novel MRI-Ultrasound (US) registration, a robotically steered US transducer equipped with an acoustically transparent force sensing will autonomously scan the target area and optimally acquire volumetric and elastographic data. An innovative technique, called Tissue Active Slam (TAS), will be developed in the project to optimally register the intraoperational acquired volume to the preoperational MR image"/>
    <x v="1"/>
    <x v="13"/>
    <s v="NL"/>
    <s v="University of Twente "/>
    <x v="2"/>
    <x v="4"/>
    <x v="7"/>
    <x v="2"/>
    <x v="8"/>
    <m/>
    <x v="0"/>
    <x v="0"/>
    <x v="0"/>
    <x v="0"/>
    <m/>
    <m/>
    <m/>
    <m/>
    <m/>
    <m/>
    <s v=" 0 Confident"/>
    <m/>
    <m/>
    <m/>
    <x v="4"/>
    <x v="3"/>
    <x v="0"/>
    <m/>
    <m/>
    <m/>
    <m/>
    <m/>
    <m/>
    <m/>
    <m/>
    <x v="0"/>
    <s v="Incremental / Technical Change"/>
    <s v="Improved Public Service"/>
    <m/>
    <m/>
    <s v="x"/>
    <s v="x"/>
    <s v="x"/>
    <b v="0"/>
    <b v="0"/>
    <m/>
    <m/>
    <m/>
    <m/>
    <m/>
    <m/>
    <m/>
    <b v="0"/>
    <m/>
    <m/>
    <m/>
    <s v="https://www.murabproject.eu/"/>
    <s v="retired"/>
    <x v="1"/>
  </r>
  <r>
    <n v="158"/>
    <s v="AIWT6-158"/>
    <s v="Mercé - citizen science for better urban life"/>
    <s v=" "/>
    <m/>
    <s v="A citizen science experiment in the city of Barcelona: citizens training algorithms to make urban environments more livable. The Mercè project is proposed as a new line of work that applies new machine learning techniques (one of the branches of so-called Artificial Intelligence) to the disciplines of urban planning, geography, sociology, economics and science. urban health to build objective knowledge and open data about our urban environments._x000a_Thus, Mercè is a citizen science experiment that aims to involve citizens in the training of an algorithm that allows us to design more livable cities. Through this experiment it is possible to translate the individual perceptions of many citizens about the habitability of cities into objective knowledge, reusable in urban planning._x000a_The relevance and innovation of the project is based on applying information and communication technologies to different transversal fields of knowledge, which have their common denominator in the city."/>
    <x v="3"/>
    <x v="22"/>
    <s v="ES"/>
    <s v="City of Barcelona"/>
    <x v="4"/>
    <x v="1"/>
    <x v="1"/>
    <x v="3"/>
    <x v="0"/>
    <m/>
    <x v="0"/>
    <x v="0"/>
    <x v="0"/>
    <x v="7"/>
    <s v="A-MLA"/>
    <m/>
    <m/>
    <m/>
    <m/>
    <s v="Minimal-risk"/>
    <s v=" 0 Confident"/>
    <m/>
    <m/>
    <s v="Machine Learning, Deep Learning"/>
    <x v="0"/>
    <x v="1"/>
    <x v="0"/>
    <m/>
    <m/>
    <m/>
    <s v="G2C"/>
    <s v="Dynamic Data"/>
    <s v="Location Data"/>
    <s v="Public Services and engagement"/>
    <s v="Yes"/>
    <x v="0"/>
    <s v="Organizational / Sustained Change"/>
    <s v="Improved Public Service"/>
    <m/>
    <s v="x"/>
    <s v="x"/>
    <m/>
    <m/>
    <s v="Open Government Capabilities"/>
    <b v="0"/>
    <m/>
    <m/>
    <m/>
    <m/>
    <m/>
    <m/>
    <m/>
    <s v="Open government capabilities"/>
    <s v="x"/>
    <m/>
    <m/>
    <s v="http://merce.300000.eu/data2/informe_merce.pdf"/>
    <s v="published"/>
    <x v="0"/>
  </r>
  <r>
    <n v="159"/>
    <s v="AIWT6-159"/>
    <s v="Chatbot DUO"/>
    <s v=" "/>
    <m/>
    <s v="DUO started an experiment with a chatbot in 2017"/>
    <x v="0"/>
    <x v="13"/>
    <s v="NL"/>
    <m/>
    <x v="5"/>
    <x v="1"/>
    <x v="1"/>
    <x v="0"/>
    <x v="4"/>
    <m/>
    <x v="1"/>
    <x v="1"/>
    <x v="0"/>
    <x v="0"/>
    <m/>
    <m/>
    <m/>
    <m/>
    <m/>
    <m/>
    <s v=" 0 Confident"/>
    <m/>
    <m/>
    <s v="Chatbots, Intelligent Digital Assistants, Virtual Agents and Recommendation Systems"/>
    <x v="4"/>
    <x v="3"/>
    <x v="0"/>
    <m/>
    <m/>
    <m/>
    <m/>
    <m/>
    <m/>
    <s v="Public Services and engagement"/>
    <m/>
    <x v="0"/>
    <s v="Transformative / Disruptive"/>
    <s v="Improved Public Service"/>
    <m/>
    <s v="x"/>
    <m/>
    <s v="x"/>
    <m/>
    <b v="0"/>
    <b v="0"/>
    <m/>
    <m/>
    <m/>
    <m/>
    <m/>
    <m/>
    <m/>
    <b v="0"/>
    <m/>
    <m/>
    <m/>
    <s v="https://www.duo-jaarberichten.nl/jaarbericht/2017/01/duo-en-zijn-dienstverlening"/>
    <s v="validated"/>
    <x v="1"/>
  </r>
  <r>
    <n v="160"/>
    <s v="AIWT6-160"/>
    <s v="TAX-I"/>
    <s v="https://www.nederlandskenniscentrum.nl/de-fouten-die-zijn-gemaak-bij-het-logica-systeem-tax-i/"/>
    <m/>
    <m/>
    <x v="0"/>
    <x v="13"/>
    <s v="NL"/>
    <m/>
    <x v="5"/>
    <x v="3"/>
    <x v="1"/>
    <x v="2"/>
    <x v="4"/>
    <m/>
    <x v="0"/>
    <x v="0"/>
    <x v="0"/>
    <x v="0"/>
    <m/>
    <m/>
    <m/>
    <m/>
    <m/>
    <m/>
    <s v=" 0 Confident"/>
    <m/>
    <m/>
    <m/>
    <x v="4"/>
    <x v="3"/>
    <x v="0"/>
    <m/>
    <m/>
    <m/>
    <m/>
    <m/>
    <m/>
    <m/>
    <m/>
    <x v="0"/>
    <s v="Incremental / Technical Change"/>
    <b v="0"/>
    <m/>
    <m/>
    <m/>
    <m/>
    <m/>
    <b v="0"/>
    <b v="0"/>
    <m/>
    <m/>
    <m/>
    <m/>
    <m/>
    <m/>
    <m/>
    <b v="0"/>
    <m/>
    <m/>
    <m/>
    <m/>
    <s v="retired"/>
    <x v="1"/>
  </r>
  <r>
    <n v="161"/>
    <s v="AIWT6-161"/>
    <s v="Textual Analysis of Child Protection files"/>
    <s v=" "/>
    <s v="Jannie Busschers "/>
    <s v="A  project in the Dutch LivingLab of the Ministry of Justice and Safety is to investigate or through textual analysis of numerous files of the Child protection can be retrospectively determined to exist in those cases indications of child abuse or abuse."/>
    <x v="0"/>
    <x v="13"/>
    <s v="NL"/>
    <s v="Council for child protection"/>
    <x v="1"/>
    <x v="0"/>
    <x v="8"/>
    <x v="2"/>
    <x v="4"/>
    <m/>
    <x v="1"/>
    <x v="1"/>
    <x v="0"/>
    <x v="0"/>
    <m/>
    <m/>
    <m/>
    <m/>
    <m/>
    <m/>
    <s v=" 0 Confident"/>
    <m/>
    <m/>
    <s v="Natural Language Processing, Text Mining and Speech Analytics"/>
    <x v="4"/>
    <x v="3"/>
    <x v="0"/>
    <m/>
    <m/>
    <m/>
    <m/>
    <m/>
    <m/>
    <s v="Regulatory research, analysis and monitoring"/>
    <m/>
    <x v="0"/>
    <s v="Organizational / Sustained Change"/>
    <s v="Improved Public Service"/>
    <m/>
    <m/>
    <s v="x"/>
    <s v="x"/>
    <m/>
    <b v="0"/>
    <b v="0"/>
    <m/>
    <m/>
    <m/>
    <m/>
    <m/>
    <m/>
    <m/>
    <b v="0"/>
    <m/>
    <m/>
    <m/>
    <s v="https://www.digitaleoverheid.nl/achtergrondartikelen/algoritmen-voor-het-opsporen-van-seksueel-misbruik/"/>
    <s v="created"/>
    <x v="1"/>
  </r>
  <r>
    <n v="162"/>
    <s v="AIWT6-162"/>
    <s v="VIOCI AI - detection of child abuse"/>
    <s v=" "/>
    <s v="Jos Flury (ZiuZ)"/>
    <s v="ZiuZ develops software for dissecting video material and classifying its content using Artificial Intelligence. This tool has been given the working title &quot;VOICI&quot; and is specifically intended for use by police officers and hotline analysts in combating online child sexual abuse. "/>
    <x v="0"/>
    <x v="13"/>
    <s v="NL"/>
    <s v="Dutch Police"/>
    <x v="1"/>
    <x v="0"/>
    <x v="8"/>
    <x v="2"/>
    <x v="4"/>
    <m/>
    <x v="2"/>
    <x v="2"/>
    <x v="0"/>
    <x v="0"/>
    <m/>
    <m/>
    <m/>
    <m/>
    <m/>
    <m/>
    <s v=" 0 Confident"/>
    <m/>
    <m/>
    <m/>
    <x v="4"/>
    <x v="3"/>
    <x v="0"/>
    <m/>
    <m/>
    <m/>
    <m/>
    <m/>
    <m/>
    <m/>
    <m/>
    <x v="0"/>
    <s v="Organizational / Sustained Change"/>
    <s v="Improved Public Service"/>
    <m/>
    <m/>
    <s v="x"/>
    <s v="x"/>
    <m/>
    <b v="0"/>
    <b v="0"/>
    <m/>
    <m/>
    <m/>
    <m/>
    <m/>
    <m/>
    <m/>
    <b v="0"/>
    <m/>
    <m/>
    <m/>
    <s v="https://datascienceinitiative.eu/wp-content/uploads/2020/05/DSI-AIBinnenDeOverheid.pdf"/>
    <s v="created"/>
    <x v="1"/>
  </r>
  <r>
    <n v="163"/>
    <s v="AIWT6-163"/>
    <s v="Softwarematige collega-robots"/>
    <s v=" "/>
    <s v="Innovation team Ministry of Justice NL"/>
    <s v="Convicts who have received two-thirds of the prison sentence are eligible conditional release (hereinafter vi) This is a statutory task of the Public Prosecution Service for which the correct one information is required to implement. Both to find the right conditions for the to be able to substantiate a custody, as well as to provide the correct information towards victims and surviving relatives (through collaboration with the organizational unit charged with informing these parties, the IDV). This innovation involves software-based robots (Robot Process Automation) in order to increase the quality of this process in leaps and bounds information provision both externally to victims and surviving relatives and internally to chain partners to improve quickly and innovatively"/>
    <x v="0"/>
    <x v="7"/>
    <s v="FI"/>
    <s v="Public Prosecution Service"/>
    <x v="1"/>
    <x v="5"/>
    <x v="9"/>
    <x v="2"/>
    <x v="4"/>
    <m/>
    <x v="4"/>
    <x v="5"/>
    <x v="0"/>
    <x v="0"/>
    <m/>
    <m/>
    <m/>
    <m/>
    <m/>
    <m/>
    <s v=" 0 Confident"/>
    <m/>
    <m/>
    <s v="Cognitive Robotics and Process Automation, Connected and Automated Vehicles"/>
    <x v="4"/>
    <x v="3"/>
    <x v="0"/>
    <m/>
    <m/>
    <m/>
    <m/>
    <m/>
    <m/>
    <s v="Adjudication"/>
    <m/>
    <x v="0"/>
    <s v="Organizational / Sustained Change"/>
    <s v="Improved Public Service"/>
    <m/>
    <m/>
    <s v="x"/>
    <s v="x"/>
    <m/>
    <b v="0"/>
    <b v="0"/>
    <m/>
    <m/>
    <m/>
    <m/>
    <m/>
    <m/>
    <m/>
    <b v="0"/>
    <m/>
    <m/>
    <m/>
    <s v="Letter to parliament on the application of Artificial Intelligence and algorithms in the administration of justice (Eerste Kamer 2018-2019, 2414316, 19 December 2018)"/>
    <s v="validated"/>
    <x v="1"/>
  </r>
  <r>
    <n v="164"/>
    <s v="AIWT6-164"/>
    <s v="Project Jurisprudentierobot"/>
    <s v=" "/>
    <s v="Innovation team Ministry of Justice NL"/>
    <s v="The aim of this innovation is therefore to achieve through Artificial Intelligence to build a custom-made tool not only for the professional's research time within the Public Prosecution Service to find relevant case law, but also limit it qualitatively better to prepare for a case or session by finding other types of data. The social effect of this innovation is therefore that of the officers the Scientific Bureau OM (WBOM) become more productive, make better decisions and therefore pay more attention to more socially relevant work, such as personal contact with a victim, picking up cold cases or settling cases faster."/>
    <x v="0"/>
    <x v="7"/>
    <s v="FI"/>
    <s v="Scientific Bureau OM (WBOM)"/>
    <x v="1"/>
    <x v="5"/>
    <x v="9"/>
    <x v="2"/>
    <x v="4"/>
    <m/>
    <x v="0"/>
    <x v="0"/>
    <x v="0"/>
    <x v="0"/>
    <m/>
    <m/>
    <m/>
    <m/>
    <m/>
    <m/>
    <s v=" 0 Confident"/>
    <m/>
    <m/>
    <s v="Machine Learning, Deep Learning"/>
    <x v="4"/>
    <x v="3"/>
    <x v="0"/>
    <m/>
    <m/>
    <m/>
    <m/>
    <m/>
    <m/>
    <s v="Regulatory research, analysis and monitoring"/>
    <m/>
    <x v="0"/>
    <s v="Organizational / Sustained Change"/>
    <s v="Improved Public Service"/>
    <m/>
    <s v="x"/>
    <m/>
    <s v="x"/>
    <m/>
    <b v="0"/>
    <b v="0"/>
    <m/>
    <m/>
    <m/>
    <m/>
    <m/>
    <m/>
    <m/>
    <b v="0"/>
    <m/>
    <m/>
    <m/>
    <s v="Letter to parliament on the application of Artificial Intelligence and algorithms in the administration of justice (Eerste Kamer 2018-2019, 2414316, 19 December 2018)"/>
    <s v="validated"/>
    <x v="1"/>
  </r>
  <r>
    <n v="165"/>
    <s v="AIWT6-165"/>
    <s v="Rail defects prediction"/>
    <s v=" "/>
    <m/>
    <s v="Dutch train services started AI project to predict which rails have higher rates of defects"/>
    <x v="0"/>
    <x v="13"/>
    <s v="NL"/>
    <m/>
    <x v="1"/>
    <x v="3"/>
    <x v="19"/>
    <x v="2"/>
    <x v="4"/>
    <m/>
    <x v="0"/>
    <x v="0"/>
    <x v="0"/>
    <x v="0"/>
    <m/>
    <m/>
    <m/>
    <m/>
    <m/>
    <m/>
    <s v=" 0 Confident"/>
    <m/>
    <m/>
    <s v="Predictive Analytics, Simulation and Data Visualisation"/>
    <x v="4"/>
    <x v="3"/>
    <x v="0"/>
    <m/>
    <m/>
    <m/>
    <m/>
    <m/>
    <m/>
    <s v="Internal Management"/>
    <m/>
    <x v="0"/>
    <s v="Organizational / Sustained Change"/>
    <s v="Improved Public Service"/>
    <m/>
    <m/>
    <s v="x"/>
    <s v="x"/>
    <m/>
    <b v="0"/>
    <b v="0"/>
    <m/>
    <m/>
    <m/>
    <m/>
    <m/>
    <m/>
    <m/>
    <b v="0"/>
    <m/>
    <m/>
    <m/>
    <s v="https://www.arcadis.com/nl/nederland/wat-we-doen/projecten/europa/nederland/voorspellend-onderhoud-spoorwissels/"/>
    <s v="created"/>
    <x v="1"/>
  </r>
  <r>
    <n v="166"/>
    <s v="AIWT6-166"/>
    <s v="Kunstmatige Intelligentie Kennissysteem voor de rechtspraak"/>
    <s v=" "/>
    <m/>
    <s v="This project will develop and experiment with an intelligent knowledge support system. It experiment is therefore a combination of thinking and doing. This knowledge system to be developed searches for comparable ones based on entered text lawsuits and gives the user the top 10 most similar lawsuits. It knowledge system extracts the facts and searches for matching on the basis of these extracted facts with other lawsuits. We do this initially in relatively simple &quot;bulk&quot; cases (eg. Mulder cases, default cases, asylum detention cases). The aim is to see whether this specific AI functionality has the subjective and objective quality of the justice can improve and how the actors in the judiciary can deal with this and what for impact this technology has on the judiciary."/>
    <x v="2"/>
    <x v="13"/>
    <s v="NL"/>
    <m/>
    <x v="1"/>
    <x v="5"/>
    <x v="22"/>
    <x v="2"/>
    <x v="4"/>
    <m/>
    <x v="4"/>
    <x v="10"/>
    <x v="0"/>
    <x v="0"/>
    <m/>
    <m/>
    <m/>
    <m/>
    <m/>
    <m/>
    <s v=" 0 Confident"/>
    <m/>
    <m/>
    <s v="AI-empowered Knowledge Management"/>
    <x v="4"/>
    <x v="3"/>
    <x v="0"/>
    <m/>
    <m/>
    <m/>
    <m/>
    <m/>
    <m/>
    <s v="Regulatory research, analysis and monitoring"/>
    <m/>
    <x v="0"/>
    <s v="Transformative / Disruptive"/>
    <b v="0"/>
    <m/>
    <m/>
    <m/>
    <m/>
    <m/>
    <b v="0"/>
    <b v="0"/>
    <m/>
    <m/>
    <m/>
    <m/>
    <m/>
    <m/>
    <m/>
    <b v="0"/>
    <m/>
    <m/>
    <m/>
    <s v="Letter to parliament on the application of Artificial Intelligence and algorithms in the administration of justice (Eerste Kamer 2018-2019, 2414316, 19 December 2018)"/>
    <s v="validated"/>
    <x v="1"/>
  </r>
  <r>
    <n v="167"/>
    <s v="AIWT6-167"/>
    <s v="PRORAIL: Rail trespassers prediction"/>
    <s v="https://www.iotworldtoday.com/2020/02/06/how-iot-brings-railway-efficiency-to-dutch-rail-network/"/>
    <s v=" ProRail B.V_x000a_ Thymo van den Brug"/>
    <s v="Data generated by IoT sensors enables ProRail to understand conditions it couldn’t previously, with human analysis alone. “What really helps is using data to create different estimates and insights that they didn’t have before, or correlations that they didn’t see earlier, or maybe calculate options that are beyond human possibilities because we have a computer that can do a million type of calculations,” said Thymo van den Brug, manager of development, asset management Information at ProRail, in a recent article on the use of data in the rail system.  As a result, IoT sensor data enables ProRail to optimize train schedules and maintain equipment—two serious challenges for railway efficiency. To conduct preventative maintenance, ProRail uses a railway track monitoring system that collects data and monitors the state of the track infrastructure on various routes. Data can secure the physical environs as well. ProRail uses algorithms to determine when and where a trespasser might decide to walk on the track, for example."/>
    <x v="0"/>
    <x v="13"/>
    <s v="NL"/>
    <s v=" ProRail B.V"/>
    <x v="1"/>
    <x v="3"/>
    <x v="19"/>
    <x v="4"/>
    <x v="0"/>
    <n v="2021"/>
    <x v="5"/>
    <x v="6"/>
    <x v="1"/>
    <x v="0"/>
    <s v="A-MLA"/>
    <m/>
    <m/>
    <m/>
    <s v="Focus directly natural persons"/>
    <s v="Limited-risk"/>
    <s v=" 0 Confident"/>
    <m/>
    <m/>
    <s v="Computer Vision and Identity Recognition"/>
    <x v="3"/>
    <x v="8"/>
    <x v="0"/>
    <m/>
    <m/>
    <m/>
    <s v="G2C"/>
    <s v="Dynamic Data"/>
    <s v="Location Data"/>
    <s v="Enforcement"/>
    <m/>
    <x v="0"/>
    <s v="Organizational / Sustained Change"/>
    <s v="Improved Public Service"/>
    <m/>
    <m/>
    <s v="x"/>
    <s v="x"/>
    <m/>
    <b v="0"/>
    <b v="0"/>
    <m/>
    <m/>
    <m/>
    <m/>
    <m/>
    <m/>
    <m/>
    <b v="0"/>
    <m/>
    <m/>
    <m/>
    <s v="https://link.springer.com/article/10.1007/s11116-020-10109-9"/>
    <s v="validated"/>
    <x v="0"/>
  </r>
  <r>
    <n v="168"/>
    <s v="AIWT6-168"/>
    <s v="Norway Chatbots Kommune Kiri - Chatbot for public administrations "/>
    <s v="https://www.etapasproject.eu/usecases/post-3/"/>
    <m/>
    <s v="Several Norwegian Government Agencies and municipalities use chatbots based on AI technology. Most of them are based on technology from either boost.ai or Kindly.  The aim is to create a more efficient public sector with better service for citizens. Also described by EU project ETAPAS (Usecase 3) that made an evaluation"/>
    <x v="0"/>
    <x v="23"/>
    <s v="NO"/>
    <s v="Boost.ai"/>
    <x v="3"/>
    <x v="1"/>
    <x v="2"/>
    <x v="1"/>
    <x v="2"/>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m/>
    <s v="x"/>
    <s v="x"/>
    <s v="x"/>
    <b v="0"/>
    <b v="0"/>
    <m/>
    <m/>
    <m/>
    <m/>
    <m/>
    <m/>
    <m/>
    <b v="0"/>
    <m/>
    <m/>
    <m/>
    <s v="https://www.boost.ai/articles/automation-for-the-people-using-conversational-ai-to-benefit-the-public-sector"/>
    <s v="published"/>
    <x v="0"/>
  </r>
  <r>
    <n v="169"/>
    <s v="AIWT6-169"/>
    <s v="Nancy - Access to National library assets"/>
    <s v="https://www.youtube.com/watch?v=o_6M_ZL7AuU"/>
    <s v="Svein Arne Brygfjeld"/>
    <s v="The Norwegian national library's solution based on commercially available AI to provide better access and deeper insight into their extensive collection of text, images and video."/>
    <x v="0"/>
    <x v="23"/>
    <s v="NO"/>
    <s v="National Library of Norway"/>
    <x v="0"/>
    <x v="9"/>
    <x v="32"/>
    <x v="1"/>
    <x v="2"/>
    <m/>
    <x v="0"/>
    <x v="0"/>
    <x v="0"/>
    <x v="0"/>
    <s v="A-MLA"/>
    <m/>
    <m/>
    <m/>
    <m/>
    <s v="Minimal-risk"/>
    <s v=" 0 Confident"/>
    <m/>
    <m/>
    <s v="Machine Learning, Deep Learning"/>
    <x v="0"/>
    <x v="0"/>
    <x v="0"/>
    <m/>
    <m/>
    <m/>
    <s v="G2G"/>
    <s v="Dynamic Data"/>
    <s v="Streaming Data"/>
    <s v="Public Services and engagement"/>
    <m/>
    <x v="0"/>
    <s v="Incremental / Technical Change"/>
    <b v="0"/>
    <m/>
    <m/>
    <m/>
    <m/>
    <m/>
    <s v="Improved Administration Efficency"/>
    <s v="Improved Administrative Efficiency"/>
    <m/>
    <s v="x"/>
    <s v="x"/>
    <s v="x"/>
    <m/>
    <m/>
    <m/>
    <b v="0"/>
    <m/>
    <m/>
    <m/>
    <s v="https://www.youtube.com/watch?v=o_6M_ZL7AuU"/>
    <s v="published"/>
    <x v="0"/>
  </r>
  <r>
    <n v="170"/>
    <s v="AIWT6-170"/>
    <s v="VDI - Protection of digital infrastructure"/>
    <s v="https://journals.sagepub.com/doi/full/10.1177/13882627211031257#:~:text=Abstract,European%20Convention%20of%20Human%20Rights"/>
    <m/>
    <s v="The existing early warning system for digital infrastructure has been used to detect targeted cyber attacks for almost 20 years. The Norwegian National Security Authority is now developing new sensor technology that will build on and eventually replace the sensors used in the existing early warning system. A new platform will be developed to use Artificial Intelligence and machine learning on the data collected. The platform will enable automatic analysis of any malware detected as well as automatic sharing of results. It is expected that the AI will enable better cyber security for Norway's critical infrastructure."/>
    <x v="0"/>
    <x v="23"/>
    <s v="NO"/>
    <s v="Norwegian National Security Authority"/>
    <x v="0"/>
    <x v="6"/>
    <x v="11"/>
    <x v="6"/>
    <x v="2"/>
    <m/>
    <x v="0"/>
    <x v="0"/>
    <x v="0"/>
    <x v="0"/>
    <s v="A-MLA"/>
    <s v="2-CritInfrastruct"/>
    <s v="2-CritInfrastruct"/>
    <m/>
    <m/>
    <s v="High-risk"/>
    <s v=" 0 Confident"/>
    <m/>
    <m/>
    <s v="Security Analytics and Threat Intelligence"/>
    <x v="3"/>
    <x v="7"/>
    <x v="0"/>
    <m/>
    <m/>
    <m/>
    <s v="G2G"/>
    <s v="Dynamic Data"/>
    <s v="Dynamic Data"/>
    <s v="Internal Management"/>
    <m/>
    <x v="0"/>
    <s v="Incremental / Technical Change"/>
    <b v="0"/>
    <m/>
    <m/>
    <m/>
    <m/>
    <m/>
    <s v="Improved Administration Efficency"/>
    <s v="Improved Administrative Efficiency"/>
    <m/>
    <s v="x"/>
    <m/>
    <s v="x"/>
    <m/>
    <m/>
    <m/>
    <b v="0"/>
    <m/>
    <m/>
    <m/>
    <s v="National strategy of Norway  https://www.regjeringen.no/en/dokumenter/nasjonal-strategi-for-kunstig-intelligens/id2685594/?ch=7 "/>
    <s v="published"/>
    <x v="0"/>
  </r>
  <r>
    <n v="171"/>
    <s v="AIWT6-171"/>
    <s v="Lanekassen - Improve control on students with loan payments and identification"/>
    <s v="https://norwaytoday.info/education/artificial-intelligence-revealed-more-loan-fund-cheating/"/>
    <s v="Nina Schanke Funnemark (CEO) - possibly not the person responsible for project implementation"/>
    <s v="The Norwegian student loan fund (Lånekassen) has for the first time used Artificial Intelligence (AI) to select account controls. It provided twice as many revelations of cheating. The book check is done among students who state that they live away from home, since only students who do not live with their parents can get the loan back from grants. Lånekassen’s book check in 2018 included 25,000 students. 15,000 were picked out by Artificial Intelligence (machine learning), while 10,000 were picked out by random selection (control group). The results showed that Artificial Intelligence made it easier to find those who are not really living away from home, said the Loan Fund. 5.5% in the control group and 11.6% in the machine learning group did not pass the book check. It shows that the machine learning selection has been twice as effective as the random selection in finding students who have given us incorrect information about housing"/>
    <x v="0"/>
    <x v="23"/>
    <s v="NO"/>
    <s v="Norwegian student loan fund (Lånekassen)"/>
    <x v="0"/>
    <x v="1"/>
    <x v="1"/>
    <x v="4"/>
    <x v="2"/>
    <m/>
    <x v="0"/>
    <x v="0"/>
    <x v="0"/>
    <x v="11"/>
    <s v="A-MLA"/>
    <s v="3-Education"/>
    <s v="3b-Education-students"/>
    <m/>
    <m/>
    <s v="High-risk"/>
    <s v="-2 High/Limited"/>
    <m/>
    <m/>
    <s v="Predictive Analytics, Simulation and Data Visualisation"/>
    <x v="2"/>
    <x v="12"/>
    <x v="0"/>
    <m/>
    <m/>
    <m/>
    <s v="G2C"/>
    <s v="Dynamic Data"/>
    <s v="Streaming Data"/>
    <s v="Enforcement"/>
    <m/>
    <x v="0"/>
    <s v="Incremental / Technical Change"/>
    <s v="Improved Public Service"/>
    <m/>
    <m/>
    <s v="x"/>
    <s v="x"/>
    <m/>
    <b v="0"/>
    <b v="0"/>
    <m/>
    <m/>
    <m/>
    <m/>
    <m/>
    <m/>
    <m/>
    <b v="0"/>
    <m/>
    <m/>
    <m/>
    <s v="https://norwaytoday.info/education/artificial-intelligence-revealed-more-loan-fund-cheating/"/>
    <s v="published"/>
    <x v="0"/>
  </r>
  <r>
    <n v="172"/>
    <s v="AIWT6-172"/>
    <s v="Generation of synthetic test data for the National Registry"/>
    <s v=" "/>
    <m/>
    <s v="The Norwegian Tax Administration is in the process of developing a solution in which machine learning is used to generate rich synthetic test data in a dedicated test environment for the National Registry. The synthetic National Registry will offer synthetic test subjects in addition to simulating events.  The objective is to allow enterprises that use information from the National Registry to test their integrations without using authentic personal data in the tests. Make it easier to find correct and comprehensive information about a given subject matter."/>
    <x v="0"/>
    <x v="23"/>
    <s v="NO"/>
    <s v="Norwegian Tax Administration"/>
    <x v="1"/>
    <x v="1"/>
    <x v="2"/>
    <x v="2"/>
    <x v="4"/>
    <m/>
    <x v="0"/>
    <x v="0"/>
    <x v="0"/>
    <x v="0"/>
    <m/>
    <m/>
    <m/>
    <m/>
    <m/>
    <m/>
    <s v=" 0 Confident"/>
    <m/>
    <m/>
    <s v="Machine Learning, Deep Learning"/>
    <x v="4"/>
    <x v="3"/>
    <x v="0"/>
    <m/>
    <m/>
    <m/>
    <m/>
    <m/>
    <m/>
    <s v="Internal Management"/>
    <m/>
    <x v="0"/>
    <s v="Incremental / Technical Change"/>
    <b v="0"/>
    <m/>
    <m/>
    <m/>
    <m/>
    <m/>
    <b v="0"/>
    <b v="0"/>
    <m/>
    <m/>
    <m/>
    <m/>
    <m/>
    <m/>
    <m/>
    <b v="0"/>
    <m/>
    <m/>
    <m/>
    <s v="https://www.regjeringen.no/en/dokumenter/nasjonal-strategi-for-kunstig-intelligens/id2685594/?ch=4"/>
    <s v="validated"/>
    <x v="1"/>
  </r>
  <r>
    <n v="173"/>
    <s v="AIWT6-173"/>
    <s v="Statnett - Forecast service for weather"/>
    <s v="https://datascience.statnett.no/2018/04/27/from-idea-to-deployment-a-service-for-estimation-of-failure-probability-on-overhead-lines-based-on-the-current-weather-forecast/"/>
    <s v=" Eirik Lid"/>
    <s v="Forecast service for weather dependent failures on power lines.  Combining Tableau, Python, Splunk and open data from met.no to deliver a realtime forecast of the probability of failure due to wind and lightning on overhead lines."/>
    <x v="0"/>
    <x v="23"/>
    <s v="NO"/>
    <s v="Statnett, the Norwegian electricity transmission system operator"/>
    <x v="0"/>
    <x v="3"/>
    <x v="33"/>
    <x v="1"/>
    <x v="1"/>
    <m/>
    <x v="0"/>
    <x v="10"/>
    <x v="1"/>
    <x v="0"/>
    <s v="A-MLA"/>
    <m/>
    <m/>
    <m/>
    <m/>
    <s v="Minimal-risk"/>
    <s v=" 0 Confident"/>
    <m/>
    <m/>
    <s v="Predictive Analytics, Simulation and Data Visualisation"/>
    <x v="2"/>
    <x v="12"/>
    <x v="0"/>
    <m/>
    <m/>
    <m/>
    <s v="G2G"/>
    <s v="Historical Data"/>
    <s v="Location Data"/>
    <s v="Predictive systems"/>
    <m/>
    <x v="0"/>
    <s v="Incremental / Technical Change"/>
    <b v="0"/>
    <m/>
    <m/>
    <m/>
    <m/>
    <m/>
    <s v="Improved Administration Efficency"/>
    <s v="Improved Administrative Efficiency"/>
    <m/>
    <s v="x"/>
    <s v="x"/>
    <s v="x"/>
    <m/>
    <m/>
    <m/>
    <b v="0"/>
    <m/>
    <m/>
    <m/>
    <s v="https://datascience.statnett.no/2018/04/27/from-idea-to-deployment-a-service-for-estimation-of-failure-probability-on-overhead-lines-based-on-the-current-weather-forecast/ "/>
    <s v="published"/>
    <x v="0"/>
  </r>
  <r>
    <n v="174"/>
    <s v="AIWT6-174"/>
    <s v="TrondHeim - Insolvency Prediction"/>
    <m/>
    <m/>
    <s v="The TrondHeim Municipality has been working on an AI system capable of predicting which companies had a higher chance of become insolvent. This enable the organisation to detect companies at risk at take pre-emptive actions. The predictions were accurate to around 80% a year (an accuracy of 90% would have been much more preferred)."/>
    <x v="3"/>
    <x v="23"/>
    <s v="NO"/>
    <s v="Trondheim Municipality"/>
    <x v="4"/>
    <x v="3"/>
    <x v="6"/>
    <x v="1"/>
    <x v="1"/>
    <m/>
    <x v="0"/>
    <x v="0"/>
    <x v="0"/>
    <x v="0"/>
    <s v="A-MLA"/>
    <s v="5-Services&amp;Benefits"/>
    <s v="5b-Services&amp;Benefit-creditworthinessnp"/>
    <m/>
    <s v="Focus directly natural persons"/>
    <s v="High-risk"/>
    <s v=" 0 Confident"/>
    <m/>
    <m/>
    <s v="Predictive Analytics, Simulation and Data Visualisation"/>
    <x v="2"/>
    <x v="12"/>
    <x v="0"/>
    <m/>
    <m/>
    <m/>
    <s v="G2B"/>
    <s v="Historical Data"/>
    <s v="Historical Data"/>
    <s v="Enforcement"/>
    <m/>
    <x v="0"/>
    <s v="Organizational / Sustained Change"/>
    <s v="Improved Public Service"/>
    <m/>
    <m/>
    <s v="x"/>
    <s v="x"/>
    <m/>
    <b v="0"/>
    <b v="0"/>
    <m/>
    <m/>
    <m/>
    <m/>
    <m/>
    <m/>
    <m/>
    <b v="0"/>
    <m/>
    <m/>
    <m/>
    <s v="https://norden.diva-portal.org/smash/get/diva2:1375500/FULLTEXT01.pdf"/>
    <s v="published"/>
    <x v="0"/>
  </r>
  <r>
    <n v="175"/>
    <s v="AIWT6-175"/>
    <s v="Yeti - self-driving snowploughs at airport"/>
    <s v="https://semcon.com/yeti/"/>
    <m/>
    <s v="​For air traffic to run smoothly, the runways must be totally free from snow. Avinor has, through an innovative procurement process, tested and purchased a system for autonomous snow ploughs at its airports. The system is called Yeti and is developed by the Kongsberg based company Yeti Snow Technology. More efficient snow removal - better service."/>
    <x v="3"/>
    <x v="23"/>
    <s v="NO"/>
    <s v="Yeti Snow Technology"/>
    <x v="3"/>
    <x v="3"/>
    <x v="19"/>
    <x v="2"/>
    <x v="4"/>
    <m/>
    <x v="3"/>
    <x v="13"/>
    <x v="0"/>
    <x v="0"/>
    <m/>
    <m/>
    <m/>
    <m/>
    <m/>
    <m/>
    <s v=" 0 Confident"/>
    <m/>
    <m/>
    <s v="Cognitive Robotics and Process Automation, Connected and Automated Vehicles"/>
    <x v="4"/>
    <x v="3"/>
    <x v="0"/>
    <m/>
    <m/>
    <m/>
    <m/>
    <m/>
    <m/>
    <s v="Internal Management"/>
    <m/>
    <x v="0"/>
    <s v="Organizational / Sustained Change"/>
    <s v="Improved Public Service"/>
    <m/>
    <m/>
    <s v="x"/>
    <s v="x"/>
    <m/>
    <b v="0"/>
    <b v="0"/>
    <m/>
    <m/>
    <m/>
    <m/>
    <m/>
    <m/>
    <m/>
    <b v="0"/>
    <m/>
    <m/>
    <m/>
    <s v="https://ec.europa.eu/digital-single-market/en/news/no-more-stranded-passengers-airports-winter-thanks-self-driving-snow-clearing-vehicles"/>
    <s v="validated"/>
    <x v="1"/>
  </r>
  <r>
    <n v="176"/>
    <s v="AIWT6-176"/>
    <s v="Norway AI for Diagnose and treating Breast cancer "/>
    <s v="https://sciencenorway.no/breast-cancer-cancer-technology/norwegian-researchers-are-developing-a-new-method-for-detecting-breast-cancer/1739574"/>
    <m/>
    <s v="In Norway research is ongoing to be able to diagnose and treat cancer more accurately based on massive and well-structured healthcare datasets Norway maintains. One hospital is working on specific kind of AI with much more precise treatments of cancer based on the datasets we have. The use of  AI since 2,5 years into the project is now already very accurate. "/>
    <x v="0"/>
    <x v="23"/>
    <s v="NO"/>
    <m/>
    <x v="0"/>
    <x v="4"/>
    <x v="18"/>
    <x v="3"/>
    <x v="0"/>
    <m/>
    <x v="0"/>
    <x v="0"/>
    <x v="0"/>
    <x v="0"/>
    <s v="A-MLA"/>
    <m/>
    <m/>
    <s v="12-ClinicalUse"/>
    <m/>
    <s v="High-risk"/>
    <s v=" 0 Confident"/>
    <s v="A11-Medical devices, Reg. (EU) 2017/745"/>
    <m/>
    <s v="Machine Learning, Deep Learning"/>
    <x v="0"/>
    <x v="0"/>
    <x v="0"/>
    <m/>
    <m/>
    <m/>
    <s v="G2G"/>
    <s v="Historical Data"/>
    <s v="Historical Data"/>
    <s v="Public Services and engagement"/>
    <m/>
    <x v="0"/>
    <s v="Transformative / Disruptive"/>
    <b v="0"/>
    <m/>
    <m/>
    <m/>
    <m/>
    <m/>
    <s v="Improved Administration Efficency"/>
    <s v="Improved Administrative Efficiency"/>
    <m/>
    <m/>
    <s v="x"/>
    <s v="x"/>
    <m/>
    <m/>
    <m/>
    <b v="0"/>
    <m/>
    <m/>
    <m/>
    <s v="Tallinn Digital Summit 2019 AI-empowered governments session"/>
    <s v="published"/>
    <x v="0"/>
  </r>
  <r>
    <n v="177"/>
    <s v="AIWT6-177"/>
    <s v="Testing of autonomous vehicles "/>
    <s v=" "/>
    <m/>
    <m/>
    <x v="3"/>
    <x v="2"/>
    <s v="BE2"/>
    <m/>
    <x v="5"/>
    <x v="3"/>
    <x v="19"/>
    <x v="2"/>
    <x v="4"/>
    <m/>
    <x v="3"/>
    <x v="3"/>
    <x v="0"/>
    <x v="0"/>
    <m/>
    <m/>
    <m/>
    <m/>
    <m/>
    <m/>
    <s v=" 0 Confident"/>
    <m/>
    <m/>
    <m/>
    <x v="4"/>
    <x v="3"/>
    <x v="0"/>
    <m/>
    <m/>
    <m/>
    <m/>
    <m/>
    <m/>
    <m/>
    <m/>
    <x v="0"/>
    <s v="Incremental / Technical Change"/>
    <b v="0"/>
    <m/>
    <m/>
    <m/>
    <m/>
    <m/>
    <b v="0"/>
    <b v="0"/>
    <m/>
    <m/>
    <m/>
    <m/>
    <m/>
    <m/>
    <m/>
    <b v="0"/>
    <m/>
    <m/>
    <m/>
    <m/>
    <s v="retired"/>
    <x v="1"/>
  </r>
  <r>
    <n v="178"/>
    <s v="AIWT6-178"/>
    <s v="HAL - classification of documents"/>
    <s v="https://www.regjeringen.no/en/dokumenter/nasjonal-strategi-for-kunstig-intelligens/id2685594/?ch=4#id0022"/>
    <s v="Hafskjold Christine &lt;Christine.Hafskjold@kmd.dep.no&gt;"/>
    <s v="The Ministry of Foreign Affairs (MFA) use ML and NLP to analyse and classify reports from embassies and delegations. Every year, the Ministry of Foreign Affairs (MFA) receives up to 6,000 reports from Norwegian embassies, delegations, etc. Previously it was extremely difficult to navigate all this information. Since the MFA adopted machine learning and NLP to analyse and classify the content of these documents, it has been possible to find almost all relevant information on a given subject matter. The solution is also used to extract key information in reports and prepare summaries._x000a_In the work on developing this solution, the MFA cooperated with the University of Oslo, which provided solutions for categorising the Norwegian language. The plan is to gradually expand the solution with information from archives and external research reports."/>
    <x v="0"/>
    <x v="23"/>
    <s v="NO"/>
    <s v="Ministry of Foreign Affairs"/>
    <x v="0"/>
    <x v="1"/>
    <x v="34"/>
    <x v="3"/>
    <x v="5"/>
    <m/>
    <x v="1"/>
    <x v="1"/>
    <x v="1"/>
    <x v="6"/>
    <s v="A-MLA"/>
    <m/>
    <m/>
    <m/>
    <m/>
    <s v="Minimal-risk"/>
    <s v=" 0 Confident"/>
    <m/>
    <m/>
    <s v="Natural Language Processing, Text Mining and Speech Analytics"/>
    <x v="1"/>
    <x v="2"/>
    <x v="0"/>
    <m/>
    <m/>
    <m/>
    <s v="G2G"/>
    <s v="Dynamic Data"/>
    <s v="Streaming Data"/>
    <s v="Internal Management"/>
    <m/>
    <x v="1"/>
    <s v="Incremental / Technical Change"/>
    <b v="0"/>
    <m/>
    <m/>
    <m/>
    <m/>
    <m/>
    <s v="Improved Administration Efficency"/>
    <s v="Improved Administrative Efficiency"/>
    <s v="x"/>
    <s v="x"/>
    <m/>
    <s v="x"/>
    <m/>
    <m/>
    <m/>
    <s v="Open government capabilities"/>
    <m/>
    <s v="x"/>
    <m/>
    <s v="1st Peer Learning Workshop AI watch, "/>
    <s v="published"/>
    <x v="0"/>
  </r>
  <r>
    <n v="179"/>
    <s v="AIWT6-179"/>
    <s v="Tax Authorities using predictive analytics to improve their hit rate which the police is using"/>
    <s v=" "/>
    <m/>
    <s v=" Predictive modelling is used to identify groups of taxpayers with an increased risk of tax evasion. The model divides taxpayers into categories according to their risk of making mistakes. "/>
    <x v="0"/>
    <x v="23"/>
    <s v="NO"/>
    <s v="Norwegian National Security Authority"/>
    <x v="5"/>
    <x v="5"/>
    <x v="9"/>
    <x v="2"/>
    <x v="4"/>
    <m/>
    <x v="2"/>
    <x v="2"/>
    <x v="0"/>
    <x v="0"/>
    <m/>
    <m/>
    <m/>
    <m/>
    <m/>
    <m/>
    <s v=" 0 Confident"/>
    <m/>
    <m/>
    <m/>
    <x v="4"/>
    <x v="3"/>
    <x v="0"/>
    <m/>
    <m/>
    <m/>
    <m/>
    <m/>
    <m/>
    <m/>
    <m/>
    <x v="0"/>
    <s v="Organizational / Sustained Change"/>
    <s v="Improved Public Service"/>
    <m/>
    <m/>
    <s v="x"/>
    <s v="x"/>
    <m/>
    <b v="0"/>
    <b v="0"/>
    <m/>
    <m/>
    <m/>
    <m/>
    <m/>
    <m/>
    <m/>
    <b v="0"/>
    <m/>
    <m/>
    <m/>
    <s v="https://www.computerweekly.com/news/252439133/Norwegian-Tax-Administration-combats-economic-crime-through-IT-system"/>
    <s v="validated"/>
    <x v="1"/>
  </r>
  <r>
    <n v="180"/>
    <s v="AIWT6-180"/>
    <s v="Use of NLP for auditing"/>
    <s v=" "/>
    <s v="Hafskjold Christine &lt;Christine.Hafskjold@kmd.dep.no&gt;"/>
    <s v="The Office of the auditor general in Norway uses NLP to audit documents in areas with vast information sources, and sources in different languages. The goal is to reach a more efficient public sector."/>
    <x v="0"/>
    <x v="23"/>
    <s v="NO"/>
    <s v="Office of the Auditor General"/>
    <x v="1"/>
    <x v="1"/>
    <x v="1"/>
    <x v="2"/>
    <x v="4"/>
    <m/>
    <x v="1"/>
    <x v="1"/>
    <x v="0"/>
    <x v="0"/>
    <m/>
    <m/>
    <m/>
    <m/>
    <m/>
    <m/>
    <s v=" 0 Confident"/>
    <m/>
    <m/>
    <s v="Natural Language Processing, Text Mining and Speech Analytics"/>
    <x v="4"/>
    <x v="3"/>
    <x v="0"/>
    <m/>
    <m/>
    <m/>
    <m/>
    <m/>
    <m/>
    <s v="Internal Management"/>
    <m/>
    <x v="0"/>
    <s v="Incremental / Technical Change"/>
    <s v="Improved Public Service"/>
    <m/>
    <m/>
    <s v="x"/>
    <s v="x"/>
    <m/>
    <b v="0"/>
    <b v="0"/>
    <m/>
    <m/>
    <m/>
    <m/>
    <m/>
    <m/>
    <m/>
    <b v="0"/>
    <m/>
    <m/>
    <m/>
    <s v="1st Peer Learning Workshop AI watch"/>
    <s v="validated"/>
    <x v="1"/>
  </r>
  <r>
    <n v="181"/>
    <s v="AIWT6-181"/>
    <s v="Canard - Speed camera system to flag potential traffic rules infringement"/>
    <s v="https://www.canard.gitd.gov.pl/cms/web/portal/o-projekcie-pois"/>
    <m/>
    <s v="EU financed system allows speed cameras installed at road junctures to derive information from the photographs and flag potential traffic rules infringement. The decision to fine the driver is not automatic, the system serves rather as an initial sorting mechanism that makes the work of CANARD employees more efficient."/>
    <x v="0"/>
    <x v="14"/>
    <s v="PL"/>
    <s v="Automated Traffic Supervision Center"/>
    <x v="0"/>
    <x v="5"/>
    <x v="9"/>
    <x v="4"/>
    <x v="9"/>
    <n v="2015"/>
    <x v="5"/>
    <x v="6"/>
    <x v="1"/>
    <x v="0"/>
    <s v="A-MLA"/>
    <m/>
    <m/>
    <m/>
    <s v="Use critical realtime data"/>
    <s v="Limited-risk"/>
    <s v=" 0 Confident"/>
    <m/>
    <m/>
    <s v="Computer Vision and Identity Recognition"/>
    <x v="3"/>
    <x v="7"/>
    <x v="0"/>
    <m/>
    <m/>
    <m/>
    <s v="G2G"/>
    <s v="Dynamic Data"/>
    <s v="Location Data"/>
    <s v="Enforcement"/>
    <m/>
    <x v="0"/>
    <s v="Organizational / Sustained Change"/>
    <b v="0"/>
    <m/>
    <m/>
    <m/>
    <m/>
    <m/>
    <s v="Improved Administration Efficency"/>
    <s v="Improved Administrative Efficiency"/>
    <m/>
    <s v="x"/>
    <m/>
    <s v="x"/>
    <m/>
    <m/>
    <m/>
    <b v="0"/>
    <m/>
    <m/>
    <m/>
    <s v="https://www.canard.gitd.gov.pl/cms/"/>
    <s v="published"/>
    <x v="0"/>
  </r>
  <r>
    <n v="182"/>
    <s v="AIWT6-182"/>
    <s v="State Clearance Chamber - Financial risk indicator"/>
    <s v=" "/>
    <m/>
    <s v="This AI compiles a risk indicator based on collected financial data from financial institutions to determine whether account holders are more likely to conduct illegal activities. If the suspicious activity is detected, at the request of the tax authorities the bank will be able to freeze suspicious accounts. The system is run by the State Clearance Chamber, a key entity of the Polish payment system infrastructure, that renders complex clearing services and other bank services."/>
    <x v="0"/>
    <x v="14"/>
    <s v="PL"/>
    <s v="Krajowa Izba Rozliczeniowa S.A (State_x000a_ Clearance Chamber), Krajowa Izba Rozliczeniowa S.A (State Clearance Chamber)"/>
    <x v="0"/>
    <x v="1"/>
    <x v="1"/>
    <x v="3"/>
    <x v="5"/>
    <m/>
    <x v="4"/>
    <x v="5"/>
    <x v="0"/>
    <x v="11"/>
    <s v="C-STA"/>
    <m/>
    <m/>
    <m/>
    <s v="Focus directly natural persons"/>
    <s v="Limited-risk"/>
    <s v=" 0 Confident"/>
    <m/>
    <m/>
    <s v="Expert and Rule based Systems, Algorithmic Decision Making"/>
    <x v="2"/>
    <x v="9"/>
    <x v="0"/>
    <m/>
    <m/>
    <m/>
    <s v="G2G"/>
    <s v="Historical Data"/>
    <s v="Historical Data"/>
    <s v="Enforcement"/>
    <m/>
    <x v="0"/>
    <s v="Transformative / Disruptive"/>
    <b v="0"/>
    <m/>
    <m/>
    <m/>
    <m/>
    <m/>
    <s v="Improved Administration Efficency"/>
    <s v="Improved Administrative Efficiency"/>
    <m/>
    <s v="x"/>
    <s v="x"/>
    <s v="x"/>
    <m/>
    <m/>
    <m/>
    <b v="0"/>
    <m/>
    <m/>
    <m/>
    <s v="https://epf.org.pl/en/wp-content/uploads/sites/3/2019/05/alGOVrithms-State-of-Play-Report.pdf"/>
    <s v="published"/>
    <x v="0"/>
  </r>
  <r>
    <n v="183"/>
    <s v="AIWT6-183"/>
    <s v="MLSP - Profiling of the unemployed"/>
    <s v=" "/>
    <m/>
    <s v="As early as in 2012, the Polish Ministry of Labour and Social Policy (MLSP) started working on the reform of 340 labour offices (PUP - Powiatowe Urzędy Pracy), charged with analysing the trends and supporting the development of the labour market. The urgency of the reform was underlined by a general perception of PUPs being inefficient, understaffed and unfit to address the challenges posed by the modern labour market. _x000a_With that reform in mind - and without significant public spending increases at hand – the MLSP has scoped possible solutions that would ensure more efficient budget allocation. In this light, resorting to an automated profiling system for unemployment came across as a modern, cost efficient and individualized method of service delivery._x000a_The process of automated profiling divides unemployed persons in three categories, taking into consideration a number of individual characteristics. Assignment to a given category determines what types of programs a beneficiary is eligible for (e.g. job placement, vocational training, apprenticeship, activation allowance). The system is based on data collected during an initial interview (e.g.. age, gender, disability and duration of unemployment), and a subsequent computer-based test that scores 24 different dimensions. Assignment to one of the three profile groups indicates the needed level of support and resource burden. Importantly, in one case categorization translates into life-changing, binary decisions: state support or lack thereof._x000a_However, the use of this AI system has received criticism from both within the organisation and outside. Firstly, the underlying working of the AI system is opaque as citizens are not made aware of the score received nor of how this score has been determined. Furthermore, the idea behind the profiling mechanism was to serve solely as an advisory tool, while retaining a human in the loop who would have the final say on the appropriateness of the categorization. _x000a_Surprisingly - as a study found out - less than 1 in 100 decisions made by the algorithm have been questioned by the responsible clerks. Excluding a belief in the outstanding precision of the algorithm, other reasons for not challenging automated decisions include lack of time to consider more details; fear of repercussions from supervisors; and a presumption of objectivity of the process - all in all rendering what was supposed to be an advisory mechanism the ultimate decision-maker._x000a_Many unemployed persons have complained through administrative courts, claiming the categorization to be unjust. The Supreme Audit Office carried out a thorough control of PUPs, only to conclude about the ineffectiveness of the profiling system and its potential to lead to discrimination. Finally, the Human Rights Commissioner filed a formal complaint to the Constitutional Tribunal over a procedural issue, and the latter ruled that the profiling tool was unconstitutional. As of June 14th 2019, the system has been officially dismantled by the government._x000a_"/>
    <x v="0"/>
    <x v="14"/>
    <s v="PL"/>
    <s v="Polish Ministry of Labour and Social Policy"/>
    <x v="1"/>
    <x v="0"/>
    <x v="0"/>
    <x v="0"/>
    <x v="4"/>
    <m/>
    <x v="4"/>
    <x v="5"/>
    <x v="0"/>
    <x v="0"/>
    <m/>
    <s v="4-Employement"/>
    <m/>
    <m/>
    <m/>
    <s v="High-risk"/>
    <s v=" 0 Confident"/>
    <m/>
    <m/>
    <s v="Expert and Rule based Systems, Algorithmic Decision Making"/>
    <x v="4"/>
    <x v="3"/>
    <x v="0"/>
    <m/>
    <m/>
    <m/>
    <m/>
    <m/>
    <m/>
    <s v="Adjudication"/>
    <m/>
    <x v="0"/>
    <s v="Organizational / Sustained Change"/>
    <s v="Improved Public Service"/>
    <m/>
    <m/>
    <s v="x"/>
    <s v="x"/>
    <m/>
    <b v="0"/>
    <b v="0"/>
    <m/>
    <m/>
    <m/>
    <m/>
    <m/>
    <m/>
    <m/>
    <b v="0"/>
    <m/>
    <m/>
    <m/>
    <s v="https://www.sciencedirect.com/science/article/abs/pii/S0308596120300689"/>
    <s v="validated"/>
    <x v="1"/>
  </r>
  <r>
    <n v="184"/>
    <s v="AIWT6-184"/>
    <s v="Nursery - Child Recruitment System"/>
    <s v="https://epf.org.pl/en/wp-content/uploads/sites/3/2019/05/alGOVrithms-State-of-Play-Report.pdf"/>
    <m/>
    <s v="Nursery child recruitment system developed for Wrocław municipality by a private vendor. The algorithm takes into account data provided by parents during the registration, calculates the score and automatically assigns children into individual nurseries."/>
    <x v="3"/>
    <x v="14"/>
    <s v="PL"/>
    <s v="Wroclaw Municipality"/>
    <x v="1"/>
    <x v="9"/>
    <x v="23"/>
    <x v="2"/>
    <x v="4"/>
    <m/>
    <x v="4"/>
    <x v="5"/>
    <x v="0"/>
    <x v="0"/>
    <m/>
    <m/>
    <m/>
    <m/>
    <m/>
    <m/>
    <s v=" 0 Confident"/>
    <m/>
    <m/>
    <s v="Expert and Rule based Systems, Algorithmic Decision Making"/>
    <x v="4"/>
    <x v="3"/>
    <x v="0"/>
    <m/>
    <m/>
    <m/>
    <m/>
    <m/>
    <m/>
    <s v="Adjudication"/>
    <m/>
    <x v="0"/>
    <s v="Organizational / Sustained Change"/>
    <s v="Improved Public Service"/>
    <m/>
    <s v="x"/>
    <m/>
    <s v="x"/>
    <m/>
    <b v="0"/>
    <b v="0"/>
    <m/>
    <m/>
    <m/>
    <m/>
    <m/>
    <m/>
    <m/>
    <b v="0"/>
    <m/>
    <m/>
    <m/>
    <s v="https://algorithmwatch.org/en/automating-society-poland/"/>
    <s v="validated"/>
    <x v="1"/>
  </r>
  <r>
    <n v="185"/>
    <s v="AIWT6-185"/>
    <s v="Parking ticket collection system - License plate scanning"/>
    <s v=" "/>
    <m/>
    <s v="This AI uses image recogntion systems on a car which scans the license plates of surrounding cars parked in the area. The number plate is then scanned in the database whether the parking spot has been paid for. "/>
    <x v="3"/>
    <x v="14"/>
    <s v="PL"/>
    <m/>
    <x v="5"/>
    <x v="8"/>
    <x v="17"/>
    <x v="2"/>
    <x v="4"/>
    <m/>
    <x v="5"/>
    <x v="6"/>
    <x v="0"/>
    <x v="0"/>
    <m/>
    <m/>
    <m/>
    <m/>
    <m/>
    <m/>
    <s v=" 0 Confident"/>
    <m/>
    <m/>
    <s v="Computer Vision and Identity Recognition"/>
    <x v="4"/>
    <x v="3"/>
    <x v="0"/>
    <m/>
    <m/>
    <m/>
    <m/>
    <m/>
    <m/>
    <s v="Enforcement"/>
    <m/>
    <x v="0"/>
    <s v="Organizational / Sustained Change"/>
    <s v="Improved Public Service"/>
    <m/>
    <m/>
    <s v="x"/>
    <s v="x"/>
    <m/>
    <b v="0"/>
    <b v="0"/>
    <m/>
    <m/>
    <m/>
    <m/>
    <m/>
    <m/>
    <m/>
    <b v="0"/>
    <m/>
    <m/>
    <m/>
    <s v="1st Peer Learning Workshop AI watch"/>
    <s v="validated"/>
    <x v="1"/>
  </r>
  <r>
    <n v="186"/>
    <s v="AIWT6-186"/>
    <s v="Home Quarantine - app on COVID-19 risk"/>
    <s v="https://www.gov.pl/web/cyfryzacja/aplikacja-kwarantanna-domowa--ruszyl-proces-jej-udostepniania"/>
    <m/>
    <s v="The Polish government has developed the free Home Quarantine app for both iPhone and Android, which allows the police to check that individuals do not break quarantine; those who do may be fined up to (at the moment this case was documented, in 2020) PLN 5,000 and also offers support to those who are quarantined. Once users activate the app by entering a phone number and a code sent via SMS, they send a reference photo. Every so often the app sends an unscheduled request for a new photo to be sent within 20 minutes. The system checks both the person (using facial recognition) and the location, essentially replicating what would otherwise be a visit from a police officer. Non-quarantined people cannot sign up, as the app is connected to a database of telephone numbers belonging to those ordered into quarantine. The app also gives access to relevant health information and a hotline. The government intends to add more functionality to the app over time."/>
    <x v="0"/>
    <x v="14"/>
    <s v="PL"/>
    <m/>
    <x v="0"/>
    <x v="4"/>
    <x v="13"/>
    <x v="1"/>
    <x v="2"/>
    <m/>
    <x v="5"/>
    <x v="6"/>
    <x v="1"/>
    <x v="0"/>
    <s v="A-MLA"/>
    <m/>
    <m/>
    <m/>
    <m/>
    <s v="Minimal-risk"/>
    <s v=" 0 Confident"/>
    <m/>
    <m/>
    <s v="Computer Vision and Identity Recognition"/>
    <x v="2"/>
    <x v="4"/>
    <x v="0"/>
    <m/>
    <m/>
    <m/>
    <s v="G2C"/>
    <s v="Dynamic Data"/>
    <s v="Dynamic Data"/>
    <s v="Enforcement"/>
    <m/>
    <x v="0"/>
    <s v="Organizational / Sustained Change"/>
    <s v="Improved Public Service"/>
    <m/>
    <m/>
    <s v="x"/>
    <s v="x"/>
    <m/>
    <b v="0"/>
    <b v="0"/>
    <m/>
    <m/>
    <m/>
    <m/>
    <m/>
    <m/>
    <m/>
    <b v="0"/>
    <m/>
    <m/>
    <m/>
    <s v="https://www.gov.pl/web/cyfryzacja/aplikacja-kwarantanna-domowa--ruszyl-proces-jej-udostepniania "/>
    <s v="published"/>
    <x v="0"/>
  </r>
  <r>
    <n v="187"/>
    <s v="AIWT6-187"/>
    <s v="Voicebots in government"/>
    <s v=" "/>
    <m/>
    <s v="Within the government, there are a number of Voicebots already in place."/>
    <x v="0"/>
    <x v="14"/>
    <s v="PL"/>
    <m/>
    <x v="5"/>
    <x v="1"/>
    <x v="2"/>
    <x v="2"/>
    <x v="4"/>
    <m/>
    <x v="1"/>
    <x v="1"/>
    <x v="0"/>
    <x v="0"/>
    <m/>
    <m/>
    <m/>
    <m/>
    <m/>
    <m/>
    <s v=" 0 Confident"/>
    <m/>
    <m/>
    <s v="Chatbots, Intelligent Digital Assistants, Virtual Agents and Recommendation Systems"/>
    <x v="4"/>
    <x v="3"/>
    <x v="0"/>
    <m/>
    <m/>
    <m/>
    <m/>
    <m/>
    <m/>
    <s v="Public Services and engagement"/>
    <m/>
    <x v="0"/>
    <s v="Incremental / Technical Change"/>
    <b v="0"/>
    <m/>
    <m/>
    <m/>
    <m/>
    <m/>
    <b v="0"/>
    <b v="0"/>
    <m/>
    <m/>
    <m/>
    <m/>
    <m/>
    <m/>
    <m/>
    <b v="0"/>
    <m/>
    <m/>
    <m/>
    <s v="Tallinn Digital Summit 2019 AI-empowered governments session"/>
    <s v="validated"/>
    <x v="1"/>
  </r>
  <r>
    <n v="188"/>
    <s v="AIWT6-188"/>
    <s v="AI against sexual abuse - Search and detection"/>
    <s v=" "/>
    <m/>
    <s v="There is usage of AI is in the search and detection of content leading to sexual abuse of children. This tool both reduces the psychological damage of staff searching for these files as well as enabling the government to react as fast as possible to these situations."/>
    <x v="0"/>
    <x v="14"/>
    <s v="PL"/>
    <m/>
    <x v="5"/>
    <x v="0"/>
    <x v="8"/>
    <x v="2"/>
    <x v="4"/>
    <m/>
    <x v="3"/>
    <x v="3"/>
    <x v="0"/>
    <x v="0"/>
    <m/>
    <m/>
    <m/>
    <m/>
    <m/>
    <m/>
    <s v=" 0 Confident"/>
    <m/>
    <m/>
    <s v="Cognitive Robotics and Process Automation, Connected and Automated Vehicles"/>
    <x v="4"/>
    <x v="3"/>
    <x v="0"/>
    <m/>
    <m/>
    <m/>
    <m/>
    <m/>
    <m/>
    <s v="Enforcement"/>
    <m/>
    <x v="0"/>
    <s v="Organizational / Sustained Change"/>
    <s v="Improved Public Service"/>
    <m/>
    <m/>
    <s v="x"/>
    <s v="x"/>
    <m/>
    <b v="0"/>
    <b v="0"/>
    <m/>
    <m/>
    <m/>
    <m/>
    <m/>
    <m/>
    <m/>
    <b v="0"/>
    <m/>
    <m/>
    <m/>
    <s v="Tallinn Digital Summit 2019 AI-empowered governments session"/>
    <s v="validated"/>
    <x v="1"/>
  </r>
  <r>
    <n v="189"/>
    <s v="AIWT6-189"/>
    <s v="RAJS - Random Allocation of Judges System"/>
    <s v=" "/>
    <m/>
    <s v="System that randomly matches judges with cases, developed by the Ministry of Justice to ensure judicial impartiality."/>
    <x v="0"/>
    <x v="14"/>
    <s v="PL"/>
    <s v="All courts in Poland - Ministry of Justice"/>
    <x v="1"/>
    <x v="5"/>
    <x v="22"/>
    <x v="2"/>
    <x v="4"/>
    <m/>
    <x v="4"/>
    <x v="12"/>
    <x v="0"/>
    <x v="0"/>
    <m/>
    <m/>
    <m/>
    <m/>
    <m/>
    <m/>
    <s v=" 0 Confident"/>
    <m/>
    <m/>
    <s v="Machine Learning, Deep Learning"/>
    <x v="4"/>
    <x v="3"/>
    <x v="0"/>
    <m/>
    <m/>
    <m/>
    <m/>
    <m/>
    <m/>
    <s v="Internal Management"/>
    <m/>
    <x v="0"/>
    <s v="Incremental / Technical Change"/>
    <s v="Improved Public Service"/>
    <m/>
    <s v="x"/>
    <m/>
    <s v="x"/>
    <m/>
    <b v="0"/>
    <b v="0"/>
    <m/>
    <m/>
    <m/>
    <m/>
    <m/>
    <m/>
    <m/>
    <b v="0"/>
    <m/>
    <m/>
    <m/>
    <s v="https://epf.org.pl/en/wp-content/uploads/sites/3/2019/05/alGOVrithms-State-of-Play-Report.pdf#page=13&amp;zoom=100,0,0"/>
    <s v="validated"/>
    <x v="1"/>
  </r>
  <r>
    <n v="190"/>
    <s v="AIWT6-190"/>
    <s v="Fighting Disinformation AI"/>
    <s v=" "/>
    <m/>
    <s v="This AI-tool is tasked with identifying disinformation activities online in order to detect topics which might require a response from the government."/>
    <x v="0"/>
    <x v="23"/>
    <s v="NO"/>
    <s v="Norwegian Tax Administration (NTA)"/>
    <x v="1"/>
    <x v="6"/>
    <x v="35"/>
    <x v="2"/>
    <x v="4"/>
    <m/>
    <x v="1"/>
    <x v="1"/>
    <x v="0"/>
    <x v="0"/>
    <m/>
    <m/>
    <m/>
    <m/>
    <m/>
    <m/>
    <s v=" 0 Confident"/>
    <m/>
    <m/>
    <s v="Natural Language Processing, Text Mining and Speech Analytics"/>
    <x v="4"/>
    <x v="3"/>
    <x v="0"/>
    <m/>
    <m/>
    <m/>
    <m/>
    <m/>
    <m/>
    <s v="Enforcement"/>
    <m/>
    <x v="0"/>
    <s v="Incremental / Technical Change"/>
    <s v="Improved Public Service"/>
    <m/>
    <m/>
    <s v="x"/>
    <s v="x"/>
    <m/>
    <b v="0"/>
    <b v="0"/>
    <m/>
    <m/>
    <m/>
    <m/>
    <m/>
    <m/>
    <m/>
    <b v="0"/>
    <m/>
    <m/>
    <m/>
    <s v="Tallinn Digital Summit 2019 Smart City Session  https://www.youtube.com/watch?v=y3Ui2-5Hio4"/>
    <s v="validated"/>
    <x v="1"/>
  </r>
  <r>
    <n v="192"/>
    <s v="AIWT6-192"/>
    <s v="Portugal -  Predicting long term unemployment"/>
    <s v=" "/>
    <s v="Leid Zejnilović "/>
    <s v="This project builds upon unemployment data held by the public employment service with additional data sources in order to produce a score reflecting the risk of a person to become long term unemployment (12 months or longer). This will enable the agency to tailor actions to this person. "/>
    <x v="0"/>
    <x v="24"/>
    <s v="PT"/>
    <s v="Instituto  de Emprego e Formação Profissional (IEFP)"/>
    <x v="0"/>
    <x v="0"/>
    <x v="0"/>
    <x v="3"/>
    <x v="1"/>
    <m/>
    <x v="4"/>
    <x v="10"/>
    <x v="0"/>
    <x v="0"/>
    <s v="B-LGA"/>
    <s v="4-Employement"/>
    <m/>
    <m/>
    <s v="Focus directly natural persons"/>
    <s v="Limited-risk"/>
    <s v=" 0 Confident"/>
    <m/>
    <m/>
    <s v="Predictive Analytics, Simulation and Data Visualisation"/>
    <x v="2"/>
    <x v="12"/>
    <x v="0"/>
    <m/>
    <m/>
    <m/>
    <s v="G2G"/>
    <s v="Historical Data"/>
    <s v="Historical Data"/>
    <s v="Public Services and engagement"/>
    <m/>
    <x v="0"/>
    <s v="Incremental / Technical Change"/>
    <b v="0"/>
    <m/>
    <m/>
    <m/>
    <m/>
    <m/>
    <s v="Improved Administration Efficency"/>
    <s v="Improved Administrative Efficiency"/>
    <m/>
    <m/>
    <s v="x"/>
    <m/>
    <m/>
    <m/>
    <m/>
    <b v="0"/>
    <m/>
    <m/>
    <m/>
    <s v="https://online.ucpress.edu/gp/article-abstract/1/1/12908/110741"/>
    <s v="published"/>
    <x v="0"/>
  </r>
  <r>
    <n v="193"/>
    <s v="AIWT6-193"/>
    <s v="Failstopper - Study the compressed air system of the vehicle "/>
    <s v="https://www.inesctec.pt/en/projects/failstopper#intro, _x000a_https://www.researchgate.net/project/FailStopper-Early-failure-detection-of-public-transport-vehicles-in-operational-context"/>
    <s v="Gustavo De Assis Costa"/>
    <s v="The project aims, through sensors, to study the compressed air system of the vehicle (installed on the roof) which, according to the researcher, allows the &quot;performance of the secondary suspension&quot;, an element responsible for &quot;keeping the vehicle level with station platforms&quot;. Researchers from INESC TEC, in Porto, launched a project that aims to &quot;combat and anticipate leveling failures&quot; of Metro do Porto vehicles. The 'FailStopper' project was one of the 15 projects approved in the Scientific Research and Technological Development contest in Data Science and Artificial Intelligence in Public Administration, an initiative of the Foundation for Science and Technology (FCT) that joins the Ministry of Science, Technology and Higher Education and the Ministry of Administrative Modernization."/>
    <x v="3"/>
    <x v="24"/>
    <s v="PT"/>
    <s v="Metro do Porto"/>
    <x v="4"/>
    <x v="3"/>
    <x v="19"/>
    <x v="4"/>
    <x v="7"/>
    <m/>
    <x v="0"/>
    <x v="0"/>
    <x v="0"/>
    <x v="0"/>
    <s v="A-MLA"/>
    <m/>
    <m/>
    <m/>
    <m/>
    <s v="Minimal-risk"/>
    <s v=" 0 Confident"/>
    <m/>
    <m/>
    <s v="Cognitive Robotics and Process Automation, Connected and Automated Vehicles"/>
    <x v="2"/>
    <x v="9"/>
    <x v="0"/>
    <m/>
    <m/>
    <m/>
    <s v="G2B"/>
    <s v="Dynamic Data"/>
    <s v="Dynamic Data"/>
    <s v="Internal Management"/>
    <m/>
    <x v="0"/>
    <s v="Organizational / Sustained Change"/>
    <s v="Improved Public Service"/>
    <m/>
    <m/>
    <s v="x"/>
    <s v="x"/>
    <m/>
    <b v="0"/>
    <b v="0"/>
    <m/>
    <m/>
    <m/>
    <m/>
    <m/>
    <m/>
    <m/>
    <b v="0"/>
    <m/>
    <m/>
    <m/>
    <s v="https://noticias.up.pt/ha-uma-avaria-no-metro-do-porto-o-inesc-tec-ajuda/"/>
    <s v="published"/>
    <x v="0"/>
  </r>
  <r>
    <n v="194"/>
    <s v="AIWT6-194"/>
    <s v="EPISA - Entity and property inference for semantic archives"/>
    <s v="https://www.inesctec.pt/en/projects/episa#technical_sheet"/>
    <s v="Carla Lopes _x000a_carla.lopes@inesctec.pt"/>
    <s v="EPISA uses natural language processing, entity recognition, and automatic learning methods in order to explore the records of documents and documents themselves if they are in digital form. From the descriptions produced by archivists, entities and relationships will be extracted that will populate a description model, semantically richer than the current one and easier to deal with automatically. "/>
    <x v="0"/>
    <x v="24"/>
    <s v="PT"/>
    <s v="National Archive of Torre do Tombo "/>
    <x v="0"/>
    <x v="7"/>
    <x v="12"/>
    <x v="3"/>
    <x v="7"/>
    <n v="2022"/>
    <x v="0"/>
    <x v="0"/>
    <x v="0"/>
    <x v="0"/>
    <s v="A-MLA"/>
    <m/>
    <m/>
    <m/>
    <m/>
    <s v="Minimal-risk"/>
    <s v=" 0 Confident"/>
    <m/>
    <m/>
    <s v="Natural Language Processing, Text Mining and Speech Analytics"/>
    <x v="1"/>
    <x v="5"/>
    <x v="0"/>
    <m/>
    <m/>
    <m/>
    <s v="G2G"/>
    <s v="Dynamic Data"/>
    <s v="Streaming Data"/>
    <s v="Internal Management"/>
    <m/>
    <x v="1"/>
    <s v="Incremental / Technical Change"/>
    <b v="0"/>
    <m/>
    <m/>
    <m/>
    <m/>
    <m/>
    <s v="Improved Administration Efficency"/>
    <s v="Improved Administrative Efficiency"/>
    <m/>
    <m/>
    <s v="x"/>
    <m/>
    <m/>
    <m/>
    <m/>
    <b v="0"/>
    <m/>
    <m/>
    <m/>
    <s v="https://www.inesctec.pt/en/news/inesc-tec-wants-to-digitise-the-largest-documental-collection-of-portugal#about"/>
    <s v="published"/>
    <x v="0"/>
  </r>
  <r>
    <n v="195"/>
    <s v="AIWT6-195"/>
    <s v="Data2Help - Optimizing the allocation of resources for a faster response to medical emergencies"/>
    <s v="https://www.fct.pt/media/docs/Brochura_ResearchinDataScienceandAIappliedtoPA.pdf"/>
    <s v="Vasco Miguel Gomes Nunes Manquinho"/>
    <s v="The objective of the Data2Help project is to provide INEM with new tools to improve its operational results by optimizing the allocation of resources, resulting in a better and faster response to medical emergencies in Portugal. The Data2Help project focuses on: (1) integrating INEM's information systems with other relevant external data (eg meteorology, epidemics, demography, forest fires, etc.), (2) through the analysis of historical data, developing predictive models for emergency vehicle requests in each geographic area, and (3) optimize the allocation of INEM resources based on predictive models in order to improve response times to medical emergencies."/>
    <x v="0"/>
    <x v="24"/>
    <s v="PT"/>
    <s v="National Institute of Medical Emergency"/>
    <x v="0"/>
    <x v="4"/>
    <x v="21"/>
    <x v="3"/>
    <x v="0"/>
    <m/>
    <x v="2"/>
    <x v="10"/>
    <x v="3"/>
    <x v="0"/>
    <s v="B-LGA"/>
    <m/>
    <m/>
    <m/>
    <m/>
    <s v="Minimal-risk"/>
    <s v=" 0 Confident"/>
    <m/>
    <m/>
    <s v="Expert and Rule based Systems, Algorithmic Decision Making"/>
    <x v="2"/>
    <x v="9"/>
    <x v="0"/>
    <m/>
    <m/>
    <m/>
    <s v="G2B"/>
    <s v="Dynamic Data"/>
    <s v="Streaming Data"/>
    <s v="Internal Management"/>
    <m/>
    <x v="3"/>
    <s v="Incremental / Technical Change"/>
    <s v="Improved Public Service"/>
    <m/>
    <s v="x"/>
    <m/>
    <s v="x"/>
    <m/>
    <b v="0"/>
    <b v="0"/>
    <m/>
    <m/>
    <m/>
    <m/>
    <m/>
    <m/>
    <m/>
    <b v="0"/>
    <m/>
    <m/>
    <m/>
    <s v="https://www.alert-online.com/br/news/health-portal/inteligencia-artificial-vai-ser-aplicada-as-emergencias-medicas"/>
    <s v="published"/>
    <x v="0"/>
  </r>
  <r>
    <n v="196"/>
    <s v="AIWT6-196"/>
    <s v="CCM-SNS - Verification of medical prescriptions"/>
    <s v="https://www.fct.pt/media/docs/Brochura_ResearchinDataScienceandAIappliedtoPA.pdf"/>
    <m/>
    <s v="In Portugal, the Control and monitoringCenter from the Portuguese Public National Health Service (CCM-SNS), uses data from several databases, in order to detect and fight prescription fraud. It follows a paperless prescription program and the electronic medical prescriptions system which were both implemented in 2016 and made mandatory for the public sector. During the first seven years, the central unit detected irregularities amounting to hundreds of millions of euros, and was instrumental in starting many prosecution for fraud in the health system. According to the Ministry of Health, in the first semester of 2017, the Invoice Control Center processed 356.2 million Euros' worth of prescriptions and flagged 21.1 millions euros to the State prosecutor."/>
    <x v="0"/>
    <x v="24"/>
    <s v="PT"/>
    <s v="Portuguese Public National Health Service (Centro de Controlo e Monitorização do Sistema Nacional de Saúde)"/>
    <x v="0"/>
    <x v="4"/>
    <x v="21"/>
    <x v="3"/>
    <x v="0"/>
    <m/>
    <x v="0"/>
    <x v="0"/>
    <x v="0"/>
    <x v="0"/>
    <s v="A-MLA"/>
    <s v="6-LawEnforcement"/>
    <m/>
    <m/>
    <s v="Focus directly natural persons"/>
    <s v="Limited-risk"/>
    <s v=" 0 Confident"/>
    <m/>
    <m/>
    <s v="Machine Learning, Deep Learning"/>
    <x v="3"/>
    <x v="13"/>
    <x v="0"/>
    <m/>
    <m/>
    <m/>
    <s v="G2G"/>
    <s v="Historical Data"/>
    <s v="Historical Data"/>
    <s v="Enforcement"/>
    <m/>
    <x v="0"/>
    <s v="Transformative / Disruptive"/>
    <b v="0"/>
    <m/>
    <m/>
    <m/>
    <m/>
    <m/>
    <s v="Improved Administration Efficency"/>
    <s v="Improved Administrative Efficiency"/>
    <m/>
    <m/>
    <s v="x"/>
    <s v="x"/>
    <m/>
    <m/>
    <s v="x"/>
    <b v="0"/>
    <m/>
    <m/>
    <m/>
    <s v="https://algorithmwatch.org/en/story/portugal-automated-verification-prescriptions-medical-fraud/"/>
    <s v="published"/>
    <x v="0"/>
  </r>
  <r>
    <n v="197"/>
    <s v="AIWT6-197"/>
    <s v="Derm.AI - Tele Dermatological Screening"/>
    <s v="https://www.fct.pt/media/docs/Brochura_ResearchinDataScienceandAIappliedtoPA.pdf"/>
    <s v="Maria João Medeiros de Vasconcelos_x000a_Associação Fraunhofer Portugal Research and FCT _x000a_Av. D. Carlos I, 126_x000a_1249-074 Lisboa_x000a_Portugal_x000a_Tel: 213 924 300_x000a_Fax: 213 956 519"/>
    <s v=" Use of AI to enhance Tele.Dermatological Screening. Decreased skin cancer morbidity and mortality - Optimization of health processes through the integration of AI technologies in a real environment. Usage of Artificial Intelligence to Power Teledermatological Screening, Fraunhofer AICOS’ most recent project, pioneers in being fully integrated with the Primary Care Units and Hospital Dermatology Departments of the National Health Service while using AI to improve the Teledermatological processes and Machine Learning to help the decision making process. Starting this month and running for three years, this project is coordinated by AICOS and developed in partnership with SPMS – Serviços Partilhados do Ministério da Saúde, under the programme Data Science and Artificial Intelligence in Public Administration."/>
    <x v="0"/>
    <x v="24"/>
    <s v="PT"/>
    <s v="Serviços Partilhados do Ministério da Saúde"/>
    <x v="0"/>
    <x v="4"/>
    <x v="21"/>
    <x v="3"/>
    <x v="0"/>
    <m/>
    <x v="0"/>
    <x v="0"/>
    <x v="0"/>
    <x v="0"/>
    <s v="A-MLA"/>
    <m/>
    <m/>
    <s v="12-ClinicalUse"/>
    <m/>
    <s v="High-risk"/>
    <s v=" 0 Confident"/>
    <s v="A11-Medical devices, Reg. (EU) 2017/745"/>
    <m/>
    <s v="Predictive Analytics, Simulation and Data Visualisation"/>
    <x v="0"/>
    <x v="6"/>
    <x v="0"/>
    <m/>
    <m/>
    <m/>
    <s v="G2C"/>
    <s v="Historical Data"/>
    <s v="Historical Data"/>
    <s v="Public Services and engagement"/>
    <m/>
    <x v="0"/>
    <s v="Incremental / Technical Change"/>
    <s v="Improved Public Service"/>
    <m/>
    <m/>
    <s v="x"/>
    <s v="x"/>
    <m/>
    <b v="0"/>
    <b v="0"/>
    <m/>
    <m/>
    <m/>
    <m/>
    <m/>
    <m/>
    <m/>
    <b v="0"/>
    <m/>
    <m/>
    <m/>
    <s v="https://rse-siga.spms.min-saude.pt/category/rse-siga-derm-ai/"/>
    <s v="published"/>
    <x v="0"/>
  </r>
  <r>
    <n v="198"/>
    <s v="AIWT6-198"/>
    <s v="Identifying and Reducing Antibiotic Under and Over Prescription"/>
    <s v=" "/>
    <s v="Joana Gonçalves de Sá"/>
    <s v="Analysis of prescription situation for avoiding excessive intake of biomaterials, University of Lisbon Nova Faculty of Economics and Commerce, Ministry of Health Shared Services"/>
    <x v="0"/>
    <x v="24"/>
    <s v="PT"/>
    <s v="Serviços Partilhados do Ministério da Saúde"/>
    <x v="1"/>
    <x v="4"/>
    <x v="28"/>
    <x v="2"/>
    <x v="4"/>
    <m/>
    <x v="2"/>
    <x v="2"/>
    <x v="0"/>
    <x v="0"/>
    <m/>
    <m/>
    <m/>
    <m/>
    <m/>
    <m/>
    <s v=" 0 Confident"/>
    <m/>
    <m/>
    <s v="Natural Language Processing, Text Mining and Speech Analytics"/>
    <x v="4"/>
    <x v="3"/>
    <x v="0"/>
    <m/>
    <m/>
    <m/>
    <m/>
    <m/>
    <m/>
    <s v="Enforcement"/>
    <m/>
    <x v="0"/>
    <s v="Incremental / Technical Change"/>
    <s v="Improved Public Service"/>
    <m/>
    <m/>
    <s v="x"/>
    <s v="x"/>
    <m/>
    <b v="0"/>
    <b v="0"/>
    <m/>
    <m/>
    <m/>
    <m/>
    <m/>
    <m/>
    <m/>
    <b v="0"/>
    <m/>
    <m/>
    <m/>
    <s v="https://www.fct.pt/media/docs/Brochura_ResearchinDataScienceandAIappliedtoPA.pdf"/>
    <s v="validated"/>
    <x v="1"/>
  </r>
  <r>
    <n v="200"/>
    <s v="AIWT6-200"/>
    <s v="AIA Chatbot - Consultation about procedures of starting a business"/>
    <s v="https://www.inesc-id.pt/projects/IP02057/"/>
    <m/>
    <s v="Developed a chatbot (Note) that allows businesses to consult about necessary approvals and procedures when starting up a business"/>
    <x v="0"/>
    <x v="24"/>
    <s v="PT"/>
    <m/>
    <x v="5"/>
    <x v="3"/>
    <x v="6"/>
    <x v="2"/>
    <x v="4"/>
    <m/>
    <x v="1"/>
    <x v="1"/>
    <x v="0"/>
    <x v="0"/>
    <m/>
    <m/>
    <m/>
    <m/>
    <m/>
    <m/>
    <s v=" 0 Confident"/>
    <m/>
    <m/>
    <s v="Chatbots, Intelligent Digital Assistants, Virtual Agents and Recommendation Systems"/>
    <x v="4"/>
    <x v="3"/>
    <x v="0"/>
    <m/>
    <m/>
    <m/>
    <m/>
    <m/>
    <m/>
    <s v="Public Services and engagement"/>
    <m/>
    <x v="0"/>
    <s v="Incremental / Technical Change"/>
    <s v="Improved Public Service"/>
    <m/>
    <s v="x"/>
    <m/>
    <s v="x"/>
    <m/>
    <b v="0"/>
    <b v="0"/>
    <m/>
    <m/>
    <m/>
    <m/>
    <m/>
    <m/>
    <m/>
    <b v="0"/>
    <m/>
    <m/>
    <m/>
    <m/>
    <s v="validated"/>
    <x v="1"/>
  </r>
  <r>
    <n v="202"/>
    <s v="AIWT6-202"/>
    <s v="DS4AA"/>
    <s v=" "/>
    <s v="Tiago André Gonçalves Félix de Oliveira"/>
    <s v="The project “Understanding the Determinants of Academic Performance: Evidence from the Portuguese Higher Education System,” from the Higher Institute of Statistics and Information Management, has as its partner the Directorate General of Statistics on Education and Science. e. This project intends to explore the antecedents of academic achievement (AA) at national scale in Portugal, using public high-school students’ micro data. We will focus on factors identified that affect AA (students’, parents’ and schools’ characteristics), providing evidence on why some students achieve better AA than others. To do so, we will rely on supervised AI methods, using the vast amount of historical data provided by DGEEC, and build a model that highlights the most important factors leading to the AA. Moreover, logistic model trees (LMTs) will be used to analyse the data. To strengthen our results, sentiment analysis techniques will also be used to take advantage of the vast amount of textual data available. By using feature extraction techniques and transfer learning algorithms, we plan to discover new variables/factors that can improve the LMTs’ predictive power"/>
    <x v="0"/>
    <x v="24"/>
    <s v="PT"/>
    <s v="Direção-Geral de Estatísticas da Educação e Ciência"/>
    <x v="1"/>
    <x v="9"/>
    <x v="32"/>
    <x v="4"/>
    <x v="4"/>
    <m/>
    <x v="4"/>
    <x v="5"/>
    <x v="0"/>
    <x v="0"/>
    <m/>
    <m/>
    <m/>
    <m/>
    <m/>
    <m/>
    <s v=" 0 Confident"/>
    <m/>
    <m/>
    <s v="Predictive Analytics, Simulation and Data Visualisation"/>
    <x v="4"/>
    <x v="3"/>
    <x v="0"/>
    <m/>
    <m/>
    <m/>
    <m/>
    <m/>
    <m/>
    <s v="Regulatory research, analysis and monitoring"/>
    <m/>
    <x v="0"/>
    <s v="Incremental / Technical Change"/>
    <s v="Improved Public Service"/>
    <m/>
    <m/>
    <s v="x"/>
    <s v="x"/>
    <m/>
    <b v="0"/>
    <b v="0"/>
    <m/>
    <m/>
    <m/>
    <m/>
    <m/>
    <m/>
    <m/>
    <b v="0"/>
    <m/>
    <m/>
    <m/>
    <s v="https://www.researchgate.net/publication/342039354_Using_artificial_intelligence_methods_to_assess_academic_achievement_in_public_high_schools_of_a_European_Union_country"/>
    <s v="validated"/>
    <x v="1"/>
  </r>
  <r>
    <n v="203"/>
    <s v="AIWT6-203"/>
    <s v="ModEst - Student Flow Modeling"/>
    <s v="https://www.lasige.pt/project/modest/"/>
    <s v="Luís Miguel Parreira e Correia"/>
    <s v="ModEst Student flow modelling in the Portuguese education system.  The  goal of ModEst project is to mine the DGEEC data isolated and augmented with contextual variables of socio-economic data, available in INE (and Pordata), and to mine them to obtain sectorial models of segments of the educational system, as well as an overall model, that can be useful for defining policies as well as to take specific corrective measures."/>
    <x v="0"/>
    <x v="24"/>
    <s v="PT"/>
    <s v="Direção-Geral de Estatísticas de Educação e Ciência"/>
    <x v="0"/>
    <x v="9"/>
    <x v="32"/>
    <x v="3"/>
    <x v="2"/>
    <n v="2022"/>
    <x v="4"/>
    <x v="5"/>
    <x v="0"/>
    <x v="0"/>
    <s v="B-LGA"/>
    <s v="3-Education"/>
    <s v="3b-Education-students"/>
    <m/>
    <m/>
    <s v="High-risk"/>
    <s v="-2 High/Limited"/>
    <m/>
    <m/>
    <s v="Machine Learning, Deep Learning"/>
    <x v="2"/>
    <x v="9"/>
    <x v="0"/>
    <m/>
    <m/>
    <m/>
    <s v="G2G"/>
    <s v="Historical Data"/>
    <s v="Historical Data"/>
    <s v="Internal Management"/>
    <m/>
    <x v="0"/>
    <s v="Incremental / Technical Change"/>
    <b v="0"/>
    <m/>
    <m/>
    <m/>
    <m/>
    <m/>
    <s v="Improved Administration Efficency"/>
    <s v="Improved Administrative Efficiency"/>
    <m/>
    <s v="x"/>
    <s v="x"/>
    <s v="x"/>
    <m/>
    <m/>
    <m/>
    <b v="0"/>
    <m/>
    <m/>
    <m/>
    <s v="Brochura_ResearchinDataScienceandAIappliedtoPA"/>
    <s v="validated"/>
    <x v="0"/>
  </r>
  <r>
    <n v="204"/>
    <s v="AIWT6-204"/>
    <s v="IPSTERS - Remote Sense Data"/>
    <s v="http://www.cts.uninova.pt/News/2018_10_CTS_newsletter.pdf_x000a_https://joaopfonseca.github.io/projects/ipsters/"/>
    <s v="José Manuel Matos Ribeiro Fonseca"/>
    <s v="Project IPSTERS was presented by Rita Ribeiro on October 24th as part of the &quot;A.I. Research. Public Administration&quot; event. This type of projects are funded by the _x000a_Foundation for Science and Technology (FCT) under the government program INCoDe.2030 - National Digital Competencies Initiative e.2030, which aims to reinforce the digital skills of all Portuguese society and which is being developed in the context of _x000a_the National Reform Plan (PNR)._x000a_The main goal of this project is to _x000a_explore the applications and _x000a_limitations of artificial intelligence (AI) algorithms with accelerated_x000a_processing hardware capabilities, as a unit of the IPSentinel for the digestion of large volumes of remotely sensed data, to produce level-3 products for land applications _x000a_with the least amount of human intervention. The project will explore two artificial intelligence approaches, one applying active learning techniques, and another based _x000a_on fuzzy logic"/>
    <x v="0"/>
    <x v="24"/>
    <s v="PT"/>
    <s v="Direção-Geral do Território"/>
    <x v="0"/>
    <x v="2"/>
    <x v="36"/>
    <x v="3"/>
    <x v="2"/>
    <n v="2021"/>
    <x v="4"/>
    <x v="6"/>
    <x v="0"/>
    <x v="0"/>
    <s v="B-LGA"/>
    <m/>
    <m/>
    <m/>
    <s v="Use critical realtime data"/>
    <s v="Limited-risk"/>
    <s v=" 0 Confident"/>
    <m/>
    <m/>
    <s v="Computer Vision and Identity Recognition"/>
    <x v="3"/>
    <x v="8"/>
    <x v="0"/>
    <m/>
    <m/>
    <m/>
    <s v="G2G"/>
    <s v="Dynamic Data"/>
    <s v="Location Data"/>
    <s v="Smart city"/>
    <s v="Yes"/>
    <x v="0"/>
    <s v="Organizational / Sustained Change"/>
    <b v="0"/>
    <m/>
    <m/>
    <m/>
    <m/>
    <m/>
    <s v="Improved Administration Efficency"/>
    <s v="Improved Administrative Efficiency"/>
    <m/>
    <s v="x"/>
    <m/>
    <s v="x"/>
    <m/>
    <m/>
    <m/>
    <b v="0"/>
    <m/>
    <m/>
    <m/>
    <s v="http://www.cts.uninova.pt/News/2018_10_CTS_newsletter.pdf"/>
    <s v="validated"/>
    <x v="0"/>
  </r>
  <r>
    <n v="205"/>
    <s v="AIWT6-205"/>
    <s v="Online Gambling Addiction Detection"/>
    <s v=" "/>
    <s v="Mauro Castelli"/>
    <s v="The objective of this project is to implement an AI (Artificial Intelligence)-based system that could capitalize on the vast amount of data collected every day and analyze online user behavior to model and detect the behaviors associated with addicted gamblers. Successful implementation of the system and its integration with the system currently in use by the gambling control authority will enable efficient modeling and detection of online user behaviors associated with gambling addiction. Armed with this information, the authority could deploy all actions it regards as necessary."/>
    <x v="0"/>
    <x v="24"/>
    <s v="PT"/>
    <s v="Gambling Inspection and Regulation Service"/>
    <x v="0"/>
    <x v="0"/>
    <x v="14"/>
    <x v="4"/>
    <x v="0"/>
    <m/>
    <x v="0"/>
    <x v="10"/>
    <x v="1"/>
    <x v="0"/>
    <s v="A-MLA"/>
    <m/>
    <m/>
    <m/>
    <s v="Focus directly natural persons"/>
    <s v="Limited-risk"/>
    <s v=" 0 Confident"/>
    <m/>
    <m/>
    <s v="Predictive Analytics, Simulation and Data Visualisation"/>
    <x v="2"/>
    <x v="4"/>
    <x v="0"/>
    <m/>
    <m/>
    <m/>
    <s v="G2G"/>
    <s v="Historical Data"/>
    <s v="Historical Data"/>
    <s v="Enforcement"/>
    <m/>
    <x v="0"/>
    <s v="Transformative / Disruptive"/>
    <b v="0"/>
    <m/>
    <m/>
    <m/>
    <m/>
    <m/>
    <s v="Improved Administration Efficency"/>
    <s v="Improved Administrative Efficiency"/>
    <m/>
    <m/>
    <s v="x"/>
    <s v="x"/>
    <m/>
    <m/>
    <m/>
    <b v="0"/>
    <m/>
    <m/>
    <m/>
    <s v="https://www.fct.pt/media/docs/Brochura_ResearchinDataScienceandAIappliedtoPA.pdf"/>
    <s v="validated"/>
    <x v="0"/>
  </r>
  <r>
    <n v="208"/>
    <s v="AIWT6-208"/>
    <s v="ICDS4IM"/>
    <s v=" "/>
    <m/>
    <s v=" Project “ICDS4IM - Intelligent Support for Clinical Decision in Intensive Care Medicine”, developed by the University of Minho, with the partner Centro Hospital do Porto."/>
    <x v="3"/>
    <x v="24"/>
    <s v="PT"/>
    <s v="Portuguese Institute of Oncology - Porto"/>
    <x v="1"/>
    <x v="4"/>
    <x v="28"/>
    <x v="2"/>
    <x v="4"/>
    <m/>
    <x v="3"/>
    <x v="5"/>
    <x v="0"/>
    <x v="0"/>
    <m/>
    <m/>
    <m/>
    <m/>
    <m/>
    <m/>
    <s v=" 0 Confident"/>
    <m/>
    <m/>
    <s v="Expert and Rule based Systems, Algorithmic Decision Making"/>
    <x v="4"/>
    <x v="3"/>
    <x v="0"/>
    <m/>
    <m/>
    <m/>
    <m/>
    <m/>
    <m/>
    <s v="Public Services and engagement"/>
    <m/>
    <x v="0"/>
    <s v="Incremental / Technical Change"/>
    <s v="Improved Public Service"/>
    <m/>
    <m/>
    <s v="x"/>
    <s v="x"/>
    <m/>
    <b v="0"/>
    <b v="0"/>
    <m/>
    <m/>
    <m/>
    <m/>
    <m/>
    <m/>
    <m/>
    <b v="0"/>
    <m/>
    <m/>
    <m/>
    <s v="https://iposcore.wixsite.com/project"/>
    <s v="validated"/>
    <x v="1"/>
  </r>
  <r>
    <n v="209"/>
    <s v="AIWT6-209"/>
    <s v="IA.SAE"/>
    <s v=" "/>
    <s v="Luís Paulo Reis"/>
    <s v="This project aims to develop a fully functional system for complaints analysis and classification,_x000a_and selection of economic agents to be inspected and the corresponding inspection routes,_x000a_for the Portuguese Economic and Food Safety Authority (ASAE). The latest techniques of_x000a_Artificial Intelligence (AI) and Machine Learning (ML) will be used, in order to develop this_x000a_system, together with all information available at the ASAE databases and information_x000a_gathered from external sources. The project intends to use all the information available in_x000a_the ASAE databases and also external sources in order to improve prevention in the areas of_x000a_food security and economic surveillance. The risk analysis, complaint analysis, inspection and_x000a_route generation models to be created include the simulation of the behaviour of diversified_x000a_economic agents and the use of information fusion and extraction techniques, georeferencing_x000a_methods, machine learning, optimization, data and text mining, natural language processing,_x000a_among others."/>
    <x v="0"/>
    <x v="24"/>
    <s v="PT"/>
    <s v="S Autoridade de Segurança Alimentar e Económica"/>
    <x v="1"/>
    <x v="3"/>
    <x v="37"/>
    <x v="2"/>
    <x v="4"/>
    <m/>
    <x v="2"/>
    <x v="2"/>
    <x v="0"/>
    <x v="0"/>
    <m/>
    <m/>
    <m/>
    <m/>
    <m/>
    <m/>
    <s v=" 0 Confident"/>
    <m/>
    <m/>
    <s v="Predictive Analytics, Simulation and Data Visualisation"/>
    <x v="4"/>
    <x v="3"/>
    <x v="0"/>
    <m/>
    <m/>
    <m/>
    <m/>
    <m/>
    <m/>
    <s v="Enforcement"/>
    <m/>
    <x v="0"/>
    <s v="Incremental / Technical Change"/>
    <s v="Improved Public Service"/>
    <m/>
    <m/>
    <s v="x"/>
    <s v="x"/>
    <m/>
    <b v="0"/>
    <b v="0"/>
    <m/>
    <m/>
    <m/>
    <m/>
    <m/>
    <m/>
    <m/>
    <b v="0"/>
    <m/>
    <m/>
    <m/>
    <s v="https://www.aclweb.org/anthology/D19-5107/"/>
    <s v="validated"/>
    <x v="1"/>
  </r>
  <r>
    <n v="210"/>
    <s v="AIWT6-210"/>
    <s v="NeuroBioAI"/>
    <s v="https://www.fct.pt/apoios/projectos/consulta/vglobal_projecto?idProjecto=154483&amp;idElemConcurso=12346, https://www.fct.pt/media/docs/Brochura_ResearchinDataScienceandAIappliedtoPA.pdf"/>
    <s v="Diana Maria Pinto Prata _x000a_FCiências.ID - Associação para a Investigação e Desenvolvimento de Ciências (Fciências.ID) and FCT _x000a_Av. D. Carlos I, 126_x000a_1249-074 Lisboa_x000a_Portugal_x000a_Tel: 213 924 300_x000a_Fax: 213 956 519"/>
    <s v="We now have prototypes able to detect disease signatures at early stages of disease; which will be able to provide clinicians, not only a patient-personalized descriptive report of several brain measures but, most innovatively, a score probability of the patient presenting a particular neuropsychiatric illness. This enables a more sensitive, accurate, objective and quantitatively-based diagnosis and thus earlier and more cost- and time-effective disease management "/>
    <x v="0"/>
    <x v="24"/>
    <s v="PT"/>
    <s v="Serviços Partilhados do Ministério da Saúde"/>
    <x v="1"/>
    <x v="4"/>
    <x v="21"/>
    <x v="2"/>
    <x v="4"/>
    <m/>
    <x v="5"/>
    <x v="6"/>
    <x v="0"/>
    <x v="0"/>
    <m/>
    <m/>
    <m/>
    <m/>
    <m/>
    <m/>
    <s v=" 0 Confident"/>
    <m/>
    <m/>
    <s v="Computer Vision and Identity Recognition"/>
    <x v="4"/>
    <x v="3"/>
    <x v="0"/>
    <m/>
    <m/>
    <m/>
    <m/>
    <m/>
    <m/>
    <s v="Public Services and engagement"/>
    <m/>
    <x v="0"/>
    <s v="Incremental / Technical Change"/>
    <s v="Improved Public Service"/>
    <m/>
    <m/>
    <s v="x"/>
    <s v="x"/>
    <m/>
    <b v="0"/>
    <b v="0"/>
    <m/>
    <m/>
    <m/>
    <m/>
    <m/>
    <m/>
    <m/>
    <b v="0"/>
    <m/>
    <m/>
    <m/>
    <s v="https://www.fct.pt/media/docs/Brochura_ResearchinDataScienceandAIappliedtoPA.pdf"/>
    <s v="validated"/>
    <x v="1"/>
  </r>
  <r>
    <n v="211"/>
    <s v="AIWT6-211"/>
    <s v="IPPU - Identifying and predicting emergency admissions"/>
    <s v="https://www.fct.pt/apoios/projectos/consulta/vglobal_projecto?idProjecto=154483&amp;idElemConcurso=12346, https://www.fct.pt/media/docs/Brochura_ResearchinDataScienceandAIappliedtoPA.pdf"/>
    <s v="Maria Joana Patrício Gonçalves de Sá"/>
    <s v=" Emergency Care Units (ECUs) are medical facilities that deal with unplanned patient turnout, for a very large range of conditions, often urgent or acute, and frequently life-threatening. Therefore, ECUs need to find a difficult balance between having enough resources (human and others) to deal with an unexpected surge in patients, while reducing wasteful practices of sustaining more resources than required. Thus, timely information regarding possible variations in patient inflow is fundamental for proper planning and quality of service. But since a broad spectrum of reasons lead people to ECUs, hospital admissions vary significantly. From acute events, to lack of alternatives, or just out of concern, different reasons have different underlying dynamics, are guided by different factors, timings, and motivations. Thus, a combination of uncertainty and large variability, makes the problem of emergency forecasting a very complex challenge, with great impact on quality of care."/>
    <x v="0"/>
    <x v="24"/>
    <s v="PT"/>
    <s v="Serviços Partilhados do Ministério da Saúde"/>
    <x v="1"/>
    <x v="4"/>
    <x v="21"/>
    <x v="2"/>
    <x v="4"/>
    <m/>
    <x v="0"/>
    <x v="0"/>
    <x v="0"/>
    <x v="0"/>
    <m/>
    <m/>
    <m/>
    <m/>
    <m/>
    <m/>
    <s v=" 0 Confident"/>
    <m/>
    <m/>
    <s v="Expert and Rule based Systems, Algorithmic Decision Making"/>
    <x v="4"/>
    <x v="3"/>
    <x v="0"/>
    <m/>
    <m/>
    <m/>
    <m/>
    <m/>
    <m/>
    <s v="Regulatory research, analysis and monitoring"/>
    <m/>
    <x v="0"/>
    <s v="Incremental / Technical Change"/>
    <s v="Improved Public Service"/>
    <m/>
    <m/>
    <s v="x"/>
    <s v="x"/>
    <m/>
    <b v="0"/>
    <b v="0"/>
    <m/>
    <m/>
    <m/>
    <m/>
    <m/>
    <m/>
    <m/>
    <b v="0"/>
    <m/>
    <m/>
    <m/>
    <s v="https://www.fct.pt/media/docs/Brochura_ResearchinDataScienceandAIappliedtoPA.pdf"/>
    <s v="validated"/>
    <x v="1"/>
  </r>
  <r>
    <n v="212"/>
    <s v="AIWT6-212"/>
    <s v="WISDom - Water Intelligence Data"/>
    <s v="https://cegist.tecnico.ulisboa.pt/~cegist.daemon/projects/wisdom-water-intelligence-system-data_x000a_https://www.fct.pt/noticias/docs/Nelson_Carrico.pdf"/>
    <s v="José Rui de Matos Figueira"/>
    <s v="Water Intelligence System Data. The WISDOM project aims to develop algorithms to extract relevant information from these data in order to support decisions, improve network management, reduce water losses, and ensure a proper water supply in quantity and quality. The project consists of five major tasks: (1) exploratory data analysis; (2) predictive analysis of water consumption; (3) spatial location of breaks; (4) identification and anticipation of anomalous events; and (5) development of a prototype system for user recommendations and decision support."/>
    <x v="0"/>
    <x v="24"/>
    <s v="PT"/>
    <s v="Portugal"/>
    <x v="0"/>
    <x v="8"/>
    <x v="15"/>
    <x v="1"/>
    <x v="2"/>
    <n v="2021"/>
    <x v="4"/>
    <x v="5"/>
    <x v="0"/>
    <x v="0"/>
    <s v="B-LGA"/>
    <m/>
    <m/>
    <m/>
    <s v="Use critical realtime data"/>
    <s v="Limited-risk"/>
    <s v=" 0 Confident"/>
    <m/>
    <m/>
    <s v="Predictive Analytics, Simulation and Data Visualisation"/>
    <x v="2"/>
    <x v="12"/>
    <x v="0"/>
    <m/>
    <m/>
    <m/>
    <s v="G2G"/>
    <s v="Historical Data"/>
    <s v="Location Data"/>
    <s v="Internal Management"/>
    <m/>
    <x v="0"/>
    <s v="Incremental / Technical Change"/>
    <b v="0"/>
    <m/>
    <m/>
    <m/>
    <m/>
    <m/>
    <s v="Improved Administration Efficency"/>
    <s v="Improved Administrative Efficiency"/>
    <s v="x"/>
    <s v="x"/>
    <s v="x"/>
    <s v="x"/>
    <m/>
    <m/>
    <m/>
    <b v="0"/>
    <m/>
    <m/>
    <m/>
    <s v="https://www.fct.pt/noticias/docs/Nelson_Carrico.pdf"/>
    <s v="validated"/>
    <x v="0"/>
  </r>
  <r>
    <n v="213"/>
    <s v="AIWT6-213"/>
    <s v="Bucharest airport Face recognition - Detection of wanted persons and unsafe situations"/>
    <s v=" "/>
    <m/>
    <s v="A facial recognition system will be implemented in Bucharest Airport. The AI will be capable of both identifying wanted persons, terrorism subjects or others on the list of intelligence services as well as a solution which detects suspicious behaviour."/>
    <x v="3"/>
    <x v="15"/>
    <s v="RO"/>
    <s v="Bucharest Airport"/>
    <x v="4"/>
    <x v="5"/>
    <x v="24"/>
    <x v="1"/>
    <x v="3"/>
    <m/>
    <x v="5"/>
    <x v="6"/>
    <x v="1"/>
    <x v="0"/>
    <s v="A-MLA"/>
    <s v="1-Biometrics"/>
    <s v="1-Biometrics"/>
    <m/>
    <m/>
    <s v="High-risk"/>
    <s v=" 0 Confident"/>
    <m/>
    <m/>
    <s v="Computer Vision and Identity Recognition"/>
    <x v="3"/>
    <x v="8"/>
    <x v="0"/>
    <m/>
    <m/>
    <m/>
    <s v="G2G"/>
    <s v="Dynamic Data"/>
    <s v="Location Data"/>
    <s v="Enforcement"/>
    <m/>
    <x v="0"/>
    <s v="Organizational / Sustained Change"/>
    <b v="0"/>
    <m/>
    <m/>
    <m/>
    <m/>
    <m/>
    <s v="Improved Administration Efficency"/>
    <s v="Improved Administrative Efficiency"/>
    <m/>
    <s v="x"/>
    <m/>
    <s v="x"/>
    <m/>
    <m/>
    <m/>
    <b v="0"/>
    <m/>
    <m/>
    <m/>
    <s v="https://www.uti.eu.com/press-releases/uti-will-implement-face-recognition-and-intelligent-image-analysis-systems-with-otopeni-airport/"/>
    <s v="published"/>
    <x v="0"/>
  </r>
  <r>
    <n v="214"/>
    <s v="AIWT6-214"/>
    <s v="Metrici LPR cameras - Better license plate detection"/>
    <s v="https://www.metrici.ro/"/>
    <s v="sales@metrici.ro"/>
    <s v="An AI system used for analysing cameras on the most heavy traffic route of Romania has been installed for better license plate detection. "/>
    <x v="3"/>
    <x v="15"/>
    <s v="RO415"/>
    <s v="City of Rammicu-Valcea"/>
    <x v="3"/>
    <x v="5"/>
    <x v="9"/>
    <x v="1"/>
    <x v="7"/>
    <m/>
    <x v="5"/>
    <x v="6"/>
    <x v="1"/>
    <x v="0"/>
    <s v="A-MLA"/>
    <m/>
    <m/>
    <m/>
    <s v="Use critical realtime data"/>
    <s v="Limited-risk"/>
    <s v=" 0 Confident"/>
    <m/>
    <m/>
    <s v="Computer Vision and Identity Recognition"/>
    <x v="3"/>
    <x v="8"/>
    <x v="0"/>
    <m/>
    <m/>
    <m/>
    <s v="G2G"/>
    <s v="Dynamic Data"/>
    <s v="Location Data"/>
    <s v="Regulatory research, analysis and monitoring"/>
    <m/>
    <x v="0"/>
    <s v="Incremental / Technical Change"/>
    <b v="0"/>
    <m/>
    <m/>
    <m/>
    <m/>
    <m/>
    <s v="Improved Administration Efficency"/>
    <s v="Improved Administrative Efficiency"/>
    <m/>
    <s v="x"/>
    <m/>
    <s v="x"/>
    <m/>
    <m/>
    <m/>
    <b v="0"/>
    <m/>
    <m/>
    <m/>
    <s v="https://metrici.ro/cases/rm-valcea"/>
    <s v="validated"/>
    <x v="0"/>
  </r>
  <r>
    <n v="215"/>
    <s v="AIWT6-215"/>
    <s v="Antonia - Automatic processing of requests of public services"/>
    <s v="https://www.romaniajournal.ro/society-people/antonia-the-first-virtual-public-servant-in-romania/"/>
    <s v="Emil Boc"/>
    <s v="The City Hall of Cluj has an AI system called Antonia, which handles the automatic processing of 64 types of forms for requesting public services. The also has a chatbot component so she can answer questions about how to fill the forms. In the second development stage of the AI-based technology, Antonia will become a hologram, this being the surprise-element for the next stage. This depends on how fast we will work out the technical aspects, so there is &quot;no time estimation for the complete implementation&quot; according o the local officials in Cluj-Napoca. The project is estimated to be completed within 30 months' period. Antonia has been launched in April 2018 and functions around the clock."/>
    <x v="3"/>
    <x v="15"/>
    <s v="RO11"/>
    <s v="Municipality of Cluj-Napoca"/>
    <x v="4"/>
    <x v="1"/>
    <x v="1"/>
    <x v="1"/>
    <x v="1"/>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s v="x"/>
    <m/>
    <b v="0"/>
    <b v="0"/>
    <m/>
    <m/>
    <m/>
    <m/>
    <m/>
    <m/>
    <m/>
    <b v="0"/>
    <m/>
    <m/>
    <m/>
    <s v="https://www.romaniajournal.ro/society-people/antonia-the-first-virtual-public-servant-in-romania/"/>
    <s v="published"/>
    <x v="0"/>
  </r>
  <r>
    <n v="216"/>
    <s v="AIWT6-216"/>
    <s v="Taxana - Chatbot for financial administration"/>
    <s v="https://www.youtube.com/watch?v=UQ_XRlIFtrQ"/>
    <s v="František Imrecze."/>
    <s v="The Slovakian Financial Administration is the first state institution to launch an automated Chatbot to communicate with its clients, available 24/7. This Chatbot was named Taxana, chosen by the employees of the financial administration combining the English word tax and the Slovak word toy. The system has been put in place as it is argued that the state financial management must continue to digitize and electronic processes to make the processes easier for taxpayers. The introduction of automated chat in communication with their clients will also assist the call center staff, who save time and can thus deal with more complex issues of taxpayers. "/>
    <x v="0"/>
    <x v="25"/>
    <s v="SK"/>
    <s v="Financial Administration"/>
    <x v="0"/>
    <x v="1"/>
    <x v="1"/>
    <x v="1"/>
    <x v="1"/>
    <n v="2019"/>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s v="x"/>
    <s v="x"/>
    <b v="0"/>
    <b v="0"/>
    <m/>
    <m/>
    <m/>
    <m/>
    <m/>
    <m/>
    <m/>
    <b v="0"/>
    <m/>
    <m/>
    <m/>
    <s v="https://www.youtube.com/watch?v=UQ_XRlIFtrQ &amp; https://www.podnikajte.sk/dane/taxana-chatbot"/>
    <s v="published"/>
    <x v="0"/>
  </r>
  <r>
    <n v="217"/>
    <s v="AIWT6-217"/>
    <s v="OverSi - Chatbot to faster burocracy"/>
    <s v=" "/>
    <m/>
    <s v="The Oversi Chatbot is part of a government initiative to stop the bureaucracy in Slovakia and to apply the once only principle in a digital way. The Chatbot has been invented in order to help find the best solutions and answers to common questions for the general public. "/>
    <x v="0"/>
    <x v="25"/>
    <s v="SK"/>
    <s v="The Office of the Deputy Prime Minister of the Slovak Republic for Investments and Informatization (ODPMII) "/>
    <x v="0"/>
    <x v="1"/>
    <x v="2"/>
    <x v="0"/>
    <x v="1"/>
    <m/>
    <x v="1"/>
    <x v="1"/>
    <x v="1"/>
    <x v="1"/>
    <s v="A-MLA"/>
    <m/>
    <m/>
    <m/>
    <m/>
    <s v="Minimal-risk"/>
    <s v=" 0 Confident"/>
    <m/>
    <m/>
    <s v="Chatbots, Intelligent Digital Assistants, Virtual Agents and Recommendation Systems"/>
    <x v="0"/>
    <x v="0"/>
    <x v="0"/>
    <m/>
    <m/>
    <m/>
    <s v="G2C"/>
    <s v="Dynamic Data"/>
    <s v="Dynamic Data"/>
    <s v="Public Services and engagement"/>
    <m/>
    <x v="0"/>
    <s v="Organizational / Sustained Change"/>
    <s v="Improved Public Service"/>
    <m/>
    <s v="x"/>
    <m/>
    <s v="x"/>
    <s v="x"/>
    <b v="0"/>
    <b v="0"/>
    <m/>
    <m/>
    <m/>
    <m/>
    <m/>
    <m/>
    <m/>
    <b v="0"/>
    <m/>
    <m/>
    <m/>
    <s v="https://stopbyrokracii.sk/"/>
    <s v="published"/>
    <x v="0"/>
  </r>
  <r>
    <n v="218"/>
    <s v="AIWT6-218"/>
    <s v="PCA - AI algorithms in audit methodology detecting potential fraud when prescribing medicines"/>
    <s v=" "/>
    <m/>
    <s v="Successful use case: AI algorithms (PCA=principal component analysis (less successful) and TSNE +DBScanAlgo ) used in audit methodology when detecting potential fraud when prescribing medicines. Status: Successful implementation and working on a strategy how to scale up. "/>
    <x v="0"/>
    <x v="25"/>
    <s v="SK"/>
    <s v="Institute of health policy  (IZP)"/>
    <x v="0"/>
    <x v="4"/>
    <x v="13"/>
    <x v="4"/>
    <x v="1"/>
    <m/>
    <x v="0"/>
    <x v="0"/>
    <x v="0"/>
    <x v="0"/>
    <s v="A-MLA"/>
    <m/>
    <m/>
    <m/>
    <s v="Focus directly natural persons"/>
    <s v="Limited-risk"/>
    <s v=" 0 Confident"/>
    <m/>
    <m/>
    <s v="Expert and Rule based Systems, Algorithmic Decision Making"/>
    <x v="3"/>
    <x v="11"/>
    <x v="0"/>
    <m/>
    <m/>
    <m/>
    <s v="G2G"/>
    <s v="Dynamic Data"/>
    <s v="Streaming Data"/>
    <s v="Enforcement"/>
    <m/>
    <x v="0"/>
    <s v="Organizational / Sustained Change"/>
    <b v="0"/>
    <m/>
    <m/>
    <m/>
    <m/>
    <m/>
    <s v="Improved Administration Efficency"/>
    <s v="Improved Administrative Efficiency"/>
    <m/>
    <s v="x"/>
    <s v="x"/>
    <s v="x"/>
    <m/>
    <m/>
    <m/>
    <b v="0"/>
    <m/>
    <m/>
    <m/>
    <s v="https://dennikn.sk/blog/1561696/big-data-ukazali-nestandardne-predpisovanie-liekov-usporime-tak-statisice-eur/"/>
    <s v="published"/>
    <x v="0"/>
  </r>
  <r>
    <n v="219"/>
    <s v="AIWT6-219"/>
    <s v="Plate"/>
    <s v=" "/>
    <s v="Bernarda Kozelj"/>
    <s v="Component that balances the load among Pladenj services/ resolving bottlenecks in data flov among service requests. https://www.youtube.com/watch?v=JwBBavEUDAk"/>
    <x v="0"/>
    <x v="26"/>
    <s v="SI"/>
    <s v="Ministry of Public Administration"/>
    <x v="1"/>
    <x v="1"/>
    <x v="1"/>
    <x v="2"/>
    <x v="4"/>
    <m/>
    <x v="0"/>
    <x v="0"/>
    <x v="0"/>
    <x v="0"/>
    <m/>
    <m/>
    <m/>
    <m/>
    <m/>
    <m/>
    <s v=" 0 Confident"/>
    <m/>
    <m/>
    <s v="Predictive Analytics, Simulation and Data Visualisation"/>
    <x v="4"/>
    <x v="3"/>
    <x v="0"/>
    <m/>
    <m/>
    <m/>
    <m/>
    <m/>
    <m/>
    <s v="Internal Management"/>
    <m/>
    <x v="4"/>
    <s v="Incremental / Technical Change"/>
    <s v="Improved Public Service"/>
    <m/>
    <m/>
    <s v="x"/>
    <s v="x"/>
    <m/>
    <b v="0"/>
    <b v="0"/>
    <m/>
    <m/>
    <m/>
    <m/>
    <m/>
    <m/>
    <m/>
    <b v="0"/>
    <m/>
    <m/>
    <m/>
    <s v="https://nio.gov.si/nio/asset/interoperabilnostna+komponenta+pladenj-368"/>
    <s v="validated"/>
    <x v="1"/>
  </r>
  <r>
    <n v="220"/>
    <s v="AIWT6-220"/>
    <s v="Case Fiva (RPA) - Support the Financial supervisory Authority"/>
    <s v="https://julkaisut.valtioneuvosto.fi/bitstream/handle/10024/161688/41_19_Leading%20the%20way%20into%20the%20age%20of%20artificial%20intelligence.pdf?sequence=4"/>
    <m/>
    <s v="The Financial Supervisory Authority is an example of a government agency that uses  Artificial Intelligence. The Financial Supervisory Authority is a financial and insurance supervisory agency, which does not always have adequate resources for its tasks. Robotics   and Artificial Intelligence have eased the situation and their use has also led to a sharp   fall in the number of human errors. The Financial Supervisory Authority supervises the   operations of banks, insurance and pension insurance companies, other actors in the   insurance sector, investment firms, fund management companies and the Helsinki Stock   Exchange. The supervised entities provide 95% of the funding for the operations and the   remaining five per cent comes from the Bank of Finland."/>
    <x v="0"/>
    <x v="7"/>
    <s v="FI"/>
    <s v="The Financial Supervisory Authority"/>
    <x v="0"/>
    <x v="1"/>
    <x v="1"/>
    <x v="4"/>
    <x v="1"/>
    <m/>
    <x v="2"/>
    <x v="5"/>
    <x v="0"/>
    <x v="13"/>
    <s v="B-LGA"/>
    <m/>
    <m/>
    <m/>
    <m/>
    <s v="Minimal-risk"/>
    <s v=" 0 Confident"/>
    <m/>
    <m/>
    <s v="Predictive Analytics, Simulation and Data Visualisation"/>
    <x v="1"/>
    <x v="5"/>
    <x v="0"/>
    <m/>
    <m/>
    <m/>
    <s v="G2G"/>
    <s v="Dynamic Data"/>
    <s v="Streaming Data"/>
    <s v="Internal Management"/>
    <m/>
    <x v="0"/>
    <s v="Organizational / Sustained Change"/>
    <b v="0"/>
    <m/>
    <m/>
    <m/>
    <m/>
    <m/>
    <s v="Improved Administration Efficency"/>
    <s v="Improved Administrative Efficiency"/>
    <m/>
    <m/>
    <s v="x"/>
    <m/>
    <m/>
    <m/>
    <m/>
    <b v="0"/>
    <m/>
    <m/>
    <m/>
    <s v="(Finland_Leading the way into the age of Artificial Intelligence, P. 44)"/>
    <s v="published"/>
    <x v="0"/>
  </r>
  <r>
    <n v="221"/>
    <s v="AIWT6-221"/>
    <s v="Semantic analyser - Document analyser for the public administration"/>
    <s v=" "/>
    <s v="Igor Tričkovič Rifelj_x000a__x000a_"/>
    <s v="Finding relations among text documents (in slovenian language) based on relations among terms used. In development. There is a working prototype. A search engine to find documents with similar content, support to data dictionaries. In development."/>
    <x v="0"/>
    <x v="26"/>
    <s v="SI"/>
    <s v="Ministry of Public Administration"/>
    <x v="0"/>
    <x v="1"/>
    <x v="1"/>
    <x v="3"/>
    <x v="7"/>
    <m/>
    <x v="1"/>
    <x v="1"/>
    <x v="1"/>
    <x v="6"/>
    <s v="A-MLA"/>
    <m/>
    <m/>
    <m/>
    <m/>
    <s v="Minimal-risk"/>
    <s v=" 0 Confident"/>
    <m/>
    <m/>
    <s v="Natural Language Processing, Text Mining and Speech Analytics"/>
    <x v="1"/>
    <x v="5"/>
    <x v="0"/>
    <m/>
    <m/>
    <m/>
    <s v="G2G"/>
    <s v="Dynamic Data"/>
    <s v="Streaming Data"/>
    <s v="Regulatory research, analysis and monitoring"/>
    <m/>
    <x v="0"/>
    <s v="Incremental / Technical Change"/>
    <b v="0"/>
    <m/>
    <m/>
    <m/>
    <m/>
    <m/>
    <s v="Improved Administration Efficency"/>
    <s v="Improved Administrative Efficiency"/>
    <m/>
    <s v="x"/>
    <s v="x"/>
    <s v="x"/>
    <m/>
    <m/>
    <m/>
    <b v="0"/>
    <m/>
    <m/>
    <m/>
    <s v="https://nio.gov.si/nio/asset/semanticni+analizator+besedil"/>
    <s v="published"/>
    <x v="0"/>
  </r>
  <r>
    <n v="222"/>
    <s v="AIWT6-222"/>
    <s v="Semantic Map of the Regulatory Framework - Providing a comprehensive overview of the Slovak legislative set"/>
    <s v="https://www.law-reg.org/legislativa/zoznam_dokumentov_s_regulaciami/"/>
    <s v="Mr. Michal Danilak &amp; Jana Novohradská &lt;jana.novohradska@vicepremier.gov.sk&gt;"/>
    <s v="The objective of this tool is to perform a semantic decomposition of any legal document at a paragraph level (so it is possible to address every part of the document), to identify semantic entities, whether a legal right, obligation, definition or sanction, and whether any of these is present in a paragraph and identify subjects (actors) involved. The identification of subjects presents technical challenges due to legal referencing, different roles being associated with a subject or the use of aliases in a particular context.The tool is capable of providing a comprehensive overview of the Slovak legislative set, circa 5700 enactments, divided into divisions, a semantic tree of COVID measures, regulations within the public health domain https://www.health.gov.sk/Clanok?Hlavna-sprava-COVID-19. The end goal is the automation of the semantic decomposition procedure in order to process the whole national legislation autonomously. _x000a__x000a_Due to the Covid pandemic and change in the Slovak government in March 2020, these activities were paused, and the decision on its future from the current government is imminent (end of January 2021)._x000a__x000a_ "/>
    <x v="0"/>
    <x v="25"/>
    <s v="SK"/>
    <s v="Slovakia Government"/>
    <x v="1"/>
    <x v="3"/>
    <x v="6"/>
    <x v="0"/>
    <x v="4"/>
    <m/>
    <x v="0"/>
    <x v="0"/>
    <x v="0"/>
    <x v="0"/>
    <m/>
    <m/>
    <m/>
    <m/>
    <m/>
    <m/>
    <s v=" 0 Confident"/>
    <m/>
    <m/>
    <s v="Natural Language Processing, Text Mining and Speech Analytics"/>
    <x v="4"/>
    <x v="3"/>
    <x v="0"/>
    <m/>
    <m/>
    <m/>
    <m/>
    <m/>
    <m/>
    <s v="Regulatory research, analysis and monitoring"/>
    <m/>
    <x v="0"/>
    <s v="Incremental / Technical Change"/>
    <s v="Improved Public Service"/>
    <m/>
    <m/>
    <s v="x"/>
    <s v="x"/>
    <m/>
    <b v="0"/>
    <b v="0"/>
    <m/>
    <m/>
    <m/>
    <m/>
    <m/>
    <m/>
    <m/>
    <b v="0"/>
    <m/>
    <m/>
    <m/>
    <s v="Mail to AI Wach (26-1-2020)"/>
    <s v="validated"/>
    <x v="1"/>
  </r>
  <r>
    <n v="223"/>
    <s v="AIWT6-223"/>
    <s v="CHEST"/>
    <s v=" "/>
    <s v="Igor Tričkovič Rifelj"/>
    <s v="Busines Intelligence platform/ Gathering data from different sources in data repository to provide BI reports. Same data repository can be used also for data needed in AI models training                                                "/>
    <x v="0"/>
    <x v="26"/>
    <s v="SI"/>
    <s v="Ministry of Public Administration"/>
    <x v="1"/>
    <x v="1"/>
    <x v="1"/>
    <x v="2"/>
    <x v="4"/>
    <m/>
    <x v="2"/>
    <x v="10"/>
    <x v="0"/>
    <x v="0"/>
    <m/>
    <m/>
    <m/>
    <m/>
    <m/>
    <m/>
    <s v=" 0 Confident"/>
    <m/>
    <m/>
    <s v="Machine Learning, Deep Learning"/>
    <x v="4"/>
    <x v="3"/>
    <x v="0"/>
    <m/>
    <m/>
    <m/>
    <m/>
    <m/>
    <m/>
    <s v="Internal Management"/>
    <m/>
    <x v="0"/>
    <s v="Incremental / Technical Change"/>
    <s v="Improved Public Service"/>
    <m/>
    <m/>
    <s v="x"/>
    <s v="x"/>
    <m/>
    <b v="0"/>
    <b v="0"/>
    <m/>
    <m/>
    <m/>
    <m/>
    <m/>
    <m/>
    <m/>
    <b v="0"/>
    <m/>
    <m/>
    <m/>
    <s v="https://nio.gov.si/nio/asset/poslovna+inteligenca+skrinja"/>
    <s v="retired"/>
    <x v="1"/>
  </r>
  <r>
    <n v="224"/>
    <s v="AIWT6-224"/>
    <s v="Category Tester"/>
    <s v=" "/>
    <m/>
    <s v="This AI system is used in the Slovenian tendering processes in order to verify whether the tender object is well categorized. This is expected to lead to better and more trustworthy statistics regarding the tender processes of Slovenia. "/>
    <x v="0"/>
    <x v="26"/>
    <s v="SI"/>
    <m/>
    <x v="5"/>
    <x v="1"/>
    <x v="1"/>
    <x v="2"/>
    <x v="4"/>
    <m/>
    <x v="1"/>
    <x v="1"/>
    <x v="0"/>
    <x v="0"/>
    <m/>
    <m/>
    <m/>
    <m/>
    <m/>
    <m/>
    <s v=" 0 Confident"/>
    <m/>
    <m/>
    <s v="Natural Language Processing, Text Mining and Speech Analytics"/>
    <x v="4"/>
    <x v="3"/>
    <x v="0"/>
    <m/>
    <m/>
    <m/>
    <m/>
    <m/>
    <m/>
    <s v="Internal Management"/>
    <m/>
    <x v="0"/>
    <s v="Incremental / Technical Change"/>
    <s v="Improved Public Service"/>
    <m/>
    <m/>
    <s v="x"/>
    <s v="x"/>
    <m/>
    <b v="0"/>
    <b v="0"/>
    <m/>
    <m/>
    <m/>
    <m/>
    <m/>
    <m/>
    <m/>
    <b v="0"/>
    <m/>
    <m/>
    <m/>
    <s v="1st Peer Learning Workshop AI Watch"/>
    <s v="validated"/>
    <x v="1"/>
  </r>
  <r>
    <n v="226"/>
    <s v="AIWT6-226"/>
    <s v="Optimum - decision making for efficient integration of transport modes"/>
    <s v="http://www.optimumproject.eu/about/pilot-cases/pilot-case-1/motivation.html"/>
    <m/>
    <s v="The main aim of the three urban pilot studies is to proactively facilitate decision making for efficient integration of transport modes.This will be achieved by implementing a smart multimodal transit concept, which will lead to improved quality, accessibility and utilisation of interconnected transport systems. Thus a complex model of the current traffic conditions, and a short-term prediction of these conditions, will be realised on top of advanced real-time predictive analytics and a multitude of transport information."/>
    <x v="1"/>
    <x v="2"/>
    <s v="BE"/>
    <s v="INTRASOFT International SA"/>
    <x v="3"/>
    <x v="3"/>
    <x v="19"/>
    <x v="4"/>
    <x v="8"/>
    <n v="2018"/>
    <x v="2"/>
    <x v="5"/>
    <x v="0"/>
    <x v="0"/>
    <s v="B-LGA"/>
    <m/>
    <m/>
    <m/>
    <m/>
    <s v="Minimal-risk"/>
    <s v="-1 Minimal/Limited"/>
    <m/>
    <m/>
    <s v="Predictive Analytics, Simulation and Data Visualisation"/>
    <x v="1"/>
    <x v="5"/>
    <x v="0"/>
    <m/>
    <m/>
    <m/>
    <s v="G2G"/>
    <s v="Historical Data"/>
    <s v="Location Data"/>
    <s v="Internal Management"/>
    <m/>
    <x v="5"/>
    <s v="Organizational / Sustained Change"/>
    <b v="0"/>
    <m/>
    <m/>
    <m/>
    <m/>
    <m/>
    <s v="Improved Administration Efficency"/>
    <s v="Improved Administrative Efficiency"/>
    <m/>
    <s v="x"/>
    <s v="x"/>
    <s v="x"/>
    <m/>
    <m/>
    <m/>
    <b v="0"/>
    <m/>
    <m/>
    <m/>
    <s v="https://ec.europa.eu/inea/en/horizon-2020/projects/h2020-transport/intelligent-transport-systems/optimum"/>
    <s v="validated"/>
    <x v="0"/>
  </r>
  <r>
    <n v="227"/>
    <s v="AIWT6-227"/>
    <s v="060 Service - Answer FAQ from citizens and burocratic terms into informal language"/>
    <s v=" "/>
    <s v="Salvador Estevan Martínez |"/>
    <s v="This is a service using Natural Language Processing (NLP) to answer frequently asked questions from citizens and to translate formal public administration terms into more informal terms for citizens. The 060 line is introduced in 2006 as being a central contact point for Spanish citizens with questions about state services, with a certain objective, being the center point of attention for the Spanish citizens, in order to provide information regarding the Central Administration Services and to connect the different public services through one short number: 060"/>
    <x v="0"/>
    <x v="22"/>
    <s v="ES"/>
    <s v="Spanish Government"/>
    <x v="0"/>
    <x v="1"/>
    <x v="2"/>
    <x v="0"/>
    <x v="2"/>
    <m/>
    <x v="1"/>
    <x v="1"/>
    <x v="1"/>
    <x v="1"/>
    <s v="A-MLA"/>
    <m/>
    <m/>
    <m/>
    <m/>
    <s v="Minimal-risk"/>
    <s v=" 0 Confident"/>
    <m/>
    <m/>
    <s v="Natural Language Processing, Text Mining and Speech Analytics"/>
    <x v="0"/>
    <x v="6"/>
    <x v="0"/>
    <m/>
    <m/>
    <m/>
    <s v="G2C"/>
    <s v="Dynamic Data"/>
    <s v="Dynamic Data"/>
    <s v="Public Services and engagement"/>
    <m/>
    <x v="0"/>
    <s v="Transformative / Disruptive"/>
    <s v="Improved Public Service"/>
    <m/>
    <s v="x"/>
    <m/>
    <s v="x"/>
    <m/>
    <b v="0"/>
    <b v="0"/>
    <m/>
    <m/>
    <m/>
    <m/>
    <m/>
    <m/>
    <m/>
    <b v="0"/>
    <m/>
    <m/>
    <m/>
    <s v="https://joinup.ec.europa.eu/sites/default/files/inline-files/08-2%20Salvador_Estevan_Martinez%20and%20Doaa_Samy_0.pdf"/>
    <s v="published"/>
    <x v="0"/>
  </r>
  <r>
    <n v="228"/>
    <s v="AIWT6-228"/>
    <s v="Robots - Automating Covid-19 tests"/>
    <s v=" "/>
    <s v=" Raquel Yotti"/>
    <s v="The Spanish authorities are planning to use robots to automate tests for the Covid- 19 coronavirus, in order to test up to 80 000 people per day. Four robots will be bought to execute these tests. "/>
    <x v="0"/>
    <x v="22"/>
    <s v="ES"/>
    <s v="Health Institute Carlos III"/>
    <x v="0"/>
    <x v="4"/>
    <x v="7"/>
    <x v="1"/>
    <x v="2"/>
    <m/>
    <x v="0"/>
    <x v="0"/>
    <x v="0"/>
    <x v="0"/>
    <s v="A-MLA"/>
    <m/>
    <m/>
    <m/>
    <s v="Focus directly natural persons"/>
    <s v="Limited-risk"/>
    <s v=" 0 Confident"/>
    <m/>
    <m/>
    <s v="Cognitive Robotics and Process Automation, Connected and Automated Vehicles"/>
    <x v="0"/>
    <x v="0"/>
    <x v="0"/>
    <m/>
    <m/>
    <m/>
    <s v="G2C"/>
    <s v="Dynamic Data"/>
    <s v="Dynamic Data"/>
    <s v="Public Services and engagement"/>
    <m/>
    <x v="0"/>
    <s v="Transformative / Disruptive"/>
    <s v="Improved Public Service"/>
    <m/>
    <m/>
    <s v="x"/>
    <s v="x"/>
    <m/>
    <b v="0"/>
    <b v="0"/>
    <m/>
    <m/>
    <m/>
    <m/>
    <m/>
    <m/>
    <m/>
    <b v="0"/>
    <m/>
    <m/>
    <m/>
    <s v="https://www.computerweekly.com/news/252480445/Coronavirus-Spain-to-use-Artificial-intelligence-to-automate-testing"/>
    <s v="published"/>
    <x v="0"/>
  </r>
  <r>
    <n v="229"/>
    <s v="AIWT6-229"/>
    <s v="Fuengirola Town Hall - measuring beach attendance"/>
    <s v=" https://www.euroweeklynews.com/2020/05/04/costa-del-sols-fuengirola-will-use-artificial-intelligence-to-control-capacity-at-beaches-and-public-spaces/"/>
    <s v="https://www.linkedin.com/in/carlos-moreno-grupo-juma-18607240"/>
    <s v="The Fuengirola Town Hall representatives aim to use Artificial Intelligence (AI) in order to control the capacity of beaches and other public spaces. The AI tool is developed by a local company. It allows for real-time information regarding the levels of attendance at beaches to be analysed in order to avoid crowds and minimise the risk of possible Covid-19 infections. This software works by using Artificial Intelligence sensors that are installed in streetlights. Then, virtual grids are created in which there is a maximum capacity for occupants.  The 3D volume of people entering and leaving these spaces is measured, as well as the amount of people entering the measurement grids. The results of the calculations are carried out in real time in order to warn citizens about means of occupancy (percentages and colours are used as visual warnings)."/>
    <x v="3"/>
    <x v="22"/>
    <s v="ES"/>
    <s v="Municipality of Fuengirola"/>
    <x v="4"/>
    <x v="7"/>
    <x v="38"/>
    <x v="1"/>
    <x v="0"/>
    <m/>
    <x v="5"/>
    <x v="6"/>
    <x v="1"/>
    <x v="0"/>
    <s v="A-MLA"/>
    <m/>
    <m/>
    <s v="15-VideoSurveillance"/>
    <s v="Focus directly natural persons"/>
    <s v="Limited-risk"/>
    <s v=" 0 Confident"/>
    <m/>
    <m/>
    <s v="Computer Vision and Identity Recognition"/>
    <x v="3"/>
    <x v="8"/>
    <x v="0"/>
    <m/>
    <m/>
    <m/>
    <s v="G2G"/>
    <s v="Dynamic Data"/>
    <s v="Location Data"/>
    <s v="Enforcement"/>
    <m/>
    <x v="0"/>
    <s v="Incremental / Technical Change"/>
    <b v="0"/>
    <m/>
    <m/>
    <m/>
    <m/>
    <m/>
    <s v="Improved Administration Efficency"/>
    <s v="Improved Administrative Efficiency"/>
    <m/>
    <s v="x"/>
    <m/>
    <s v="x"/>
    <m/>
    <m/>
    <m/>
    <b v="0"/>
    <m/>
    <m/>
    <m/>
    <s v="https://www.euroweeklynews.com/2020/05/04/costa-del-sols-fuengirola-will-use-artificial-intelligence-to-control-capacity-at-beaches-and-public-spaces/"/>
    <s v="published"/>
    <x v="0"/>
  </r>
  <r>
    <n v="230"/>
    <s v="AIWT6-230"/>
    <s v="Chatbot  - Boost relations with citizens"/>
    <s v="https://www.youtube.com/watch?v=v5QvZWNy-5M&amp;t=6s"/>
    <m/>
    <s v="The City Council of Sant Just Desvern, a Catalan municipality in the Bajo Llobregat region with 17,200 inhabitants, has presented a chatbot with which this administration aims to streamline its processes and boost relations with its citizens.The first two available chatbots will take care of:_x000a_- the previous appointments of the City Council, so that waits will be reduced_x000a_- the management of the registration flyers"/>
    <x v="1"/>
    <x v="22"/>
    <s v="ES"/>
    <s v="Municipality of Sant Just Desvern"/>
    <x v="4"/>
    <x v="1"/>
    <x v="1"/>
    <x v="1"/>
    <x v="1"/>
    <m/>
    <x v="1"/>
    <x v="1"/>
    <x v="1"/>
    <x v="1"/>
    <s v="A-MLA"/>
    <m/>
    <m/>
    <m/>
    <m/>
    <s v="Minimal-risk"/>
    <s v=" 0 Confident"/>
    <m/>
    <m/>
    <s v="Chatbots, Intelligent Digital Assistants, Virtual Agents and Recommendation Systems"/>
    <x v="0"/>
    <x v="1"/>
    <x v="0"/>
    <m/>
    <m/>
    <m/>
    <s v="G2C"/>
    <s v="Dynamic Data"/>
    <s v="Dynamic Data"/>
    <s v="Public Services and engagement"/>
    <m/>
    <x v="0"/>
    <s v="Transformative / Disruptive"/>
    <s v="Improved Public Service"/>
    <m/>
    <m/>
    <s v="x"/>
    <s v="x"/>
    <s v="x"/>
    <b v="0"/>
    <b v="0"/>
    <m/>
    <m/>
    <m/>
    <m/>
    <m/>
    <m/>
    <m/>
    <b v="0"/>
    <m/>
    <m/>
    <m/>
    <s v="https://www.observatorio-empresas.vodafone.es/articulos/administraciones-publicas/chatbot-atencion-ciudadano-sant-just-desvern-perpinya/"/>
    <s v="published"/>
    <x v="0"/>
  </r>
  <r>
    <n v="231"/>
    <s v="AIWT6-231"/>
    <s v="VioGen - Forecast gender violence"/>
    <s v="http://www.interior.gob.es/documents/642012/1626283/articulo+violencia+de+genero/fd0e7095-c821-472c-a9bd-5e6cbe816b3d"/>
    <s v="José Luis González Álvarez, Ministerio del Interior, Gabinete de Coordinación y Estudios"/>
    <s v="The Spanish polices uses VioGen, an algorithm that assesses the risk faced by victims of gender violence. Based on two tests to assess the risk of complainants or victims already sentenced, VioGén determines a level of risk of aggression that entails a specific degree of police protection , both before and after the trial or even when it does not occur. The figures support its success: since the implementation of this tool a decade ago, the recurrence of attacks has decreased by 25% according to the latest data. And if, in a generic way, recidivism in other neighboring countries reaches 35%, in Spain it is already at 15%. "/>
    <x v="0"/>
    <x v="22"/>
    <s v="ES"/>
    <s v="Spanish Police"/>
    <x v="0"/>
    <x v="5"/>
    <x v="9"/>
    <x v="1"/>
    <x v="1"/>
    <m/>
    <x v="0"/>
    <x v="0"/>
    <x v="0"/>
    <x v="0"/>
    <s v="A-MLA"/>
    <m/>
    <m/>
    <m/>
    <s v="Focus directly natural persons"/>
    <s v="Limited-risk"/>
    <s v=" 0 Confident"/>
    <m/>
    <m/>
    <s v="Security Analytics and Threat Intelligence"/>
    <x v="3"/>
    <x v="7"/>
    <x v="0"/>
    <m/>
    <m/>
    <m/>
    <s v="G2G"/>
    <s v="Historical Data"/>
    <s v="Historical Data"/>
    <s v="Enforcement"/>
    <m/>
    <x v="0"/>
    <s v="Organizational / Sustained Change"/>
    <b v="0"/>
    <m/>
    <m/>
    <m/>
    <m/>
    <m/>
    <s v="Improved Administration Efficency"/>
    <s v="Improved Administrative Efficiency"/>
    <m/>
    <s v="x"/>
    <m/>
    <m/>
    <m/>
    <m/>
    <s v="x"/>
    <b v="0"/>
    <m/>
    <m/>
    <m/>
    <s v="https://www.lavanguardia.com/tecnologia/20190519/462147339117/viogen-violencia-de-genero-violencia-machista-inteligencia-artificial-algoritmos.html https://algorithmwatch.org/en/story/viogen-algorithm-gender-violence/  "/>
    <s v="published"/>
    <x v="0"/>
  </r>
  <r>
    <n v="232"/>
    <s v="AIWT6-232"/>
    <s v="VeriPol - Detect false police reports"/>
    <s v="https://eticasfoundation.org/veripol-spotting-false-complaints-made-to-the-police/"/>
    <s v="Federico Liberatore_x000a_Department of Statistics and Operational Research, Faculty of Mathematics, _x000a_Complutense University, Madrid, Spain"/>
    <s v="The filing of fake police reports is quite common in Spain, especially for low level crimes and it can bring significant consequences for individuals, wasting valuable police resources and is often used in combination with other fraudulent behaviour. Spanish national police have adopted the VeriPol. The system was designed to be integrated into the existing Spanish National Police information system called SIDENPOL, allowing for easier use and integration into existing work practices. The database of police reports was made available for the researchers in order to train the AI system on. For this, 1122 reports were used, including 534 true and 588 false reports. VeriPol exploits a combination of Natural Language Processing and machine learning classification algorithms, capable of estimating the probability of false police reports with significant accuracy. In addition to that, the system also enables insights into the differences between false and true police reports."/>
    <x v="0"/>
    <x v="22"/>
    <s v="ES"/>
    <s v="Spanish Police"/>
    <x v="0"/>
    <x v="5"/>
    <x v="9"/>
    <x v="1"/>
    <x v="5"/>
    <n v="2019"/>
    <x v="1"/>
    <x v="1"/>
    <x v="1"/>
    <x v="6"/>
    <s v="A-MLA"/>
    <m/>
    <m/>
    <m/>
    <s v="Focus directly natural persons"/>
    <s v="Limited-risk"/>
    <s v=" 0 Confident"/>
    <m/>
    <m/>
    <s v="Natural Language Processing, Text Mining and Speech Analytics"/>
    <x v="3"/>
    <x v="8"/>
    <x v="0"/>
    <m/>
    <m/>
    <m/>
    <s v="G2G"/>
    <s v="Historical Data"/>
    <s v="Historical Data"/>
    <s v="Enforcement"/>
    <m/>
    <x v="0"/>
    <s v="Transformative / Disruptive"/>
    <b v="0"/>
    <m/>
    <m/>
    <m/>
    <m/>
    <m/>
    <s v="Improved Administration Efficency"/>
    <s v="Improved Administrative Efficiency"/>
    <m/>
    <s v="x"/>
    <s v="x"/>
    <s v="x"/>
    <m/>
    <m/>
    <m/>
    <b v="0"/>
    <m/>
    <m/>
    <m/>
    <s v="https://www.sciencedirect.com/science/article/abs/pii/S095070511830128X"/>
    <s v="published"/>
    <x v="0"/>
  </r>
  <r>
    <n v="233"/>
    <s v="AIWT6-233"/>
    <s v="Aeroarms"/>
    <s v=" "/>
    <m/>
    <s v="The main innovation under the project AEROARMS (AErial RObotic system integrating multiple ARMS and advanced manipulation capabilities for inspection and maintenance) lies in the world’s first intelligent aerial robotic manipulators, including arms and multi-thrust platforms (tilted rotors) that can exert forces in any direction. Thanks to its advanced AI, the drones can hold on to an inspected object with one arm while inspecting it with another. Their talents were successfully demonstrated in real-life situations, including wall thickness measurements of pipes and tanks."/>
    <x v="1"/>
    <x v="22"/>
    <s v="ES"/>
    <m/>
    <x v="5"/>
    <x v="3"/>
    <x v="6"/>
    <x v="2"/>
    <x v="8"/>
    <m/>
    <x v="3"/>
    <x v="3"/>
    <x v="0"/>
    <x v="0"/>
    <m/>
    <m/>
    <m/>
    <m/>
    <m/>
    <m/>
    <s v=" 0 Confident"/>
    <m/>
    <m/>
    <m/>
    <x v="4"/>
    <x v="3"/>
    <x v="0"/>
    <m/>
    <m/>
    <m/>
    <m/>
    <m/>
    <m/>
    <m/>
    <m/>
    <x v="0"/>
    <s v="Incremental / Technical Change"/>
    <b v="0"/>
    <m/>
    <m/>
    <m/>
    <m/>
    <m/>
    <b v="0"/>
    <b v="0"/>
    <m/>
    <m/>
    <m/>
    <m/>
    <m/>
    <m/>
    <m/>
    <b v="0"/>
    <m/>
    <m/>
    <m/>
    <s v="https://cordis.europa.eu/project/id/644271"/>
    <s v="retired"/>
    <x v="1"/>
  </r>
  <r>
    <n v="234"/>
    <s v="AIWT6-234"/>
    <s v="SMuFIN"/>
    <s v=" "/>
    <m/>
    <s v="SMuFin (Somatic MUtation FINder) is a reference-free method designed to identify somatic variation on tumor genomes from the direct comparison with the corresponding normal genome of the same patient. Through a single execution SMuFin is able to identifying somatic single nucleotide variants (SNVs) and structural variants (SVs) of any size. The current version of the program cannot detect complete losses of chromosome arms, variants flanked by palindromic sequences or copy number variants (CNVs) at quantitative level."/>
    <x v="3"/>
    <x v="22"/>
    <s v="ES"/>
    <m/>
    <x v="5"/>
    <x v="4"/>
    <x v="7"/>
    <x v="2"/>
    <x v="4"/>
    <m/>
    <x v="0"/>
    <x v="0"/>
    <x v="0"/>
    <x v="0"/>
    <m/>
    <m/>
    <m/>
    <m/>
    <m/>
    <m/>
    <s v=" 0 Confident"/>
    <m/>
    <m/>
    <m/>
    <x v="4"/>
    <x v="3"/>
    <x v="0"/>
    <m/>
    <m/>
    <m/>
    <m/>
    <m/>
    <m/>
    <m/>
    <m/>
    <x v="0"/>
    <s v="Incremental / Technical Change"/>
    <b v="0"/>
    <m/>
    <m/>
    <m/>
    <m/>
    <m/>
    <b v="0"/>
    <b v="0"/>
    <m/>
    <m/>
    <m/>
    <m/>
    <m/>
    <m/>
    <m/>
    <b v="0"/>
    <m/>
    <m/>
    <m/>
    <s v="http://cg.bsc.es/smufin/"/>
    <s v="retired"/>
    <x v="1"/>
  </r>
  <r>
    <n v="235"/>
    <s v="AIWT6-235"/>
    <s v="VineRobot"/>
    <s v=" "/>
    <m/>
    <s v="The aim of this project is the design, development, and deployment of a novel use-case agricultural robot under the scope of Unmanned Ground Vehicles (UGV), and equipped with several non-invasive sensing technologies to monitor: 1) of grape yield, 2) vegetative growth, 3) Water stress and 4) Grape composition in order to optimize the vineyard management and improve grape composition and wine quality."/>
    <x v="3"/>
    <x v="22"/>
    <s v="ES"/>
    <m/>
    <x v="5"/>
    <x v="3"/>
    <x v="6"/>
    <x v="2"/>
    <x v="4"/>
    <m/>
    <x v="3"/>
    <x v="3"/>
    <x v="0"/>
    <x v="0"/>
    <m/>
    <m/>
    <m/>
    <m/>
    <m/>
    <m/>
    <s v=" 0 Confident"/>
    <m/>
    <m/>
    <m/>
    <x v="4"/>
    <x v="3"/>
    <x v="0"/>
    <m/>
    <m/>
    <m/>
    <m/>
    <m/>
    <m/>
    <s v="Process automation"/>
    <m/>
    <x v="0"/>
    <s v="Organizational / Sustained Change"/>
    <s v="Improved Public Service"/>
    <m/>
    <m/>
    <s v="x"/>
    <s v="x"/>
    <m/>
    <b v="0"/>
    <b v="0"/>
    <m/>
    <m/>
    <m/>
    <m/>
    <m/>
    <m/>
    <m/>
    <b v="0"/>
    <m/>
    <m/>
    <m/>
    <s v="http://www.vinerobot.eu/wp-content/uploads/2015/05/GIESCO-2015.pdf"/>
    <s v="retired"/>
    <x v="1"/>
  </r>
  <r>
    <n v="236"/>
    <s v="AIWT6-236"/>
    <s v="Madrid - AI for saving lives of Psychiatric patients "/>
    <s v="https://www.youtube.com/watch?v=NIDNmwYMjAE"/>
    <m/>
    <s v="A field trial using AI was conducted with the objective to protect psychiatric patients from suicide or other health risks. To support doctors in making quick diagnostic decisions, San Carlos Hospital in Madrid, Fujitsu Laboratories of Europe, and Fujitsu Spain performed more than six months of AI field trials. These trials resulted in the development of the Advanced Clinical Research Information System.In this system, the medical histories of over 36,000 patients, completely anonymized for privacy reasons, and a large volume of open data, including over a million medical papers, are combined in a database. An AI engine analyzes the database and shows possible health risks for a patient."/>
    <x v="0"/>
    <x v="22"/>
    <s v="ES"/>
    <s v="San Carlos Hospital"/>
    <x v="0"/>
    <x v="4"/>
    <x v="18"/>
    <x v="4"/>
    <x v="5"/>
    <m/>
    <x v="3"/>
    <x v="5"/>
    <x v="0"/>
    <x v="0"/>
    <s v="B-LGA"/>
    <m/>
    <m/>
    <s v="12-ClinicalUse"/>
    <m/>
    <s v="High-risk"/>
    <s v=" 0 Confident"/>
    <m/>
    <m/>
    <s v="Predictive Analytics, Simulation and Data Visualisation"/>
    <x v="1"/>
    <x v="2"/>
    <x v="0"/>
    <m/>
    <m/>
    <m/>
    <s v="G2C"/>
    <s v="Historical Data"/>
    <s v="Historical Data"/>
    <s v="Enforcement"/>
    <m/>
    <x v="0"/>
    <s v="Organizational / Sustained Change"/>
    <s v="Improved Public Service"/>
    <m/>
    <s v="x"/>
    <m/>
    <s v="x"/>
    <m/>
    <b v="0"/>
    <b v="0"/>
    <m/>
    <m/>
    <m/>
    <m/>
    <m/>
    <m/>
    <m/>
    <b v="0"/>
    <m/>
    <m/>
    <m/>
    <s v="https://journal.jp.fujitsu.com/en/2016/12/09/01/"/>
    <s v="validated"/>
    <x v="0"/>
  </r>
  <r>
    <n v="237"/>
    <s v="AIWT6-237"/>
    <s v="SIMPATICO Platform for PS iN Spain"/>
    <s v=" "/>
    <s v="Diego López-de-Ipiña"/>
    <s v="The SIMPATICO Platform is a software platform that uses advanced technical solutions and applies them to existing PA systems to simplify the interaction of citizens and companies with a wide range of public services. The value offered by the SIMPATICO Platform is the unique opportunities of delivering customer-centric, personalized services and of triggering a continuous optimization of services and processes, thus overcoming the existing barriers in the adoption of e-services. Used in Galicia (Spain). "/>
    <x v="1"/>
    <x v="22"/>
    <s v="ES"/>
    <s v="Xunta de Galicia"/>
    <x v="1"/>
    <x v="1"/>
    <x v="1"/>
    <x v="4"/>
    <x v="6"/>
    <m/>
    <x v="0"/>
    <x v="0"/>
    <x v="0"/>
    <x v="0"/>
    <s v="A-MLA"/>
    <m/>
    <m/>
    <m/>
    <m/>
    <s v="Minimal-risk"/>
    <s v=" 0 Confident"/>
    <m/>
    <m/>
    <s v="Expert and Rule based Systems, Algorithmic Decision Making"/>
    <x v="0"/>
    <x v="6"/>
    <x v="0"/>
    <m/>
    <m/>
    <m/>
    <s v="G2C"/>
    <s v="Dynamic Data"/>
    <s v="Streaming Data"/>
    <s v="Public Services and engagement"/>
    <s v="https://github.com/SIMPATICOProject"/>
    <x v="0"/>
    <s v="Transformative / Disruptive"/>
    <s v="Improved Public Service"/>
    <m/>
    <m/>
    <s v="x"/>
    <s v="x"/>
    <m/>
    <b v="0"/>
    <b v="0"/>
    <m/>
    <m/>
    <m/>
    <m/>
    <m/>
    <m/>
    <m/>
    <b v="0"/>
    <m/>
    <m/>
    <m/>
    <s v="https://simpatico-project.com/ "/>
    <s v="validated"/>
    <x v="0"/>
  </r>
  <r>
    <n v="238"/>
    <s v="AIWT6-238"/>
    <s v="PDTI Urban Robotics Sewer Inspection"/>
    <s v=" "/>
    <m/>
    <s v="The aspired robotics solution will be able to determine the state of the sewer in order to identify segments where the sewer’s functionality has been compromised, either by sediments or by structural defects. Other required functionalities of the technology include sewer monitoring and collecting samples of water, air and sediments. "/>
    <x v="3"/>
    <x v="22"/>
    <s v="ES"/>
    <s v="Barcelona"/>
    <x v="4"/>
    <x v="8"/>
    <x v="39"/>
    <x v="4"/>
    <x v="1"/>
    <m/>
    <x v="3"/>
    <x v="3"/>
    <x v="1"/>
    <x v="0"/>
    <s v="A-MLA"/>
    <m/>
    <m/>
    <m/>
    <s v="Use critical realtime data"/>
    <s v="Limited-risk"/>
    <s v=" 0 Confident"/>
    <m/>
    <m/>
    <s v="Cognitive Robotics and Process Automation, Connected and Automated Vehicles"/>
    <x v="3"/>
    <x v="13"/>
    <x v="0"/>
    <m/>
    <m/>
    <m/>
    <s v="G2B"/>
    <s v="Dynamic Data"/>
    <s v="Location Data"/>
    <s v="Internal Management"/>
    <m/>
    <x v="0"/>
    <s v="Transformative / Disruptive"/>
    <s v="Improved Public Service"/>
    <m/>
    <s v="x"/>
    <m/>
    <s v="x"/>
    <m/>
    <b v="0"/>
    <b v="0"/>
    <m/>
    <m/>
    <m/>
    <m/>
    <m/>
    <m/>
    <m/>
    <b v="0"/>
    <m/>
    <m/>
    <m/>
    <s v="http://echord.eu/public/wp-content/uploads/2015/11/20141218_Challenge-Brief_Urban_Robotics.pdf "/>
    <s v="validated"/>
    <x v="0"/>
  </r>
  <r>
    <n v="239"/>
    <s v="AIWT6-239"/>
    <s v="The SCRIPT Project"/>
    <s v=" "/>
    <s v="Sharon Nijenhuis"/>
    <s v="Recent development in robot-mediated rehabilitation has shown the potential of robotic devices for delivering repetitive training thus allowing for a large number of repetitions to be delivered during acute and chronic phases of stroke rehabilitation. While there is growing evidence that such technologies are beneficial to patient's recovery of functional and motor outcome, our goals are:1: To use such technologies at patient's home, enabling better management of chronic stroke as it allows to administer larger repetitions and frequent exercise which can in turn increase the recovery gains "/>
    <x v="1"/>
    <x v="10"/>
    <s v="UK"/>
    <s v="Univesrity of Hertfordshire"/>
    <x v="2"/>
    <x v="3"/>
    <x v="6"/>
    <x v="4"/>
    <x v="5"/>
    <m/>
    <x v="3"/>
    <x v="3"/>
    <x v="0"/>
    <x v="0"/>
    <s v="B-LGA"/>
    <m/>
    <m/>
    <s v="12-ClinicalUse"/>
    <m/>
    <s v="High-risk"/>
    <s v=" 0 Confident"/>
    <s v="A11-Medical devices, Reg. (EU) 2017/745"/>
    <m/>
    <s v="Cognitive Robotics and Process Automation, Connected and Automated Vehicles"/>
    <x v="0"/>
    <x v="0"/>
    <x v="0"/>
    <m/>
    <m/>
    <m/>
    <s v="G2C"/>
    <s v="Dynamic Data"/>
    <s v="Dynamic Data"/>
    <s v="Public Services and engagement"/>
    <m/>
    <x v="0"/>
    <s v="Transformative / Disruptive"/>
    <s v="Improved Public Service"/>
    <m/>
    <m/>
    <s v="x"/>
    <s v="x"/>
    <m/>
    <b v="0"/>
    <b v="0"/>
    <m/>
    <m/>
    <m/>
    <m/>
    <m/>
    <m/>
    <m/>
    <b v="0"/>
    <m/>
    <m/>
    <m/>
    <s v="https://cordis.europa.eu/project/id/288698"/>
    <s v="validated"/>
    <x v="0"/>
  </r>
  <r>
    <n v="240"/>
    <s v="AIWT6-240"/>
    <s v="Robotic System Da Vinci"/>
    <s v=" https://www.davincisurgery.com/"/>
    <m/>
    <s v="The da Vinci Surgical Systems enable surgeons to perform delicate and complex operations through a few small incisions with robotic assisted surgery. "/>
    <x v="3"/>
    <x v="22"/>
    <s v="ES"/>
    <s v="IDVAL Santander (Cantabria)"/>
    <x v="3"/>
    <x v="4"/>
    <x v="7"/>
    <x v="1"/>
    <x v="10"/>
    <m/>
    <x v="3"/>
    <x v="3"/>
    <x v="0"/>
    <x v="0"/>
    <s v="B-LGA"/>
    <m/>
    <m/>
    <s v="12-ClinicalUse"/>
    <m/>
    <s v="High-risk"/>
    <s v=" 0 Confident"/>
    <s v="A11-Medical devices, Reg. (EU) 2017/745"/>
    <m/>
    <s v="Cognitive Robotics and Process Automation, Connected and Automated Vehicles"/>
    <x v="1"/>
    <x v="2"/>
    <x v="0"/>
    <m/>
    <m/>
    <m/>
    <s v="G2C"/>
    <s v="Dynamic Data"/>
    <s v="Dynamic Data"/>
    <s v="Public Services and engagement"/>
    <m/>
    <x v="0"/>
    <s v="Organizational / Sustained Change"/>
    <s v="Improved Public Service"/>
    <m/>
    <m/>
    <s v="x"/>
    <s v="x"/>
    <m/>
    <b v="0"/>
    <b v="0"/>
    <m/>
    <m/>
    <m/>
    <m/>
    <m/>
    <m/>
    <m/>
    <b v="0"/>
    <m/>
    <m/>
    <m/>
    <s v="https://ec.europa.eu/regional_policy/en/projects/spain/the-da-vinci-surgical-system-bringing-robots-into-the-surgical-theatre"/>
    <s v="validated"/>
    <x v="0"/>
  </r>
  <r>
    <n v="241"/>
    <s v="AIWT6-241"/>
    <s v="VI-DAS H2020"/>
    <s v=" https://www.itas.kit.edu/english/projects_coen16_vi-das.php#:~:text=VI%2DDAS%20advances%20in%20computer,and%20ubiquitous%20sensors%2C%20primarily%20cameras."/>
    <m/>
    <s v="VI-DAS advances in computer vision and machine learning will introduce non-invasive, vision-based sensing capabilities to vehicles and enable contextual driver behaviour modelling. The technologies will be based on inexpensive and ubiquitous sensors, primarily cameras. Predictions on outcomes in a scene will be created to determine the best reaction to feed to a personalised HMI component that proposes optimal behaviour for safety, efficiency and comfort. VI-DAS will employ a cloud platform to improve ADAS sensor and algorithm design and to store and analyse data at a large scale, thus enabling the exploitation of vehicle connectivity and cooperative systems. VI-DAS will address human error analysis by the study of real accidents in order to understand patterns and consequences as an input to the technologies. VI-DAS will also address legal, liability and emerging ethical aspects because with such technology comes new risks, and justifiable public concern. "/>
    <x v="1"/>
    <x v="22"/>
    <s v="ES"/>
    <s v="Vicomtech"/>
    <x v="3"/>
    <x v="3"/>
    <x v="6"/>
    <x v="4"/>
    <x v="6"/>
    <n v="2019"/>
    <x v="5"/>
    <x v="6"/>
    <x v="1"/>
    <x v="0"/>
    <s v="A-MLA"/>
    <m/>
    <m/>
    <s v="15-VideoSurveillance"/>
    <s v="Focus directly natural persons"/>
    <s v="Limited-risk"/>
    <s v=" 0 Confident"/>
    <m/>
    <m/>
    <s v="Cognitive Robotics and Process Automation, Connected and Automated Vehicles"/>
    <x v="0"/>
    <x v="6"/>
    <x v="0"/>
    <m/>
    <m/>
    <m/>
    <s v="G2B"/>
    <s v="Dynamic Data"/>
    <s v="Dynamic Data"/>
    <s v="Regulatory research, analysis and monitoring"/>
    <m/>
    <x v="6"/>
    <s v="Organizational / Sustained Change"/>
    <s v="Improved Public Service"/>
    <m/>
    <m/>
    <s v="x"/>
    <s v="x"/>
    <m/>
    <b v="0"/>
    <b v="0"/>
    <m/>
    <m/>
    <m/>
    <m/>
    <m/>
    <m/>
    <m/>
    <b v="0"/>
    <m/>
    <m/>
    <m/>
    <s v="http://www.vi-das.eu/about#inanutshell"/>
    <s v="validated"/>
    <x v="0"/>
  </r>
  <r>
    <n v="242"/>
    <s v="AIWT6-242"/>
    <s v="Corpus Viewer"/>
    <s v=" http://journal.sepln.org/sepln/ojs/ojs/index.php/pln/article/view/6117,_x000a_https://rua.ua.es/dspace/bitstream/10045/96627/1/PLN_63_28.pdf"/>
    <s v="David Pérez-Fernández, Jerónimo Arenas-García, Doaa Samy, Antonio Padilla-Soler, Vanesa Gómez-Verdejo"/>
    <s v="The Corpus Viewer platform is based on natural language processing (PLN), machine learning (ML) and machine translation (MT) techniques to analyze structured metadata and unstructured textual data in large corpus of textual documents . The platform allows decision-makers and policy implementers the possibility to analyze the R + D + i information space (mainly patents, scientific publications and public aid) for the implementation of policies based on evidence and knowledge. It is based,modeling topics and graph analysis.  Corpus Viewer development began in 2016 and continues to advance thanks to the collaboration of various university research groups and companies and it is currently used by 3 public administrations: SEAD (Ministry of Economy), the Spanish Foundation for Science and Technology (FECYT) and the Secretary of State for Universities and Research, Development and Innovation (SEUIDI) ( Ministry of Science)."/>
    <x v="0"/>
    <x v="22"/>
    <s v="ES"/>
    <s v="Ministero Economia Y Impresa"/>
    <x v="0"/>
    <x v="4"/>
    <x v="13"/>
    <x v="4"/>
    <x v="2"/>
    <m/>
    <x v="0"/>
    <x v="0"/>
    <x v="0"/>
    <x v="0"/>
    <s v="A-MLA"/>
    <m/>
    <m/>
    <m/>
    <s v="Include automatic decision systems"/>
    <s v="Limited-risk"/>
    <s v=" 0 Confident"/>
    <m/>
    <m/>
    <s v="Natural Language Processing, Text Mining and Speech Analytics"/>
    <x v="3"/>
    <x v="7"/>
    <x v="0"/>
    <m/>
    <m/>
    <m/>
    <s v="G2C"/>
    <s v="Dynamic Data"/>
    <s v="Streaming Data"/>
    <s v="Regulatory research, analysis and monitoring"/>
    <m/>
    <x v="0"/>
    <s v="Incremental / Technical Change"/>
    <s v="Improved Public Service"/>
    <m/>
    <m/>
    <s v="x"/>
    <s v="x"/>
    <m/>
    <b v="0"/>
    <b v="0"/>
    <m/>
    <m/>
    <m/>
    <m/>
    <m/>
    <m/>
    <m/>
    <b v="0"/>
    <m/>
    <m/>
    <m/>
    <s v="https://www.plantl.gob.es/tecnologias-lenguaje/actividades/plataformas/Documents/corpus-viewer/manual-corpus-viewer-en.pdf"/>
    <s v="validated"/>
    <x v="0"/>
  </r>
  <r>
    <n v="243"/>
    <s v="AIWT6-243"/>
    <s v="Trelleborg - Automated social welfare decisions"/>
    <s v="https://www.youtube.com/watch?v=lA1DaagdMy8"/>
    <s v="Fredrik Geijer"/>
    <s v="Municipality of Trelleborg, AI is used to automate various social assistance decisions. The automated decision making system is able to process applications for homecare, sickness benefits, unemployment benefits and taxes and has been regarded as a successful example for others to follow. Various other Swedish municipalities are exploring how to implement the Trelleborg model to gain access to the same kinds of benefits. As a result of the automation process, the waiting time for citizens on their welfare applications has been significantly reduced. It has been mentioned that many case handling times for people in economically vulnerable situations has been reduced from 10 days to 1 day, with all financial assistance decisions done within 24 hours. In addition, two employees in the Trelleborg administration could be allocated to spend more time on other, value adding tasks such as handling more complex cases.  _x000a_"/>
    <x v="3"/>
    <x v="18"/>
    <s v="SE"/>
    <s v="Municipality of Trelleborg"/>
    <x v="4"/>
    <x v="0"/>
    <x v="14"/>
    <x v="1"/>
    <x v="2"/>
    <m/>
    <x v="3"/>
    <x v="3"/>
    <x v="0"/>
    <x v="0"/>
    <s v="B-LGA"/>
    <s v="5-Services&amp;Benefits"/>
    <s v="5a-Services&amp;Benefits-eligibility_np"/>
    <m/>
    <m/>
    <s v="High-risk"/>
    <s v=" 0 Confident"/>
    <m/>
    <m/>
    <s v="Cognitive Robotics and Process Automation, Connected and Automated Vehicles"/>
    <x v="5"/>
    <x v="10"/>
    <x v="0"/>
    <m/>
    <m/>
    <m/>
    <s v="G2G"/>
    <s v="Dynamic Data"/>
    <s v="Dynamic Data"/>
    <s v="Adjudication"/>
    <m/>
    <x v="0"/>
    <s v="Organizational / Sustained Change"/>
    <b v="0"/>
    <m/>
    <m/>
    <m/>
    <m/>
    <m/>
    <s v="Improved Administration Efficency"/>
    <s v="Improved Administrative Efficiency"/>
    <m/>
    <s v="x"/>
    <m/>
    <s v="x"/>
    <m/>
    <s v="x"/>
    <m/>
    <s v="Open government capabilities"/>
    <s v="x"/>
    <m/>
    <m/>
    <s v="https://valcon.com/insights/trelleborg-robotics-solution/"/>
    <s v="published"/>
    <x v="0"/>
  </r>
  <r>
    <n v="244"/>
    <s v="AIWT6-244"/>
    <s v="Tengai - Robot in recruitment processes"/>
    <s v="https://www.tengai-unbiased.com/"/>
    <s v="Ida Texell"/>
    <s v="Municipality of Upplands-Bro experimented the robot Tengai in their recruitment processes since June 2019. Tengai is one of the first interviewer robots developed with the aim to make the recruitment process less biased than traditional interview practices would do. The robot is adopted by the recruitment and staffing agency of the municipality, which has already made their recruitment processes less biased. The Tengai robot is the result of a collaboration between the municipality staff and the AI consultancy Furhat Robotics. After the Tengai robot was released, within a week, it was decided to adopt its services permanently. Tengai firstly identify candidates with the highest general performance score, in order to make a shortlist for future selections. The robot then conducts the interviews to assess the candidates by analysing their behaviours, problem-solving capacities and other skills. If needed, the robot is able to ask follow-up questions. The interviews are then analysed, combined with the competency scores.  The recruiters of the municipality will conduct the final interview with candidates to assess their motivation. The first results following the adoption of the Tengai robot have been regarded as successful and brought significant media attention to the municipality due to the innovative approach to recruitment."/>
    <x v="3"/>
    <x v="18"/>
    <s v="SE"/>
    <s v="Municipality of Upplands-Bro"/>
    <x v="4"/>
    <x v="1"/>
    <x v="5"/>
    <x v="4"/>
    <x v="0"/>
    <m/>
    <x v="1"/>
    <x v="1"/>
    <x v="1"/>
    <x v="4"/>
    <s v="A-MLA"/>
    <s v="4-Employement"/>
    <s v="4a-Employement-recruit"/>
    <m/>
    <m/>
    <s v="High-risk"/>
    <s v=" 0 Confident"/>
    <m/>
    <m/>
    <s v="Chatbots, Intelligent Digital Assistants, Virtual Agents and Recommendation Systems"/>
    <x v="0"/>
    <x v="0"/>
    <x v="0"/>
    <m/>
    <m/>
    <m/>
    <s v="G2C"/>
    <s v="Dynamic Data"/>
    <s v="Dynamic Data"/>
    <s v="Internal Management"/>
    <m/>
    <x v="0"/>
    <s v="Transformative / Disruptive"/>
    <s v="Improved Public Service"/>
    <m/>
    <m/>
    <s v="x"/>
    <s v="x"/>
    <m/>
    <b v="0"/>
    <b v="0"/>
    <m/>
    <m/>
    <m/>
    <m/>
    <m/>
    <m/>
    <m/>
    <b v="0"/>
    <m/>
    <m/>
    <m/>
    <s v="https://www.upplands-bro.se/kommun--politik/om-kommunen/information-om-coronaviruset/nyheter-corona/2020-05-05-kommunen-tar-nasta-steg-i-fordomsfri-rekrytering-med-intervjuroboten-tengai.html"/>
    <s v="published"/>
    <x v="0"/>
  </r>
  <r>
    <n v="245"/>
    <s v="AIWT6-245"/>
    <s v="KConnect"/>
    <s v=" "/>
    <m/>
    <s v="The overall objective of the KConnect project is to create a medical text Data-Value Chain with a critical mass of participating companies using cutting-edge commercial cloud-based services for multilingual Semantic Annotation, Semantic Search and Machine Translation of Electronic Health Records and medical publications._x000a_The commercial cloud-based services will be the result of productisation of the multilingual medical text processing tools developed in the Khresmoi FP7 project, allowing wide adoption of these tools by industry. The critical mass will be created by the KConnect Professional Services Community, which will consist of at least 30 companies by the end of the project. These companies will be trained to build solutions based on the KConnect Services, hence serving as multipliers for commercial exploitation of the KConnect services. The medical record analysis and search algorithms have been included in the Clinical Record Interactive Search (CRIS) system at the NHS Maudsley Biomedical Research Centre in the UK."/>
    <x v="3"/>
    <x v="18"/>
    <s v="SE"/>
    <s v="NHS Maudsley Biomedical Research Centre"/>
    <x v="1"/>
    <x v="4"/>
    <x v="7"/>
    <x v="2"/>
    <x v="4"/>
    <m/>
    <x v="1"/>
    <x v="1"/>
    <x v="0"/>
    <x v="0"/>
    <m/>
    <m/>
    <m/>
    <m/>
    <m/>
    <m/>
    <s v=" 0 Confident"/>
    <m/>
    <m/>
    <m/>
    <x v="4"/>
    <x v="3"/>
    <x v="0"/>
    <m/>
    <m/>
    <m/>
    <m/>
    <m/>
    <m/>
    <m/>
    <m/>
    <x v="0"/>
    <s v="Incremental / Technical Change"/>
    <b v="0"/>
    <m/>
    <m/>
    <m/>
    <m/>
    <m/>
    <b v="0"/>
    <b v="0"/>
    <m/>
    <m/>
    <m/>
    <m/>
    <m/>
    <m/>
    <m/>
    <b v="0"/>
    <m/>
    <m/>
    <m/>
    <s v="https://cordis.europa.eu/project/id/644753/it"/>
    <s v="retired"/>
    <x v="1"/>
  </r>
  <r>
    <n v="246"/>
    <s v="AIWT6-246"/>
    <s v="AIDA - Interpreting detailed plan provisions"/>
    <s v="https://asylumineurope.org/wp-content/uploads/2021/04/AIDA-SE_2020update.pdf"/>
    <s v="Sascha Benes"/>
    <s v="In order to faster digitize Sweden's existing detail plans and get closer to a national plan database, the project will develop and implement an Artificial Intelligence in the work of interpreting detail plan regulations according to the National Board of Housing, Building and Planning's standard, faster digitize Sweden's existing detail plans and Creation of a national database. The goal is to reduce the digitization process by 20%, which would, taking into account all the detailed plans to be digitized, save several years of working time. In addition, both direct and indirect effects would contribute to Smart Built Environment's goals."/>
    <x v="0"/>
    <x v="18"/>
    <s v="SE"/>
    <s v="Örebro Municipality "/>
    <x v="4"/>
    <x v="1"/>
    <x v="1"/>
    <x v="3"/>
    <x v="0"/>
    <m/>
    <x v="1"/>
    <x v="1"/>
    <x v="1"/>
    <x v="6"/>
    <s v="A-MLA"/>
    <m/>
    <m/>
    <m/>
    <m/>
    <s v="Minimal-risk"/>
    <s v=" 0 Confident"/>
    <m/>
    <m/>
    <s v="Natural Language Processing, Text Mining and Speech Analytics"/>
    <x v="2"/>
    <x v="9"/>
    <x v="0"/>
    <m/>
    <m/>
    <m/>
    <s v="G2B"/>
    <s v="Historical Data"/>
    <s v="Historical Data"/>
    <s v="Regulatory research, analysis and monitoring"/>
    <m/>
    <x v="0"/>
    <s v="Incremental / Technical Change"/>
    <s v="Improved Public Service"/>
    <m/>
    <m/>
    <s v="x"/>
    <s v="x"/>
    <m/>
    <b v="0"/>
    <b v="0"/>
    <m/>
    <m/>
    <m/>
    <m/>
    <m/>
    <m/>
    <m/>
    <b v="0"/>
    <m/>
    <m/>
    <m/>
    <s v="https://www.smartbuilt.se/projekt/innovationer-och-nya-tillaempningar/aida/"/>
    <s v="published"/>
    <x v="0"/>
  </r>
  <r>
    <n v="247"/>
    <s v="AIWT6-247"/>
    <s v="AI for Breast Cancer Screening"/>
    <s v=" "/>
    <s v="Karin Dembrower"/>
    <s v="A sophisticated type of Artificial Intelligence (AI) can outperform existing models at predicting which women are at future risk of breast cancer, according to a study published in Radiology._x000a__x000a_Most existing breast cancer screening programs are based on mammography at similar time intervals — typically, annually or every two years—for all women. This “one size fits all” approach is not optimized for cancer detection on an individual level and may hamper the effectiveness of screening programs._x000a__x000a_“Risk prediction is an important building block of an individually adapted screening policy,” said study lead author Karin Dembrower, MD, breast radiologist and PhD candidate from the Karolinska Institute in Stockholm, Sweden. “Effective risk prediction can improve attendance and confidence in screening programs.”"/>
    <x v="3"/>
    <x v="18"/>
    <s v="SE"/>
    <s v="Royal Institute of Technology"/>
    <x v="1"/>
    <x v="4"/>
    <x v="7"/>
    <x v="2"/>
    <x v="4"/>
    <m/>
    <x v="5"/>
    <x v="6"/>
    <x v="0"/>
    <x v="0"/>
    <m/>
    <m/>
    <m/>
    <m/>
    <m/>
    <m/>
    <s v=" 0 Confident"/>
    <m/>
    <m/>
    <m/>
    <x v="4"/>
    <x v="3"/>
    <x v="0"/>
    <m/>
    <m/>
    <m/>
    <m/>
    <m/>
    <m/>
    <m/>
    <m/>
    <x v="0"/>
    <s v="Incremental / Technical Change"/>
    <b v="0"/>
    <m/>
    <m/>
    <m/>
    <m/>
    <m/>
    <b v="0"/>
    <b v="0"/>
    <m/>
    <m/>
    <m/>
    <m/>
    <m/>
    <m/>
    <m/>
    <b v="0"/>
    <m/>
    <m/>
    <m/>
    <s v="https://www.rsna.org/en/news/2019/November-December/AI-Breast-Cancer-Risk"/>
    <s v="retired"/>
    <x v="1"/>
  </r>
  <r>
    <n v="248"/>
    <s v="AIWT6-248"/>
    <s v="An AI-model for the water mains network - Predictive maintenance"/>
    <s v=" "/>
    <s v="David Rehn"/>
    <s v="Test-Project to evaluate possibilities with risk aversion of maintainance and planning. Better predictions regarding areas and specific mains likely to suffer leakages"/>
    <x v="3"/>
    <x v="18"/>
    <s v="SE"/>
    <s v="Stockholm Water and Waste"/>
    <x v="1"/>
    <x v="8"/>
    <x v="39"/>
    <x v="2"/>
    <x v="4"/>
    <m/>
    <x v="4"/>
    <x v="5"/>
    <x v="0"/>
    <x v="0"/>
    <m/>
    <m/>
    <m/>
    <m/>
    <m/>
    <m/>
    <s v=" 0 Confident"/>
    <m/>
    <m/>
    <s v="Predictive Analytics, Simulation and Data Visualisation"/>
    <x v="4"/>
    <x v="3"/>
    <x v="0"/>
    <m/>
    <m/>
    <m/>
    <m/>
    <m/>
    <m/>
    <s v="Internal Management"/>
    <m/>
    <x v="0"/>
    <s v="Incremental / Technical Change"/>
    <s v="Improved Public Service"/>
    <m/>
    <s v="x"/>
    <m/>
    <s v="x"/>
    <m/>
    <b v="0"/>
    <b v="0"/>
    <m/>
    <m/>
    <m/>
    <m/>
    <m/>
    <m/>
    <m/>
    <b v="0"/>
    <m/>
    <m/>
    <m/>
    <s v="https://www.swedenwaterresearch.se/wp-content/uploads/2019/05/Rapport_AI_2019-ny.pdf"/>
    <s v="validated"/>
    <x v="1"/>
  </r>
  <r>
    <n v="249"/>
    <s v="AIWT6-249"/>
    <s v="Swedish Land Registry (SLR) - Fostering efficiency when dealing with land registry requests"/>
    <s v=" "/>
    <m/>
    <s v="The Swedish Land Registry (SLR) needed to increase their efficiency when dealing with land registry requests. They now use AI to read and modernise documents. Many old, handwritten documents cannot be digitised with ease as it is hard to read the tekst. AI assists in reading these documents. "/>
    <x v="0"/>
    <x v="18"/>
    <s v="SE"/>
    <s v="Swedish Land Registry "/>
    <x v="0"/>
    <x v="1"/>
    <x v="1"/>
    <x v="1"/>
    <x v="7"/>
    <m/>
    <x v="1"/>
    <x v="1"/>
    <x v="6"/>
    <x v="6"/>
    <s v="B-LGA"/>
    <m/>
    <m/>
    <m/>
    <m/>
    <s v="Minimal-risk"/>
    <s v="-1 Minimal/Limited"/>
    <m/>
    <m/>
    <s v="Natural Language Processing, Text Mining and Speech Analytics"/>
    <x v="1"/>
    <x v="2"/>
    <x v="0"/>
    <m/>
    <m/>
    <m/>
    <s v="G2B"/>
    <s v="Dynamic Data"/>
    <s v="Location Data"/>
    <s v="Internal Management"/>
    <m/>
    <x v="1"/>
    <s v="Incremental / Technical Change"/>
    <s v="Improved Public Service"/>
    <m/>
    <s v="x"/>
    <m/>
    <s v="x"/>
    <m/>
    <b v="0"/>
    <b v="0"/>
    <m/>
    <m/>
    <m/>
    <m/>
    <m/>
    <m/>
    <m/>
    <b v="0"/>
    <m/>
    <m/>
    <m/>
    <s v="https://www.gov.uk/government/case-studies/natural-language-processing-for-land-registry-documentation-in-sweden"/>
    <s v="published"/>
    <x v="0"/>
  </r>
  <r>
    <n v="250"/>
    <s v="AIWT6-250"/>
    <s v="SKOSA - Interpreting medical information"/>
    <s v=" "/>
    <s v="Andreas Henningsson"/>
    <s v="The project, called Skosa, builds a general platform with a digital knowledge base with the help of various business experts such as doctors and other experts. It can then help administrators to analyze, structure and interpret medical information and use it in needs assessments."/>
    <x v="0"/>
    <x v="18"/>
    <s v="SE"/>
    <s v="Swedish Social Insurance Agency"/>
    <x v="0"/>
    <x v="4"/>
    <x v="18"/>
    <x v="1"/>
    <x v="0"/>
    <m/>
    <x v="4"/>
    <x v="7"/>
    <x v="1"/>
    <x v="0"/>
    <s v="A-MLA"/>
    <m/>
    <m/>
    <s v="12-ClinicalUse"/>
    <m/>
    <s v="High-risk"/>
    <s v=" 0 Confident"/>
    <m/>
    <m/>
    <s v="AI-empowered Knowledge Management"/>
    <x v="2"/>
    <x v="9"/>
    <x v="0"/>
    <m/>
    <m/>
    <m/>
    <s v="G2G"/>
    <s v="Dynamic Data"/>
    <s v="Streaming Data"/>
    <s v="Regulatory research, analysis and monitoring"/>
    <m/>
    <x v="0"/>
    <s v="Incremental / Technical Change"/>
    <b v="0"/>
    <m/>
    <m/>
    <m/>
    <m/>
    <m/>
    <s v="Improved Administration Efficency"/>
    <s v="Improved Administrative Efficiency"/>
    <m/>
    <s v="x"/>
    <s v="x"/>
    <s v="x"/>
    <m/>
    <m/>
    <m/>
    <b v="0"/>
    <m/>
    <m/>
    <m/>
    <s v="https://computersweden.idg.se/2.2683/1.720144/forsakringskassan-ai-stod"/>
    <s v="published"/>
    <x v="0"/>
  </r>
  <r>
    <n v="251"/>
    <s v="AIWT6-251"/>
    <s v="Scapis - Prevention of heart- and lung-diseases"/>
    <s v="https://www.scapis.org/about/"/>
    <s v="Johanna Bergman"/>
    <s v="Prevention of heart- and lung-diseases. SCAPIS is the largest population study in Sweden within the cardiovascular and pulmonary system area. It is a world unique project that includes 30,000 patients and involves all six healthcare regions, university hospitals and a number of scientific players. The vision is to be able to individualize risk assessments as well as to prevent and postpone cardiovascular and pulmonary diseases in patients._x000a_SCAPIS, Swedish CArdioPulmonary bioImage Study, is a population study around cardiovascular, epidemic and genetic research, initiated by Swedish researchers in 2007._x000a_A pilot study was conducted in 2012 to ensure that the population study was possible to implement, and in 2014, the major SCAPIS study was initiated._x000a_Göran Bergström, professor in cardiovascular research at the Sahlgrenska Academy in Gothenburg, started working on the project in 2008 and is currently the head of the study."/>
    <x v="0"/>
    <x v="18"/>
    <s v="SE"/>
    <s v="six hospitals (Uppsala, Umeå, Linköping, Malmö/Lund, Gothenburg and Stockholm)"/>
    <x v="0"/>
    <x v="4"/>
    <x v="18"/>
    <x v="1"/>
    <x v="3"/>
    <m/>
    <x v="0"/>
    <x v="0"/>
    <x v="0"/>
    <x v="0"/>
    <s v="A-MLA"/>
    <m/>
    <m/>
    <s v="12-ClinicalUse"/>
    <m/>
    <s v="High-risk"/>
    <s v=" 0 Confident"/>
    <s v="A11-Medical devices, Reg. (EU) 2017/745"/>
    <m/>
    <s v="Predictive Analytics, Simulation and Data Visualisation"/>
    <x v="0"/>
    <x v="0"/>
    <x v="0"/>
    <m/>
    <m/>
    <m/>
    <s v="G2G"/>
    <s v="Historical Data"/>
    <s v="Historical Data"/>
    <s v="Public Services and engagement"/>
    <m/>
    <x v="0"/>
    <s v="Organizational / Sustained Change"/>
    <b v="0"/>
    <m/>
    <m/>
    <m/>
    <m/>
    <m/>
    <s v="Improved Administration Efficency"/>
    <s v="Improved Administrative Efficiency"/>
    <m/>
    <s v="x"/>
    <m/>
    <s v="x"/>
    <m/>
    <m/>
    <m/>
    <b v="0"/>
    <m/>
    <m/>
    <m/>
    <s v="https://www.ai.se/en/scapis-ai-platform"/>
    <s v="published"/>
    <x v="0"/>
  </r>
  <r>
    <n v="252"/>
    <s v="AIWT6-252"/>
    <s v="Skatti - Answering system about population registration and income tax return"/>
    <s v="https://www.skatteetaten.no/en/person/taxes/tax-return/find-item/"/>
    <m/>
    <s v="Skatti answers general questions about population registration and the income tax return for private individuals. Skatti does not give answers to questions about, for example, ongoing or closed cases, or get help with information from the Swedish Tax Agency's register."/>
    <x v="0"/>
    <x v="18"/>
    <s v="SE"/>
    <s v="Swedish Tax Agency (Skatteverket)"/>
    <x v="0"/>
    <x v="1"/>
    <x v="1"/>
    <x v="0"/>
    <x v="5"/>
    <m/>
    <x v="1"/>
    <x v="1"/>
    <x v="0"/>
    <x v="14"/>
    <s v="B-LGA"/>
    <m/>
    <m/>
    <m/>
    <s v="Focus directly natural persons"/>
    <s v="Limited-risk"/>
    <s v=" 0 Confident"/>
    <m/>
    <m/>
    <s v="Chatbots, Intelligent Digital Assistants, Virtual Agents and Recommendation Systems"/>
    <x v="0"/>
    <x v="1"/>
    <x v="0"/>
    <m/>
    <m/>
    <m/>
    <s v="G2C"/>
    <s v="Dynamic Data"/>
    <s v="Streaming Data"/>
    <s v="Public Services and engagement"/>
    <m/>
    <x v="0"/>
    <s v="Incremental / Technical Change"/>
    <s v="Improved Public Service"/>
    <m/>
    <m/>
    <s v="x"/>
    <s v="x"/>
    <m/>
    <b v="0"/>
    <b v="0"/>
    <m/>
    <m/>
    <m/>
    <m/>
    <m/>
    <m/>
    <m/>
    <b v="0"/>
    <m/>
    <m/>
    <m/>
    <s v="https://www.skatteverket.se/omoss/kontaktaoss/chattamedvardigitalamedarbetare.4.2cf1b5cd163796a5c8b403b.html"/>
    <s v="published"/>
    <x v="0"/>
  </r>
  <r>
    <n v="253"/>
    <s v="AIWT6-253"/>
    <s v="Stockholm3 - Diagnosing prostate cancer with OncoWatch"/>
    <s v="https://eithealth.eu/news-article/study-ai-system-effective-in-diagnosing-prostate-cancer/"/>
    <s v="martin.steinberg@ki.se"/>
    <s v="EIT Health has played a key role in accelerating the development and implementation of Stockholm3 and the new AI system, OncoWatch through network and financial support. As part of the development of OncoWatch, the AI system will be validated in 2020 in a nine-country multicentre study to assess its performance across different labs and in a wider range of digital pathology scanners. A first CE-marked product is expected to launch by the end of the year.https://eithealth.eu/project/oncowatch/"/>
    <x v="3"/>
    <x v="18"/>
    <s v="SE"/>
    <s v="Karolinska Institutet in Sweden"/>
    <x v="2"/>
    <x v="4"/>
    <x v="18"/>
    <x v="4"/>
    <x v="0"/>
    <m/>
    <x v="0"/>
    <x v="0"/>
    <x v="0"/>
    <x v="0"/>
    <s v="A-MLA"/>
    <m/>
    <m/>
    <s v="12-ClinicalUse"/>
    <m/>
    <s v="High-risk"/>
    <s v=" 0 Confident"/>
    <s v="A11-Medical devices, Reg. (EU) 2017/745"/>
    <m/>
    <s v="Predictive Analytics, Simulation and Data Visualisation"/>
    <x v="1"/>
    <x v="5"/>
    <x v="0"/>
    <m/>
    <m/>
    <m/>
    <s v="G2G"/>
    <s v="Dynamic Data"/>
    <s v="Dynamic Data"/>
    <s v="Internal Management"/>
    <m/>
    <x v="0"/>
    <s v="Incremental / Technical Change"/>
    <b v="0"/>
    <m/>
    <m/>
    <m/>
    <m/>
    <m/>
    <s v="Improved Administration Efficency"/>
    <s v="Improved Administrative Efficiency"/>
    <m/>
    <s v="x"/>
    <m/>
    <s v="x"/>
    <m/>
    <m/>
    <m/>
    <b v="0"/>
    <m/>
    <m/>
    <m/>
    <s v="https://sthlm3.se/stockholm3-in-english/"/>
    <s v="published"/>
    <x v="0"/>
  </r>
  <r>
    <n v="254"/>
    <s v="AIWT6-254"/>
    <s v="WROOM"/>
    <s v=" "/>
    <m/>
    <m/>
    <x v="3"/>
    <x v="18"/>
    <s v="SE"/>
    <m/>
    <x v="1"/>
    <x v="3"/>
    <x v="6"/>
    <x v="2"/>
    <x v="4"/>
    <m/>
    <x v="3"/>
    <x v="3"/>
    <x v="0"/>
    <x v="0"/>
    <m/>
    <m/>
    <m/>
    <m/>
    <m/>
    <m/>
    <s v=" 0 Confident"/>
    <m/>
    <m/>
    <m/>
    <x v="4"/>
    <x v="3"/>
    <x v="0"/>
    <m/>
    <m/>
    <m/>
    <m/>
    <m/>
    <m/>
    <m/>
    <m/>
    <x v="0"/>
    <s v="Incremental / Technical Change"/>
    <b v="0"/>
    <m/>
    <m/>
    <m/>
    <m/>
    <m/>
    <b v="0"/>
    <b v="0"/>
    <m/>
    <m/>
    <m/>
    <m/>
    <m/>
    <m/>
    <m/>
    <b v="0"/>
    <m/>
    <m/>
    <m/>
    <m/>
    <s v="retired"/>
    <x v="1"/>
  </r>
  <r>
    <n v="255"/>
    <s v="AIWT6-255"/>
    <s v="Nectarine Health"/>
    <s v=" "/>
    <m/>
    <s v="Nectarine Health - (also known as Noomi or Ai-floo SmartBand) – “a self-taught e-health system for home care” developed by startup Aifloo (now called Noomi) in cooperation with Skellefteå Municipality.The bracelets developed in the partnership alert the health services  if something goes wrong, which provides older people with the possibility of maintaining their independence. The bracelet is carried by recipients of home care services, and it monitors where the bearer is located and how they move. If anything unforeseen happens, such as a fall, the system sends an alarm. The bracelet is combined with a cloud-based AI engine that enables a smart movement analyses. It has also other functionalities, such as whether the bearer has woken up and gotten out of bed, and if the person is eating or taking their medicine."/>
    <x v="3"/>
    <x v="18"/>
    <s v="SE"/>
    <s v="Municipality of Skellefteå "/>
    <x v="1"/>
    <x v="4"/>
    <x v="7"/>
    <x v="2"/>
    <x v="4"/>
    <m/>
    <x v="2"/>
    <x v="2"/>
    <x v="0"/>
    <x v="0"/>
    <m/>
    <m/>
    <m/>
    <m/>
    <m/>
    <m/>
    <s v=" 0 Confident"/>
    <m/>
    <m/>
    <s v="Cognitive Robotics and Process Automation, Connected and Automated Vehicles"/>
    <x v="4"/>
    <x v="3"/>
    <x v="0"/>
    <m/>
    <m/>
    <m/>
    <m/>
    <m/>
    <m/>
    <s v="Enforcement"/>
    <m/>
    <x v="0"/>
    <s v="Transformative / Disruptive"/>
    <s v="Improved Public Service"/>
    <m/>
    <m/>
    <s v="x"/>
    <s v="x"/>
    <m/>
    <b v="0"/>
    <b v="0"/>
    <m/>
    <m/>
    <m/>
    <m/>
    <m/>
    <m/>
    <m/>
    <b v="0"/>
    <m/>
    <m/>
    <m/>
    <s v="https://www.vinnova.se/p/aifloo-smartband---ett-sjalvlarande-e-halsosystem-for-hemtjansten/"/>
    <s v="created"/>
    <x v="1"/>
  </r>
  <r>
    <n v="256"/>
    <s v="AIWT6-256"/>
    <s v="SmokeBot"/>
    <s v=" "/>
    <m/>
    <s v="Mobile Robots with Novel Environmental Sensors for Inspection of Disaster Sites with Low Visibility"/>
    <x v="1"/>
    <x v="18"/>
    <s v="SE"/>
    <s v="Örebro University, Örebro"/>
    <x v="1"/>
    <x v="5"/>
    <x v="9"/>
    <x v="2"/>
    <x v="4"/>
    <m/>
    <x v="3"/>
    <x v="3"/>
    <x v="0"/>
    <x v="0"/>
    <m/>
    <m/>
    <m/>
    <m/>
    <m/>
    <m/>
    <s v=" 0 Confident"/>
    <m/>
    <m/>
    <s v="Cognitive Robotics and Process Automation, Connected and Automated Vehicles"/>
    <x v="4"/>
    <x v="3"/>
    <x v="0"/>
    <m/>
    <m/>
    <m/>
    <m/>
    <m/>
    <m/>
    <s v="Enforcement"/>
    <m/>
    <x v="0"/>
    <s v="Transformative / Disruptive"/>
    <s v="Improved Public Service"/>
    <m/>
    <m/>
    <s v="x"/>
    <s v="x"/>
    <m/>
    <b v="0"/>
    <b v="0"/>
    <m/>
    <m/>
    <m/>
    <m/>
    <m/>
    <m/>
    <m/>
    <b v="0"/>
    <m/>
    <m/>
    <m/>
    <s v="https://www.oru.se/english/news/news-archive/news-archive-2018/smokebot--a-robot-serving-rescue-units/"/>
    <s v="created"/>
    <x v="1"/>
  </r>
  <r>
    <n v="257"/>
    <s v="AIWT6-257"/>
    <s v="Job Seeker support and unemployment forecasts"/>
    <s v=" "/>
    <s v="Anna Felländer"/>
    <s v="Better support to the jobseeker and better unemployment forecasts.  AI will be used to support the service to the jobseeker to find an appropriate employment and to do better unemployment forecasts "/>
    <x v="0"/>
    <x v="18"/>
    <s v="SE"/>
    <s v="Swedish Public Employment Service"/>
    <x v="1"/>
    <x v="0"/>
    <x v="0"/>
    <x v="3"/>
    <x v="2"/>
    <m/>
    <x v="2"/>
    <x v="2"/>
    <x v="0"/>
    <x v="0"/>
    <m/>
    <s v="4-Employement"/>
    <m/>
    <m/>
    <m/>
    <s v="Limited-risk"/>
    <s v=" 0 Confident"/>
    <m/>
    <m/>
    <s v="Predictive Analytics, Simulation and Data Visualisation"/>
    <x v="4"/>
    <x v="3"/>
    <x v="0"/>
    <m/>
    <m/>
    <m/>
    <m/>
    <m/>
    <m/>
    <s v="Public Services and engagement"/>
    <m/>
    <x v="0"/>
    <s v="Incremental / Technical Change"/>
    <s v="Improved Public Service"/>
    <m/>
    <s v="x"/>
    <m/>
    <s v="x"/>
    <m/>
    <b v="0"/>
    <b v="0"/>
    <m/>
    <m/>
    <m/>
    <m/>
    <m/>
    <m/>
    <m/>
    <b v="0"/>
    <m/>
    <m/>
    <m/>
    <s v="https://arbetsformedlingen.se/om-oss/press/pressmeddelanden?id=1F1BDC48671FD0A8"/>
    <s v="created"/>
    <x v="1"/>
  </r>
  <r>
    <n v="258"/>
    <s v="AIWT6-258"/>
    <s v="Programm DaziT Evaluation einer Chatbot Lösung - Chatbot in Federal Customs Administration"/>
    <s v=" "/>
    <s v="Dieter Tschan"/>
    <s v="In order to reduce the effort caused by crossing borders (especially in the employee area), a very high degree of process automation is aimed for. A chatbot solution is currently being evaluated in the Federal Customs Administration as part of the DaZit program"/>
    <x v="0"/>
    <x v="27"/>
    <s v="CH"/>
    <s v="Federal Customs Administration"/>
    <x v="1"/>
    <x v="1"/>
    <x v="1"/>
    <x v="2"/>
    <x v="4"/>
    <m/>
    <x v="1"/>
    <x v="1"/>
    <x v="0"/>
    <x v="0"/>
    <m/>
    <m/>
    <m/>
    <m/>
    <m/>
    <m/>
    <s v=" 0 Confident"/>
    <m/>
    <m/>
    <s v="Chatbots, Intelligent Digital Assistants, Virtual Agents and Recommendation Systems"/>
    <x v="4"/>
    <x v="3"/>
    <x v="0"/>
    <m/>
    <m/>
    <m/>
    <m/>
    <m/>
    <m/>
    <s v="Internal Management"/>
    <m/>
    <x v="0"/>
    <s v="Incremental / Technical Change"/>
    <s v="Improved Public Service"/>
    <m/>
    <m/>
    <s v="x"/>
    <s v="x"/>
    <m/>
    <b v="0"/>
    <b v="0"/>
    <m/>
    <m/>
    <m/>
    <m/>
    <m/>
    <m/>
    <m/>
    <b v="0"/>
    <m/>
    <m/>
    <m/>
    <s v="https://www.netzwoche.ch/news/2019-10-16/ki-in-der-verwaltung-chancen-und-herausforderungen"/>
    <s v="validated"/>
    <x v="1"/>
  </r>
  <r>
    <n v="259"/>
    <s v="AIWT6-259"/>
    <s v="BFS - Plausibility check on quality and reliability of administrative data"/>
    <s v="https://www.experimental.bfs.admin.ch/expstat/en/home/innovation-data-science/plausi.html"/>
    <s v="Federal Statistical Office"/>
    <s v="This project intends to extend and accelerate the plausibility checks in the Federal Office for Statistics (BFS) using machine learning algorithms while increasing the data quality. Data that appears to be either clearly wrong or at least questionable will be sent back to the data providers with a request for correction or comment. Until now, such plausibility checks were mostly carried out in two different ways: either by manual controls or by automated procedures using limit values ​​and logical tests. This process of mutual plausi checks is very labor intensive. Machine learning can help to carry out the controls more quickly and more precisely."/>
    <x v="0"/>
    <x v="27"/>
    <s v="CH"/>
    <s v="Federal Office for Statistics "/>
    <x v="0"/>
    <x v="1"/>
    <x v="1"/>
    <x v="3"/>
    <x v="2"/>
    <m/>
    <x v="0"/>
    <x v="0"/>
    <x v="0"/>
    <x v="0"/>
    <s v="A-MLA"/>
    <m/>
    <m/>
    <m/>
    <m/>
    <s v="Minimal-risk"/>
    <s v=" 0 Confident"/>
    <m/>
    <m/>
    <s v="Machine Learning, Deep Learning"/>
    <x v="1"/>
    <x v="2"/>
    <x v="0"/>
    <m/>
    <m/>
    <m/>
    <s v="G2G"/>
    <s v="Dynamic Data"/>
    <s v="Streaming Data"/>
    <s v="Enforcement"/>
    <m/>
    <x v="1"/>
    <s v="Incremental / Technical Change"/>
    <b v="0"/>
    <m/>
    <m/>
    <m/>
    <m/>
    <m/>
    <s v="Improved Administration Efficency"/>
    <s v="Improved Administrative Efficiency"/>
    <m/>
    <s v="x"/>
    <s v="x"/>
    <s v="x"/>
    <m/>
    <m/>
    <m/>
    <b v="0"/>
    <m/>
    <m/>
    <m/>
    <s v="https://www.experimental.bfs.admin.ch/expstat/de/home/innovative-datenwissenschaft/plausi.html"/>
    <s v="published"/>
    <x v="0"/>
  </r>
  <r>
    <n v="260"/>
    <s v="AIWT6-260"/>
    <s v="NOGAuto - Assign or control codes to companies for economic activities "/>
    <s v=" "/>
    <s v="Federal Statistical Office"/>
    <s v="In 2017, the Swiss Federal Statistical Office (FSO) released its data innovation strategy to ensure to keep up with time and technology. NOGAuto is one of the main five projects, which has been retained in line with FSO’s data innovation strategy with the goal to augment and/or complement the existing basic official statistical production at the FSO._x000a_This project is realised to automate the coding of the economic activity of enterprises using “supervised machine learning” methods applied to already available data within the FSO (e.g. data from surveys, descriptions in the commercial register, explanatory notes for classifications) to support coding."/>
    <x v="0"/>
    <x v="27"/>
    <s v="CH"/>
    <s v="Federal Office for Statistics"/>
    <x v="0"/>
    <x v="3"/>
    <x v="40"/>
    <x v="1"/>
    <x v="5"/>
    <m/>
    <x v="0"/>
    <x v="0"/>
    <x v="0"/>
    <x v="0"/>
    <s v="A-MLA"/>
    <m/>
    <m/>
    <m/>
    <s v="Include automatic decision systems"/>
    <s v="Limited-risk"/>
    <s v=" 0 Confident"/>
    <m/>
    <m/>
    <s v="Cognitive Robotics and Process Automation, Connected and Automated Vehicles"/>
    <x v="1"/>
    <x v="2"/>
    <x v="0"/>
    <m/>
    <m/>
    <m/>
    <s v="G2B"/>
    <s v="Historical Data"/>
    <s v="Historical Data"/>
    <s v="Internal Management"/>
    <m/>
    <x v="1"/>
    <s v="Incremental / Technical Change"/>
    <s v="Improved Public Service"/>
    <m/>
    <m/>
    <s v="x"/>
    <s v="x"/>
    <m/>
    <b v="0"/>
    <b v="0"/>
    <m/>
    <m/>
    <m/>
    <m/>
    <m/>
    <m/>
    <m/>
    <b v="0"/>
    <m/>
    <m/>
    <m/>
    <s v="https://www.experimental.bfs.admin.ch/expstat/en/home/innovation-data-science/nogauto.html"/>
    <s v="published"/>
    <x v="0"/>
  </r>
  <r>
    <n v="261"/>
    <s v="AIWT6-261"/>
    <s v="Chatbot - Offer residents and tourism information and services from the administration"/>
    <s v="https://www.stadt.sg.ch/home/verwaltung-politik/verwaltung-dienste/chatbot.html"/>
    <s v="Stadt St.Gallen, Rathaus, 9001 St.Gallen_x000a_+41 71 224 51 21_x000a_info@stadt.sg.ch"/>
    <s v="Using a prototype, the city of St.Gallen tested the potential and acceptance of a chatbot in order to offer residents and tourism better access to information and services from the administration. _x000a_By the end of 2018, various topics had been mapped in the chatbot. This includes the event calendar, information on parking spaces, the query of mobility information, the use of eUmzugCH, the query of information on disposal and the input of feedback to the programmers. _x000a_The implementation in its own software environment, more extensive dialog options, the connection to the residence confirmation, the debt enforcement register extract and the extension of the deadline in the area of ​​taxes will take place in 2019. Linked to this is the public test of the chatbot and subsequently a revision based on the knowledge gained from the public test. _x000a_The bot is integrated in the urban app (mobileSG) and on the city's website"/>
    <x v="3"/>
    <x v="27"/>
    <s v="CH"/>
    <s v="Municipality of St.Gallen"/>
    <x v="4"/>
    <x v="1"/>
    <x v="1"/>
    <x v="1"/>
    <x v="7"/>
    <m/>
    <x v="1"/>
    <x v="1"/>
    <x v="0"/>
    <x v="1"/>
    <s v="B-LGA"/>
    <m/>
    <m/>
    <m/>
    <m/>
    <s v="Minimal-risk"/>
    <s v=" 0 Confident"/>
    <m/>
    <m/>
    <s v="Chatbots, Intelligent Digital Assistants, Virtual Agents and Recommendation Systems"/>
    <x v="0"/>
    <x v="1"/>
    <x v="0"/>
    <m/>
    <m/>
    <m/>
    <s v="G2C"/>
    <s v="Dynamic Data"/>
    <s v="Dynamic Data"/>
    <s v="Public Services and engagement"/>
    <m/>
    <x v="0"/>
    <s v="Organizational / Sustained Change"/>
    <s v="Improved Public Service"/>
    <m/>
    <s v="x"/>
    <m/>
    <m/>
    <m/>
    <s v="Open Government Capabilities"/>
    <b v="0"/>
    <m/>
    <m/>
    <m/>
    <m/>
    <m/>
    <m/>
    <m/>
    <s v="Open government capabilities"/>
    <s v="x"/>
    <m/>
    <m/>
    <s v="https://www.egovernment.ch/de/dokumentation/webpublikation/projekte/leistungen-fur-die-bevolkerung/chatbot-fur-die-offentliche-verwaltung/"/>
    <s v="published"/>
    <x v="0"/>
  </r>
  <r>
    <n v="262"/>
    <s v="AIWT6-262"/>
    <s v="Voice-based e-government services - St. Gallen VoiceBot"/>
    <s v=" "/>
    <s v="Prof. Dr. Matthias Baldauf"/>
    <s v="A project has started in the City of St. Gallen to create a functional prototype of a voice-based civil service capable of conversing with citizens. Conversation-based interfaces and corresponding voice assistants for handling electronic citizen services are also extremely promising for e-government services. Expectations with regard to “Conversational E-Government” include, for example, a conscious reduction in the complexity of the services offered and improved accessibility for all citizens. _x000a_Secondary source of information: https://www.leaderdigital.ch/news/sva-will-chatbot-angebot-ausbauen-2718.html "/>
    <x v="3"/>
    <x v="27"/>
    <s v="CH"/>
    <s v="Municipality of St.Gallen"/>
    <x v="1"/>
    <x v="1"/>
    <x v="1"/>
    <x v="2"/>
    <x v="4"/>
    <m/>
    <x v="5"/>
    <x v="9"/>
    <x v="0"/>
    <x v="0"/>
    <m/>
    <m/>
    <m/>
    <m/>
    <m/>
    <m/>
    <s v=" 0 Confident"/>
    <m/>
    <m/>
    <s v="Audio Processing"/>
    <x v="4"/>
    <x v="3"/>
    <x v="0"/>
    <m/>
    <m/>
    <m/>
    <m/>
    <m/>
    <m/>
    <s v="Public Services and engagement"/>
    <m/>
    <x v="0"/>
    <s v="Organizational / Sustained Change"/>
    <s v="Improved Public Service"/>
    <m/>
    <s v="x"/>
    <m/>
    <s v="x"/>
    <m/>
    <b v="0"/>
    <b v="0"/>
    <m/>
    <m/>
    <m/>
    <m/>
    <m/>
    <m/>
    <m/>
    <b v="0"/>
    <m/>
    <m/>
    <m/>
    <s v="https://www.ost.ch/de/projekt/project/conego-217/"/>
    <s v="validated"/>
    <x v="1"/>
  </r>
  <r>
    <n v="263"/>
    <s v="AIWT6-263"/>
    <s v="Maxi - Chatbot answering questions on insurance"/>
    <s v=" "/>
    <s v="Michel Guinot"/>
    <s v="The Social Insurance Aargau SVA has introduced the Maxi Chatbot in order to reduce the number of questions received daily. The chatbot can answer general questions without sensitive data content. In the future, all further emails should run through automated and intelligent (learning) triage and further processing. To do this, requests with personal data must be correctly triaged by the chatbot and, depending on the type of request, directly trigger a process on the specialist application. With the introduction of the &quot;Maxi&quot; chatbot, remedial measures were taken and mail inquiries reduced by around 30%."/>
    <x v="2"/>
    <x v="27"/>
    <s v="CH"/>
    <s v="Social Insurance Institute of Canton of Aargau"/>
    <x v="4"/>
    <x v="1"/>
    <x v="1"/>
    <x v="1"/>
    <x v="7"/>
    <m/>
    <x v="1"/>
    <x v="1"/>
    <x v="0"/>
    <x v="1"/>
    <s v="B-LG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m/>
    <s v="x"/>
    <s v="x"/>
    <s v="x"/>
    <b v="0"/>
    <b v="0"/>
    <m/>
    <m/>
    <m/>
    <m/>
    <m/>
    <m/>
    <m/>
    <b v="0"/>
    <m/>
    <m/>
    <m/>
    <s v="https://www.previon.ch/projekte/maxi-der-clevere-chatbot-der-sva-aargau"/>
    <s v="published"/>
    <x v="0"/>
  </r>
  <r>
    <n v="264"/>
    <s v="AIWT6-264"/>
    <s v="Chatbot - Security institution information, find the ones entitled to premium reductions"/>
    <s v="https://www.svasg.ch/news/meldungen/20190329_leader-award.php"/>
    <s v="Reto Pflassung"/>
    <s v="In the Canton of St. Gallen, a Chatbot has been developed in the social security institution (SVA) organization to provide information for citizens about their services "/>
    <x v="2"/>
    <x v="27"/>
    <s v="CH"/>
    <s v="Social Insurance Institute of St.Gallen"/>
    <x v="4"/>
    <x v="1"/>
    <x v="1"/>
    <x v="1"/>
    <x v="2"/>
    <m/>
    <x v="1"/>
    <x v="1"/>
    <x v="0"/>
    <x v="1"/>
    <s v="B-LGA"/>
    <m/>
    <m/>
    <m/>
    <s v="Focus directly natural persons"/>
    <s v="Limited-risk"/>
    <s v=" 0 Confident"/>
    <m/>
    <m/>
    <s v="Chatbots, Intelligent Digital Assistants, Virtual Agents and Recommendation Systems"/>
    <x v="0"/>
    <x v="1"/>
    <x v="0"/>
    <m/>
    <m/>
    <m/>
    <s v="G2C"/>
    <s v="Dynamic Data"/>
    <s v="Dynamic Data"/>
    <s v="Public Services and engagement"/>
    <m/>
    <x v="0"/>
    <s v="Organizational / Sustained Change"/>
    <s v="Improved Public Service"/>
    <m/>
    <s v="x"/>
    <m/>
    <m/>
    <m/>
    <s v="Open Government Capabilities"/>
    <b v="0"/>
    <m/>
    <m/>
    <m/>
    <m/>
    <m/>
    <m/>
    <m/>
    <s v="Open government capabilities"/>
    <s v="x"/>
    <m/>
    <m/>
    <s v="https://www.leaderdigital.ch/news/sva-will-chatbot-angebot-ausbauen-2718.html "/>
    <s v="published"/>
    <x v="0"/>
  </r>
  <r>
    <n v="265"/>
    <s v="AIWT6-265"/>
    <s v="Refugees - Assigning asylum seekers"/>
    <s v="https://immigrationlab.org/2018/05/26/switzerland-launches-program-test-ai-refugee-integration/"/>
    <s v="Joëlle Pianzola_x000a_ IPL - ETH Zurich"/>
    <s v="The Swiss State Secretariat for Migration is testing a new, data-driven method for assigning asylum seekers to cantons across the country. Asylum seekers in the pilot program will be assessed by an algorithm designed to maximize their chances of finding a job. The algorithm will allow officials to send individuals to the canton that best fits their profile, rather than allocate them randomly, as under the current system. The program will then follow these asylum seekers over several years, comparing their employment rates to those of others who entered the country at the same time. The pilot is including two thousand people, half placed in cantons with the guidance of the algorithm and half placed randomly. _x000a_The algorithm’s recommendations take into account constraints such as the limited space in a canton, and placement officials make the final decision in each case. The placement algorithm was developed by the Immigration Policy Lab (IPL), which has branches at Stanford University and ETH Zurich, and an affiliated researcher from Dartmouth College"/>
    <x v="0"/>
    <x v="27"/>
    <s v="CH"/>
    <s v="Swiss State Secretariat for Migration"/>
    <x v="0"/>
    <x v="5"/>
    <x v="24"/>
    <x v="3"/>
    <x v="7"/>
    <m/>
    <x v="4"/>
    <x v="5"/>
    <x v="0"/>
    <x v="0"/>
    <s v="B-LGA"/>
    <s v="7-Migration"/>
    <s v="7d-Migration-assist_application"/>
    <m/>
    <m/>
    <s v="High-risk"/>
    <s v=" 0 Confident"/>
    <m/>
    <m/>
    <s v="Expert and Rule based Systems, Algorithmic Decision Making"/>
    <x v="2"/>
    <x v="4"/>
    <x v="0"/>
    <m/>
    <m/>
    <m/>
    <s v="G2G"/>
    <s v="Dynamic Data"/>
    <s v="Streaming Data"/>
    <s v="Adjudication"/>
    <m/>
    <x v="0"/>
    <s v="Transformative / Disruptive"/>
    <b v="0"/>
    <m/>
    <m/>
    <m/>
    <m/>
    <m/>
    <s v="Improved Administration Efficency"/>
    <s v="Improved Administrative Efficiency"/>
    <m/>
    <m/>
    <s v="x"/>
    <s v="x"/>
    <m/>
    <m/>
    <m/>
    <b v="0"/>
    <m/>
    <m/>
    <m/>
    <s v="https://www.srf.ch/news/schweiz/jobs-fuer-fluechtlinge-algorithmus-verteilt-neu-asylbewerber-auf-kantone"/>
    <s v="published"/>
    <x v="0"/>
  </r>
  <r>
    <n v="266"/>
    <s v="AIWT6-266"/>
    <s v="Chatbot Canton of Zug - Digital Assistant supporting citizens"/>
    <s v=" "/>
    <s v="Andreas Hess"/>
    <s v="A chatbot is available on the website of the Zug Commercial Register and Bankrupty Office. The digital administration assistant supports you, for example, with the ordering of commercial register extracts and receipts, with the entry of a sole proprietorship by filling out the form, or by putting together a claim entry together with a user and sending a finished PDF for forwarding to the Office produces. The aim is to meet a freely formulated need of the customers of the Commercial Register and Bankruptcy Office in Zug as well and as quickly as possible within the scope of the defined skills. "/>
    <x v="2"/>
    <x v="27"/>
    <s v="CH"/>
    <s v="Zug Commercial Register and Bankruptcy Office"/>
    <x v="1"/>
    <x v="1"/>
    <x v="1"/>
    <x v="2"/>
    <x v="4"/>
    <m/>
    <x v="1"/>
    <x v="1"/>
    <x v="0"/>
    <x v="0"/>
    <m/>
    <m/>
    <m/>
    <m/>
    <m/>
    <m/>
    <s v=" 0 Confident"/>
    <m/>
    <m/>
    <s v="Chatbots, Intelligent Digital Assistants, Virtual Agents and Recommendation Systems"/>
    <x v="4"/>
    <x v="3"/>
    <x v="0"/>
    <m/>
    <m/>
    <m/>
    <m/>
    <m/>
    <m/>
    <s v="Public Services and engagement"/>
    <m/>
    <x v="0"/>
    <s v="Organizational / Sustained Change"/>
    <s v="Improved Public Service"/>
    <m/>
    <s v="x"/>
    <m/>
    <s v="x"/>
    <m/>
    <b v="0"/>
    <b v="0"/>
    <m/>
    <m/>
    <m/>
    <m/>
    <m/>
    <m/>
    <m/>
    <b v="0"/>
    <m/>
    <m/>
    <m/>
    <s v="https://www.zg.ch/behoerden/volkswirtschaftsdirektion/handelsregisteramt/aktuell/medienmitteilung-chatbot"/>
    <s v="validated"/>
    <x v="1"/>
  </r>
  <r>
    <n v="267"/>
    <s v="AIWT6-267"/>
    <s v="PRECOPS Predictive policing - Predicting burglaries in Zurich"/>
    <s v=" "/>
    <m/>
    <s v="Since 2012, the Zurich City Police and 3 other cantons have been using have been using software that predicts burglaries. This reduced the number of burglaries by 60% between 2012 and 2016. This corresponds to savings of CHF 13 million in insurance annually. However, the use of the software remains controversial with limited clear benefits from its usage. Cities which have been using the PRECOPS software found similiar decreases in burglaries since the introduction of the software as similiar cantons. https://algorithmwatch.org/en/story/swiss-predictive-policing/ In one of the cantons, Aargau, there were now so few burglaries in their dataset which makes the predictions of the system very inaccurate "/>
    <x v="3"/>
    <x v="27"/>
    <s v="CH"/>
    <s v="Zürich City Police"/>
    <x v="1"/>
    <x v="5"/>
    <x v="9"/>
    <x v="2"/>
    <x v="4"/>
    <m/>
    <x v="0"/>
    <x v="0"/>
    <x v="0"/>
    <x v="0"/>
    <m/>
    <m/>
    <m/>
    <m/>
    <m/>
    <m/>
    <s v=" 0 Confident"/>
    <m/>
    <m/>
    <s v="Predictive Analytics, Simulation and Data Visualisation"/>
    <x v="4"/>
    <x v="3"/>
    <x v="0"/>
    <m/>
    <m/>
    <m/>
    <m/>
    <m/>
    <m/>
    <s v="Enforcement"/>
    <m/>
    <x v="0"/>
    <s v="Organizational / Sustained Change"/>
    <s v="Improved Public Service"/>
    <m/>
    <m/>
    <s v="x"/>
    <s v="x"/>
    <m/>
    <b v="0"/>
    <b v="0"/>
    <m/>
    <m/>
    <m/>
    <m/>
    <m/>
    <m/>
    <m/>
    <b v="0"/>
    <m/>
    <m/>
    <m/>
    <s v="https://www.srf.ch/news/regional/aargau-solothurn/aargauer-polizei-software-opfer-des-eigenen-erfolges"/>
    <s v="validated"/>
    <x v="1"/>
  </r>
  <r>
    <n v="268"/>
    <s v="AIWT6-268"/>
    <s v="Programm DaziT Projekt Data Analytics"/>
    <s v=" "/>
    <m/>
    <s v="The Data Analytics project is building an FCA-wide information hub, in which different data collections are brought together and made available for a 360 ° view. This enables Forecasted action and thus supports the development of the FCA into a data-driven organization. The Data Analytics project is currently being implemented. The focus is on building a data analytics platform with a central collection of data from many existing source systems and the implementation of various use cases such as B. the integral risk analysis"/>
    <x v="0"/>
    <x v="27"/>
    <s v="CH"/>
    <s v="Federal Customs Administration"/>
    <x v="1"/>
    <x v="1"/>
    <x v="1"/>
    <x v="2"/>
    <x v="4"/>
    <m/>
    <x v="0"/>
    <x v="0"/>
    <x v="0"/>
    <x v="0"/>
    <m/>
    <m/>
    <m/>
    <m/>
    <m/>
    <m/>
    <s v=" 0 Confident"/>
    <m/>
    <m/>
    <s v="Machine Learning, Deep Learning"/>
    <x v="4"/>
    <x v="3"/>
    <x v="0"/>
    <m/>
    <m/>
    <m/>
    <m/>
    <m/>
    <m/>
    <s v="Internal Management"/>
    <m/>
    <x v="0"/>
    <s v="Incremental / Technical Change"/>
    <s v="Improved Public Service"/>
    <m/>
    <m/>
    <s v="x"/>
    <s v="x"/>
    <m/>
    <b v="0"/>
    <b v="0"/>
    <m/>
    <m/>
    <m/>
    <m/>
    <m/>
    <m/>
    <m/>
    <b v="0"/>
    <m/>
    <m/>
    <m/>
    <s v="https://www.ezv.admin.ch/ezv/de/home/themen/projekte/dazit/aktueller-stand-der-arbeiten/data-analytics.html"/>
    <s v="created"/>
    <x v="1"/>
  </r>
  <r>
    <n v="269"/>
    <s v="AIWT6-269"/>
    <s v="Arealstatistik Deep Learning (ADELE)"/>
    <s v=" "/>
    <m/>
    <s v=" The project aims to gain the necessary know-how in the field of technologies for Artificial Intelligence (AI) and thus to automate, at least in part, the aerial image interpretation for the identification and classification of changes in the long term "/>
    <x v="0"/>
    <x v="27"/>
    <s v="CH"/>
    <s v="Federal Office for Statistics "/>
    <x v="1"/>
    <x v="1"/>
    <x v="1"/>
    <x v="2"/>
    <x v="4"/>
    <m/>
    <x v="5"/>
    <x v="6"/>
    <x v="0"/>
    <x v="0"/>
    <m/>
    <m/>
    <m/>
    <m/>
    <m/>
    <m/>
    <s v=" 0 Confident"/>
    <m/>
    <m/>
    <s v="Computer Vision and Identity Recognition"/>
    <x v="4"/>
    <x v="3"/>
    <x v="0"/>
    <m/>
    <m/>
    <m/>
    <m/>
    <m/>
    <m/>
    <s v="Regulatory research, analysis and monitoring"/>
    <m/>
    <x v="0"/>
    <s v="Incremental / Technical Change"/>
    <s v="Improved Public Service"/>
    <m/>
    <m/>
    <s v="x"/>
    <s v="x"/>
    <m/>
    <b v="0"/>
    <b v="0"/>
    <m/>
    <m/>
    <m/>
    <m/>
    <m/>
    <m/>
    <m/>
    <b v="0"/>
    <m/>
    <m/>
    <m/>
    <s v="https://www.experimental.bfs.admin.ch/expstat/fr/home/innovation-science-donnes/adele.html"/>
    <s v="created"/>
    <x v="1"/>
  </r>
  <r>
    <n v="270"/>
    <s v="AIWT6-270"/>
    <s v="DFID - Department for International Development "/>
    <s v=" "/>
    <m/>
    <s v="The Department for International Development (DFID) needed to help developing countries better understand their population distribution. DFID has deployed the programme in Nigeria, Zambia, Mozambique and Democratic Republic of Congo (DRC). DFID has also conducted scoping missions to Tanzania, Ethiopia, and South Sudan."/>
    <x v="3"/>
    <x v="10"/>
    <s v="UK"/>
    <s v="Department for International Development"/>
    <x v="1"/>
    <x v="1"/>
    <x v="34"/>
    <x v="2"/>
    <x v="4"/>
    <m/>
    <x v="0"/>
    <x v="0"/>
    <x v="0"/>
    <x v="0"/>
    <m/>
    <m/>
    <m/>
    <m/>
    <m/>
    <m/>
    <s v=" 0 Confident"/>
    <m/>
    <m/>
    <m/>
    <x v="4"/>
    <x v="3"/>
    <x v="0"/>
    <m/>
    <m/>
    <m/>
    <m/>
    <m/>
    <m/>
    <m/>
    <m/>
    <x v="0"/>
    <s v="Incremental / Technical Change"/>
    <b v="0"/>
    <m/>
    <m/>
    <m/>
    <m/>
    <m/>
    <b v="0"/>
    <b v="0"/>
    <m/>
    <m/>
    <m/>
    <m/>
    <m/>
    <m/>
    <m/>
    <b v="0"/>
    <m/>
    <m/>
    <m/>
    <s v="https://www.gov.uk/government/case-studies/how-dfid-used-satellite-images-to-estimate-populations"/>
    <s v="validated"/>
    <x v="1"/>
  </r>
  <r>
    <n v="271"/>
    <s v="AIWT6-271"/>
    <s v="DVSA MOT -  Intelligent, data-driven approach to better target Driver and Vehicle Standards Agency (DVSA) resources"/>
    <s v=" "/>
    <m/>
    <s v="The Driver and Vehicle Standards Agency (DVSA) wanted to use a more intelligent, data-driven approach to better target their resources and ensure annual inspection (MOT) standards remained high."/>
    <x v="0"/>
    <x v="10"/>
    <s v="UK"/>
    <s v="Driver and Vehicle Standards Agency"/>
    <x v="0"/>
    <x v="3"/>
    <x v="19"/>
    <x v="4"/>
    <x v="2"/>
    <m/>
    <x v="0"/>
    <x v="0"/>
    <x v="0"/>
    <x v="0"/>
    <s v="A-MLA"/>
    <m/>
    <m/>
    <m/>
    <m/>
    <s v="Minimal-risk"/>
    <s v=" 0 Confident"/>
    <m/>
    <m/>
    <s v="Machine Learning, Deep Learning"/>
    <x v="3"/>
    <x v="7"/>
    <x v="0"/>
    <m/>
    <m/>
    <m/>
    <s v="G2G"/>
    <s v="Historical Data"/>
    <s v="Historical Data"/>
    <s v="Enforcement"/>
    <m/>
    <x v="0"/>
    <s v="Incremental / Technical Change"/>
    <b v="0"/>
    <m/>
    <m/>
    <m/>
    <m/>
    <m/>
    <s v="Improved Administration Efficency"/>
    <s v="Improved Administrative Efficiency"/>
    <m/>
    <s v="x"/>
    <s v="x"/>
    <s v="x"/>
    <m/>
    <m/>
    <m/>
    <b v="0"/>
    <m/>
    <m/>
    <m/>
    <s v="https://www.gov.uk/government/case-studies/how-the-department-for-transport-used-ai-to-improve-mot-testing"/>
    <s v="published"/>
    <x v="0"/>
  </r>
  <r>
    <n v="272"/>
    <s v="AIWT6-272"/>
    <s v="HART - Assessment risk tool, predictive policing based on person data"/>
    <s v="https://www.tandfonline.com/doi/full/10.1080/13600834.2018.1458455"/>
    <s v="Sheena Urwin"/>
    <s v="The Harm Assessment Risk Tool (HART) puts information on a person's past offending history, age, postcode and other background characteristics through algorithms that then classify them as a low, medium or high risk. It is used by the police of Durham and was one of the first reported cases of predictive policing used in the police. "/>
    <x v="0"/>
    <x v="10"/>
    <s v="UK"/>
    <s v="Durham city police"/>
    <x v="4"/>
    <x v="5"/>
    <x v="9"/>
    <x v="4"/>
    <x v="1"/>
    <m/>
    <x v="4"/>
    <x v="5"/>
    <x v="0"/>
    <x v="0"/>
    <s v="B-LGA"/>
    <s v="6-LawEnforcement"/>
    <s v="6a-LawEnforcement-riskassess_np"/>
    <m/>
    <m/>
    <s v="High-risk"/>
    <s v=" 0 Confident"/>
    <m/>
    <m/>
    <s v="Security Analytics and Threat Intelligence"/>
    <x v="3"/>
    <x v="7"/>
    <x v="0"/>
    <m/>
    <m/>
    <m/>
    <s v="G2G"/>
    <s v="Dynamic Data"/>
    <s v="Streaming Data"/>
    <s v="Enforcement"/>
    <m/>
    <x v="0"/>
    <s v="Incremental / Technical Change"/>
    <b v="0"/>
    <m/>
    <m/>
    <m/>
    <m/>
    <m/>
    <s v="Improved Administration Efficency"/>
    <s v="Improved Administrative Efficiency"/>
    <m/>
    <s v="x"/>
    <s v="x"/>
    <s v="x"/>
    <m/>
    <m/>
    <m/>
    <b v="0"/>
    <m/>
    <m/>
    <m/>
    <s v="https://www.tandfonline.com/doi/pdf/10.1080/13600834.2018.1458455"/>
    <s v="published"/>
    <x v="0"/>
  </r>
  <r>
    <n v="273"/>
    <s v="AIWT6-273"/>
    <s v="Predictive policing - Kent police"/>
    <s v=" "/>
    <m/>
    <s v="Kent Police began its predictive policing pilot in December 2012, it started by feeding data, including five years' worth of recorded crimes and three years of incidents of anti-social behaviour, into a computer."/>
    <x v="3"/>
    <x v="10"/>
    <s v="UK"/>
    <s v="Kent Police"/>
    <x v="1"/>
    <x v="5"/>
    <x v="9"/>
    <x v="0"/>
    <x v="4"/>
    <m/>
    <x v="0"/>
    <x v="0"/>
    <x v="0"/>
    <x v="0"/>
    <m/>
    <m/>
    <m/>
    <m/>
    <m/>
    <m/>
    <s v=" 0 Confident"/>
    <m/>
    <m/>
    <s v="Security Analytics and Threat Intelligence"/>
    <x v="4"/>
    <x v="3"/>
    <x v="0"/>
    <m/>
    <m/>
    <m/>
    <m/>
    <m/>
    <m/>
    <s v="Enforcement"/>
    <m/>
    <x v="0"/>
    <s v="Incremental / Technical Change"/>
    <s v="Improved Public Service"/>
    <m/>
    <m/>
    <s v="x"/>
    <s v="x"/>
    <m/>
    <b v="0"/>
    <b v="0"/>
    <m/>
    <m/>
    <m/>
    <m/>
    <m/>
    <m/>
    <m/>
    <b v="0"/>
    <m/>
    <m/>
    <m/>
    <s v="https://www.statewatch.org/media/documents/docbin/uk-2013-11-kent-police-pp-report.pdf"/>
    <s v="validated"/>
    <x v="1"/>
  </r>
  <r>
    <n v="274"/>
    <s v="AIWT6-274"/>
    <s v="Amelia - Chatbot helping local residents find city services"/>
    <s v="https://www.intelligentcio.com/eu/2021/06/10/amelia-hired-by-centric-to-transform-citizen-services-with-conversational-ai/"/>
    <s v="Maarten Hillenaar, CEO of Centric Public Sector Solution"/>
    <s v="Amid budget cuts, the Enfield Council in North London emploies Amelia, an avatar and chatbot personal assistant from IPsoft. Amelia uses Artificial Intelligence, machine-learning algorithms, and a natural language processor to help local residents find city services. "/>
    <x v="3"/>
    <x v="10"/>
    <s v="UK"/>
    <s v="London Borough of Enfield"/>
    <x v="4"/>
    <x v="1"/>
    <x v="1"/>
    <x v="1"/>
    <x v="7"/>
    <m/>
    <x v="1"/>
    <x v="1"/>
    <x v="0"/>
    <x v="1"/>
    <s v="B-LGA"/>
    <m/>
    <m/>
    <m/>
    <m/>
    <s v="Minimal-risk"/>
    <s v=" 0 Confident"/>
    <m/>
    <m/>
    <s v="Chatbots, Intelligent Digital Assistants, Virtual Agents and Recommendation Systems"/>
    <x v="0"/>
    <x v="1"/>
    <x v="0"/>
    <m/>
    <m/>
    <m/>
    <s v="G2C"/>
    <s v="Dynamic Data"/>
    <s v="Location Data"/>
    <s v="Public Services and engagement"/>
    <m/>
    <x v="0"/>
    <s v="Incremental / Technical Change"/>
    <s v="Improved Public Service"/>
    <m/>
    <s v="x"/>
    <m/>
    <s v="x"/>
    <s v="x"/>
    <b v="0"/>
    <b v="0"/>
    <m/>
    <m/>
    <m/>
    <m/>
    <m/>
    <m/>
    <m/>
    <b v="0"/>
    <m/>
    <m/>
    <m/>
    <s v="https://www.ukauthority.com/articles/enfield-joins-microsoft-in-citizenbot-project/"/>
    <s v="published"/>
    <x v="0"/>
  </r>
  <r>
    <n v="275"/>
    <s v="AIWT6-275"/>
    <s v="Babylon - Health interactive symptom checker"/>
    <s v="https://www.babylonhealth.com/us/what-we-offer/chatbot"/>
    <m/>
    <s v="Babylon's interactive symptom checker asks you questions to analyse your condition. Babylon's AI system has been created by experienced doctors and scientists using the latest advances in deep-learning. Much more than a searchable database, it assesses known symptoms and risk factors to provide informed, up-to-date medical information."/>
    <x v="0"/>
    <x v="10"/>
    <s v="UK"/>
    <s v="National Health Service"/>
    <x v="0"/>
    <x v="4"/>
    <x v="7"/>
    <x v="1"/>
    <x v="7"/>
    <m/>
    <x v="4"/>
    <x v="5"/>
    <x v="0"/>
    <x v="0"/>
    <s v="B-LG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m/>
    <s v="x"/>
    <s v="x"/>
    <m/>
    <b v="0"/>
    <b v="0"/>
    <m/>
    <m/>
    <m/>
    <m/>
    <m/>
    <m/>
    <m/>
    <b v="0"/>
    <m/>
    <m/>
    <m/>
    <s v="https://www.babylonhealth.com/"/>
    <s v="published"/>
    <x v="0"/>
  </r>
  <r>
    <n v="276"/>
    <s v="AIWT6-276"/>
    <s v="Wysa - Chatbot for mental health services"/>
    <s v=" "/>
    <m/>
    <s v="As a large NHS Trust they cover children’s mental health services for North East London, Essex, Kent and Medway with over 19,000 children living and attending school in these areas. By recommending Wysa the trust hope to encourage young people and their families to make use of the self-reflective and skills building opportunity as a means to build emotional resilience and lessen the chances of mental health conditions developing in the future."/>
    <x v="0"/>
    <x v="10"/>
    <s v="UK"/>
    <s v="North East London NHS Foundation Trust"/>
    <x v="1"/>
    <x v="4"/>
    <x v="7"/>
    <x v="2"/>
    <x v="4"/>
    <m/>
    <x v="1"/>
    <x v="1"/>
    <x v="0"/>
    <x v="0"/>
    <m/>
    <m/>
    <m/>
    <m/>
    <m/>
    <m/>
    <s v=" 0 Confident"/>
    <m/>
    <m/>
    <s v="Chatbots, Intelligent Digital Assistants, Virtual Agents and Recommendation Systems"/>
    <x v="4"/>
    <x v="3"/>
    <x v="0"/>
    <m/>
    <m/>
    <m/>
    <m/>
    <m/>
    <m/>
    <s v="Public Services and engagement"/>
    <m/>
    <x v="0"/>
    <s v="Transformative / Disruptive"/>
    <s v="Improved Public Service"/>
    <m/>
    <s v="x"/>
    <m/>
    <s v="x"/>
    <m/>
    <b v="0"/>
    <b v="0"/>
    <m/>
    <m/>
    <m/>
    <m/>
    <m/>
    <m/>
    <m/>
    <b v="0"/>
    <m/>
    <m/>
    <m/>
    <s v="https://www.wysa.io/nhs-case-study"/>
    <s v="validated"/>
    <x v="1"/>
  </r>
  <r>
    <n v="277"/>
    <s v="AIWT6-277"/>
    <s v="TravelBot - Chatbot for travel information"/>
    <s v="https://www.facebook.com/tfltravelbot/"/>
    <s v="Shashi Verma"/>
    <s v="The new social media tool, which is powered by Artificial Intelligence, can &quot;chat&quot; with customers using Messenger and instantly tell them when their bus is due to arrive, provide service updates and Tube maps. The TravelBot can also link direct to a customer service agent, making customer service queries easier than ever."/>
    <x v="3"/>
    <x v="10"/>
    <s v="UK"/>
    <s v="Transport for London"/>
    <x v="4"/>
    <x v="3"/>
    <x v="6"/>
    <x v="1"/>
    <x v="7"/>
    <m/>
    <x v="1"/>
    <x v="1"/>
    <x v="0"/>
    <x v="1"/>
    <s v="B-LGA"/>
    <m/>
    <m/>
    <m/>
    <m/>
    <s v="Minimal-risk"/>
    <s v=" 0 Confident"/>
    <m/>
    <m/>
    <s v="Chatbots, Intelligent Digital Assistants, Virtual Agents and Recommendation Systems"/>
    <x v="0"/>
    <x v="0"/>
    <x v="0"/>
    <m/>
    <m/>
    <m/>
    <s v="G2C"/>
    <s v="Dynamic Data"/>
    <s v="Location Data"/>
    <s v="Public Services and engagement"/>
    <m/>
    <x v="0"/>
    <s v="Incremental / Technical Change"/>
    <s v="Improved Public Service"/>
    <m/>
    <m/>
    <s v="x"/>
    <s v="x"/>
    <s v="x"/>
    <b v="0"/>
    <b v="0"/>
    <m/>
    <m/>
    <m/>
    <m/>
    <m/>
    <m/>
    <m/>
    <b v="0"/>
    <m/>
    <m/>
    <m/>
    <s v="https://tfl.gov.uk/info-for/media/press-releases/2017/june/tfl-launches-new-social-media-travelb"/>
    <s v="published"/>
    <x v="0"/>
  </r>
  <r>
    <n v="278"/>
    <s v="AIWT6-278"/>
    <s v="Reducing train delays"/>
    <s v="https://www.gov.uk/government/case-studies/how-a-signalling-company-used-ai-to-help-trains-run-on-time"/>
    <m/>
    <s v="A company responsible for managing railway traffic wanted to increase the proportion of trains arriving at their destination on time from 82% to 90%. The company wanted to be able to predict when delays were likely to happen and use these insights to help controllers prepare for and minimise impact on the train network. This would allow the company to redirect traffic in a way that reduced delays."/>
    <x v="0"/>
    <x v="10"/>
    <s v="UK"/>
    <m/>
    <x v="5"/>
    <x v="3"/>
    <x v="19"/>
    <x v="2"/>
    <x v="4"/>
    <m/>
    <x v="0"/>
    <x v="0"/>
    <x v="0"/>
    <x v="0"/>
    <m/>
    <m/>
    <m/>
    <m/>
    <m/>
    <m/>
    <s v=" 0 Confident"/>
    <m/>
    <m/>
    <s v="Predictive Analytics, Simulation and Data Visualisation"/>
    <x v="4"/>
    <x v="3"/>
    <x v="0"/>
    <m/>
    <m/>
    <m/>
    <m/>
    <m/>
    <m/>
    <s v="Internal Management"/>
    <m/>
    <x v="0"/>
    <s v="Incremental / Technical Change"/>
    <s v="Improved Public Service"/>
    <m/>
    <m/>
    <s v="x"/>
    <s v="x"/>
    <m/>
    <b v="0"/>
    <b v="0"/>
    <m/>
    <m/>
    <m/>
    <m/>
    <m/>
    <m/>
    <m/>
    <b v="0"/>
    <m/>
    <m/>
    <m/>
    <s v="https://www.gov.uk/government/case-studies/how-a-signalling-company-used-ai-to-help-trains-run-on-timehttps://eandt.theiet.org/content/articles/2020/12/ai-uses-british-railway-data-to-predict-delayed-trains/"/>
    <s v="validated"/>
    <x v="1"/>
  </r>
  <r>
    <n v="279"/>
    <s v="AIWT6-279"/>
    <s v="EHPS - Early help profiling system to identify children and families considered vulnerable"/>
    <s v=" "/>
    <m/>
    <s v="A predictive system called the &quot;Early Help Profiling System (EHPS)&quot; used in Hackney County (London), which uses data from a variety of different sources to identify children and families considered vulnerable and at risk of child abuse to the municipality. The data includes statistics from different government agencies, such as school attendance, housing information, economic indicators, and others. This allows early intervention to these families, avoiding the occurrence of a crisis with more expensive follow-up actions.  _x000a_Each month, the social workers team gets a list of 20 families who are of high risk and unknown to the social workers at that time. Social workers then decide based on the information to conduct an early intervention, such as support from a child centre or a health assessment. It has been reported that the model had a high accuracy, with more than 80% of the risk alerts deemed valid, despite challenges with continuous updating of some data sources. The system was expected to help councils save around one million euro per year by having early, targeted interventions. However, the system was heavily criticized. The nature of the data collection and the risk assessment was very opaque as data is processed by a private company, leading to concerns by citizens. Those whose data was used were not informed and it was kept a secret which indicators were to determine the risks, since a private company was responsible for the development and argued that the information was commercially sensitive. Others noticed that the system was only put in place to cope with the austerity measures put in place, as the system was advertised to maximize payments from the Troubled Families programme. _x000a_Now Hackney Council stopped working with the programme as it did not realise the expected benefits."/>
    <x v="3"/>
    <x v="10"/>
    <s v="UK"/>
    <m/>
    <x v="4"/>
    <x v="0"/>
    <x v="8"/>
    <x v="0"/>
    <x v="1"/>
    <m/>
    <x v="0"/>
    <x v="0"/>
    <x v="0"/>
    <x v="0"/>
    <s v="A-MLA"/>
    <s v="5-Services&amp;Benefits"/>
    <s v="5a-Services&amp;Benefits-eligibility_np"/>
    <m/>
    <s v="Focus directly natural persons"/>
    <s v="High-risk"/>
    <s v=" 0 Confident"/>
    <m/>
    <m/>
    <s v="Expert and Rule based Systems, Algorithmic Decision Making"/>
    <x v="3"/>
    <x v="7"/>
    <x v="0"/>
    <m/>
    <m/>
    <m/>
    <s v="G2G"/>
    <s v="Historical Data"/>
    <s v="Historical Data"/>
    <s v="Enforcement"/>
    <m/>
    <x v="0"/>
    <s v="Transformative / Disruptive"/>
    <b v="0"/>
    <m/>
    <m/>
    <m/>
    <m/>
    <m/>
    <s v="Improved Administration Efficency"/>
    <s v="Improved Administrative Efficiency"/>
    <m/>
    <m/>
    <s v="x"/>
    <s v="x"/>
    <m/>
    <m/>
    <m/>
    <b v="0"/>
    <m/>
    <m/>
    <m/>
    <s v="https://www.hackneycitizen.co.uk/2018/10/18/council-360k-xantura-software-profiles-troubled-families/"/>
    <s v="published"/>
    <x v="0"/>
  </r>
  <r>
    <n v="280"/>
    <s v="AIWT6-280"/>
    <s v="BRIDGET"/>
    <s v="https://cordis.europa.eu/project/id/610691/es"/>
    <s v="Maria Sega-Buhalis_x000a_UNIVERSITY OF SURREY_x000a_Stag Hill_x000a_GU2 7XH N/A GUILDFORD"/>
    <s v="Visual Artificial Intelligence (AI) can change the way we interact with this treasure trove of visual big data. The BRIDGET (‘BRIDging the Gap for Enhanced broadcasT’) project paved the way for the company Visual Atoms to develop ultra-fast visual search engines which can recognise and find monuments, locations, buildings, products, books, logos or objects."/>
    <x v="1"/>
    <x v="10"/>
    <s v="UK"/>
    <s v="UNIVERSITY OF SURREY"/>
    <x v="1"/>
    <x v="3"/>
    <x v="6"/>
    <x v="2"/>
    <x v="8"/>
    <m/>
    <x v="5"/>
    <x v="6"/>
    <x v="0"/>
    <x v="0"/>
    <m/>
    <m/>
    <m/>
    <m/>
    <m/>
    <m/>
    <s v=" 0 Confident"/>
    <m/>
    <m/>
    <m/>
    <x v="4"/>
    <x v="3"/>
    <x v="0"/>
    <m/>
    <m/>
    <m/>
    <m/>
    <m/>
    <m/>
    <m/>
    <m/>
    <x v="0"/>
    <s v="Incremental / Technical Change"/>
    <b v="0"/>
    <m/>
    <m/>
    <m/>
    <m/>
    <m/>
    <b v="0"/>
    <b v="0"/>
    <m/>
    <m/>
    <m/>
    <m/>
    <m/>
    <m/>
    <m/>
    <b v="0"/>
    <m/>
    <m/>
    <m/>
    <s v="https://ec.europa.eu/digital-single-market/en/news/bridget-eu-funded-project-success-story"/>
    <s v="retired"/>
    <x v="1"/>
  </r>
  <r>
    <n v="281"/>
    <s v="AIWT6-281"/>
    <s v="non-intrusive load monitoring"/>
    <s v=" "/>
    <m/>
    <s v="A research institution needed to understand which electric appliances were being used in a house at a certain time to optimise heating and energy consumption"/>
    <x v="3"/>
    <x v="13"/>
    <s v="NL"/>
    <m/>
    <x v="1"/>
    <x v="3"/>
    <x v="33"/>
    <x v="2"/>
    <x v="4"/>
    <m/>
    <x v="0"/>
    <x v="0"/>
    <x v="0"/>
    <x v="0"/>
    <m/>
    <m/>
    <m/>
    <m/>
    <m/>
    <m/>
    <s v=" 0 Confident"/>
    <m/>
    <m/>
    <m/>
    <x v="4"/>
    <x v="3"/>
    <x v="0"/>
    <m/>
    <m/>
    <m/>
    <m/>
    <m/>
    <m/>
    <m/>
    <m/>
    <x v="0"/>
    <s v="Incremental / Technical Change"/>
    <b v="0"/>
    <m/>
    <m/>
    <m/>
    <m/>
    <m/>
    <b v="0"/>
    <b v="0"/>
    <m/>
    <m/>
    <m/>
    <m/>
    <m/>
    <m/>
    <m/>
    <b v="0"/>
    <m/>
    <m/>
    <m/>
    <m/>
    <s v="retired"/>
    <x v="1"/>
  </r>
  <r>
    <n v="282"/>
    <s v="AIWT6-282"/>
    <s v="free-text survey analysis"/>
    <s v=" "/>
    <m/>
    <s v="A market research start-up needed to access insights from their free-text survey responses."/>
    <x v="3"/>
    <x v="13"/>
    <s v="NL"/>
    <m/>
    <x v="5"/>
    <x v="3"/>
    <x v="37"/>
    <x v="2"/>
    <x v="4"/>
    <m/>
    <x v="1"/>
    <x v="1"/>
    <x v="0"/>
    <x v="0"/>
    <m/>
    <m/>
    <m/>
    <m/>
    <m/>
    <m/>
    <s v=" 0 Confident"/>
    <m/>
    <m/>
    <s v="Natural Language Processing, Text Mining and Speech Analytics"/>
    <x v="1"/>
    <x v="2"/>
    <x v="0"/>
    <m/>
    <m/>
    <m/>
    <m/>
    <m/>
    <m/>
    <s v="Regulatory research, analysis and monitoring"/>
    <m/>
    <x v="0"/>
    <s v="Incremental / Technical Change"/>
    <s v="Improved Public Service"/>
    <m/>
    <m/>
    <s v="x"/>
    <s v="x"/>
    <m/>
    <b v="0"/>
    <b v="0"/>
    <m/>
    <m/>
    <m/>
    <m/>
    <m/>
    <m/>
    <m/>
    <b v="0"/>
    <m/>
    <m/>
    <m/>
    <m/>
    <s v="validated"/>
    <x v="1"/>
  </r>
  <r>
    <n v="283"/>
    <s v="AIWT6-283"/>
    <s v="EMPOWER AI project - AI platform for use within the TSOC National Control Cente "/>
    <s v="https://www2.kios.ucy.ac.cy/empower/"/>
    <m/>
    <s v="This project proposes the development of cutting-edge solutions based on ICT (e.g., innovative real-time monitoring and control tools, storage solutions) for evolving the Cyprus power system. This would come together in a platform for use within the TSOC National Control Center.  "/>
    <x v="0"/>
    <x v="6"/>
    <s v="CY"/>
    <s v="KIOS Research and Innovation Center of Excellence, University of Cyprus (UCY)"/>
    <x v="1"/>
    <x v="3"/>
    <x v="33"/>
    <x v="2"/>
    <x v="4"/>
    <m/>
    <x v="4"/>
    <x v="5"/>
    <x v="0"/>
    <x v="0"/>
    <m/>
    <m/>
    <m/>
    <m/>
    <m/>
    <m/>
    <s v=" 0 Confident"/>
    <m/>
    <m/>
    <m/>
    <x v="4"/>
    <x v="3"/>
    <x v="0"/>
    <m/>
    <m/>
    <m/>
    <m/>
    <m/>
    <m/>
    <m/>
    <m/>
    <x v="0"/>
    <m/>
    <b v="0"/>
    <m/>
    <m/>
    <m/>
    <m/>
    <m/>
    <b v="0"/>
    <b v="0"/>
    <m/>
    <m/>
    <m/>
    <m/>
    <m/>
    <m/>
    <m/>
    <b v="0"/>
    <m/>
    <m/>
    <m/>
    <s v="Mail to AI Watch (3-2-2021)"/>
    <s v="validated"/>
    <x v="1"/>
  </r>
  <r>
    <n v="284"/>
    <s v="AIWT6-284"/>
    <s v="AI­ supported identification with help of the Central Client Authentication Agent"/>
    <s v=" "/>
    <m/>
    <m/>
    <x v="3"/>
    <x v="13"/>
    <s v="NL"/>
    <m/>
    <x v="5"/>
    <x v="10"/>
    <x v="41"/>
    <x v="2"/>
    <x v="4"/>
    <m/>
    <x v="0"/>
    <x v="0"/>
    <x v="0"/>
    <x v="0"/>
    <m/>
    <m/>
    <m/>
    <m/>
    <m/>
    <m/>
    <s v=" 0 Confident"/>
    <m/>
    <m/>
    <m/>
    <x v="4"/>
    <x v="3"/>
    <x v="0"/>
    <m/>
    <m/>
    <m/>
    <m/>
    <m/>
    <m/>
    <m/>
    <m/>
    <x v="0"/>
    <m/>
    <b v="0"/>
    <m/>
    <m/>
    <m/>
    <m/>
    <m/>
    <b v="0"/>
    <b v="0"/>
    <m/>
    <m/>
    <m/>
    <m/>
    <m/>
    <m/>
    <m/>
    <b v="0"/>
    <m/>
    <m/>
    <m/>
    <s v="Hungary AI Strategy https://ai-hungary.com/files/e8/dd/e8dd79bd380a40c9890dd2fb01dd771b.pdf"/>
    <s v="validated"/>
    <x v="1"/>
  </r>
  <r>
    <n v="285"/>
    <s v="AIWT6-285"/>
    <s v="drawing up of minutes using dictation"/>
    <s v=" "/>
    <m/>
    <m/>
    <x v="3"/>
    <x v="13"/>
    <s v="NL"/>
    <m/>
    <x v="5"/>
    <x v="10"/>
    <x v="41"/>
    <x v="2"/>
    <x v="4"/>
    <m/>
    <x v="1"/>
    <x v="1"/>
    <x v="0"/>
    <x v="0"/>
    <m/>
    <m/>
    <m/>
    <m/>
    <m/>
    <m/>
    <s v=" 0 Confident"/>
    <m/>
    <m/>
    <m/>
    <x v="4"/>
    <x v="3"/>
    <x v="0"/>
    <m/>
    <m/>
    <m/>
    <m/>
    <m/>
    <m/>
    <m/>
    <m/>
    <x v="0"/>
    <m/>
    <b v="0"/>
    <m/>
    <m/>
    <m/>
    <m/>
    <m/>
    <b v="0"/>
    <b v="0"/>
    <m/>
    <m/>
    <m/>
    <m/>
    <m/>
    <m/>
    <m/>
    <b v="0"/>
    <m/>
    <m/>
    <m/>
    <s v="Hungary AI Strategy https://ai-hungary.com/files/e8/dd/e8dd79bd380a40c9890dd2fb01dd771b.pdf"/>
    <s v="validated"/>
    <x v="1"/>
  </r>
  <r>
    <n v="286"/>
    <s v="AIWT6-286"/>
    <s v="self­service Government Window administration"/>
    <s v=" "/>
    <m/>
    <m/>
    <x v="3"/>
    <x v="13"/>
    <s v="NL"/>
    <m/>
    <x v="5"/>
    <x v="10"/>
    <x v="41"/>
    <x v="2"/>
    <x v="4"/>
    <m/>
    <x v="2"/>
    <x v="2"/>
    <x v="0"/>
    <x v="0"/>
    <m/>
    <m/>
    <m/>
    <m/>
    <m/>
    <m/>
    <s v=" 0 Confident"/>
    <m/>
    <m/>
    <m/>
    <x v="4"/>
    <x v="3"/>
    <x v="0"/>
    <m/>
    <m/>
    <m/>
    <m/>
    <m/>
    <m/>
    <m/>
    <m/>
    <x v="0"/>
    <m/>
    <b v="0"/>
    <m/>
    <m/>
    <m/>
    <m/>
    <m/>
    <b v="0"/>
    <b v="0"/>
    <m/>
    <m/>
    <m/>
    <m/>
    <m/>
    <m/>
    <m/>
    <b v="0"/>
    <m/>
    <m/>
    <m/>
    <s v="Hungary AI Strategy https://ai-hungary.com/files/e8/dd/e8dd79bd380a40c9890dd2fb01dd771b.pdf"/>
    <s v="validated"/>
    <x v="1"/>
  </r>
  <r>
    <n v="287"/>
    <s v="AIWT6-287"/>
    <s v="online self­service administration with the support of an expertise system"/>
    <s v=" "/>
    <m/>
    <m/>
    <x v="3"/>
    <x v="13"/>
    <s v="NL"/>
    <m/>
    <x v="5"/>
    <x v="10"/>
    <x v="41"/>
    <x v="2"/>
    <x v="4"/>
    <m/>
    <x v="2"/>
    <x v="2"/>
    <x v="0"/>
    <x v="0"/>
    <m/>
    <m/>
    <m/>
    <m/>
    <m/>
    <m/>
    <s v=" 0 Confident"/>
    <m/>
    <m/>
    <m/>
    <x v="4"/>
    <x v="3"/>
    <x v="0"/>
    <m/>
    <m/>
    <m/>
    <m/>
    <m/>
    <m/>
    <m/>
    <m/>
    <x v="0"/>
    <m/>
    <b v="0"/>
    <m/>
    <m/>
    <m/>
    <m/>
    <m/>
    <b v="0"/>
    <b v="0"/>
    <m/>
    <m/>
    <m/>
    <m/>
    <m/>
    <m/>
    <m/>
    <b v="0"/>
    <m/>
    <m/>
    <m/>
    <s v="Hungary AI Strategy https://ai-hungary.com/files/e8/dd/e8dd79bd380a40c9890dd2fb01dd771b.pdf"/>
    <s v="validated"/>
    <x v="1"/>
  </r>
  <r>
    <n v="288"/>
    <s v="AIWT6-288"/>
    <s v="crime prevention with the support of big data based behavioural analysis"/>
    <s v=" "/>
    <m/>
    <m/>
    <x v="3"/>
    <x v="13"/>
    <s v="NL"/>
    <m/>
    <x v="5"/>
    <x v="10"/>
    <x v="41"/>
    <x v="2"/>
    <x v="4"/>
    <m/>
    <x v="0"/>
    <x v="0"/>
    <x v="0"/>
    <x v="0"/>
    <m/>
    <m/>
    <m/>
    <m/>
    <m/>
    <m/>
    <s v=" 0 Confident"/>
    <m/>
    <m/>
    <m/>
    <x v="4"/>
    <x v="3"/>
    <x v="0"/>
    <m/>
    <m/>
    <m/>
    <m/>
    <m/>
    <m/>
    <m/>
    <m/>
    <x v="0"/>
    <m/>
    <b v="0"/>
    <m/>
    <m/>
    <m/>
    <m/>
    <m/>
    <b v="0"/>
    <b v="0"/>
    <m/>
    <m/>
    <m/>
    <m/>
    <m/>
    <m/>
    <m/>
    <b v="0"/>
    <m/>
    <m/>
    <m/>
    <s v="Hungary AI Strategy https://ai-hungary.com/files/e8/dd/e8dd79bd380a40c9890dd2fb01dd771b.pdf"/>
    <s v="validated"/>
    <x v="1"/>
  </r>
  <r>
    <n v="289"/>
    <s v="AIWT6-289"/>
    <s v="testing autonomous vehicles in a military environment"/>
    <s v=" "/>
    <m/>
    <m/>
    <x v="3"/>
    <x v="13"/>
    <s v="NL"/>
    <m/>
    <x v="5"/>
    <x v="10"/>
    <x v="41"/>
    <x v="2"/>
    <x v="4"/>
    <m/>
    <x v="0"/>
    <x v="0"/>
    <x v="0"/>
    <x v="0"/>
    <m/>
    <m/>
    <m/>
    <m/>
    <m/>
    <m/>
    <s v=" 0 Confident"/>
    <m/>
    <m/>
    <m/>
    <x v="4"/>
    <x v="3"/>
    <x v="0"/>
    <m/>
    <m/>
    <m/>
    <m/>
    <m/>
    <m/>
    <m/>
    <m/>
    <x v="0"/>
    <m/>
    <b v="0"/>
    <m/>
    <m/>
    <m/>
    <m/>
    <m/>
    <b v="0"/>
    <b v="0"/>
    <m/>
    <m/>
    <m/>
    <m/>
    <m/>
    <m/>
    <m/>
    <b v="0"/>
    <m/>
    <m/>
    <m/>
    <s v="Hungary AI Strategy https://ai-hungary.com/files/e8/dd/e8dd79bd380a40c9890dd2fb01dd771b.pdf"/>
    <s v="validated"/>
    <x v="1"/>
  </r>
  <r>
    <n v="290"/>
    <s v="AIWT6-290"/>
    <s v="cybersecurity protection using AI algorithms"/>
    <s v=" "/>
    <m/>
    <m/>
    <x v="3"/>
    <x v="13"/>
    <s v="NL"/>
    <m/>
    <x v="5"/>
    <x v="10"/>
    <x v="41"/>
    <x v="2"/>
    <x v="4"/>
    <m/>
    <x v="0"/>
    <x v="0"/>
    <x v="0"/>
    <x v="0"/>
    <m/>
    <m/>
    <m/>
    <m/>
    <m/>
    <m/>
    <s v=" 0 Confident"/>
    <m/>
    <m/>
    <m/>
    <x v="4"/>
    <x v="3"/>
    <x v="0"/>
    <m/>
    <m/>
    <m/>
    <m/>
    <m/>
    <m/>
    <m/>
    <m/>
    <x v="0"/>
    <m/>
    <b v="0"/>
    <m/>
    <m/>
    <m/>
    <m/>
    <m/>
    <b v="0"/>
    <b v="0"/>
    <m/>
    <m/>
    <m/>
    <m/>
    <m/>
    <m/>
    <m/>
    <b v="0"/>
    <m/>
    <m/>
    <m/>
    <s v="Hungary AI Strategy https://ai-hungary.com/files/e8/dd/e8dd79bd380a40c9890dd2fb01dd771b.pdf"/>
    <s v="validated"/>
    <x v="1"/>
  </r>
  <r>
    <n v="291"/>
    <s v="AIWT6-291"/>
    <s v="Tuva - dictating text and controlling computers using voice control"/>
    <s v="https://www.universell.no/nyheter/tilrettelegging/tuva/"/>
    <m/>
    <s v="Tuva is an aid for dictating text (speech recognition) and navigating a PC using voice control. The product was developed by Max Manus in 2017 and is provided to people with permanent disabilities. The solution uses AI and builds on resources from Språkbanken. The dataset developed specially for this system is now openly accessible to other developers in Språkbanken."/>
    <x v="0"/>
    <x v="23"/>
    <s v="NO"/>
    <m/>
    <x v="3"/>
    <x v="1"/>
    <x v="1"/>
    <x v="2"/>
    <x v="4"/>
    <m/>
    <x v="1"/>
    <x v="1"/>
    <x v="0"/>
    <x v="0"/>
    <m/>
    <m/>
    <m/>
    <m/>
    <m/>
    <m/>
    <s v=" 0 Confident"/>
    <m/>
    <m/>
    <m/>
    <x v="4"/>
    <x v="3"/>
    <x v="0"/>
    <m/>
    <m/>
    <m/>
    <m/>
    <m/>
    <m/>
    <m/>
    <m/>
    <x v="0"/>
    <m/>
    <b v="0"/>
    <m/>
    <m/>
    <m/>
    <m/>
    <m/>
    <b v="0"/>
    <b v="0"/>
    <m/>
    <m/>
    <m/>
    <m/>
    <m/>
    <m/>
    <m/>
    <b v="0"/>
    <m/>
    <m/>
    <m/>
    <m/>
    <s v="validated"/>
    <x v="1"/>
  </r>
  <r>
    <n v="292"/>
    <s v="AIWT6-292"/>
    <s v="Posting of invoices - Robot to propose the correct posting"/>
    <s v=" "/>
    <m/>
    <s v="Customers of The Norwegian Government Agency for Financial Management (DFØ) spend considerable time and resources on posting incoming invoices due to uncertainty about the correct posting. In some cases this can lead to invoices being paid after the due date and can create extra costs for the agency in the form of interest and charges. DFØ is currently testing solutions from two companies, one of which involves an accounting robot that uses AI to propose the correct posting. The model is trained using historical data before making a prediction of the posting based on a combination of historical data and information obtained from the actual invoice._x000a__x000a_"/>
    <x v="0"/>
    <x v="23"/>
    <s v="NO"/>
    <s v="Norwegian Government Agency for Financial Management"/>
    <x v="0"/>
    <x v="1"/>
    <x v="1"/>
    <x v="1"/>
    <x v="7"/>
    <m/>
    <x v="0"/>
    <x v="0"/>
    <x v="0"/>
    <x v="0"/>
    <s v="A-MLA"/>
    <m/>
    <m/>
    <m/>
    <s v="Include automatic decision systems"/>
    <s v="Limited-risk"/>
    <s v=" 0 Confident"/>
    <m/>
    <m/>
    <s v="Predictive Analytics, Simulation and Data Visualisation"/>
    <x v="1"/>
    <x v="5"/>
    <x v="0"/>
    <m/>
    <m/>
    <m/>
    <s v="G2C"/>
    <s v="Dynamic Data"/>
    <s v="Dynamic Data"/>
    <s v="Internal Management"/>
    <m/>
    <x v="0"/>
    <s v="Incremental / Technical Change"/>
    <s v="Improved Public Service"/>
    <m/>
    <m/>
    <s v="x"/>
    <s v="x"/>
    <m/>
    <b v="0"/>
    <b v="0"/>
    <m/>
    <m/>
    <m/>
    <m/>
    <m/>
    <m/>
    <m/>
    <b v="0"/>
    <m/>
    <m/>
    <m/>
    <s v="https://www.regjeringen.no/en/dokumenter/nasjonal-strategi-for-kunstig-intelligens/id2685594/?ch=6#id0043"/>
    <s v="published"/>
    <x v="0"/>
  </r>
  <r>
    <n v="293"/>
    <s v="AIWT6-293"/>
    <s v="Misty II - Robot for elderly people"/>
    <s v=" https://www.elespanol.com/invertia/disruptores-innovadores/autonomias/cataluna/20210223/misty-robot-facil-mayores-viven-solos-barcelona/560944535_0.amp.html;_x000a_https://5gbarcelona.org/pilots/5g-emotional-robot/;_x000a_https://docs.mistyrobotics.com/misty-ii/get-started/meet-misty/"/>
    <s v="Institut de la Robòtica per la Dependència and the Fundació i2CAT info@institutorobotica.org"/>
    <s v="Twenty elderly people who live alone and already use services provided by the City Council’s Area for Social Rights are to be accompanied in their daily lives by the social robot Misty II. This is the start of a pilot project to analyse the usefulness of a project created for the challenge ‘Improving the quality of life of senior citizens through technology’, launched by the Barcelona Mobile World Capital Foundation. Users will be selected to live with a robot during a trial period. The pilot aims to discover to which extent the quality of life for senior citizens can be improved through assistance with a social robot, by, for example, reducing isolation, monitoring their health, preventing the forgetting of medicine or appointments. "/>
    <x v="2"/>
    <x v="22"/>
    <s v="ES511"/>
    <s v="Municipality of Barcelona"/>
    <x v="4"/>
    <x v="0"/>
    <x v="16"/>
    <x v="4"/>
    <x v="7"/>
    <m/>
    <x v="3"/>
    <x v="3"/>
    <x v="0"/>
    <x v="0"/>
    <s v="B-LGA"/>
    <m/>
    <m/>
    <m/>
    <s v="Output that could produce physical damages to natural persons"/>
    <s v="Limited-risk"/>
    <s v=" 0 Confident"/>
    <m/>
    <m/>
    <s v="Cognitive Robotics and Process Automation, Connected and Automated Vehicles"/>
    <x v="0"/>
    <x v="6"/>
    <x v="0"/>
    <s v="Yes"/>
    <m/>
    <m/>
    <s v="G2C"/>
    <s v="Dynamic Data"/>
    <s v="Location Data"/>
    <s v="Public Services and engagement"/>
    <s v="Yes"/>
    <x v="0"/>
    <s v="Transformative / Disruptive"/>
    <s v="Improved Public Service"/>
    <s v="x"/>
    <m/>
    <m/>
    <m/>
    <m/>
    <b v="0"/>
    <b v="0"/>
    <m/>
    <m/>
    <m/>
    <m/>
    <m/>
    <m/>
    <m/>
    <b v="0"/>
    <m/>
    <m/>
    <m/>
    <s v="https://www.barcelona.cat/infobarcelona/en/tema/senior-citizens/misty-ii-the-social-robot-becomes-part-of-the-lives-of-twenty-senior-citizens_907645.html"/>
    <s v="published"/>
    <x v="0"/>
  </r>
  <r>
    <n v="294"/>
    <s v="AIWT6-294"/>
    <s v="ARC-D - Automatic Road Condition Detection"/>
    <s v="https://palaimon.io/blog/arcd"/>
    <s v="Fabian Kraut fabian.kraut@palaimon.io "/>
    <s v="Currently there is no automated collection of condition data for all federal motorways.  An up-to-date database and an automated assessment of the quality of individual stretches of motorway would be important, e.g. in order to initiate suitable maintenance measures at an early stage and thus prevent cost-intensive long-term damage.  A system is being developed, on the basis of image data previously classified by experts, that enables video data to be (partially) (partially) automated evaluation of video data in order to classify roads in terms of their condition. In the long term, other sensor data will also be incorporated."/>
    <x v="0"/>
    <x v="1"/>
    <s v="DE"/>
    <s v="BMVI, Autobahn GmbH of the Federal Government"/>
    <x v="0"/>
    <x v="3"/>
    <x v="19"/>
    <x v="3"/>
    <x v="0"/>
    <m/>
    <x v="5"/>
    <x v="6"/>
    <x v="1"/>
    <x v="0"/>
    <s v="A-MLA"/>
    <m/>
    <m/>
    <s v="16-Transportation"/>
    <s v="Output that could produce physical damages to natural persons"/>
    <s v="Limited-risk"/>
    <s v=" 0 Confident"/>
    <m/>
    <m/>
    <s v="Computer Vision and Identity Recognition"/>
    <x v="3"/>
    <x v="8"/>
    <x v="0"/>
    <m/>
    <m/>
    <m/>
    <s v="G2C"/>
    <s v="Dynamic Data"/>
    <s v="Location Data"/>
    <s v="Internal Management"/>
    <m/>
    <x v="0"/>
    <s v="Incremental / Technical Change"/>
    <s v="Improved Public Service"/>
    <m/>
    <m/>
    <s v="x"/>
    <s v="x"/>
    <m/>
    <b v="0"/>
    <b v="0"/>
    <m/>
    <m/>
    <m/>
    <m/>
    <m/>
    <m/>
    <m/>
    <b v="0"/>
    <m/>
    <m/>
    <m/>
    <s v="KI im Behördeneinsatz: Erfahrungen und Empfehlungen https://www.oeffentliche-it.de/documents/10181/14412/KI+im+Beh%C3%B6rdeneinsatz+-+Erfahrungen+und+Empfehlungen "/>
    <s v="published"/>
    <x v="0"/>
  </r>
  <r>
    <n v="295"/>
    <s v="AIWT6-295"/>
    <s v="C-19 - Interdepartmental chatbot on the topic of Corona."/>
    <s v="https://chatbot.it.bund.de/"/>
    <s v="Rene Gürth Rene.Guerth@itzbund.de"/>
    <s v="Citizens want to receive quick and easy-to-understand information, also about Covid 19 issues. Various channels are available to them for this purpose (including post, e-mail, telephone, personal auditions), but some of these are tied to opening hours and tie up staff resources in the authorities. Since the beginning of the pandemic, the number of enquiries in the public services has increased by up to ten times. A chatbot automatically answers questions from citizens. In the process, existing FAQs are entered as building blocks for a dialogue. In the future, chatbots will have functions for creating applications and clarifying status. The AI components will used primarily for speech recognition, but also for processing the dialogues conducted. C-19 Chatbot provides pre-formulated answers and references to further sources of information"/>
    <x v="0"/>
    <x v="1"/>
    <s v="DE"/>
    <s v="ITZBund "/>
    <x v="0"/>
    <x v="1"/>
    <x v="2"/>
    <x v="3"/>
    <x v="7"/>
    <m/>
    <x v="1"/>
    <x v="1"/>
    <x v="4"/>
    <x v="1"/>
    <s v="B-LGA"/>
    <m/>
    <m/>
    <m/>
    <m/>
    <s v="Minimal-risk"/>
    <s v=" 0 Confident"/>
    <m/>
    <m/>
    <s v="Chatbots, Intelligent Digital Assistants, Virtual Agents and Recommendation Systems"/>
    <x v="1"/>
    <x v="2"/>
    <x v="0"/>
    <m/>
    <m/>
    <m/>
    <s v="G2G"/>
    <s v="Dynamic Data"/>
    <s v="Dynamic Data"/>
    <s v="Public Services and engagement"/>
    <m/>
    <x v="0"/>
    <m/>
    <b v="0"/>
    <m/>
    <m/>
    <m/>
    <m/>
    <m/>
    <s v="Improved Administration Efficency"/>
    <s v="Improved Administrative Efficiency"/>
    <m/>
    <m/>
    <s v="x"/>
    <m/>
    <s v="x"/>
    <m/>
    <m/>
    <b v="0"/>
    <m/>
    <m/>
    <m/>
    <s v="KI im Behördeneinsatz: Erfahrungen und Empfehlungen https://www.oeffentliche-it.de/documents/10181/14412/KI+im+Beh%C3%B6rdeneinsatz+-+Erfahrungen+und+Empfehlungen "/>
    <s v="published"/>
    <x v="0"/>
  </r>
  <r>
    <n v="296"/>
    <s v="AIWT6-296"/>
    <s v="Study certificates - Automatic recognition for applying for child benefit"/>
    <s v="https://www.oeffentliche-it.de/documents/10181/14412/KI+im+Beh%C3%B6rdeneinsatz+-+Erfahrungen+und+Empfehlungen "/>
    <s v="Dr. Frank Pelzel_x000a_frank.pelzel@arbeitsagentur.de"/>
    <s v="To apply for child benefit, the current certificate of study of the child in question must be submitted twice a year. This results in a high volume of documents to be checked by hand, especially since the German universities could not agree on a uniform form.The client uploads the certificate of study to an appropriate website. The text of the certificate of study is extracted with OCR (Optical Character Recognition) and transferred to the system for classification. Four issues are checked:_x000a_-Is it a certificate of study (yes/no) and with what probability (score)?_x000a_probability (score)?_x000a_-Is it the right child?_x000a_-Is it the correct validity period/semester?_x000a_-Is it a known German university?_x000a_The result of the classification is displayed to the employees in the specialist procedure of the family benefits office. At the same time, the result of the check procedure &quot;Studienbescheinigung ja /nein&quot; (certificate of study yes /no) is indicated. This must then be actively accepted by the employee. The training data currently consists of 60,000 study certificates that are semi-automatically annotated and_x000a_annotated and then used for training. Using a specially developed algorithm, the personal data is anonymised before classification and can therefore also be used as training data. and can therefore also be used as training data. The classification of the study certificate is carried out by: Naive Base/Support Vector Machine / Logistic Regression. To NLP (Natural Language Processing), Named Entity Recognition is used for data extraction."/>
    <x v="0"/>
    <x v="1"/>
    <s v="DE"/>
    <s v="Bundesagentur für Arbeit"/>
    <x v="0"/>
    <x v="0"/>
    <x v="8"/>
    <x v="4"/>
    <x v="0"/>
    <m/>
    <x v="1"/>
    <x v="1"/>
    <x v="0"/>
    <x v="6"/>
    <s v="B-LGA"/>
    <s v="5-Services&amp;Benefits"/>
    <s v="5a-Services&amp;Benefits-eligibility_np"/>
    <m/>
    <m/>
    <s v="High-risk"/>
    <s v=" 0 Confident"/>
    <m/>
    <m/>
    <s v="Computer Vision and Identity Recognition"/>
    <x v="5"/>
    <x v="10"/>
    <x v="0"/>
    <m/>
    <m/>
    <m/>
    <s v="G2G"/>
    <s v="Dynamic Data"/>
    <s v="Streaming Data"/>
    <s v="Adjudication"/>
    <m/>
    <x v="0"/>
    <s v="Organizational / Sustained Change"/>
    <b v="0"/>
    <m/>
    <m/>
    <m/>
    <m/>
    <m/>
    <s v="Improved Administration Efficency"/>
    <s v="Improved Administrative Efficiency"/>
    <m/>
    <s v="x"/>
    <m/>
    <s v="x"/>
    <m/>
    <s v="x"/>
    <m/>
    <s v="Open government capabilities"/>
    <s v="x"/>
    <m/>
    <m/>
    <s v="KI im Behördeneinsatz: Erfahrungen und Empfehlungen https://www.oeffentliche-it.de/documents/10181/14412/KI+im+Beh%C3%B6rdeneinsatz+-+Erfahrungen+und+Empfehlungen "/>
    <s v="published"/>
    <x v="0"/>
  </r>
  <r>
    <n v="297"/>
    <s v="AIWT6-297"/>
    <s v="Trade statistics - Classification system that automatically new data points as relevant"/>
    <s v="https://www.researchgate.net/publication/329945338_Machine_Learning_in_Official_Statistics"/>
    <s v="Joerg Feuerhake_x000a_Joerg.Feuerhake@destatis.de"/>
    <s v="The starting point is a classification problem: In order to decide whether a data point (e.g. a craft enterprise) is to be included in a statistic, it must be classified as relevant. (e.g. a craft enterprise) is included in a statistic, it must be classified as relevant or not. or not relevant. Up to now, this has been done manually. However, this is time-consuming and is also prone to errors. Furthermore, there are only scarce personnel capacities. On the basis of previously determined classification patterns for units (information from business registers), a classification system is trained that automatically classifies new automatically classifies new data points as relevant or not. Case handlers are given the same time window as before to process the now pre-sorted cases. The classified data points (craft enterprises relevant/not relevant for the statistics). statistics)"/>
    <x v="0"/>
    <x v="1"/>
    <s v="DE"/>
    <s v="Statistisches Bundesamt"/>
    <x v="0"/>
    <x v="1"/>
    <x v="2"/>
    <x v="4"/>
    <x v="1"/>
    <m/>
    <x v="0"/>
    <x v="0"/>
    <x v="0"/>
    <x v="0"/>
    <s v="A-MLA"/>
    <m/>
    <m/>
    <m/>
    <m/>
    <s v="Minimal-risk"/>
    <s v=" 0 Confident"/>
    <m/>
    <m/>
    <s v="Predictive Analytics, Simulation and Data Visualisation"/>
    <x v="1"/>
    <x v="5"/>
    <x v="0"/>
    <m/>
    <m/>
    <m/>
    <s v="G2G"/>
    <s v="Historical Data"/>
    <s v="Historical Data"/>
    <s v="Internal Management"/>
    <m/>
    <x v="1"/>
    <m/>
    <b v="0"/>
    <m/>
    <m/>
    <m/>
    <m/>
    <m/>
    <s v="Improved Administration Efficency"/>
    <s v="Improved Administrative Efficiency"/>
    <m/>
    <m/>
    <s v="x"/>
    <s v="x"/>
    <m/>
    <m/>
    <m/>
    <b v="0"/>
    <m/>
    <m/>
    <m/>
    <s v="KI im Behördeneinsatz: Erfahrungen und Empfehlungen https://www.oeffentliche-it.de/documents/10181/14412/KI+im+Beh%C3%B6rdeneinsatz+-+Erfahrungen+und+Empfehlungen "/>
    <s v="validated"/>
    <x v="0"/>
  </r>
  <r>
    <n v="298"/>
    <s v="AIWT6-298"/>
    <s v="Indoor Robot - Making a 3D model of a new building "/>
    <s v="http://publica.fraunhofer.de/documents/N-599611.html"/>
    <s v="Konstantin Klipp_x000a_konstantin.klipp@fokus.fraunhofer.de"/>
    <s v="People need to be able to navigate (independently) in existing public buildings. In particular, people with disabilities such as blind people and wheelchair users need_x000a_information about the conditions of the building as well as simple and barrier-free navigation. In practice, current building plans often do not provide the necessary information. A robot measures the entire building using a laser scanner and object camera. A vector model of the building is created from the individual measurement points using AI. which can then be used for orientation maps and their display on mobile devices. mobile devices. The robot thus makes a 3D model of the building"/>
    <x v="0"/>
    <x v="1"/>
    <s v="DE"/>
    <s v="Bundesministerium für Verkehr und digitale Infrastruktur (BMVI)"/>
    <x v="0"/>
    <x v="8"/>
    <x v="39"/>
    <x v="4"/>
    <x v="0"/>
    <m/>
    <x v="0"/>
    <x v="0"/>
    <x v="0"/>
    <x v="0"/>
    <s v="A-MLA"/>
    <m/>
    <m/>
    <m/>
    <m/>
    <s v="Minimal-risk"/>
    <s v=" 0 Confident"/>
    <m/>
    <m/>
    <s v="Cognitive Robotics and Process Automation, Connected and Automated Vehicles"/>
    <x v="3"/>
    <x v="8"/>
    <x v="0"/>
    <m/>
    <m/>
    <m/>
    <s v="G2B"/>
    <s v="Dynamic Data"/>
    <s v="Location Data"/>
    <s v="Public Services and engagement"/>
    <m/>
    <x v="0"/>
    <m/>
    <s v="Improved Public Service"/>
    <m/>
    <s v="x"/>
    <m/>
    <s v="x"/>
    <m/>
    <b v="0"/>
    <b v="0"/>
    <m/>
    <m/>
    <m/>
    <m/>
    <m/>
    <m/>
    <m/>
    <b v="0"/>
    <m/>
    <m/>
    <m/>
    <s v="KI im Behördeneinsatz: Erfahrungen und Empfehlungen https://www.oeffentliche-it.de/documents/10181/14412/KI+im+Beh%C3%B6rdeneinsatz+-+Erfahrungen+und+Empfehlungen "/>
    <s v="validated"/>
    <x v="0"/>
  </r>
  <r>
    <n v="299"/>
    <s v="AIWT6-299"/>
    <s v="Artificial Intelligence for Light Signal Systems - KI4LSA"/>
    <s v=" "/>
    <s v="Prof. Jürgen Jasperneite_x000a_juergen.jasperneite@iosb-ina.fraunhofer.de"/>
    <s v="Traffic lights play a major role in controlling traffic in cities. However, the traffic lights are often often relatively static or are only controlled by humans with a delay. Furthermore, many traffic lights are not synchronised with each other. A possible optimisation of the traffic flow cannot be achieved. A sensor system yet to be developed maps the traffic situation at each intersection. The digital image created from the data will be analysed using AI to control other traffic light systems. For this purpose, existing traffic lights are interlinked. In this way, the traffic lights will adapt to the flow of traffic. This should reduce transit time transit time by 25 percent and achieve a considerable reduction in noise pollution and environmental pollution through exhaust fumes. In the long term, abnormal traffic situations are to be recognised and and to inform road users accordingly._x000a_It is expected that the AI will improve the control of the traffic lights and, based on this, optimisation of the traffic flow. Furthermore, the collected data will be made available as open data."/>
    <x v="3"/>
    <x v="1"/>
    <s v="DE"/>
    <s v="Lemgo City"/>
    <x v="1"/>
    <x v="3"/>
    <x v="19"/>
    <x v="2"/>
    <x v="4"/>
    <m/>
    <x v="0"/>
    <x v="0"/>
    <x v="0"/>
    <x v="0"/>
    <m/>
    <m/>
    <m/>
    <m/>
    <m/>
    <m/>
    <s v=" 0 Confident"/>
    <m/>
    <m/>
    <s v="Predictive Analytics, Simulation and Data Visualisation"/>
    <x v="4"/>
    <x v="3"/>
    <x v="0"/>
    <m/>
    <m/>
    <m/>
    <m/>
    <m/>
    <m/>
    <s v="Internal Management"/>
    <m/>
    <x v="0"/>
    <m/>
    <s v="Improved Public Service"/>
    <m/>
    <m/>
    <s v="x"/>
    <s v="x"/>
    <m/>
    <b v="0"/>
    <b v="0"/>
    <m/>
    <m/>
    <m/>
    <m/>
    <m/>
    <m/>
    <m/>
    <b v="0"/>
    <m/>
    <m/>
    <m/>
    <s v="KI im Behördeneinsatz: Erfahrungen und Empfehlungen https://www.oeffentliche-it.de/documents/10181/14412/KI+im+Beh%C3%B6rdeneinsatz+-+Erfahrungen+und+Empfehlungen "/>
    <s v="validated"/>
    <x v="1"/>
  </r>
  <r>
    <n v="300"/>
    <s v="AIWT6-300"/>
    <s v="Child benefit - Voice assistant for parents support"/>
    <s v="https://www.oeffentliche-it.de/documents/10181/14412/KI+im+Beh%C3%B6rdeneinsatz+-+Erfahrungen+und+Empfehlungen "/>
    <s v="Dr. Brigitte Klamroth_x000a_Brigitte.Klamroth@sk.hamburg.de"/>
    <s v="Parents are required by law to provide the registry office with information on the registration of their child in the first days after the birth of their child to the registrar's office, to determine the name and to create the first formal thus also create the first formal prerequisite for receiving parental and child benefits. The bureaucratic burden is increased by the fact that documents are requested at different places in a redundant manner and that there is usually (still) no electronic data exchange. Immediately after the birth, this creates additional work for many parents - in addition to the often tense domestic situation._x000a__x000a_The guiding principle of the project is: &quot;The data runs, not the parents&quot;. First, in 2018, a citizen-friendly, only three-page combination form was developed for entering all necessary data once. Thanks to a cross-institutional parents can hand it in directly at the maternity clinic, and the cooperation partners take care of everything else. take care of everything else. Parents now receive their child's birth certificate by post much faster. The parents now receive their child's birth certificate, the tax ID, the entry in the registration system and the child benefit notice much more quickly by post. The child benefit is transferred directly to their account. On this basis, an online service was service was developed in 2019, which will initially be offered as a pilot to a limited target group in June 2020. at the Asklepios Clinic in Altona. The pilot also includes the use of a voice assistance system to enable the combined application to be completed more easily and with fewer barriers. At stationary terminals in clinics or via tablets or smartphones, parents are guided linguistically through the process. guided through the process. Output of the application data at the responsible registry offices or the family insurance fund. A downstream system checks whether possible follow-up questions are required."/>
    <x v="0"/>
    <x v="1"/>
    <s v="DE"/>
    <s v="Amt für IT und Digitalisierung in der Senatskanzlei der Freien"/>
    <x v="0"/>
    <x v="0"/>
    <x v="8"/>
    <x v="4"/>
    <x v="0"/>
    <m/>
    <x v="1"/>
    <x v="1"/>
    <x v="0"/>
    <x v="9"/>
    <s v="B-LGA"/>
    <s v="5-Services&amp;Benefits"/>
    <s v="5a-Services&amp;Benefits-eligibility_np"/>
    <m/>
    <m/>
    <s v="High-risk"/>
    <s v=" 0 Confident"/>
    <m/>
    <m/>
    <s v="Natural Language Processing, Text Mining and Speech Analytics"/>
    <x v="0"/>
    <x v="0"/>
    <x v="0"/>
    <m/>
    <m/>
    <m/>
    <s v="G2C"/>
    <s v="Dynamic Data"/>
    <s v="Dynamic Data"/>
    <s v="Public Services and engagement"/>
    <m/>
    <x v="0"/>
    <s v="Organizational / Sustained Change"/>
    <s v="Improved Public Service"/>
    <m/>
    <m/>
    <m/>
    <s v="x"/>
    <m/>
    <b v="0"/>
    <b v="0"/>
    <m/>
    <m/>
    <m/>
    <m/>
    <m/>
    <m/>
    <m/>
    <b v="0"/>
    <m/>
    <m/>
    <m/>
    <s v="KI im Behördeneinsatz: Erfahrungen und Empfehlungen https://www.oeffentliche-it.de/documents/10181/14412/KI+im+Beh%C3%B6rdeneinsatz+-+Erfahrungen+und+Empfehlungen "/>
    <s v="published"/>
    <x v="0"/>
  </r>
  <r>
    <n v="301"/>
    <s v="AIWT6-301"/>
    <s v="Against pornography - Analysis of suspicious material "/>
    <s v="https://www.behoerden-spiegel.de/2021/05/25/ki-im-kampf-gegen-kinderpornografie/"/>
    <s v="Markus Hartmann_x000a_E-Mail: Markus.Hartmann@sta-koeln.nrw.de"/>
    <s v="For the prosecution of the distribution, acquisition and possession of child and youth pornographic material for children and adolescents, a large amount of secured and possibly evidence-relevant data must be analysed on a regular basis. For example, non-justiciable holiday pictures must be from child pornography.  An automated image recognition system analyses possible images and sort out those that are most likely to depict child or youth pornography. These are then forwarded to the case worker for further investigation. Suspected child or youth pornography images that are submitted to the public prosecutor's office for a decision."/>
    <x v="0"/>
    <x v="1"/>
    <s v="DE"/>
    <s v="Cologne City"/>
    <x v="4"/>
    <x v="5"/>
    <x v="9"/>
    <x v="4"/>
    <x v="7"/>
    <m/>
    <x v="5"/>
    <x v="6"/>
    <x v="1"/>
    <x v="0"/>
    <s v="A-MLA"/>
    <s v="6-LawEnforcement"/>
    <s v="6g-LawEnforcement-crime analytics_np"/>
    <m/>
    <m/>
    <s v="High-risk"/>
    <s v=" 0 Confident"/>
    <m/>
    <m/>
    <s v="Computer Vision and Identity Recognition"/>
    <x v="3"/>
    <x v="7"/>
    <x v="0"/>
    <m/>
    <m/>
    <m/>
    <s v="G2G"/>
    <s v="Dynamic Data"/>
    <s v="Dynamic Data"/>
    <s v="Enforcement"/>
    <m/>
    <x v="0"/>
    <s v="Incremental / Technical Change"/>
    <b v="0"/>
    <m/>
    <m/>
    <m/>
    <m/>
    <m/>
    <s v="Improved Administration Efficency"/>
    <s v="Improved Administrative Efficiency"/>
    <m/>
    <s v="x"/>
    <m/>
    <s v="x"/>
    <m/>
    <m/>
    <m/>
    <b v="0"/>
    <m/>
    <m/>
    <m/>
    <s v="KI im Behördeneinsatz: Erfahrungen und Empfehlungen https://www.oeffentliche-it.de/documents/10181/14412/KI+im+Beh%C3%B6rdeneinsatz+-+Erfahrungen+und+Empfehlungen "/>
    <s v="published"/>
    <x v="0"/>
  </r>
  <r>
    <n v="302"/>
    <s v="AIWT6-302"/>
    <s v="Notification procedure - Automatic control of accident occurring at the workplace"/>
    <s v="https://www.oeffentliche-it.de/documents/10181/14412/KI+im+Beh%C3%B6rdeneinsatz+-+Erfahrungen+und+Empfehlungen "/>
    <s v="Dr. Marcel Beining_x000a_marcel.beining@anacision.de"/>
    <s v="If an accident occurs at the workplace or on the way to and from work caused by a third party, the Employer's Liability Insurance Association checks whether this third party can be held liable. In the case of suspected recourse, a standardised document was forwarded to the central office for recourse proceedings and manually pre-checked.  Based on about one million completed (successful and unsuccessful) recourse and unsuccessful) subrogation proceedings, an AI is trained to assess to what extent there is a sufficient probability of successful subrogation proceedings in current and old cases. exists in current and old cases. Using text mining, the data is also searched for critical keywords to provide further to provide further supporting information for the later decision by the case handler. (Were the police called? Was there an assault?). The forecasts and all information necessary for the decision are made available to the recourse department via a web interface. The AI calculates the plausibility for a possible recourse procedure, the amount of the total costs and at the same time forecasts the probability of success. "/>
    <x v="0"/>
    <x v="1"/>
    <s v="DE"/>
    <s v="Berufsgenossenschaft Energie Textil Elektro Medienerzeugnisse (BG ETEM)_x000d_"/>
    <x v="0"/>
    <x v="3"/>
    <x v="6"/>
    <x v="4"/>
    <x v="0"/>
    <m/>
    <x v="1"/>
    <x v="10"/>
    <x v="0"/>
    <x v="0"/>
    <s v="B-LGA"/>
    <m/>
    <m/>
    <s v="15-VideoSurveillance"/>
    <s v="Include automatic decision systems"/>
    <s v="Limited-risk"/>
    <s v=" 0 Confident"/>
    <m/>
    <m/>
    <s v="Predictive Analytics, Simulation and Data Visualisation"/>
    <x v="2"/>
    <x v="4"/>
    <x v="0"/>
    <m/>
    <m/>
    <m/>
    <s v="G2G"/>
    <s v="Dynamic Data"/>
    <s v="Streaming Data"/>
    <s v="Public Services and engagement"/>
    <m/>
    <x v="0"/>
    <s v="Organizational / Sustained Change"/>
    <b v="0"/>
    <m/>
    <m/>
    <m/>
    <m/>
    <m/>
    <s v="Improved Administration Efficency"/>
    <s v="Improved Administrative Efficiency"/>
    <m/>
    <m/>
    <s v="x"/>
    <s v="x"/>
    <m/>
    <m/>
    <m/>
    <b v="0"/>
    <m/>
    <m/>
    <m/>
    <s v="KI im Behördeneinsatz: Erfahrungen und Empfehlungen https://www.oeffentliche-it.de/documents/10181/14412/KI+im+Beh%C3%B6rdeneinsatz+-+Erfahrungen+und+Empfehlungen "/>
    <s v="published"/>
    <x v="0"/>
  </r>
  <r>
    <n v="303"/>
    <s v="AIWT6-303"/>
    <s v="Machine translation service of the justice system - Developing translation memory"/>
    <s v=" "/>
    <s v="Björn Beck_x000a_Bjoern.Beck@jum.bwl.de"/>
    <s v="In the judicial environment, legal texts in foreign languages must repeatedly be relevant and then translated at short notice. Existing offers of large platforms are not usable due to the lack of quality and data protection. At the same time reliable manual translation of many different languages with in-house expertise is not available._x000a_ Machine translations have been created using a neural network trained with translated texts. Foreign-language documents can thus be can be searched in a more targeted way, e.g. to get a quick overview. One goal of the further expansion of the project is to develop a translation memory: _x000a_This means that everything that has already been processed as input or output is recognised. In regular operation this is to be shifted to a central translation platform. Time critical translations in particular time-critical translations in particular. In addition, the system should lower the threshold for work translations, which can be produced within seconds, and allow initial access to foreign-language documents."/>
    <x v="0"/>
    <x v="1"/>
    <s v="DE"/>
    <s v="Ministerium der Justiz und für Europa (JUM)"/>
    <x v="1"/>
    <x v="5"/>
    <x v="22"/>
    <x v="2"/>
    <x v="4"/>
    <m/>
    <x v="1"/>
    <x v="1"/>
    <x v="0"/>
    <x v="0"/>
    <m/>
    <m/>
    <m/>
    <m/>
    <m/>
    <m/>
    <s v=" 0 Confident"/>
    <m/>
    <m/>
    <s v="Natural Language Processing, Text Mining and Speech Analytics"/>
    <x v="4"/>
    <x v="3"/>
    <x v="0"/>
    <m/>
    <m/>
    <m/>
    <m/>
    <m/>
    <m/>
    <s v="Public Services and engagement"/>
    <m/>
    <x v="0"/>
    <m/>
    <s v="Improved Public Service"/>
    <m/>
    <m/>
    <s v="x"/>
    <s v="x"/>
    <m/>
    <b v="0"/>
    <b v="0"/>
    <m/>
    <m/>
    <m/>
    <m/>
    <m/>
    <m/>
    <m/>
    <b v="0"/>
    <m/>
    <m/>
    <m/>
    <s v="KI im Behördeneinsatz: Erfahrungen und Empfehlungen https://www.oeffentliche-it.de/documents/10181/14412/KI+im+Beh%C3%B6rdeneinsatz+-+Erfahrungen+und+Empfehlungen "/>
    <s v="validated"/>
    <x v="1"/>
  </r>
  <r>
    <n v="304"/>
    <s v="AIWT6-304"/>
    <s v="Home Quarantine App - Electronic control of quaraintaine "/>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x v="0"/>
    <x v="1"/>
    <s v="DE"/>
    <m/>
    <x v="5"/>
    <x v="4"/>
    <x v="21"/>
    <x v="2"/>
    <x v="4"/>
    <m/>
    <x v="5"/>
    <x v="6"/>
    <x v="0"/>
    <x v="0"/>
    <m/>
    <m/>
    <m/>
    <m/>
    <m/>
    <m/>
    <s v=" 0 Confident"/>
    <m/>
    <m/>
    <s v="Computer Vision and Identity Recognition"/>
    <x v="4"/>
    <x v="3"/>
    <x v="0"/>
    <m/>
    <m/>
    <m/>
    <m/>
    <m/>
    <m/>
    <s v="Enforcement"/>
    <m/>
    <x v="0"/>
    <m/>
    <b v="0"/>
    <m/>
    <m/>
    <m/>
    <m/>
    <m/>
    <b v="0"/>
    <b v="0"/>
    <m/>
    <m/>
    <m/>
    <m/>
    <m/>
    <m/>
    <m/>
    <b v="0"/>
    <m/>
    <m/>
    <m/>
    <s v="alGOVrithms 2.0 report  https://opendatakosovo.org/wp-content/uploads/2021/03/ODK_alGOVrithms-2-0_report-2021_1.pdf?x54365"/>
    <s v="validated"/>
    <x v="1"/>
  </r>
  <r>
    <n v="305"/>
    <s v="AIWT6-305"/>
    <s v="Véda-KAFIR-ROBOTZSARU (‘Robocop’) - Integrated administration, case processing and electronic records management for police"/>
    <s v=" "/>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x v="0"/>
    <x v="16"/>
    <s v="HU"/>
    <s v="Hungarian Police"/>
    <x v="1"/>
    <x v="3"/>
    <x v="19"/>
    <x v="2"/>
    <x v="4"/>
    <m/>
    <x v="5"/>
    <x v="6"/>
    <x v="0"/>
    <x v="0"/>
    <m/>
    <m/>
    <m/>
    <m/>
    <m/>
    <m/>
    <s v=" 0 Confident"/>
    <m/>
    <m/>
    <s v="Computer Vision and Identity Recognition"/>
    <x v="4"/>
    <x v="3"/>
    <x v="0"/>
    <m/>
    <m/>
    <m/>
    <m/>
    <m/>
    <m/>
    <s v="Enforcement"/>
    <m/>
    <x v="0"/>
    <m/>
    <b v="0"/>
    <m/>
    <m/>
    <m/>
    <m/>
    <m/>
    <b v="0"/>
    <b v="0"/>
    <m/>
    <m/>
    <m/>
    <m/>
    <m/>
    <m/>
    <m/>
    <b v="0"/>
    <m/>
    <m/>
    <m/>
    <s v="alGOVrithms 2.0 report  https://opendatakosovo.org/wp-content/uploads/2021/03/ODK_alGOVrithms-2-0_report-2021_1.pdf?x54362"/>
    <s v="validated"/>
    <x v="1"/>
  </r>
  <r>
    <n v="306"/>
    <s v="AIWT6-306"/>
    <s v="IRIS - A Data Collecting and Pre-Screening alGOVrithm of the National Media and Communication Authority"/>
    <s v=" "/>
    <m/>
    <s v="The system was developed in-house by the Authority staff, somewhere between 2010 and 2013. It is used to collect and record broadcasts and provide metadata to the Authority. The latest publicly available information is that it has data for more than 8 million programs in case of 141 radio and television channels and can analyze data from 1990. According to the procurement documents, the most interesting part about this system is the plan to vest the IRIS with new features and replace human decision-making with a high degree of automation in the following fields y Track recognition y Protection of minors (automatic age-rating of programmes) y Measuring ad volume y Measuring the media presence of public actors, real-time follow up on ‘supported contents’, product placements etc. (this part also refers to face recognition and building a facedatabase) y Recognition of audio signals y Program monitoring y Advertising monitoring The preliminary information on this procurement has been withdrawn by the Authority in December 2020"/>
    <x v="0"/>
    <x v="16"/>
    <s v="HU"/>
    <s v="National Media and Communication Authority"/>
    <x v="1"/>
    <x v="3"/>
    <x v="42"/>
    <x v="0"/>
    <x v="4"/>
    <m/>
    <x v="5"/>
    <x v="9"/>
    <x v="0"/>
    <x v="0"/>
    <m/>
    <m/>
    <m/>
    <m/>
    <m/>
    <m/>
    <s v=" 0 Confident"/>
    <m/>
    <m/>
    <s v="Audio Processing"/>
    <x v="4"/>
    <x v="3"/>
    <x v="0"/>
    <m/>
    <m/>
    <m/>
    <m/>
    <m/>
    <m/>
    <s v="Regulatory research, analysis and monitoring"/>
    <m/>
    <x v="0"/>
    <m/>
    <b v="0"/>
    <m/>
    <m/>
    <m/>
    <m/>
    <m/>
    <b v="0"/>
    <b v="0"/>
    <m/>
    <m/>
    <m/>
    <m/>
    <m/>
    <m/>
    <m/>
    <b v="0"/>
    <m/>
    <m/>
    <m/>
    <s v="alGOVrithms 2.0 report  https://opendatakosovo.org/wp-content/uploads/2021/03/ODK_alGOVrithms-2-0_report-2021_1.pdf?x54364"/>
    <s v="validated"/>
    <x v="1"/>
  </r>
  <r>
    <n v="307"/>
    <s v="AIWT6-307"/>
    <s v="Decision on the Maternity Benefit  TÉBA - The Family Support Scheme of the Hungarian State Treasury"/>
    <s v=" "/>
    <m/>
    <s v="The Treasury operates some other complex algorithms, such as an ASP-system for local governments that aims to: _x000a__x000a_ Support local governments in the performance of their tasks and internal operation, the development and electronic development of organizations and processes, the improvement of efficiency, and the reduction of their costs, _x000a__x000a_Monitor the management of local governments with modern tools and methods. _x000a__x000a_Monitor the financing mechanisms of the local government subsystem. _x000a__x000a_Provide access to electronic administration services for the population and businesses living in the affected areas on a single platform in certain municipal administration processes. _x000a_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x v="0"/>
    <x v="16"/>
    <s v="HU"/>
    <s v="Hungarian State Treasury"/>
    <x v="1"/>
    <x v="1"/>
    <x v="1"/>
    <x v="2"/>
    <x v="4"/>
    <m/>
    <x v="4"/>
    <x v="5"/>
    <x v="0"/>
    <x v="0"/>
    <m/>
    <m/>
    <m/>
    <m/>
    <m/>
    <m/>
    <s v=" 0 Confident"/>
    <m/>
    <m/>
    <s v="Expert and Rule based Systems, Algorithmic Decision Making"/>
    <x v="4"/>
    <x v="3"/>
    <x v="0"/>
    <m/>
    <m/>
    <m/>
    <m/>
    <m/>
    <m/>
    <s v="Internal Management"/>
    <m/>
    <x v="0"/>
    <m/>
    <b v="0"/>
    <m/>
    <m/>
    <m/>
    <m/>
    <m/>
    <b v="0"/>
    <b v="0"/>
    <m/>
    <m/>
    <m/>
    <m/>
    <m/>
    <m/>
    <m/>
    <b v="0"/>
    <m/>
    <m/>
    <m/>
    <s v="alGOVrithms 2.0 report  https://opendatakosovo.org/wp-content/uploads/2021/03/ODK_alGOVrithms-2-0_report-2021_1.pdf?x54361"/>
    <s v="validated"/>
    <x v="1"/>
  </r>
  <r>
    <n v="308"/>
    <s v="AIWT6-308"/>
    <s v="‘Supporting’ Carrier-Choices by the Education Office"/>
    <s v=" "/>
    <m/>
    <s v="An online measuring tool had been compiled by the Education Office to support career choices. In 2020 all eighth graders (approx. 14 years old) were required by law to answer and complete the online questionnaire, by using their personalized educational identification number.According to the description of the website, test responses and their evaluation is only visible by the student, but the Education Office (together with previous result of competence measuring tests) might use results for statistical purposes. In this sense the system -- now -- is not yet suitable for automated decision-making, but this area may gain significance as supporting personalized career choices is also highlighted in Hungary’s AI Strategy. According to news reports the online career choice test directs eight-graders to vocational training -- in line with the government’s industrial development strategy.t an online measuring tool had been compiled by the Education Office to support career choices. In 2020 all eighth graders (approx. 14 years old) were required by law to answer and complete the online questionnaire, by using their personalized educational identification number."/>
    <x v="0"/>
    <x v="16"/>
    <s v="HU"/>
    <s v="Education Office"/>
    <x v="1"/>
    <x v="9"/>
    <x v="43"/>
    <x v="2"/>
    <x v="4"/>
    <m/>
    <x v="2"/>
    <x v="10"/>
    <x v="0"/>
    <x v="0"/>
    <m/>
    <m/>
    <m/>
    <m/>
    <m/>
    <m/>
    <s v=" 0 Confident"/>
    <m/>
    <m/>
    <s v="Predictive Analytics, Simulation and Data Visualisation"/>
    <x v="4"/>
    <x v="3"/>
    <x v="0"/>
    <m/>
    <m/>
    <m/>
    <m/>
    <m/>
    <m/>
    <s v="Public Services and engagement"/>
    <m/>
    <x v="0"/>
    <m/>
    <b v="0"/>
    <m/>
    <m/>
    <m/>
    <m/>
    <m/>
    <b v="0"/>
    <b v="0"/>
    <m/>
    <m/>
    <m/>
    <m/>
    <m/>
    <m/>
    <m/>
    <b v="0"/>
    <m/>
    <m/>
    <m/>
    <s v="alGOVrithms 2.0 report  https://opendatakosovo.org/wp-content/uploads/2021/03/ODK_alGOVrithms-2-0_report-2021_1.pdf?x54368"/>
    <s v="validated"/>
    <x v="1"/>
  </r>
  <r>
    <n v="309"/>
    <s v="AIWT6-309"/>
    <s v="R1 - humanoid robot"/>
    <s v="https://www.etapasproject.eu/usecases/post-2/"/>
    <s v="ETAPAS project (Lorenzo Natale, Senior Researcher, Italian Institute of Technology and Valerio Gower, Project Manager,_x000a_Fondazione Don Gnocchi)_x000a_"/>
    <s v="R1, the humanoid robot designed to assist us on several occasions. R1 is equipped with sophisticated mechanics, sensors and Artificial Intelligence that make it one of the most complete humanoids on the international scene. R1, used as a pilot project at the ETAPAS H2020 project (https://www.etapasproject.eu/usecases/post-2/),  will be able to be used as a low-cost assistive-rehabilitation robot in rehabilitation gyms to integrate more traditional treatments, support the clinical-assistance staff in the ward, as well as at the patient's home, where he can bring objects, help the assisted person to find them or to take them if difficult to reach. R1 will also be able to remember appointments or take medicines and recognize falls to manage any emergencies."/>
    <x v="1"/>
    <x v="12"/>
    <s v="IT"/>
    <s v="ETAPAS project: Fondazione Don Gnocchi (Italy)"/>
    <x v="6"/>
    <x v="4"/>
    <x v="7"/>
    <x v="4"/>
    <x v="7"/>
    <m/>
    <x v="3"/>
    <x v="3"/>
    <x v="0"/>
    <x v="0"/>
    <s v="B-LGA"/>
    <m/>
    <m/>
    <m/>
    <s v="Output that could produce physical damages to natural persons"/>
    <s v="Limited-risk"/>
    <s v=" 0 Confident"/>
    <m/>
    <m/>
    <s v="Cognitive Robotics and Process Automation, Connected and Automated Vehicles"/>
    <x v="0"/>
    <x v="0"/>
    <x v="0"/>
    <m/>
    <m/>
    <m/>
    <s v="G2C"/>
    <s v="Dynamic Data"/>
    <s v="Location Data"/>
    <s v="Regulatory research, analysis and monitoring"/>
    <m/>
    <x v="0"/>
    <s v="Transformative / Disruptive"/>
    <s v="Improved Public Service"/>
    <m/>
    <s v="x"/>
    <m/>
    <s v="x"/>
    <m/>
    <b v="0"/>
    <b v="0"/>
    <m/>
    <m/>
    <m/>
    <m/>
    <m/>
    <m/>
    <m/>
    <b v="0"/>
    <m/>
    <m/>
    <m/>
    <s v="ETAPAS workshop of 30/04/2021. R1 is one of the pilots"/>
    <s v="published"/>
    <x v="0"/>
  </r>
  <r>
    <n v="310"/>
    <s v="AIWT6-310"/>
    <s v="Kari - Chatbot for local governments"/>
    <s v="https://www.etapasproject.eu/usecases/post-3/"/>
    <s v="ETAPAS Project (Asbjørn Følstad, Senior Research Scientist, SINTEF and Anders Mærøe, Project Manager, PROKOM)"/>
    <s v="The chatbot Kari is an AI-based virtual agent developed for local government bodies – the local municipalities – to answer citizen's questions on the municipality services. It is currently available to the citizens of 80 Norwegian local municipalities – covering about 30% of the Norwegian population, and is in the process of being implemented in other European countries, including Sweden, Finland and Denmark. The chatbots knowledge-base contains over 6000 intents (answers to municipality questions), making it one of the largest in the world. "/>
    <x v="1"/>
    <x v="18"/>
    <s v="SE"/>
    <s v="ETAPAS Project: SINTEF-Prokom "/>
    <x v="6"/>
    <x v="1"/>
    <x v="1"/>
    <x v="4"/>
    <x v="7"/>
    <m/>
    <x v="1"/>
    <x v="1"/>
    <x v="0"/>
    <x v="1"/>
    <s v="B-LG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s v="x"/>
    <m/>
    <b v="0"/>
    <b v="0"/>
    <m/>
    <m/>
    <m/>
    <m/>
    <m/>
    <m/>
    <m/>
    <b v="0"/>
    <m/>
    <m/>
    <m/>
    <s v="ETAPAS workshop of 30/04/2021. Kari is one of the pilots"/>
    <s v="published"/>
    <x v="0"/>
  </r>
  <r>
    <n v="311"/>
    <s v="AIWT6-311"/>
    <s v="CERTH-MUKA - Public Organizations Multi-factor Misinformation Handling "/>
    <s v="https://www.etapasproject.eu/usecases/post-4/"/>
    <s v="ETAPAS project (Anna Kougioumtzidou, Research Assistant, Centre for Research &amp; Technology (CERTH) and Evgenia_x000a_Telmetidou, Attorney, Municipality of Katerini)"/>
    <s v="A pilot project of the ETAPAS project. The deployment of AI for fake news detection and prioritization of emerging issues in the municipality of Katerini (Greece) is assessed by the ETAPAS framework to identify all relevant ethical and social risks and propose mitigation actions, eliminating any relevant risks and unforeseen consequences."/>
    <x v="1"/>
    <x v="28"/>
    <s v="EL"/>
    <s v="ETAPAS project: Municipality of Katerini_x000a_"/>
    <x v="1"/>
    <x v="1"/>
    <x v="5"/>
    <x v="4"/>
    <x v="7"/>
    <m/>
    <x v="4"/>
    <x v="5"/>
    <x v="0"/>
    <x v="0"/>
    <s v="B-LGA"/>
    <m/>
    <m/>
    <m/>
    <m/>
    <s v="Minimal-risk"/>
    <s v="-1 Minimal/Limited"/>
    <m/>
    <m/>
    <s v="Expert and Rule based Systems, Algorithmic Decision Making"/>
    <x v="3"/>
    <x v="13"/>
    <x v="0"/>
    <m/>
    <m/>
    <m/>
    <s v="G2G"/>
    <s v="Historical Data"/>
    <s v="Historical Data"/>
    <s v="Public Services and engagement"/>
    <m/>
    <x v="0"/>
    <s v="Organizational / Sustained Change"/>
    <b v="0"/>
    <m/>
    <m/>
    <m/>
    <m/>
    <m/>
    <s v="Improved Administration Efficency"/>
    <s v="Improved Administrative Efficiency"/>
    <m/>
    <m/>
    <s v="x"/>
    <s v="x"/>
    <m/>
    <m/>
    <m/>
    <b v="0"/>
    <m/>
    <m/>
    <m/>
    <s v="ETAPAS workshop of 30/04/2021. Kari is one of the pilots"/>
    <s v="published"/>
    <x v="0"/>
  </r>
  <r>
    <n v="312"/>
    <s v="AIWT6-312"/>
    <s v="Home Quarantine App - Supporting the use of electronic control for home quarantine"/>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x v="0"/>
    <x v="14"/>
    <s v="PL"/>
    <m/>
    <x v="0"/>
    <x v="4"/>
    <x v="21"/>
    <x v="1"/>
    <x v="0"/>
    <m/>
    <x v="5"/>
    <x v="6"/>
    <x v="1"/>
    <x v="0"/>
    <s v="A-MLA"/>
    <m/>
    <m/>
    <m/>
    <m/>
    <s v="Minimal-risk"/>
    <s v=" 0 Confident"/>
    <m/>
    <m/>
    <s v="Computer Vision and Identity Recognition"/>
    <x v="2"/>
    <x v="4"/>
    <x v="0"/>
    <m/>
    <m/>
    <m/>
    <s v="G2C"/>
    <s v="Dynamic Data"/>
    <s v="Dynamic Data"/>
    <s v="Enforcement"/>
    <m/>
    <x v="0"/>
    <s v="Organizational / Sustained Change"/>
    <s v="Improved Public Service"/>
    <m/>
    <m/>
    <s v="x"/>
    <s v="x"/>
    <m/>
    <b v="0"/>
    <b v="0"/>
    <m/>
    <m/>
    <m/>
    <m/>
    <m/>
    <m/>
    <m/>
    <b v="0"/>
    <m/>
    <m/>
    <m/>
    <s v="https://metamorphosis.org.mk/wp-content/uploads/2021/04/algovrithms_2.0_report-2021.pdf"/>
    <s v="published"/>
    <x v="0"/>
  </r>
  <r>
    <n v="313"/>
    <s v="AIWT6-313"/>
    <s v="Estimation of income of self-employed and SMES who pay taxes by module "/>
    <s v="https://www.agenciatributaria.es/"/>
    <s v="felixjesus.aragones@correo.aeat.es"/>
    <s v="SMES and self-employed can opt, under certain circumstances, to pay taxes by modules instead of indicating the exact amount of income. The solution estimates the income of the target population by training in a broadest population of similar characteristics that opt to pay taxes indicating the exact amount of income. It also uses data from taxpayers that change their paying scheme from one period to the next. The estimated amount is later used in the calculation of different ratios and statistics related to income.  "/>
    <x v="0"/>
    <x v="22"/>
    <s v="ES"/>
    <s v="Agencia Tributaria"/>
    <x v="0"/>
    <x v="3"/>
    <x v="30"/>
    <x v="1"/>
    <x v="7"/>
    <m/>
    <x v="4"/>
    <x v="5"/>
    <x v="0"/>
    <x v="0"/>
    <s v="B-LGA"/>
    <m/>
    <m/>
    <m/>
    <s v="Focus directly natural persons"/>
    <s v="Limited-risk"/>
    <s v=" 0 Confident"/>
    <m/>
    <m/>
    <s v="Expert and Rule based Systems, Algorithmic Decision Making"/>
    <x v="2"/>
    <x v="12"/>
    <x v="0"/>
    <m/>
    <m/>
    <m/>
    <s v="G2G"/>
    <s v="Historical Data"/>
    <s v="Location Data"/>
    <s v="Regulatory research, analysis and monitoring"/>
    <m/>
    <x v="0"/>
    <s v="Organizational / Sustained Change"/>
    <b v="0"/>
    <m/>
    <m/>
    <m/>
    <m/>
    <m/>
    <s v="Improved Administration Efficency"/>
    <s v="Improved Administrative Efficiency"/>
    <m/>
    <s v="x"/>
    <s v="x"/>
    <m/>
    <m/>
    <m/>
    <m/>
    <b v="0"/>
    <m/>
    <m/>
    <m/>
    <s v="Survey Use and impact of AI in the public sector. 2021"/>
    <s v="validated"/>
    <x v="0"/>
  </r>
  <r>
    <n v="314"/>
    <s v="AIWT6-314"/>
    <s v="Véda-KAFIR-ROBOTZSARU (‘Robocop’) - System Operated by the Police for Traffic Safety Automated Processing"/>
    <s v="https://www.origo.hu/auto/20160415-megneztuk-a-szupertraffipaxok-vasarosnemenyi-kozpontjat.html"/>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x v="0"/>
    <x v="22"/>
    <s v="ES"/>
    <s v="NAV"/>
    <x v="0"/>
    <x v="3"/>
    <x v="19"/>
    <x v="1"/>
    <x v="6"/>
    <m/>
    <x v="5"/>
    <x v="6"/>
    <x v="1"/>
    <x v="0"/>
    <s v="A-MLA"/>
    <m/>
    <m/>
    <s v="15-VideoSurveillance"/>
    <s v="Include automatic decision systems"/>
    <s v="Limited-risk"/>
    <s v=" 0 Confident"/>
    <m/>
    <m/>
    <s v="Computer Vision and Identity Recognition"/>
    <x v="3"/>
    <x v="7"/>
    <x v="0"/>
    <m/>
    <m/>
    <m/>
    <s v="G2C"/>
    <s v="Dynamic Data"/>
    <s v="Location Data"/>
    <s v="Enforcement"/>
    <m/>
    <x v="0"/>
    <s v="Transformative / Disruptive"/>
    <s v="Improved Public Service"/>
    <m/>
    <m/>
    <s v="x"/>
    <s v="x"/>
    <m/>
    <b v="0"/>
    <b v="0"/>
    <m/>
    <m/>
    <m/>
    <m/>
    <m/>
    <m/>
    <m/>
    <b v="0"/>
    <m/>
    <m/>
    <m/>
    <s v="https://metamorphosis.org.mk/wp-content/uploads/2021/04/algovrithms_2.0_report-2021.pdf"/>
    <s v="published"/>
    <x v="0"/>
  </r>
  <r>
    <n v="315"/>
    <s v="AIWT6-315"/>
    <s v="Application processing for sickness benefits "/>
    <s v="https://nav.no"/>
    <s v=""/>
    <s v="NAV is developing a new solution for processing applications for sickness benefits where most of the applications will be processed automatically. To ensure correct processing and payment to the end user we have to implement a form of risk assessment of each application. One way of doing that is to train AI-models which can pick out applications to be processed manually. The AI may be trained on data about the user’s situation, the employer, and other relevant information which combined will give a picture of the risk involved. The goal is to process as many applications automatically as possible while also keeping the risk for incorrect payments to the end user/employer low."/>
    <x v="0"/>
    <x v="23"/>
    <s v="NO"/>
    <s v="NAV"/>
    <x v="3"/>
    <x v="0"/>
    <x v="44"/>
    <x v="4"/>
    <x v="4"/>
    <m/>
    <x v="6"/>
    <x v="5"/>
    <x v="0"/>
    <x v="0"/>
    <m/>
    <m/>
    <m/>
    <m/>
    <m/>
    <m/>
    <s v=" 0 Confident"/>
    <m/>
    <m/>
    <s v="Machine Learning, Deep Learning"/>
    <x v="4"/>
    <x v="3"/>
    <x v="0"/>
    <m/>
    <m/>
    <m/>
    <m/>
    <m/>
    <m/>
    <s v="Enforcement"/>
    <m/>
    <x v="0"/>
    <m/>
    <b v="0"/>
    <m/>
    <m/>
    <m/>
    <m/>
    <m/>
    <b v="0"/>
    <b v="0"/>
    <m/>
    <m/>
    <m/>
    <m/>
    <m/>
    <m/>
    <m/>
    <b v="0"/>
    <m/>
    <m/>
    <m/>
    <s v="Survey Use and impact of AI in the public sector. 2021"/>
    <s v="validated"/>
    <x v="1"/>
  </r>
  <r>
    <n v="316"/>
    <s v="AIWT6-316"/>
    <s v="Analysis of text streams"/>
    <s v="https://nav.no"/>
    <s v=""/>
    <s v="NAV administers key welfare benefits and services in Norway, and consequently receives a substantial number of user inquires through its online platforms. This is no less true in the wake of COVID-19 restrictions imposed last year. _x000d__x000a_We have used NLP to analyse text streams in order to provide key insights to product teams. Through this work we have, among other things, developed ML models to scrub personal identifiers from text and to classify texts into relevant topics. The end result is a dashboard presenting key insights from user inquires to help guide the priorities of product teams. _x000d__x000a_The solution also contributes to the research project CLEANUP, which is funded by the Norwegian research council and managed by the Norwegian computing center (NR). _x000d__x000a_The goal of CLEANUP is to develop new machine learning methods to automatically anonymise (or at least strongly de-identify) text documents containing personal data. _x000d__x000a_"/>
    <x v="0"/>
    <x v="23"/>
    <s v="NO"/>
    <s v="NAV"/>
    <x v="3"/>
    <x v="1"/>
    <x v="5"/>
    <x v="4"/>
    <x v="4"/>
    <m/>
    <x v="1"/>
    <x v="1"/>
    <x v="0"/>
    <x v="0"/>
    <m/>
    <m/>
    <m/>
    <m/>
    <m/>
    <m/>
    <s v=" 0 Confident"/>
    <m/>
    <m/>
    <s v="Natural Language Processing, Text Mining and Speech Analytics"/>
    <x v="4"/>
    <x v="3"/>
    <x v="0"/>
    <m/>
    <m/>
    <m/>
    <m/>
    <m/>
    <m/>
    <s v="Internal Management"/>
    <m/>
    <x v="0"/>
    <m/>
    <b v="0"/>
    <m/>
    <m/>
    <m/>
    <m/>
    <m/>
    <b v="0"/>
    <b v="0"/>
    <m/>
    <m/>
    <m/>
    <m/>
    <m/>
    <m/>
    <m/>
    <b v="0"/>
    <m/>
    <m/>
    <m/>
    <s v="Survey Use and impact of AI in the public sector. 2021"/>
    <s v="validated"/>
    <x v="1"/>
  </r>
  <r>
    <n v="317"/>
    <s v="AIWT6-317"/>
    <s v="Algorithms in National Tax Authority"/>
    <s v=" "/>
    <m/>
    <s v="The Hungarian Tax Authority have been using various AI systems for selecting inspections or other measures, or as a prescreening (risk analysis), such as Tax and custom declarations for 10 years, declarations related to Electronic Trade and Transport Control System, or the movement of excisable products for 5 years, and Taxpayer data services (in case of online invoicing data services) for 2 years."/>
    <x v="0"/>
    <x v="16"/>
    <s v="HU"/>
    <m/>
    <x v="1"/>
    <x v="1"/>
    <x v="1"/>
    <x v="2"/>
    <x v="4"/>
    <m/>
    <x v="4"/>
    <x v="5"/>
    <x v="0"/>
    <x v="0"/>
    <m/>
    <m/>
    <m/>
    <m/>
    <m/>
    <m/>
    <s v=" 0 Confident"/>
    <m/>
    <m/>
    <s v="Predictive Analytics, Simulation and Data Visualisation"/>
    <x v="4"/>
    <x v="3"/>
    <x v="0"/>
    <m/>
    <m/>
    <m/>
    <m/>
    <m/>
    <m/>
    <s v="Public Services and engagement"/>
    <m/>
    <x v="0"/>
    <m/>
    <b v="0"/>
    <m/>
    <m/>
    <m/>
    <m/>
    <m/>
    <b v="0"/>
    <b v="0"/>
    <m/>
    <m/>
    <m/>
    <m/>
    <m/>
    <m/>
    <m/>
    <b v="0"/>
    <m/>
    <m/>
    <m/>
    <s v="alGOVrithms 2.0 report  https://opendatakosovo.org/wp-content/uploads/2021/03/ODK_alGOVrithms-2-0_report-2021_1.pdf?x54363"/>
    <s v="validated"/>
    <x v="1"/>
  </r>
  <r>
    <n v="318"/>
    <s v="AIWT6-318"/>
    <s v="TÉBA - Decision on the Maternity Benefit  following the family support scheme of the Hungarian State Treasury "/>
    <s v=" "/>
    <m/>
    <s v="The Treasury operates some other complex algorithms, such as an ASP-system for local governments that aims to: _x000a_ Support local governments in the performance of their tasks and internal operation, the development and electronic development of organizations and processes, the improvement of efficiency, and the reduction of their costs, _x000a_Monitor the management of local governments with modern tools and methods. _x000a_Monitor the financing mechanisms of the local government subsystem. _x000a_Provide access to electronic administration services for the population and businesses living in the affected areas on a single platform in certain municipal administration processes. 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x v="0"/>
    <x v="22"/>
    <s v="ES"/>
    <m/>
    <x v="0"/>
    <x v="1"/>
    <x v="1"/>
    <x v="1"/>
    <x v="1"/>
    <m/>
    <x v="4"/>
    <x v="5"/>
    <x v="0"/>
    <x v="0"/>
    <s v="B-LGA"/>
    <s v="5-Services&amp;Benefits"/>
    <s v="5a-Services&amp;Benefits-eligibility_np"/>
    <m/>
    <m/>
    <s v="High-risk"/>
    <s v=" 0 Confident"/>
    <m/>
    <m/>
    <s v="Expert and Rule based Systems, Algorithmic Decision Making"/>
    <x v="0"/>
    <x v="0"/>
    <x v="0"/>
    <m/>
    <m/>
    <m/>
    <s v="G2G"/>
    <s v="Historical Data"/>
    <s v="Historical Data"/>
    <s v="Regulatory research, analysis and monitoring"/>
    <m/>
    <x v="0"/>
    <m/>
    <b v="0"/>
    <m/>
    <m/>
    <m/>
    <m/>
    <m/>
    <s v="Improved Administration Efficency"/>
    <s v="Improved Administrative Efficiency"/>
    <m/>
    <m/>
    <s v="x"/>
    <s v="x"/>
    <m/>
    <m/>
    <m/>
    <b v="0"/>
    <m/>
    <m/>
    <m/>
    <s v="https://metamorphosis.org.mk/wp-content/uploads/2021/04/algovrithms_2.0_report-2021.pdf"/>
    <s v="validated"/>
    <x v="0"/>
  </r>
  <r>
    <n v="319"/>
    <s v="AIWT6-319"/>
    <s v="Predicting sick leave duration"/>
    <s v="https://nav.no_x000a_https://www.jstor.org/stable/40967545"/>
    <s v="brede.bjorhovd@nav.no"/>
    <s v="Predicting sick leave duration: The Norwegian Labour and Welfare Service aim to advice case workers working with people on sick leave on which cases to follow up more closely and which cases that needs less attention. _x000a_The advice is a prediction of remaining duration of the current sick leave. _x000a_The prediction will be a part of the information available for the case worker when deciding to call for a dialogue meeting between the actors involved in the sick leave. The solution uses the random forest algorithm in order to aid explanability, the output is explained using shapley values._x000a_"/>
    <x v="0"/>
    <x v="23"/>
    <s v="NO"/>
    <s v="NAV"/>
    <x v="0"/>
    <x v="0"/>
    <x v="0"/>
    <x v="1"/>
    <x v="7"/>
    <m/>
    <x v="4"/>
    <x v="5"/>
    <x v="0"/>
    <x v="0"/>
    <s v="B-LGA"/>
    <s v="4-Employement"/>
    <s v="4b-Employement-eval-terminate"/>
    <m/>
    <m/>
    <s v="High-risk"/>
    <s v=" 0 Confident"/>
    <m/>
    <m/>
    <s v="Machine Learning, Deep Learning"/>
    <x v="2"/>
    <x v="12"/>
    <x v="0"/>
    <m/>
    <m/>
    <m/>
    <s v="G2G"/>
    <s v="Historical Data"/>
    <s v="Historical Data"/>
    <s v="Public Services and engagement"/>
    <m/>
    <x v="0"/>
    <m/>
    <b v="0"/>
    <m/>
    <m/>
    <m/>
    <m/>
    <m/>
    <s v="Improved Administration Efficency"/>
    <s v="Improved Administrative Efficiency"/>
    <m/>
    <s v="x"/>
    <s v="x"/>
    <s v="x"/>
    <m/>
    <m/>
    <m/>
    <b v="0"/>
    <m/>
    <m/>
    <m/>
    <s v="Survey Use and impact of AI in the public sector. 2021"/>
    <s v="validated"/>
    <x v="0"/>
  </r>
  <r>
    <n v="320"/>
    <s v="AIWT6-320"/>
    <s v="Selection system of the Directorate General for Audit of European Funds (EUTAF)"/>
    <s v=" "/>
    <m/>
    <s v="The Directorate General for Audit of European Funds (Európai Támogatásokat Auditáló Főigazgatóság (EUTAF)s is the main authority responsible to perform ex-post checks on EU funded grants and programs.they use a selection and evaluation algorithm defined in the EU-Guidance EGESIF-16-0014-01. In most cases, they use the monetary unit sampling (MUS) method, which is a randomized statistical method; meaning that the DG does not use pre-screening or pre-selecting or analytics. Statistical sampling is carried out with the Caseware IDEA software, which has been in use for more than a decade."/>
    <x v="1"/>
    <x v="2"/>
    <s v="BE"/>
    <m/>
    <x v="1"/>
    <x v="1"/>
    <x v="1"/>
    <x v="2"/>
    <x v="4"/>
    <m/>
    <x v="0"/>
    <x v="0"/>
    <x v="0"/>
    <x v="0"/>
    <m/>
    <m/>
    <m/>
    <m/>
    <m/>
    <m/>
    <s v=" 0 Confident"/>
    <m/>
    <m/>
    <s v="Expert and Rule based Systems, Algorithmic Decision Making"/>
    <x v="4"/>
    <x v="3"/>
    <x v="0"/>
    <m/>
    <m/>
    <m/>
    <m/>
    <m/>
    <m/>
    <s v="Internal Management"/>
    <m/>
    <x v="0"/>
    <m/>
    <b v="0"/>
    <m/>
    <m/>
    <m/>
    <m/>
    <m/>
    <b v="0"/>
    <b v="0"/>
    <m/>
    <m/>
    <m/>
    <m/>
    <m/>
    <m/>
    <m/>
    <b v="0"/>
    <m/>
    <m/>
    <m/>
    <s v="alGOVrithms 2.0 report  https://opendatakosovo.org/wp-content/uploads/2021/03/ODK_alGOVrithms-2-0_report-2021_1.pdf?x54366"/>
    <s v="validated"/>
    <x v="1"/>
  </r>
  <r>
    <n v="321"/>
    <s v="AIWT6-321"/>
    <s v="Document Categorization - Categorisation and forwarding new inquiries"/>
    <s v="https://en.digst.dk/policy-and-strategy/denmark-s-national-strategy-for-artificial-intelligence/"/>
    <s v="johan.fu@lanekassen.no"/>
    <s v="There are many inquiries everyday by e-mail or by letter, which the employees have to read, categorize manually and them forward them to caseworkers. _x000a_ An AI can do it  in a more efficient way. In other words, AI can categorize the documents at a faster pace than us and with a higher precision. Its a win win for all parties if we can utilize the technique/solution.  _x000a_Instead of buying &quot;off the shelf&quot; solution, the development took place in-house, since the organisation has the data, software and domain knowledge thats required. "/>
    <x v="0"/>
    <x v="9"/>
    <s v="DK"/>
    <s v="Lånekassen (The Norwegian State Educational Loan Fund)"/>
    <x v="1"/>
    <x v="1"/>
    <x v="1"/>
    <x v="4"/>
    <x v="0"/>
    <m/>
    <x v="1"/>
    <x v="1"/>
    <x v="0"/>
    <x v="0"/>
    <m/>
    <m/>
    <m/>
    <m/>
    <m/>
    <m/>
    <s v=" 0 Confident"/>
    <m/>
    <m/>
    <s v="Natural Language Processing, Text Mining and Speech Analytics"/>
    <x v="4"/>
    <x v="3"/>
    <x v="0"/>
    <m/>
    <m/>
    <m/>
    <m/>
    <m/>
    <m/>
    <s v="Public Services and engagement"/>
    <m/>
    <x v="0"/>
    <m/>
    <b v="0"/>
    <m/>
    <m/>
    <m/>
    <m/>
    <m/>
    <b v="0"/>
    <b v="0"/>
    <m/>
    <m/>
    <m/>
    <m/>
    <m/>
    <m/>
    <m/>
    <b v="0"/>
    <m/>
    <m/>
    <m/>
    <s v="Survey Use and impact of AI in the public sector. 2021"/>
    <s v="validated"/>
    <x v="1"/>
  </r>
  <r>
    <n v="322"/>
    <s v="AIWT6-322"/>
    <s v="Intelligent mechanisms for clinical evaluation - Facilitate the reconciliation of citizens"/>
    <s v="https://www.almaviva.it/it_IT/Sanita_digitale/Case_study_IA_sanita_x000a__x000a_https://www.lombardiaspeciale.regione.lombardia.it/wps/portal/LS/Home/News/Dettaglio-News/2020/10-ottobre/premio-vimercate/premio-vimercate_x000a__x000a_https://www.asst-brianza.it/web/uploads/news/newsletter/eedf8a85-a91d-43af-abff-a7655e8875fd.pdf"/>
    <s v="a.manieri@almaviva.it"/>
    <s v="The Client's objective was to introduce intelligent mechanisms that would facilitate the reconciliation of the need to offer the citizen the best care and, at the same time, optimize costs, reducing the time that each doctor took away from taking care of patients for administrative duties. Machine Learning algorithm can support the doctor in the clinical evaluation and make suggestions in less time, analyzing much more information.  Clinicians in the diabetic, nephrology and internal medicine departments are called upon every day to make predictions based on the conditions of the patients being treated with respect to the time of discharge, the possibility of the onset of complications and consequent need for readmission, even urgent, to the facility. . They must, they needed to update the forecast every day for both patients in treatment and for those in protected discharge, to ensure that the facility was always able to provide assistance."/>
    <x v="0"/>
    <x v="12"/>
    <s v="IT"/>
    <s v="AlmavivA"/>
    <x v="3"/>
    <x v="4"/>
    <x v="21"/>
    <x v="1"/>
    <x v="7"/>
    <m/>
    <x v="0"/>
    <x v="0"/>
    <x v="0"/>
    <x v="0"/>
    <s v="A-MLA"/>
    <m/>
    <m/>
    <s v="12-ClinicalUse"/>
    <m/>
    <s v="High-risk"/>
    <s v=" 0 Confident"/>
    <s v="A11-Medical devices, Reg. (EU) 2017/745"/>
    <m/>
    <s v="Machine Learning, Deep Learning"/>
    <x v="0"/>
    <x v="0"/>
    <x v="0"/>
    <m/>
    <m/>
    <m/>
    <s v="G2G"/>
    <s v="Historical Data"/>
    <s v="Historical Data"/>
    <s v="Regulatory research, analysis and monitoring"/>
    <m/>
    <x v="0"/>
    <m/>
    <b v="0"/>
    <m/>
    <m/>
    <m/>
    <m/>
    <m/>
    <s v="Improved Administration Efficency"/>
    <s v="Improved Administrative Efficiency"/>
    <m/>
    <s v="x"/>
    <m/>
    <s v="x"/>
    <m/>
    <m/>
    <m/>
    <b v="0"/>
    <m/>
    <m/>
    <m/>
    <s v="Survey Use and impact of AI in the public sector. 2021"/>
    <s v="validated"/>
    <x v="0"/>
  </r>
  <r>
    <n v="323"/>
    <s v="AIWT6-323"/>
    <s v="SNS24 Scout.AI - Analyse the information recorded within the SNS 24 TAE Service"/>
    <s v="https://www.spms.min-saude.pt/2019/08/spms-recebe-apoio-da-fct-para-projetos-de-ciencia-dos-dados-e-ia/_x000a__x000a_https://nova-lincs.di.fct.unl.pt/news-single/98"/>
    <s v="luis.melo.ext@spms.min-saude.pt"/>
    <s v="The Portuguese national health service is tax-funded, and otherwise mostly free of charge for the citizens. _x000a_Regarding telephone triage, Portugal has a national free of charge helpline for emergencies (112) and a separate national health service contact center helpline for non-emergent situations (SNS24), at the cost of a local call. Originally established in 1999, SNS24 evolved into a multichannel contact centre with the mission to facilitate the citizen’s access to the public healthcare services. Whilst providing several different services to callers, its core service is the nurse-led triage that uses protocols developed by the governmental public health agency. _x000a_The Triage, Counselling and Referral Service (TAE) is a telephone service provided by the Contact Centre of the National Health Service - SNS 24._x000a__x000a_In 2018, more than 1 million calls with an average duration of 7-8 minutes were answered. Being of national scope, this is a service that promotes equity in the access to health care._x000a_Telephone service is provided by nurses and follows pre-defined clinical algorithms. Triage is based on a specific clinical algorithm (out of a set of 59), and the choice of the most appropriate algorithm is extremely important and relevant. _x000a_The selected clinical algorithm should ensure high safety (not failing to identify situations that require urgent medical contact) and should have high discriminatory capability._x000a__x000a_In this context, the SNS24 Scout.AI will apply Artificial Intelligence (AI) methodologies, aiming the development of decision support tools with two main objectives:_x000a_1. Support the nurse in the selection of the most appropriate clinical algorithm._x000a_2. Provide support to Directorate-General of Health (DGS) in the optimization process of the design of clinical algorithms and their referrals._x000a__x000a_The first objective will be achieved by identifying the most appropriate algorithms for a given set of symptoms, with adjustment for age and sex. The AI methodology to be applied will be based on a classifier built on automatic learning algorithms on an anonymised data set, obtained from contacts of the SNS 24 in 2017 and 2018. This data represents accumulated experience in around 2 million cases._x000a_After the creation of the prediction model, it will be implemented in the SNS 24 TAE Service as decision support, indicating in real time which algorithms are most likely to be used. _x000a__x000a_The second goal is to create a support tool in the process of optimising the design of clinical algorithms and their referrals._x000a_Adding to the data already mentioned the referral and its adequacy, as well as the diagnoses established at hospital level, it will be possible to:_x000a_- assess the clinical performance of each referral, when classified in terms of safety and discriminatory capacity;_x000a_- predict the impact of potential changes to algorithms in terms of safety and performance;_x000a_- predict hospital-level diagnoses for each algorithm or set of symptoms._x000a__x000a_With this analysis, it will also be possible to detect any anomalous patterns and allow the DGS to make more informed decisions supported by real world data._x000a__x000a_In order to achieve these objectives, Natural Language Processing (NLP) and Machine Learning (ML) techniques developed specifically for the Portuguese language will be used, as well as Knowledge Representation and Reasoning (KRR). The motto of the texts, the extraction of appointed entities and the creation of lists of bigrams and trigrams, as well as the association with international medical classification systems (International Classification of Diseases), using ontology mapping techniques will be carried out. At ML level, automatic classifiers based on Support Vector Machines (SVM) and deep_x000a_neural networks (e.g. bi-LSTM with attention mechanisms) will be developed. Statistical methodologies will also be applied to detect anomalous situations in the application of clinical algorithms and their referral._x000a__x000a_Therefore, the SNS24 Scout.AI project will automatically analyse the information recorded within the SNS 24 TAE Service, using a built-in classifier using ML techniques to help nurses select the most appropriate clinical algorithm. It will also support the optimisation of the design in the SNS 24 algorithms by analysing the results of the referral of each case, improving its discriminatory capacity and clinical safety."/>
    <x v="0"/>
    <x v="24"/>
    <s v="PT"/>
    <s v="SPMS - Serviços Partilhados do Ministério da Saúde, EPE"/>
    <x v="0"/>
    <x v="4"/>
    <x v="21"/>
    <x v="3"/>
    <x v="7"/>
    <m/>
    <x v="4"/>
    <x v="7"/>
    <x v="0"/>
    <x v="0"/>
    <s v="B-LGA"/>
    <m/>
    <m/>
    <m/>
    <s v="Focus directly natural persons"/>
    <s v="Limited-risk"/>
    <s v=" 0 Confident"/>
    <m/>
    <m/>
    <s v="AI-empowered Knowledge Management"/>
    <x v="3"/>
    <x v="13"/>
    <x v="0"/>
    <m/>
    <m/>
    <m/>
    <s v="G2C"/>
    <s v="Dynamic Data"/>
    <s v="Dynamic Data"/>
    <s v="Regulatory research, analysis and monitoring"/>
    <m/>
    <x v="0"/>
    <m/>
    <s v="Improved Public Service"/>
    <s v="x"/>
    <m/>
    <m/>
    <m/>
    <m/>
    <b v="0"/>
    <b v="0"/>
    <m/>
    <m/>
    <m/>
    <m/>
    <m/>
    <m/>
    <m/>
    <b v="0"/>
    <m/>
    <m/>
    <m/>
    <s v="Survey Use and impact of AI in the public sector. 2021"/>
    <s v="validated"/>
    <x v="0"/>
  </r>
  <r>
    <n v="324"/>
    <s v="AIWT6-324"/>
    <s v="AI in Statistical Analysis - Offer fast and relevant answers to ad hoc questions_x000a_"/>
    <s v="https://www.bundesregierung.de/breg-de/suche/datenstrategie-der-bundesregierung-1845632"/>
    <s v="joerg.feuerhake@destatis.de"/>
    <s v="The Federal Statistical Office Germany plans to use AI to offer new and improved results based on existing data. To do so, the Federal Statistical Office plans to cooperate with relevant scientific institutions and important users of statistics. The goal is to offer fast and relevant answers to ad hoc questions that occur in society and political decision-making._x000a_The project is in planning state. There are neither definitve stackeholders identivied nor budget decisions made._x000a_"/>
    <x v="0"/>
    <x v="1"/>
    <s v="DE"/>
    <s v="Federal Statistical Office Germany"/>
    <x v="1"/>
    <x v="1"/>
    <x v="26"/>
    <x v="6"/>
    <x v="2"/>
    <m/>
    <x v="4"/>
    <x v="7"/>
    <x v="0"/>
    <x v="0"/>
    <m/>
    <m/>
    <m/>
    <m/>
    <m/>
    <m/>
    <s v=" 0 Confident"/>
    <m/>
    <m/>
    <s v="AI-empowered Knowledge Management"/>
    <x v="4"/>
    <x v="3"/>
    <x v="0"/>
    <m/>
    <m/>
    <m/>
    <m/>
    <m/>
    <m/>
    <s v="Regulatory research, analysis and monitoring"/>
    <m/>
    <x v="0"/>
    <m/>
    <b v="0"/>
    <m/>
    <m/>
    <m/>
    <m/>
    <m/>
    <b v="0"/>
    <b v="0"/>
    <m/>
    <m/>
    <m/>
    <m/>
    <m/>
    <m/>
    <m/>
    <b v="0"/>
    <m/>
    <m/>
    <m/>
    <s v="Survey Use and impact of AI in the public sector. 2021"/>
    <s v="validated"/>
    <x v="1"/>
  </r>
  <r>
    <n v="325"/>
    <s v="AIWT6-325"/>
    <s v="Machine Learning in Editing and Imputation - Automated editing and correcting of data"/>
    <s v="https://www.statistischebibliothek.de/mir/servlets/MCRFileNodeServlet/DEMonografie_derivate_00001972/PoC_MachineLearning.pdf"/>
    <s v="joerg.feuerhake@destatis.de"/>
    <s v="One important step in statistical data processing is editing and imputation of missing or implausible observations. The Federal Statistical Office Germany is developing approaches to allow for automated editing and imputation based on observed values and plausibility rules. For the task machine learning methods are one important tool. The goal of the automated editing and imputation projects is to relief staff from editing and imputation tasks and to improve timeliness of statistical results at the same time. Often automated approaches are imperative, because digitization leads to larger data sets that need to be processed in a timely manner."/>
    <x v="0"/>
    <x v="1"/>
    <s v="DE"/>
    <s v="Federal Statistical Office Germany"/>
    <x v="0"/>
    <x v="1"/>
    <x v="5"/>
    <x v="4"/>
    <x v="5"/>
    <n v="2018"/>
    <x v="4"/>
    <x v="5"/>
    <x v="1"/>
    <x v="0"/>
    <s v="A-MLA"/>
    <m/>
    <m/>
    <m/>
    <m/>
    <s v="Minimal-risk"/>
    <s v=" 0 Confident"/>
    <m/>
    <m/>
    <s v="Expert and Rule based Systems, Algorithmic Decision Making"/>
    <x v="1"/>
    <x v="5"/>
    <x v="0"/>
    <m/>
    <m/>
    <m/>
    <s v="G2G"/>
    <s v="Historical Data"/>
    <s v="Historical Data"/>
    <s v="Internal Management"/>
    <m/>
    <x v="1"/>
    <m/>
    <b v="0"/>
    <m/>
    <m/>
    <m/>
    <m/>
    <m/>
    <s v="Improved Administration Efficency"/>
    <s v="Improved Administrative Efficiency"/>
    <m/>
    <m/>
    <s v="x"/>
    <m/>
    <m/>
    <m/>
    <m/>
    <b v="0"/>
    <m/>
    <m/>
    <m/>
    <s v="Survey Use and impact of AI in the public sector. 2021"/>
    <s v="validated"/>
    <x v="0"/>
  </r>
  <r>
    <n v="326"/>
    <s v="AIWT6-326"/>
    <s v="Machine Learning in Text Classification Projects -  Relieving staff from coding tasks"/>
    <s v="https://www.statistischebibliothek.de/mir/servlets/MCRFileNodeServlet/DEMonografie_derivate_00001972/PoC_MachineLearning.pdf"/>
    <s v="joerg.feuerhake@destatis.de"/>
    <s v="The Federal Statistical Office Germany currently works in several projects to employ machine learning to text classification problems. In many statistics, text information is collected. For statistical purposes, the texts need to be coded into a set of predefined categories. This is a time consuming task. The main goal of the text classification projects is to relief staff from coding tasks and to improve timeliness of statistical results at the same time. Often these approaches are imperative, because digitization leads to larger data sets that need to be processed in a timely manner._x000a_"/>
    <x v="0"/>
    <x v="1"/>
    <s v="DE"/>
    <s v="Federal Statistical Office Germany"/>
    <x v="0"/>
    <x v="1"/>
    <x v="5"/>
    <x v="4"/>
    <x v="5"/>
    <n v="2018"/>
    <x v="4"/>
    <x v="5"/>
    <x v="1"/>
    <x v="0"/>
    <s v="A-MLA"/>
    <m/>
    <m/>
    <m/>
    <m/>
    <s v="Minimal-risk"/>
    <s v=" 0 Confident"/>
    <m/>
    <m/>
    <s v="Expert and Rule based Systems, Algorithmic Decision Making"/>
    <x v="1"/>
    <x v="5"/>
    <x v="0"/>
    <m/>
    <m/>
    <m/>
    <s v="G2G"/>
    <s v="Historical Data"/>
    <s v="Historical Data"/>
    <s v="Internal Management"/>
    <m/>
    <x v="1"/>
    <m/>
    <b v="0"/>
    <m/>
    <m/>
    <m/>
    <m/>
    <m/>
    <s v="Improved Administration Efficency"/>
    <s v="Improved Administrative Efficiency"/>
    <m/>
    <m/>
    <s v="x"/>
    <m/>
    <m/>
    <m/>
    <m/>
    <b v="0"/>
    <m/>
    <m/>
    <m/>
    <s v="Survey Use and impact of AI in the public sector. 2021"/>
    <s v="validated"/>
    <x v="0"/>
  </r>
  <r>
    <n v="327"/>
    <s v="AIWT6-327"/>
    <s v="Project ML-SAST"/>
    <s v="https://www.evergabe-online.de/tenderdetails.html?1&amp;id=343088"/>
    <s v="alexander.kuehn@bsi.bund.de"/>
    <s v="The Federal Office for Information Security (BSI) intends to support and advance the development of ML-based SAST tools for automated and autonomous detection of new error patterns during the programming process. This should result in more secure programs, reduced workload and shorter development time._x000a_In the ML-SAST project, the use of machine learning (ML) methods in the context of static application security testing (SAST) will be evaluated. As research and experience prove, ML shows strength in the area of automated pattern recognition. _x000a_As first step of the project the feasibility of ML-based SAST will be investigated. Therefor the current research literature on this topic will be reviewed. The goal is to identify the most suitable ML models. The results will be published in a study. Based on the findings of the study, an open source prototype of the ML-SAST method will be developed."/>
    <x v="0"/>
    <x v="1"/>
    <s v="DE"/>
    <s v="Federal Office for Information Security (BSI)"/>
    <x v="0"/>
    <x v="1"/>
    <x v="5"/>
    <x v="1"/>
    <x v="0"/>
    <m/>
    <x v="0"/>
    <x v="0"/>
    <x v="0"/>
    <x v="0"/>
    <s v="A-MLA"/>
    <m/>
    <m/>
    <m/>
    <m/>
    <s v="Minimal-risk"/>
    <s v=" 0 Confident"/>
    <m/>
    <m/>
    <s v="Machine Learning, Deep Learning"/>
    <x v="3"/>
    <x v="7"/>
    <x v="0"/>
    <m/>
    <m/>
    <m/>
    <s v="G2G"/>
    <s v="Historical Data"/>
    <s v="Location Data"/>
    <s v="Public Services and engagement"/>
    <s v="Yes"/>
    <x v="0"/>
    <s v="Incremental / Technical Change"/>
    <b v="0"/>
    <m/>
    <m/>
    <m/>
    <m/>
    <m/>
    <s v="Improved Administration Efficency"/>
    <s v="Improved Administrative Efficiency"/>
    <m/>
    <s v="x"/>
    <s v="x"/>
    <s v="x"/>
    <m/>
    <m/>
    <m/>
    <s v="Open government capabilities"/>
    <s v="x"/>
    <m/>
    <m/>
    <s v="Survey Use and impact of AI in the public sector. 2021"/>
    <s v="validated"/>
    <x v="0"/>
  </r>
  <r>
    <n v="328"/>
    <s v="AIWT6-328"/>
    <s v="Project ROMATRIS"/>
    <s v="https://robotik.dfki-bremen.de/en/research/projects/romatris/"/>
    <s v="christian.illing@thw.de"/>
    <s v="The project ROMATRIS „robotic material transportation at incident sites“ is aiming at a future solution, to advance one of THW core skills; urban search and rescue. _x000a_ROMATRIS; is a project that addresses two aspects of AI, namely robotics and human-machine-interaction. Within the project a robotic system will be created that brings a payload of 50 to 100 kg and will be able to cross ruins and debris fields, independent of time an weather. Regarding the challenge of keeping operators hands free, hmi comes into play. ROMATRIS; will be sensitive for gesture control, provide a follow me function, avoid collisions with humans and objects, shuttle function._x000a_"/>
    <x v="0"/>
    <x v="1"/>
    <s v="DE"/>
    <s v="Bundesanstalt Technisches Hilfswerk"/>
    <x v="0"/>
    <x v="5"/>
    <x v="24"/>
    <x v="4"/>
    <x v="7"/>
    <n v="2025"/>
    <x v="3"/>
    <x v="3"/>
    <x v="1"/>
    <x v="0"/>
    <s v="A-MLA"/>
    <m/>
    <m/>
    <m/>
    <s v="Use critical realtime data"/>
    <s v="Limited-risk"/>
    <s v=" 0 Confident"/>
    <m/>
    <m/>
    <s v="Cognitive Robotics and Process Automation, Connected and Automated Vehicles"/>
    <x v="1"/>
    <x v="2"/>
    <x v="0"/>
    <m/>
    <m/>
    <m/>
    <s v="G2C"/>
    <s v="Dynamic Data"/>
    <s v="Location Data"/>
    <s v="Public Services and engagement"/>
    <m/>
    <x v="0"/>
    <s v="Transformative / Disruptive"/>
    <s v="Improved Public Service"/>
    <m/>
    <s v="x"/>
    <m/>
    <s v="x"/>
    <m/>
    <b v="0"/>
    <b v="0"/>
    <m/>
    <m/>
    <m/>
    <m/>
    <m/>
    <m/>
    <m/>
    <b v="0"/>
    <m/>
    <m/>
    <m/>
    <s v="Survey Use and impact of AI in the public sector. 2021"/>
    <s v="validated"/>
    <x v="0"/>
  </r>
  <r>
    <n v="329"/>
    <s v="AIWT6-329"/>
    <s v="Sound2Vision Algorithm "/>
    <s v="deepersense.eu"/>
    <s v="christian.illing@thw.de"/>
    <s v="The Sound2Vision algorithm(use case 1) of the DEEPER-Sense project. This ongoing research project receives funding from the European Union’s Horizon 2020 research and innovation programme under grant agreement No 101016958._x000a__x000a_The main objective of DeeperSense is to significantly improve the environment perception capabilities of service robots and therefore improving their performance and reliability, achieving new functionality, and opening up new applications for robotics._x000a_DeeperSense adopts a novel approach of using Artificial Intelligence and data-driven Machine Learning / Deep Learning to combine the capabilities of non-visual and visual sensors with the objective to improve their joint capability of environment perception beyond the capabilities of the individual sensors._x000a_DeeperSense will focus on underwater robotics as a domain to demonstrate and verify this approach as it is considered one of the most challenging application areas for robot operation and environment perception. The project implements Deep Learning solutions for three use cases that were selected for their societal and environmental relevance and are driven by concrete end-user and market needs. During the project, comprehensive training data will be generated, where the developed algorithms will be trained upon and verified both in the lab and in extensive field trials. The trained algorithms will be optimized to run on the on-board hardware of underwater vehicles, thus enabling real-time execution in support of the autonomous robot behaviour._x000a_Both the algorithms and the data will be made publicly available through online repositories embedded in European research infrastructures._x000a_The DeeperSense consortium consists of renowned experts in robotics and marine robotics, Artificial Intelligence, and underwater sensing. The research and technology partners are complemented by end-users from the three use case application areas. Among others, the dissemination strategy of DeeperSense has the objective to bridge the gap between the European robotics and AI communities and thus strengthen European science and technology._x000a_Use Case 1 aims at an algorithm to improve Diver Monitoring._x000a_Professional divers work under low visibility conditions. This makes it difficult for operation control to monitor their movements, state, and position.  Subsea robots equipped with cameras provide images, but only during good visibility. Acoustic sensors (SONAR), on the other hand, are work even in the dark, but are not very precise. _x000a__x000a_DEEPER-Sense will bring these two sensors together and create the base for a future solution. _x000a__x000a__x000a_"/>
    <x v="1"/>
    <x v="1"/>
    <s v="DE"/>
    <s v="Bundesanstalt Technisches Hilfswerk (THW)"/>
    <x v="1"/>
    <x v="10"/>
    <x v="41"/>
    <x v="6"/>
    <x v="4"/>
    <m/>
    <x v="3"/>
    <x v="3"/>
    <x v="0"/>
    <x v="0"/>
    <m/>
    <m/>
    <m/>
    <m/>
    <m/>
    <m/>
    <s v=" 0 Confident"/>
    <m/>
    <m/>
    <s v="Cognitive Robotics and Process Automation, Connected and Automated Vehicles"/>
    <x v="4"/>
    <x v="3"/>
    <x v="0"/>
    <m/>
    <m/>
    <m/>
    <m/>
    <m/>
    <s v="Location Data"/>
    <s v="Public Services and engagement"/>
    <m/>
    <x v="0"/>
    <m/>
    <b v="0"/>
    <m/>
    <m/>
    <m/>
    <m/>
    <m/>
    <b v="0"/>
    <b v="0"/>
    <m/>
    <m/>
    <m/>
    <m/>
    <m/>
    <m/>
    <m/>
    <b v="0"/>
    <m/>
    <m/>
    <m/>
    <s v="Survey Use and impact of AI in the public sector. 2021"/>
    <s v="retired"/>
    <x v="1"/>
  </r>
  <r>
    <n v="330"/>
    <s v="AIWT6-330"/>
    <s v="Bridge sensors"/>
    <s v="https://baae58888c14f40f89d08821.blob.core.windows.net/paper/SmartShipping_paper_nl.pdf"/>
    <s v="publiekedienstverlening@nlaic.com"/>
    <s v="The Dutch roads and waterways are become increasingly full. The province of South Holland wants its roads and waterways to be safe and accessible, to which end it has introduced the Smart Shipping programme. In a partnership with the Directorate-General for Public Works and Water Management and the Ministry of Infrastructure and Water Management, this programme stimulates smarter, safer, and more efficient use of waterways, so they can stay competitive with other modes of transport. To make smart mobility possible, 55 of the provincial bridges have been equipped with sensors to see whether the bridge is open or not. Induction loops are installed in roads, that measure the amount of traffic. The app uses this data to make sure that ships don’t have to wait unnecessarily long for bridges to open, while minimizing impact on road mobility. "/>
    <x v="2"/>
    <x v="13"/>
    <s v="NL"/>
    <s v="Province of SouthHolland"/>
    <x v="4"/>
    <x v="3"/>
    <x v="19"/>
    <x v="1"/>
    <x v="2"/>
    <m/>
    <x v="5"/>
    <x v="6"/>
    <x v="1"/>
    <x v="0"/>
    <s v="A-MLA"/>
    <m/>
    <m/>
    <s v="16-Transportation"/>
    <s v="Use critical realtime data"/>
    <s v="Limited-risk"/>
    <s v=" 0 Confident"/>
    <m/>
    <m/>
    <s v="Computer Vision and Identity Recognition"/>
    <x v="3"/>
    <x v="8"/>
    <x v="0"/>
    <m/>
    <m/>
    <m/>
    <s v="G2C"/>
    <s v="Dynamic Data"/>
    <s v="Location Data"/>
    <s v="Smart city"/>
    <m/>
    <x v="0"/>
    <s v="Incremental / Technical Change"/>
    <s v="Improved Public Service"/>
    <m/>
    <m/>
    <s v="x"/>
    <s v="x"/>
    <m/>
    <b v="0"/>
    <b v="0"/>
    <m/>
    <m/>
    <m/>
    <m/>
    <m/>
    <m/>
    <m/>
    <b v="0"/>
    <m/>
    <m/>
    <m/>
    <s v="Survey Use and impact of AI in the public sector. 2021"/>
    <s v="validated"/>
    <x v="0"/>
  </r>
  <r>
    <n v="331"/>
    <s v="AIWT6-331"/>
    <s v="Vegetation detection Friesland - Remote sensing and image recognition to interpret satellite images"/>
    <s v="https://www.ilionx.com/referent/provincie-fryslan-2/"/>
    <s v="publiekedienstverlening@nlaic.com"/>
    <s v="The province of Friesland is using remote sensing and image recognition to interpret satellite images. Using AI, the province can gain insights as to the current state of vegetation on the Dutch Waddeneilanden (Frisian Islands). Up until this project was started, this vegetation registration was done once very 6 or 12 years by inspectors who would go to the islands. However, this process was both too labor intensive and at large intervals. So now AI interprets satellite images, and hard-to-judge areas are reviewed manually by inspectors. An additional benefit is that many of the vegetation is very sensitive to nitrogen. This means that keeping an accurate eye on the island vegetation also helps draw up accurate nitrogen models."/>
    <x v="2"/>
    <x v="13"/>
    <s v="NL"/>
    <s v="Province of Friesland"/>
    <x v="4"/>
    <x v="2"/>
    <x v="3"/>
    <x v="1"/>
    <x v="7"/>
    <m/>
    <x v="5"/>
    <x v="6"/>
    <x v="1"/>
    <x v="0"/>
    <s v="A-MLA"/>
    <m/>
    <m/>
    <m/>
    <m/>
    <s v="Minimal-risk"/>
    <s v="-1 Minimal/Limited"/>
    <m/>
    <m/>
    <s v="Computer Vision and Identity Recognition"/>
    <x v="3"/>
    <x v="8"/>
    <x v="0"/>
    <m/>
    <m/>
    <m/>
    <s v="G2C"/>
    <s v="Dynamic Data"/>
    <s v="Location Data"/>
    <s v="Smart city"/>
    <m/>
    <x v="0"/>
    <s v="Incremental / Technical Change"/>
    <s v="Improved Public Service"/>
    <m/>
    <m/>
    <s v="x"/>
    <s v="x"/>
    <m/>
    <b v="0"/>
    <b v="0"/>
    <m/>
    <m/>
    <m/>
    <m/>
    <m/>
    <m/>
    <m/>
    <b v="0"/>
    <m/>
    <m/>
    <m/>
    <s v="Survey Use and impact of AI in the public sector. 2021"/>
    <s v="validated"/>
    <x v="0"/>
  </r>
  <r>
    <n v="332"/>
    <s v="AIWT6-332"/>
    <s v="Automation subsidy requirements - Application for a subsidy are examined by AI algorithm"/>
    <s v="https://www.zuid-holland.nl/@16784/energietransitie/"/>
    <s v="publiekedienstverlening@nlaic.com"/>
    <s v="This project aims to solve the problem that many individuals want to live more environmentally sustainable lives, but are not financially able to do so. The target of this subsidy are people who live in houses with a property value of no more than 200 000 euros. These people qualify for subsidies that can help them make their house more sustainable, ranging from 300 to 3000 euros. Allotment normally takes a lot of effort and time, because forms need to be scanned and judged. This process would take up to 6 weeks and cost a lot of manpower, which was often more costly than the subsidy in question. This project aims to optimize the existing process: it is an automation project. We started with a cluster data analysis to target the correct people for this subsidy. When these people apply for a subsidy, their application is examined by an algorithm. If the applications meets the qualifications, the subsidy is automatically awarded. The process is thus reduced from several weeks to a few days. This benefits the applicants, as the subsidy is only awarded after they have implemented the steps to make their house more sustainable. If the algorithm cannot award a subsidy, a human will be involved. This means that subsidies are never automatically rejected. In addition to innovative technical aspects, this case process was also innovative. We worked according to the “garage methodology”, using funnels, scrum, and product owners. It cost time to implement this approach, but it works very well for implementing new technology. "/>
    <x v="2"/>
    <x v="13"/>
    <s v="NL"/>
    <s v="Provinde of South Holland"/>
    <x v="4"/>
    <x v="3"/>
    <x v="37"/>
    <x v="1"/>
    <x v="7"/>
    <m/>
    <x v="4"/>
    <x v="5"/>
    <x v="0"/>
    <x v="0"/>
    <s v="B-LGA"/>
    <s v="5-Services&amp;Benefits"/>
    <s v="6a-LawEnforcement-riskassess_np"/>
    <m/>
    <m/>
    <s v="High-risk"/>
    <s v=" 0 Confident"/>
    <m/>
    <m/>
    <s v="Expert and Rule based Systems, Algorithmic Decision Making"/>
    <x v="5"/>
    <x v="10"/>
    <x v="0"/>
    <m/>
    <m/>
    <m/>
    <s v="G2G"/>
    <s v="Dynamic Data"/>
    <s v="Streaming Data"/>
    <s v="Public Services and engagement"/>
    <m/>
    <x v="0"/>
    <s v="Incremental / Technical Change"/>
    <b v="0"/>
    <m/>
    <m/>
    <m/>
    <m/>
    <m/>
    <s v="Improved Administration Efficency"/>
    <s v="Improved Administrative Efficiency"/>
    <m/>
    <s v="x"/>
    <m/>
    <s v="x"/>
    <m/>
    <s v="x"/>
    <m/>
    <s v="Open government capabilities"/>
    <s v="x"/>
    <m/>
    <m/>
    <s v="Survey Use and impact of AI in the public sector. 2021"/>
    <s v="validated"/>
    <x v="0"/>
  </r>
  <r>
    <n v="333"/>
    <s v="AIWT6-333"/>
    <s v="Tracing labour exploitation - Tracing potential victims of human trafficking "/>
    <s v="https://nos.nl/artikel/2273390-mensenhandel-opgespoord-via-bankgegevens"/>
    <s v="publiekedienstverlening@nlaic.com"/>
    <s v="Inspectorate SZW works together with ABN-Amro and the UvA to trace labor exploitation (human trafficking) by applying pattern recognition to baking information. SZW has supplied various risk patterns, which are traced in banking data with scripts. These connections are then checked by persons. If approved, this can be a motive for a further investigation by the Financial Intelligence Unit into suspicious transactions. Based on that investigation, the public prosecutor can decide to write a warrant, which the judge can use as cause for a further investigation. If so, address and transaction details will be supplied by the bank. These are used to trace potential victims – not perpetrators – of human trafficking. This pilot uses linear scripts which are then vetted for false positives by a human controller. The possibility of using machine learning to hone this process with machine learning in the future is under investigation, as well as possible expansion to 4 other large banks. "/>
    <x v="0"/>
    <x v="13"/>
    <s v="NL"/>
    <s v="Inspectorate SZW"/>
    <x v="0"/>
    <x v="0"/>
    <x v="14"/>
    <x v="1"/>
    <x v="2"/>
    <m/>
    <x v="4"/>
    <x v="5"/>
    <x v="1"/>
    <x v="0"/>
    <s v="A-MLA"/>
    <s v="4-Employement"/>
    <m/>
    <m/>
    <s v="Focus directly natural persons"/>
    <s v="Limited-risk"/>
    <s v=" 0 Confident"/>
    <m/>
    <m/>
    <s v="Expert and Rule based Systems, Algorithmic Decision Making"/>
    <x v="2"/>
    <x v="9"/>
    <x v="0"/>
    <m/>
    <m/>
    <m/>
    <s v="G2B"/>
    <s v="Historical Data"/>
    <s v="Location Data"/>
    <s v="Enforcement"/>
    <m/>
    <x v="0"/>
    <m/>
    <s v="Improved Public Service"/>
    <m/>
    <m/>
    <m/>
    <s v="x"/>
    <m/>
    <b v="0"/>
    <b v="0"/>
    <m/>
    <m/>
    <m/>
    <m/>
    <m/>
    <m/>
    <m/>
    <b v="0"/>
    <m/>
    <m/>
    <m/>
    <s v="Survey Use and impact of AI in the public sector. 2021"/>
    <s v="validated"/>
    <x v="0"/>
  </r>
  <r>
    <n v="334"/>
    <s v="AIWT6-334"/>
    <s v="Loting illegally buried cadavers with drones -  Use of drones to detect illegaly buried cadavers"/>
    <s v="https://techforfuture.nl/onderzoek/lopend/hidden-graves/"/>
    <s v="publiekedienstverlening@nlaic.com"/>
    <s v="The Netherlands Food and Consumer Product Safety Authority (NVW) uses drones who employ machine learning to detect irregularities. The goal of this project is to localize illegally buried cadavers. Burying a cadaver will lead to irregularities in surface vegetation. If there are irregularities, an inspector can be deployed to investigate the scene in question. The aim is to get an accurate sense of the actual situation as quickly as possible. The end goal of this technology is that different government services can use the same data, so that they don’t have to collect their own data. "/>
    <x v="0"/>
    <x v="13"/>
    <s v="NL"/>
    <s v="Netherlands Food and Consumer Product Safety Authority (NVW"/>
    <x v="0"/>
    <x v="3"/>
    <x v="4"/>
    <x v="4"/>
    <x v="1"/>
    <n v="2020"/>
    <x v="5"/>
    <x v="6"/>
    <x v="1"/>
    <x v="0"/>
    <s v="A-MLA"/>
    <m/>
    <m/>
    <s v="15-VideoSurveillance"/>
    <s v="Use critical realtime data"/>
    <s v="Limited-risk"/>
    <s v=" 0 Confident"/>
    <m/>
    <m/>
    <s v="Computer Vision and Identity Recognition"/>
    <x v="3"/>
    <x v="8"/>
    <x v="0"/>
    <m/>
    <m/>
    <m/>
    <s v="G2G"/>
    <s v="Dynamic Data"/>
    <s v="Location Data"/>
    <s v="Enforcement"/>
    <m/>
    <x v="0"/>
    <m/>
    <b v="0"/>
    <m/>
    <m/>
    <m/>
    <m/>
    <m/>
    <s v="Improved Administration Efficency"/>
    <s v="Improved Administrative Efficiency"/>
    <m/>
    <s v="x"/>
    <m/>
    <s v="x"/>
    <m/>
    <m/>
    <m/>
    <b v="0"/>
    <m/>
    <m/>
    <m/>
    <s v="Survey Use and impact of AI in the public sector. 2021"/>
    <s v="validated"/>
    <x v="0"/>
  </r>
  <r>
    <n v="335"/>
    <s v="AIWT6-335"/>
    <s v="AI for detecting illegal substances -  AI to index seized data carrier"/>
    <s v="https://www.forensischinstituut.nl/"/>
    <s v="publiekedienstverlening@nlaic.com"/>
    <s v="The Netherlands Forensic Institute uses AI to index seized data carriers, and search the contents for images containing illegal substances. This accelerates the work of detectives and makes their work more effective and more efficient. Development followed these steps:_x000a_Labeling illegal substances._x000a_Applying a suitable model architecture (using pre-trained deep learning)_x000a_Fine-tuning (for low-quality pictures)_x000a_Validation: how can this script be improved?_x000a_Implementation_x000a_During this project, an unexpectedly large amount of the time  was spent labeling data."/>
    <x v="0"/>
    <x v="13"/>
    <s v="NL"/>
    <s v="Netherlands Forensic Institute "/>
    <x v="0"/>
    <x v="5"/>
    <x v="9"/>
    <x v="1"/>
    <x v="0"/>
    <m/>
    <x v="5"/>
    <x v="6"/>
    <x v="1"/>
    <x v="0"/>
    <s v="A-MLA"/>
    <m/>
    <m/>
    <m/>
    <m/>
    <s v="Minimal-risk"/>
    <s v="-1 Minimal/Limited"/>
    <m/>
    <m/>
    <s v="Computer Vision and Identity Recognition"/>
    <x v="3"/>
    <x v="8"/>
    <x v="0"/>
    <m/>
    <m/>
    <m/>
    <s v="G2G"/>
    <s v="Historical Data"/>
    <s v="Historical Data"/>
    <s v="Regulatory research, analysis and monitoring"/>
    <m/>
    <x v="0"/>
    <m/>
    <b v="0"/>
    <m/>
    <m/>
    <m/>
    <m/>
    <m/>
    <s v="Improved Administration Efficency"/>
    <s v="Improved Administrative Efficiency"/>
    <m/>
    <s v="x"/>
    <m/>
    <s v="x"/>
    <m/>
    <m/>
    <m/>
    <b v="0"/>
    <m/>
    <m/>
    <m/>
    <s v="Survey Use and impact of AI in the public sector. 2021"/>
    <s v="validated"/>
    <x v="0"/>
  </r>
  <r>
    <n v="336"/>
    <s v="AIWT6-336"/>
    <s v="Debt relief - Chatbot to assist people with debts"/>
    <s v="https://nederlandseschuldhulproute.nl/"/>
    <s v="publiekedienstverlening@nlaic.com"/>
    <s v="The goal of this project is to make (local) debt relief easily and quickly accessible to debtors. This is done partially with a chatbot that helps people with their questions about their debts. There are different entry routes to debt relief. The best next step is determined on the basis of several key questions that determine the best next step for the person in question. This project is the product of a collaboration between IBM and the Rotterdam Municipality. It is a pilot project in IJsselmonde and Delfshaven in the first two quarters of 2021. The idea, based on the results, is to expand to large and middel-sized Dutch municipalities. In doing so, IBM wants to always collaborate with local municipal debt relief organizations. Nationally, the project is executed in collaboration with several debt relief organizations. IBM sees this project as a way to make a social contribution with their own knowledge and technology, and has no profit motive in this project. IBM maintains cost price rates and makes its own investments in this project, in addition to financing from subsidies from funds and municipalities. "/>
    <x v="0"/>
    <x v="13"/>
    <s v="NL"/>
    <s v="Rotterdam"/>
    <x v="4"/>
    <x v="0"/>
    <x v="14"/>
    <x v="0"/>
    <x v="0"/>
    <m/>
    <x v="1"/>
    <x v="1"/>
    <x v="1"/>
    <x v="1"/>
    <s v="A-MLA"/>
    <m/>
    <m/>
    <s v="15-VideoSurveillance"/>
    <s v="Focus directly natural persons"/>
    <s v="Limited-risk"/>
    <s v=" 0 Confident"/>
    <m/>
    <m/>
    <s v="Chatbots, Intelligent Digital Assistants, Virtual Agents and Recommendation Systems"/>
    <x v="0"/>
    <x v="0"/>
    <x v="0"/>
    <m/>
    <m/>
    <m/>
    <s v="G2C"/>
    <s v="Dynamic Data"/>
    <s v="Dynamic Data"/>
    <s v="Public Services and engagement"/>
    <m/>
    <x v="0"/>
    <m/>
    <s v="Improved Public Service"/>
    <m/>
    <s v="x"/>
    <m/>
    <s v="x"/>
    <s v="x"/>
    <b v="0"/>
    <b v="0"/>
    <m/>
    <m/>
    <m/>
    <m/>
    <m/>
    <m/>
    <m/>
    <b v="0"/>
    <m/>
    <m/>
    <m/>
    <s v="Survey Use and impact of AI in the public sector. 2021"/>
    <s v="validated"/>
    <x v="0"/>
  </r>
  <r>
    <n v="337"/>
    <s v="AIWT6-337"/>
    <s v="Calculemus FLINT - Ensuring understandability of normative law texts"/>
    <s v="https://homepages.cwi.nl/~storm/publications/calculemus.pdf"/>
    <s v="publiekedienstverlening@nlaic.com"/>
    <s v="Calculemus FLINT is a method for interpreting sources and applying norms. Calculemus is a roadmap for solving normative questions. Flint (Formal Language for the Interpretation of Normative Theories) is the domain-specific language for interpreting judicial sources. The goal of the legal engineering aspect of the program is to promote the exchange of norms between different groups, and to investigate the different ways norms can be handled. In addition, the method can also help explain laws and investigate whether they are executable. An organization must be able to explain that it is legitimately carrying out laws – also when it uses AI to do so. Calculemus Flint ensures that normative law texts are understandable for all parties, which can improve the acceptance of and normative basis for artificially taken decisions. End users of this program can be policy makers or legislative lawyers, but also civilians subject to certain laws. "/>
    <x v="0"/>
    <x v="13"/>
    <s v="NL"/>
    <m/>
    <x v="0"/>
    <x v="1"/>
    <x v="1"/>
    <x v="1"/>
    <x v="7"/>
    <m/>
    <x v="1"/>
    <x v="1"/>
    <x v="0"/>
    <x v="6"/>
    <s v="B-LGA"/>
    <s v="8-Justice"/>
    <s v="8-Justice"/>
    <m/>
    <s v="Output that could produce physical damages to natural persons"/>
    <s v="High-risk"/>
    <s v="-2 High/Limited"/>
    <m/>
    <m/>
    <s v="Natural Language Processing, Text Mining and Speech Analytics"/>
    <x v="3"/>
    <x v="7"/>
    <x v="0"/>
    <m/>
    <m/>
    <m/>
    <s v="G2G"/>
    <s v="Historical Data"/>
    <s v="Location Data"/>
    <s v="Regulatory research, analysis and monitoring"/>
    <s v="Yes"/>
    <x v="0"/>
    <m/>
    <b v="0"/>
    <m/>
    <m/>
    <m/>
    <m/>
    <m/>
    <s v="Improved Administration Efficency"/>
    <s v="Improved Administrative Efficiency"/>
    <m/>
    <m/>
    <s v="x"/>
    <m/>
    <m/>
    <m/>
    <m/>
    <s v="Open government capabilities"/>
    <s v="x"/>
    <m/>
    <m/>
    <s v="Survey Use and impact of AI in the public sector. 2021"/>
    <s v="validated"/>
    <x v="0"/>
  </r>
  <r>
    <n v="338"/>
    <s v="AIWT6-338"/>
    <s v="Ik houd van jou Monitor - Monitor which automatically calculates the distance between people"/>
    <s v="https://algoritmeregister.amsterdam.nl/anderhalve-meter-monitor/"/>
    <s v="publiekedienstverlening@nlaic.com"/>
    <s v="The city of Amsterdam has taken various measures to combat the further spread of COVID-19 and to spread awareness on the importance of keeping 1.5 meters distance from one another. To that end, the city has implemented the 1.5 meter monitor. A camera takes a picture of a public scene, and the system automatically calculates the distance between people. Passers-by can see this picture, on which faces have been replaced with smileys, on a screen. This tells them whether they are keeping their distance: a green smiley for more than 1.8 meters distance, an orange smiley for 1.5 to 1.8 meters distance, and a red smiley for less than 1.5 meters distance. Pedestrians are also warned with audio signals. The system does not save the photographs it takes, so images are used only for a direct warning to pedestrians. However, the total amount of pedestrians within range of the camera is recorded, so that it is possible to monitor whether a certain area is too busy. The 1.5 meter monitor is temporarily employed because of emergency ordinance COVID-19 and the necessity of keeping 1.5 meters distance. The system is being test in a number of public spaces in the Amsterdam—Amstelland region."/>
    <x v="3"/>
    <x v="13"/>
    <s v="NL"/>
    <s v="Amsterdam"/>
    <x v="4"/>
    <x v="4"/>
    <x v="21"/>
    <x v="4"/>
    <x v="6"/>
    <m/>
    <x v="5"/>
    <x v="6"/>
    <x v="1"/>
    <x v="0"/>
    <s v="A-MLA"/>
    <m/>
    <m/>
    <m/>
    <s v="Focus directly natural persons"/>
    <s v="Limited-risk"/>
    <s v=" 0 Confident"/>
    <m/>
    <m/>
    <s v="Computer Vision and Identity Recognition"/>
    <x v="3"/>
    <x v="8"/>
    <x v="0"/>
    <m/>
    <m/>
    <m/>
    <s v="G2C"/>
    <s v="Dynamic Data"/>
    <s v="Location Data"/>
    <s v="Enforcement"/>
    <m/>
    <x v="0"/>
    <m/>
    <s v="Improved Public Service"/>
    <m/>
    <m/>
    <s v="x"/>
    <s v="x"/>
    <m/>
    <b v="0"/>
    <b v="0"/>
    <m/>
    <m/>
    <m/>
    <m/>
    <m/>
    <m/>
    <m/>
    <b v="0"/>
    <m/>
    <m/>
    <m/>
    <s v="Survey Use and impact of AI in the public sector. 2021"/>
    <s v="validated"/>
    <x v="0"/>
  </r>
  <r>
    <n v="339"/>
    <s v="AIWT6-339"/>
    <s v="Detection protective equipment"/>
    <s v="https://www.fnol.cz/aktuality/fakultni-nemocnice-olomouc-testuje-termokamery-pro-podporu-zachytu-priznaku-koronaviru"/>
    <s v="antonin.hlavinka@fnol.cz"/>
    <s v="COVID-19 reporting system - University Hospital Olomouc (UHO) in cooperation with the industry is working on development of an AI based system, which should detect the correct wearing of personal (visitors, in general people in interiors) protective equipment (respirator masks) as ordered by COVID-19 – related regulation, and also adherence to the recommended distance between people, as well as detect cough. The system is currently (April-May 2021) in its testing phase. (For the purposes of the survey, UHO can be considered as part of public sector; state owned hospital.) . As the system is in development there is no public description of the system. However, there is a link to previous non-AI solution managed by the same team in UHO (text in Czech)"/>
    <x v="0"/>
    <x v="8"/>
    <s v="CZ"/>
    <s v="University Hospital Olomouc, contact antonin.hlavinka@fnol.cz"/>
    <x v="0"/>
    <x v="4"/>
    <x v="21"/>
    <x v="0"/>
    <x v="0"/>
    <n v="2021"/>
    <x v="5"/>
    <x v="6"/>
    <x v="1"/>
    <x v="0"/>
    <s v="A-MLA"/>
    <m/>
    <m/>
    <m/>
    <s v="Focus directly natural persons"/>
    <s v="Limited-risk"/>
    <s v=" 0 Confident"/>
    <m/>
    <m/>
    <s v="Computer Vision and Identity Recognition"/>
    <x v="2"/>
    <x v="4"/>
    <x v="0"/>
    <m/>
    <m/>
    <m/>
    <s v="G2C"/>
    <s v="Dynamic Data"/>
    <s v="Location Data"/>
    <s v="Enforcement"/>
    <m/>
    <x v="0"/>
    <s v="Incremental / Technical Change"/>
    <s v="Improved Public Service"/>
    <m/>
    <m/>
    <s v="x"/>
    <m/>
    <m/>
    <b v="0"/>
    <b v="0"/>
    <m/>
    <m/>
    <m/>
    <m/>
    <m/>
    <m/>
    <m/>
    <b v="0"/>
    <m/>
    <m/>
    <m/>
    <s v="Survey Use and impact of AI in the public sector. 2021"/>
    <s v="validated"/>
    <x v="0"/>
  </r>
  <r>
    <n v="340"/>
    <s v="AIWT6-340"/>
    <s v="Object Detection Kit Amsterdam - Automatic detection of garbage "/>
    <s v="https://odk.ai/#/participation"/>
    <s v="publiekedienstverlening@nlaic.com"/>
    <s v="Object Detection Kit (ODK) is an open source platform for municipalities, initiated by Amsterdam. Garbage in public spaces is automatically detected. This information is then transmitted to the service responsible for the removal of that kind of garbage. There is a lot of garbage in certain locations in Amsterdam, especially near underground containers. The Amsterdam municipality aims to keep its streets as clean as possible, while employing its garbage removal services as efficiently as possible. ODK detects garbage in public spaces and enables more effective interventions to make sure streets are clean. ODK reduces the impact of garbage on public spaces. Thanks to automatic scanning and reporting, locals don’t need to report as much wrongly placed garbage."/>
    <x v="3"/>
    <x v="13"/>
    <s v="NL"/>
    <s v="City of Amsterdam"/>
    <x v="4"/>
    <x v="1"/>
    <x v="1"/>
    <x v="0"/>
    <x v="0"/>
    <m/>
    <x v="5"/>
    <x v="6"/>
    <x v="1"/>
    <x v="0"/>
    <s v="A-MLA"/>
    <m/>
    <m/>
    <m/>
    <m/>
    <s v="Minimal-risk"/>
    <s v=" 0 Confident"/>
    <m/>
    <m/>
    <s v="Computer Vision and Identity Recognition"/>
    <x v="3"/>
    <x v="8"/>
    <x v="0"/>
    <m/>
    <m/>
    <m/>
    <s v="G2G"/>
    <s v="Dynamic Data"/>
    <s v="Location Data"/>
    <s v="Internal Management"/>
    <s v="Yes"/>
    <x v="0"/>
    <m/>
    <b v="0"/>
    <m/>
    <m/>
    <m/>
    <m/>
    <m/>
    <s v="Improved Administration Efficency"/>
    <s v="Improved Administrative Efficiency"/>
    <m/>
    <s v="x"/>
    <m/>
    <s v="x"/>
    <s v="x"/>
    <m/>
    <m/>
    <s v="Open government capabilities"/>
    <s v="x"/>
    <m/>
    <m/>
    <s v="Survey Use and impact of AI in the public sector. 2021"/>
    <s v="validated"/>
    <x v="0"/>
  </r>
  <r>
    <n v="341"/>
    <s v="AIWT6-341"/>
    <s v="Detection causes early school leavers Kungsbacka - Analysing data of early school leavers"/>
    <s v="https://www.kungsbacka.se"/>
    <s v="iwona.carlsson@kungsbacka.se"/>
    <s v="Use AI technology to analyse data about students who go out of primary school without eligibility for upper secondary school. Today we have approximately 100 students per year. It would be interesting to find the factors behind the problem and be able to start the prevention work in time. Today we only analyse grades and the analysis is made by humans. Using AI technology we believe that we can find other causes to the problem. This will be the pilot case for our organisation but the plan is to scale it up and use AI technology for other areas too. "/>
    <x v="3"/>
    <x v="18"/>
    <s v="SE"/>
    <s v="Kungsbacka municipality"/>
    <x v="4"/>
    <x v="9"/>
    <x v="23"/>
    <x v="4"/>
    <x v="0"/>
    <m/>
    <x v="0"/>
    <x v="10"/>
    <x v="1"/>
    <x v="0"/>
    <s v="A-MLA"/>
    <s v="3-Education"/>
    <m/>
    <m/>
    <m/>
    <s v="Minimal-risk"/>
    <s v="-1 Minimal/Limited"/>
    <m/>
    <m/>
    <s v="Predictive Analytics, Simulation and Data Visualisation"/>
    <x v="2"/>
    <x v="12"/>
    <x v="0"/>
    <m/>
    <m/>
    <m/>
    <s v="G2G"/>
    <s v="Historical Data"/>
    <s v="Historical Data"/>
    <s v="Internal Management"/>
    <m/>
    <x v="0"/>
    <m/>
    <b v="0"/>
    <m/>
    <m/>
    <m/>
    <m/>
    <m/>
    <s v="Improved Administration Efficency"/>
    <s v="Improved Administrative Efficiency"/>
    <m/>
    <m/>
    <s v="x"/>
    <s v="x"/>
    <m/>
    <m/>
    <m/>
    <b v="0"/>
    <m/>
    <m/>
    <m/>
    <s v="Survey Use and impact of AI in the public sector. 2021"/>
    <s v="validated"/>
    <x v="0"/>
  </r>
  <r>
    <n v="342"/>
    <s v="AIWT6-342"/>
    <s v="DeepL Translator "/>
    <s v="https://www.deepl.com/translator"/>
    <s v="twitter:@DeepLcom"/>
    <s v="DeepL Translator _x000d__x000a_Quoted from wikipedia.org:_x000d__x000a_DeepL Translator is a free neural machine translation service launched on 28 August 2017 and developed by DeepL GmbH (Linguee), based in Cologne, Germany. _x000d__x000a_DeepL currently offers translations between the following 24 languages and 552 language pairs._x000d__x000a_There are no advertisements on DeepL. The company wants to earn money by licensing a translation application-programming interface. _x000d__x000a_The algorithm and source code are closed-source and proprietary. The service uses convolutional neural networks (CNNs) that have been trained with the Linguee database._x000d__x000a_"/>
    <x v="0"/>
    <x v="1"/>
    <s v="DE"/>
    <s v="Federal Office for Information Security"/>
    <x v="1"/>
    <x v="10"/>
    <x v="41"/>
    <x v="5"/>
    <x v="4"/>
    <m/>
    <x v="1"/>
    <x v="1"/>
    <x v="0"/>
    <x v="0"/>
    <m/>
    <m/>
    <m/>
    <m/>
    <m/>
    <m/>
    <s v=" 0 Confident"/>
    <m/>
    <m/>
    <s v="Natural Language Processing, Text Mining and Speech Analytics"/>
    <x v="4"/>
    <x v="3"/>
    <x v="0"/>
    <m/>
    <m/>
    <m/>
    <m/>
    <m/>
    <m/>
    <s v="Public Services and engagement"/>
    <m/>
    <x v="0"/>
    <m/>
    <b v="0"/>
    <m/>
    <m/>
    <m/>
    <m/>
    <m/>
    <b v="0"/>
    <b v="0"/>
    <m/>
    <m/>
    <m/>
    <m/>
    <m/>
    <m/>
    <m/>
    <b v="0"/>
    <m/>
    <m/>
    <m/>
    <s v="Survey Use and impact of AI in the public sector. 2021"/>
    <s v="validated"/>
    <x v="1"/>
  </r>
  <r>
    <n v="343"/>
    <s v="AIWT6-343"/>
    <s v="Assessment security properties of Symmetric Ciphers - Supporting assessment of security properties of cryptographic algorithms"/>
    <s v="https://www.bsi.bund.de/DE/Themen/Unternehmen-und-Organisationen/Informationen-und-Empfehlungen/Kryptografie/KI-in-der-Kryptografie/ki-in-der-kryptografie_node.html"/>
    <s v="E-Mail: bsi@bsi.bund.de_x000a_De-Mail: poststelle@bsi-bund.de-mail.de_x000a_oder über das Kontaktformular"/>
    <s v="An AI-Tool for the assessment of security properties of Symmetric Ciphers. The use of cryptographic mechanisms requires an assessment of security properties of cryptographic algorithms such as symmetric ciphers. This AI-Tool supports this task by finding a good deep neural network that distinguishes ciphertext pairs of round-reduced symmetric ciphers from random texts and thus, gives a coarse estimation of the security level the symmetric cipher can provide. _x000a_The development of this AI-Tool is part of a study that investigates whether Artificial Intelligence can be helpful in solving cryptographic problems."/>
    <x v="0"/>
    <x v="1"/>
    <s v="DE"/>
    <s v="Federal Office for Information Security"/>
    <x v="0"/>
    <x v="5"/>
    <x v="24"/>
    <x v="1"/>
    <x v="7"/>
    <m/>
    <x v="0"/>
    <x v="0"/>
    <x v="0"/>
    <x v="0"/>
    <s v="A-MLA"/>
    <m/>
    <m/>
    <m/>
    <m/>
    <s v="Minimal-risk"/>
    <s v=" 0 Confident"/>
    <m/>
    <m/>
    <s v="Machine Learning, Deep Learning"/>
    <x v="3"/>
    <x v="7"/>
    <x v="0"/>
    <m/>
    <m/>
    <m/>
    <s v="G2G"/>
    <s v="Dynamic Data"/>
    <m/>
    <s v="Public Services and engagement"/>
    <m/>
    <x v="0"/>
    <m/>
    <b v="0"/>
    <m/>
    <m/>
    <m/>
    <m/>
    <m/>
    <s v="Improved Administration Efficency"/>
    <s v="Improved Administrative Efficiency"/>
    <m/>
    <m/>
    <s v="x"/>
    <m/>
    <m/>
    <m/>
    <m/>
    <b v="0"/>
    <m/>
    <m/>
    <m/>
    <s v="Survey Use and impact of AI in the public sector. 2021"/>
    <s v="validated"/>
    <x v="0"/>
  </r>
  <r>
    <n v="344"/>
    <s v="AIWT6-344"/>
    <s v="Enhancing metadata for textual information - improving the quality of search and automatic reasoning"/>
    <s v="https://www.bsi.bund.de"/>
    <s v="Christoph.Droste@bsi.bund.de"/>
    <s v="The solution shall enhance metadata for unstructured, textual information about the topic of IT-Securty and hence rise the quality of search and automatic reasoning. Therefore a text corpus of public available news and background information shall be created and processed such that the pure text content without artifacts and technical accessories is accessible. _x000a_The resulting texts shall be exploited with a combination of towfold Artificial Intelligence methods. On the one hand traditional methods using manually created taxonomies and ontologies help to find terms of defined meanings in the given text and solve the problem of homonyms. Standards like SKOS (Simple Knowledge Organisation System) guaratny flexibility and reusability._x000a_On the other hand machine learning will be applied to determine the local context and support &quot;Named Entity Extraction&quot; (NER). Modern models of Natural Language Processing (NLP) like &quot;Transformer&quot; models will be  be applied in various tasks like NER, Question-Answering and classification."/>
    <x v="0"/>
    <x v="1"/>
    <s v="DE"/>
    <s v="Federal Office for Security in Information Technology (Bundesamt für Sicherheit in der Informationstechnik - BSI)"/>
    <x v="0"/>
    <x v="1"/>
    <x v="1"/>
    <x v="1"/>
    <x v="7"/>
    <m/>
    <x v="1"/>
    <x v="1"/>
    <x v="1"/>
    <x v="6"/>
    <s v="A-MLA"/>
    <m/>
    <m/>
    <m/>
    <m/>
    <s v="Minimal-risk"/>
    <s v=" 0 Confident"/>
    <m/>
    <m/>
    <s v="Natural Language Processing, Text Mining and Speech Analytics"/>
    <x v="0"/>
    <x v="15"/>
    <x v="0"/>
    <m/>
    <m/>
    <m/>
    <s v="G2B"/>
    <s v="Historical Data"/>
    <s v="Historical Data"/>
    <s v="Regulatory research, analysis and monitoring"/>
    <m/>
    <x v="3"/>
    <m/>
    <s v="Improved Public Service"/>
    <m/>
    <m/>
    <s v="x"/>
    <m/>
    <m/>
    <s v="Open Government Capabilities"/>
    <b v="0"/>
    <m/>
    <m/>
    <m/>
    <m/>
    <m/>
    <m/>
    <m/>
    <s v="Open government capabilities"/>
    <s v="x"/>
    <m/>
    <m/>
    <s v="Survey Use and impact of AI in the public sector. 2021"/>
    <s v="validated"/>
    <x v="0"/>
  </r>
  <r>
    <n v="345"/>
    <s v="AIWT6-345"/>
    <s v="Passenger Name Record"/>
    <s v="https://www.bka.de/DE/UnsereAufgaben/Aufgabenbereiche/Zentralstellen/Fluggastdatenspeicherung/Fluggastdatenspeicherung_node.html"/>
    <s v="dennis.meyer@bva.bund.de"/>
    <s v="PNR (Passenger Name Record). The application receives passenger data from air carriers, processes and analyzes it, and forwards these results to the BKA (Bundeskriminalamt) as the responsible national Passenger Information Unit (PIU). In case of required follow-up measures the information is also send to the BPol (Bundespolizei). One goal is to identify individuals who have committed serious crime or terrorist offenses or could do so within a foreseeable period of time. To this end, the passanger data is compared with different crime databases as well as with patterns. In order to be able to create and improve suitable patterns, the PNR Act enables the analysis of PNR data. The BVA (Bundesverwaltungsamt) processes the PNR data on behalf of and according to the instructions of the BKA."/>
    <x v="0"/>
    <x v="1"/>
    <s v="DE"/>
    <s v="BVA (Bundesverwaltungsamt)"/>
    <x v="1"/>
    <x v="5"/>
    <x v="24"/>
    <x v="4"/>
    <x v="4"/>
    <m/>
    <x v="2"/>
    <x v="2"/>
    <x v="0"/>
    <x v="0"/>
    <m/>
    <m/>
    <m/>
    <m/>
    <m/>
    <m/>
    <s v=" 0 Confident"/>
    <m/>
    <m/>
    <s v="AI-empowered Knowledge Management"/>
    <x v="0"/>
    <x v="16"/>
    <x v="0"/>
    <m/>
    <m/>
    <m/>
    <m/>
    <m/>
    <m/>
    <s v="Regulatory research, analysis and monitoring"/>
    <m/>
    <x v="0"/>
    <m/>
    <b v="0"/>
    <m/>
    <m/>
    <m/>
    <m/>
    <m/>
    <b v="0"/>
    <b v="0"/>
    <m/>
    <m/>
    <m/>
    <m/>
    <m/>
    <m/>
    <m/>
    <b v="0"/>
    <m/>
    <m/>
    <m/>
    <s v="Survey Use and impact of AI in the public sector. 2021"/>
    <s v="validated"/>
    <x v="1"/>
  </r>
  <r>
    <n v="346"/>
    <s v="AIWT6-346"/>
    <s v="Real-life traffic analysis - Creation of labelled data sets of real-life video traffic"/>
    <s v="www.zitis.bund.de"/>
    <s v="BD@zitis.bund.de"/>
    <s v="The main goal of the project is to create a labelled data set of videos showing real-life traffic scenes. In particular there is a focus on license plates. Since the manual annotation of video data is extremely ressources consuming and expensive, a high grade of automatisation in the annotation process is desired. To this end the development of a automatic license plate detector was started. Modern technologies from the area of machine learning are used to create a license plate detector, whose annotation capability resembles manual annotation. Moreover, the possibility of human postprocessing and quality assurance is also elaborated. "/>
    <x v="0"/>
    <x v="1"/>
    <s v="DE"/>
    <s v="ZITiS"/>
    <x v="1"/>
    <x v="3"/>
    <x v="19"/>
    <x v="4"/>
    <x v="0"/>
    <m/>
    <x v="5"/>
    <x v="6"/>
    <x v="0"/>
    <x v="0"/>
    <m/>
    <m/>
    <m/>
    <m/>
    <m/>
    <m/>
    <s v=" 0 Confident"/>
    <m/>
    <m/>
    <s v="Computer Vision and Identity Recognition"/>
    <x v="4"/>
    <x v="3"/>
    <x v="0"/>
    <m/>
    <m/>
    <m/>
    <m/>
    <m/>
    <m/>
    <s v="Regulatory research, analysis and monitoring"/>
    <m/>
    <x v="0"/>
    <m/>
    <b v="0"/>
    <m/>
    <m/>
    <m/>
    <m/>
    <m/>
    <b v="0"/>
    <b v="0"/>
    <m/>
    <m/>
    <m/>
    <m/>
    <m/>
    <m/>
    <m/>
    <b v="0"/>
    <m/>
    <m/>
    <m/>
    <s v="Survey Use and impact of AI in the public sector. 2021"/>
    <s v="validated"/>
    <x v="1"/>
  </r>
  <r>
    <n v="347"/>
    <s v="AIWT6-347"/>
    <s v="Support system for classification of citizen inquiries or complaints"/>
    <s v="https://atencioenlinia.ajuntament.barcelona.cat"/>
    <s v="mperezba@bcn.cat"/>
    <s v="Support system for the classification of incidences/complains from citizens in Barcelona. _x000a_IRIS is the service that allows citizens to report incidents or send complaints to the Barcelona City Council for resolution. Through IRIS, citizens can send information and queries, as well as complaints and suggestions for improvement. In this process, the citizen who reports the incident has to classify it using a tree of topics offered through the computer application. This classification is important because it is used to direct the incident directly to the responsible department, thus speeding up the response process. Errors in the thematic classification cause inadequate responses and delays in the resolution of incidents, thus affecting the quality of the service offered._x000a_As part of the IRIS service update project, a module called MARIO has been developed, based on machine learning algorithms -Machine Learning- and natural language processing (one of the technologies included in the IA) to simplify the incident classification process for citizens. From the analysis of the free text describing the incident, MARIO suggests to the citizen the most likely categories where the incident fits because he/she chooses the most appropriate category._x000a_MARIO, which is currently being tested, minimizes the error rate in the initial classification of incidents by greatly reducing manual reclassification processes. Previously, 50% of the communications made needed to be reassigned; now, with MARIO, a hit rate of over 85% is being achieved._x000a_MARIO has been developed using open source tools -Open Source- such as Python, Scikit-*learn and *Pandas, among others. The algorithm has required a training that has been carried out using a dataset with the topics and questions asked by the citizen previously validated to ensure that they have been correctly classified._x000a_This pilot has been used by the Municipal Institute of Informatics to evaluate the techniques and processes of text classification with the following conclusions:_x000a_Often the integration of AI techniques into existing processes has to be accompanied by a restructuring of the data. In the case of IRIS, the wide range of classification options makes the task difficult for a human but makes *IA inefficient. Clustering of categories is recommended_x000a_- It is important to have a quality dataset._x000a_- In order to ensure good system efficiency, good data preprocessing including cleaning and standardization of this data is necessary._x000a_- Data anonymization must be taken into account._x000a_- For good training, it is necessary to have a representative volume of input data that is homogeneous in all categories."/>
    <x v="3"/>
    <x v="22"/>
    <s v="ES511"/>
    <s v="Barcelona City Council"/>
    <x v="4"/>
    <x v="1"/>
    <x v="5"/>
    <x v="1"/>
    <x v="7"/>
    <m/>
    <x v="1"/>
    <x v="1"/>
    <x v="1"/>
    <x v="14"/>
    <s v="A-MLA"/>
    <m/>
    <m/>
    <m/>
    <m/>
    <s v="Minimal-risk"/>
    <s v="-1 Minimal/Limited"/>
    <m/>
    <m/>
    <s v="Natural Language Processing, Text Mining and Speech Analytics"/>
    <x v="0"/>
    <x v="1"/>
    <x v="0"/>
    <m/>
    <m/>
    <m/>
    <s v="G2C"/>
    <s v="Dynamic Data"/>
    <s v="Streaming Data"/>
    <s v="Public Services and engagement"/>
    <s v="Yes"/>
    <x v="0"/>
    <m/>
    <s v="Improved Public Service"/>
    <m/>
    <s v="x"/>
    <m/>
    <s v="x"/>
    <m/>
    <s v="Open Government Capabilities"/>
    <b v="0"/>
    <m/>
    <m/>
    <m/>
    <m/>
    <m/>
    <m/>
    <m/>
    <s v="Open government capabilities"/>
    <s v="x"/>
    <s v="x"/>
    <m/>
    <s v="Survey Use and impact of AI in the public sector. 2021"/>
    <s v="validated"/>
    <x v="0"/>
  </r>
  <r>
    <n v="348"/>
    <s v="AIWT6-348"/>
    <s v="Chatbot Sigma"/>
    <s v="https://eportugal.gov.pt/"/>
    <s v="andre.lapa@ama.pt"/>
    <s v="Chatbot &quot;Sigma&quot; - ePortugal.gov.pt_x000d__x000a__x000d__x000a_Sigma is the chatbot of the portuguese public services portal (eportugal.gov.pt)._x000d__x000a_This chatbot responds, in natural language, to user interactions with the information available on the information pages on public services available on the ePortugal portal._x000d__x000a_In addition to answer with information, the user can, in a conversation, change his address on the Citizen Card (Portuguese identification document)._x000d__x000a_In the last Portuguese elections, the citizen was able, through a conversation with Sigma, to know where to vote._x000d__x000a__x000d__x000a_The administration and configuration of Sigma goes through 3 platforms:_x000d__x000a_LUIS - platform that interprets natural language. When trained, he's able to identify what the user wants to know (intention) about a certain service (entity)._x000d__x000a__x000d__x000a_QnA - platform where the ePortugal portal services are loaded so that the bot can identify them, and also where chitchat interactions are loaded (quick chat)._x000d__x000a__x000d__x000a_Cognitive Services APIs Reference - platform where groups of synonyms are loaded in form of keywords to facilitate the bot to interpret a service."/>
    <x v="0"/>
    <x v="24"/>
    <s v="PT"/>
    <s v="Agência para a Modernização Administrativa - AMA"/>
    <x v="0"/>
    <x v="1"/>
    <x v="1"/>
    <x v="1"/>
    <x v="7"/>
    <m/>
    <x v="1"/>
    <x v="1"/>
    <x v="0"/>
    <x v="1"/>
    <s v="B-LGA"/>
    <m/>
    <m/>
    <m/>
    <m/>
    <s v="Minimal-risk"/>
    <s v=" 0 Confident"/>
    <m/>
    <m/>
    <s v="Chatbots, Intelligent Digital Assistants, Virtual Agents and Recommendation Systems"/>
    <x v="0"/>
    <x v="1"/>
    <x v="0"/>
    <m/>
    <m/>
    <m/>
    <s v="G2C"/>
    <s v="Dynamic Data"/>
    <s v="Location Data"/>
    <s v="Public Services and engagement"/>
    <m/>
    <x v="0"/>
    <s v="Incremental / Technical Change"/>
    <s v="Improved Public Service"/>
    <s v="x"/>
    <m/>
    <m/>
    <m/>
    <m/>
    <b v="0"/>
    <b v="0"/>
    <m/>
    <m/>
    <m/>
    <m/>
    <m/>
    <m/>
    <m/>
    <b v="0"/>
    <m/>
    <m/>
    <m/>
    <s v="Survey Use and impact of AI in the public sector. 2021"/>
    <s v="validated"/>
    <x v="0"/>
  </r>
  <r>
    <n v="349"/>
    <s v="AIWT6-349"/>
    <m/>
    <s v="https://www.luxactive.com/en/"/>
    <s v="nikol.bujalkova@luxactive.com"/>
    <s v="Energy, tourism, mobility, data, and service_x000d__x000a__x000d__x000a_We are using international API standards for easy incorporation to data hubs. For example, online booking, an payment of some touristic activity, products, and services provided by our oHA product (online Holiday Assistent)._x000d__x000a_These include a digital guest folder with hotel facilities, updates of the region, and traffic latest updates. Moreover, you can also find many POIs included, nearly event, hotels, restaurants, and tours with navigation. The hotels or some different touristic organization that use these products can direct communication with guests."/>
    <x v="0"/>
    <x v="26"/>
    <s v="SI"/>
    <s v="LuxActive KG "/>
    <x v="3"/>
    <x v="1"/>
    <x v="5"/>
    <x v="5"/>
    <x v="4"/>
    <m/>
    <x v="1"/>
    <x v="1"/>
    <x v="0"/>
    <x v="0"/>
    <m/>
    <m/>
    <m/>
    <m/>
    <m/>
    <m/>
    <s v=" 0 Confident"/>
    <m/>
    <m/>
    <s v="Chatbots, Intelligent Digital Assistants, Virtual Agents and Recommendation Systems"/>
    <x v="4"/>
    <x v="3"/>
    <x v="0"/>
    <m/>
    <m/>
    <m/>
    <m/>
    <m/>
    <s v="Location Data"/>
    <s v="Public Services and engagement"/>
    <m/>
    <x v="0"/>
    <s v="Incremental / Technical Change"/>
    <s v="Improved Public Service"/>
    <m/>
    <m/>
    <s v="x"/>
    <s v="x"/>
    <m/>
    <b v="0"/>
    <b v="0"/>
    <m/>
    <m/>
    <m/>
    <m/>
    <m/>
    <m/>
    <m/>
    <b v="0"/>
    <m/>
    <m/>
    <m/>
    <s v="Survey Use and impact of AI in the public sector. 2021"/>
    <s v="validated"/>
    <x v="1"/>
  </r>
  <r>
    <n v="350"/>
    <s v="AIWT6-350"/>
    <s v="Tool to optimize self-consumption in residential sectors"/>
    <s v="https://www.aiguasol.coop"/>
    <s v="oscar.camara@aiguasol.coop"/>
    <s v="The project plans to develop a set of tools to facilitate this process, including one that will optimize the coefficients of hourly distribution of photovoltaic generation based (or any other renewable resource) on the electricity consumption profiles of each user. This process is currently very difficult to carry out with the available tools, since it requires knowledge and forecasting of the consumption habits of the users. The new tool will be able to make such predictions, which together with the prediction of photovoltaic production (or any other renewable resource), will allow the calculation of optimized self-consumption scenarios. Thanks to this technology, users will also be able to adapt their consumption habits to promote self-consumption and, in the future, even offer service to the grid to promote its stability._x000a_The tool is mainly composed of three modules: recruitment, planning and execution. Although AI will be used mainly in the third module, part of its results will also be used in phases one and two to help in system sizing and optimization, allowing the selection of the optimal number of PV panels. This will be done thanks to the automatic generation of statistical profiles according to the typologies of the users."/>
    <x v="0"/>
    <x v="22"/>
    <s v="ES"/>
    <s v="Aiguasol"/>
    <x v="3"/>
    <x v="8"/>
    <x v="17"/>
    <x v="1"/>
    <x v="0"/>
    <m/>
    <x v="4"/>
    <x v="5"/>
    <x v="0"/>
    <x v="0"/>
    <s v="B-LGA"/>
    <m/>
    <m/>
    <m/>
    <m/>
    <s v="Minimal-risk"/>
    <s v=" 0 Confident"/>
    <m/>
    <m/>
    <s v="Expert and Rule based Systems, Algorithmic Decision Making"/>
    <x v="2"/>
    <x v="4"/>
    <x v="0"/>
    <m/>
    <m/>
    <m/>
    <s v="G2B"/>
    <s v="Historical Data"/>
    <s v="Streaming Data"/>
    <s v="Regulatory research, analysis and monitoring"/>
    <m/>
    <x v="0"/>
    <m/>
    <s v="Improved Public Service"/>
    <m/>
    <m/>
    <s v="x"/>
    <s v="x"/>
    <m/>
    <b v="0"/>
    <b v="0"/>
    <m/>
    <m/>
    <m/>
    <m/>
    <m/>
    <m/>
    <m/>
    <b v="0"/>
    <m/>
    <m/>
    <m/>
    <s v="Survey Use and impact of AI in the public sector. 2021"/>
    <s v="validated"/>
    <x v="0"/>
  </r>
  <r>
    <n v="351"/>
    <s v="AIWT6-351"/>
    <s v="Chatbot Trade Register - Development of Chatbot for Trade Register matters"/>
    <s v="https://www.prh.fi/en/kaupparekisteri.html"/>
    <s v="anna.lauttamus-kauppila@prh.fi"/>
    <s v="The Finnish Patent Registration Office is currently building a  Finnish-speaking chatbot which helps customers with Trade Register matters. _x000a_"/>
    <x v="0"/>
    <x v="7"/>
    <s v="FI"/>
    <s v="Finnish Patent and Registration Office PRH"/>
    <x v="0"/>
    <x v="3"/>
    <x v="30"/>
    <x v="1"/>
    <x v="0"/>
    <m/>
    <x v="1"/>
    <x v="1"/>
    <x v="0"/>
    <x v="1"/>
    <s v="B-LGA"/>
    <m/>
    <m/>
    <m/>
    <m/>
    <s v="Minimal-risk"/>
    <s v=" 0 Confident"/>
    <m/>
    <m/>
    <s v="Chatbots, Intelligent Digital Assistants, Virtual Agents and Recommendation Systems"/>
    <x v="0"/>
    <x v="0"/>
    <x v="0"/>
    <m/>
    <m/>
    <m/>
    <s v="G2C"/>
    <s v="Dynamic Data"/>
    <s v="Location Data"/>
    <s v="Public Services and engagement"/>
    <m/>
    <x v="0"/>
    <m/>
    <s v="Improved Public Service"/>
    <s v="x"/>
    <m/>
    <m/>
    <s v="x"/>
    <m/>
    <b v="0"/>
    <b v="0"/>
    <m/>
    <m/>
    <m/>
    <m/>
    <m/>
    <m/>
    <m/>
    <b v="0"/>
    <m/>
    <m/>
    <m/>
    <s v="Survey Use and impact of AI in the public sector. 2021"/>
    <s v="validated"/>
    <x v="0"/>
  </r>
  <r>
    <n v="352"/>
    <s v="AIWT6-352"/>
    <s v="Classification site plans - AI to assist notaries in classifying site plan documents"/>
    <s v="internal web address"/>
    <s v="keith.cortis@gov.mt"/>
    <s v="Computer Vision through image classification techniques, to assist notaries in classifying whether an uploaded document is a site plan or not. The latter is one supporting required by the notary upon signature of contract for property purchase. When the notary submits the contract of purchase via the online notaries portal, several documents need to be uploaded as supporting evidence, one of which includes a site plan of the building, acquired via the land registry department. Once the document is uploaded, this is automatically verified to check on whether the document represents a site plan or not. If the document is classified as a site plan, the notary can proceed with the contract submission, otherwise, he/she needs to re-check whether the correct site plan document was uploaded."/>
    <x v="0"/>
    <x v="7"/>
    <s v="FI"/>
    <s v=""/>
    <x v="1"/>
    <x v="3"/>
    <x v="30"/>
    <x v="5"/>
    <x v="4"/>
    <m/>
    <x v="5"/>
    <x v="6"/>
    <x v="0"/>
    <x v="0"/>
    <m/>
    <m/>
    <m/>
    <m/>
    <m/>
    <m/>
    <s v=" 0 Confident"/>
    <m/>
    <m/>
    <s v="Computer Vision and Identity Recognition"/>
    <x v="4"/>
    <x v="3"/>
    <x v="0"/>
    <m/>
    <m/>
    <m/>
    <m/>
    <m/>
    <m/>
    <s v="Internal Management"/>
    <m/>
    <x v="0"/>
    <m/>
    <b v="0"/>
    <m/>
    <m/>
    <m/>
    <m/>
    <m/>
    <b v="0"/>
    <b v="0"/>
    <m/>
    <m/>
    <m/>
    <m/>
    <m/>
    <m/>
    <m/>
    <b v="0"/>
    <m/>
    <m/>
    <m/>
    <s v="Survey Use and impact of AI in the public sector. 2021"/>
    <s v="validated"/>
    <x v="1"/>
  </r>
  <r>
    <n v="353"/>
    <s v="AIWT6-353"/>
    <s v="Automation of subtitling videos and audios - Improving accessibility of public websites"/>
    <s v="internal web address"/>
    <s v="mikko.laakso@vero.fi"/>
    <s v="The solution relates to the directive (EU) 2016/2102 of the European Parliament and of the Council of 26 October 2016 on the accessibility of the websites and mobile applications of public sector bodies. The technical solution is intended for subtitling public and internal videos and audios by utilizing Microsoft's Azure cloud computing technology - speech-to-text services and text analytics.  The subtitling service is automated in such a way that the user downloads the recording to be subtitled via the web interface and receives an e-mail when the subtitling is completed. The subtitle file (.srt) is returned to the user. "/>
    <x v="0"/>
    <x v="7"/>
    <s v="FI"/>
    <s v="Finnish Tax Administration (FTA)"/>
    <x v="0"/>
    <x v="1"/>
    <x v="1"/>
    <x v="1"/>
    <x v="0"/>
    <m/>
    <x v="5"/>
    <x v="9"/>
    <x v="1"/>
    <x v="0"/>
    <s v="A-MLA"/>
    <m/>
    <m/>
    <m/>
    <m/>
    <s v="Minimal-risk"/>
    <s v=" 0 Confident"/>
    <m/>
    <m/>
    <s v="Audio Processing"/>
    <x v="1"/>
    <x v="2"/>
    <x v="0"/>
    <m/>
    <m/>
    <m/>
    <s v="G2C"/>
    <s v="Dynamic Data"/>
    <s v="Streaming Data"/>
    <s v="Public Services and engagement"/>
    <m/>
    <x v="1"/>
    <s v="Incremental / Technical Change"/>
    <s v="Improved Public Service"/>
    <m/>
    <s v="x"/>
    <m/>
    <m/>
    <m/>
    <b v="0"/>
    <b v="0"/>
    <m/>
    <m/>
    <m/>
    <m/>
    <m/>
    <m/>
    <m/>
    <b v="0"/>
    <m/>
    <m/>
    <m/>
    <s v="Survey Use and impact of AI in the public sector. 2021"/>
    <s v="validated"/>
    <x v="0"/>
  </r>
  <r>
    <n v="354"/>
    <s v="AIWT6-354"/>
    <s v="Cultural Heritage Tools - AI tools integrated in the National Library of Finland"/>
    <s v="https://digi.kansalliskirjasto.fi/name-search?set_language=en"/>
    <s v="minna.kaukonen@helsinki.fi"/>
    <s v="Two AI tools have been integrated into the IT system of the National Library of Finland (digi.nationallibrary.fi):_x000a_1. Named entity recognition (NER)_x000a_-Stanford NER software to recognize persons and place names from the Finnish historical newspapers. The first training and evaluation data set was created that consists of pages of both journals and newspapers from the time period 1836–1918. The Stanford NER system was trained using 220 annotated pages and evaluated using 34 pages. The results that were achieved were mostly good: 71 % of person names and 79 % of place names were recognized from the evaluation data._x000a_2. Image classification_x000a_-Google TensorFlow was used to classify images._x000a_A training dataset was created that was used to train the classifier model with TensorFlow. Using the trained model, it was possible to classify images into the following groups: advertisements, drawings, notes, pictures, paintings, maps or garbage._x000a_-The trained model was used to classify 50 000 images and its accuracy was about 70-75% when about 10 000 classified images were manually observed._x000a_-A graphical user interface was created that enabled an easier way to observe achieved results."/>
    <x v="0"/>
    <x v="7"/>
    <s v="FI"/>
    <s v="The National Library of Finland"/>
    <x v="0"/>
    <x v="7"/>
    <x v="12"/>
    <x v="1"/>
    <x v="0"/>
    <m/>
    <x v="1"/>
    <x v="1"/>
    <x v="1"/>
    <x v="6"/>
    <s v="A-MLA"/>
    <m/>
    <m/>
    <m/>
    <m/>
    <s v="Minimal-risk"/>
    <s v=" 0 Confident"/>
    <m/>
    <m/>
    <s v="Chatbots, Intelligent Digital Assistants, Virtual Agents and Recommendation Systems"/>
    <x v="1"/>
    <x v="2"/>
    <x v="0"/>
    <m/>
    <m/>
    <m/>
    <s v="G2C"/>
    <s v="Historical Data"/>
    <s v="Historical Data"/>
    <s v="Public Services and engagement"/>
    <m/>
    <x v="1"/>
    <m/>
    <s v="Improved Public Service"/>
    <m/>
    <s v="x"/>
    <s v="x"/>
    <s v="x"/>
    <m/>
    <b v="0"/>
    <b v="0"/>
    <m/>
    <m/>
    <m/>
    <m/>
    <m/>
    <m/>
    <m/>
    <b v="0"/>
    <m/>
    <m/>
    <m/>
    <s v="Survey Use and impact of AI in the public sector. 2021"/>
    <s v="validated"/>
    <x v="0"/>
  </r>
  <r>
    <n v="355"/>
    <s v="AIWT6-355"/>
    <s v="Chatbot  Social Insurance Institution of Finland - Automating communication with customers"/>
    <s v="www.kela.fi/lapsiperheet"/>
    <s v="riikka.lindroos-jarvitalo@kela.fi"/>
    <s v="Chatbots are in use in the customer service since 2017, during these years the Chatbot has been developed further, with two different vendors. At the moment, the organisation are  developing this service from FAQ-bot to more sophisticated one, which means that we are planning and testing the use of identification, automation and API. It is planned that in the near future our customers can do the basic customer service tasks with chatbot, and they don't feel the need to contact our customer service as frequently as they do now. _x000a__x000a_Right now the chatbot can answer to questions reqarding familybenefits, income support and coronavirus. Chatbot speaks finnish and swedish, and understands english (anwers are given in either finnish or swedish). "/>
    <x v="0"/>
    <x v="7"/>
    <s v="FI"/>
    <s v="Kela/Kansaneläkelaitos/the Social Insurance Institution of Finland"/>
    <x v="0"/>
    <x v="4"/>
    <x v="21"/>
    <x v="1"/>
    <x v="5"/>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m/>
    <s v="x"/>
    <m/>
    <s v="x"/>
    <m/>
    <b v="0"/>
    <b v="0"/>
    <m/>
    <m/>
    <m/>
    <m/>
    <m/>
    <m/>
    <m/>
    <b v="0"/>
    <m/>
    <m/>
    <m/>
    <s v="Survey Use and impact of AI in the public sector. 2021"/>
    <s v="validated"/>
    <x v="0"/>
  </r>
  <r>
    <n v="356"/>
    <s v="AIWT6-356"/>
    <s v="Semi-automated prior art search tool - Tool to search for patents"/>
    <m/>
    <s v="mika.inki@prh.fi"/>
    <s v="The Helsinki City Library has worked with IPRally Technologies Oy to install their patent search tool on our own servers and to customize its user interface and output for our purposes. _x000a__x000a_Patent examiners need to find the most relevant prior art for each new patent application in order to be able to assess the novelty and inventive step of the patent claims. IPRally's system builds a graph from the features of a patent claim (and the description) and similar graphs are built for prior art patent documents (from the databases of large patent offices). The graphs are input into a neural network that converts them to vectors, and the distances between the vectors for the application and prior art documents are compared to find relevant prior art. Public search reports from the large patent offices are used as learning data for the neural network. The output from the system can be easily inputted into Epoquenet (examiner's search system from the European Patent Office) for further analysis._x000a_"/>
    <x v="0"/>
    <x v="7"/>
    <s v="FI"/>
    <s v="Finnish Patent and Registration Office"/>
    <x v="1"/>
    <x v="3"/>
    <x v="30"/>
    <x v="5"/>
    <x v="4"/>
    <m/>
    <x v="2"/>
    <x v="2"/>
    <x v="0"/>
    <x v="0"/>
    <m/>
    <m/>
    <m/>
    <m/>
    <m/>
    <m/>
    <s v=" 0 Confident"/>
    <m/>
    <m/>
    <s v="Machine Learning, Deep Learning"/>
    <x v="4"/>
    <x v="3"/>
    <x v="0"/>
    <m/>
    <m/>
    <m/>
    <m/>
    <m/>
    <m/>
    <s v="Enforcement"/>
    <m/>
    <x v="0"/>
    <m/>
    <b v="0"/>
    <m/>
    <m/>
    <m/>
    <m/>
    <m/>
    <b v="0"/>
    <b v="0"/>
    <m/>
    <m/>
    <m/>
    <m/>
    <m/>
    <m/>
    <m/>
    <b v="0"/>
    <m/>
    <m/>
    <m/>
    <s v="Survey Use and impact of AI in the public sector. 2021"/>
    <s v="validated"/>
    <x v="1"/>
  </r>
  <r>
    <n v="357"/>
    <s v="AIWT6-357"/>
    <s v="IMMS (Intelligent Material Management System) for the entire library collection.  "/>
    <s v="https://ai.hel.fi/en/intelligent-material-management-system/ "/>
    <s v="satu.holmberg@hel.fi"/>
    <s v="An intelligent material management system was acquired while the city library moved away from library-specific collections to one shared collection. With the change, the library wanted to enable moving the material freely between different libraries. The system was introduced in May 2019, after which it has been in use but still in the deployment phase. The system has made it possible to reach a situation where the majority of the collection now floats, i.e. moves freely between libraries. IMMS gives public libraries control of collection, space, and float management. IMMS complements your existing ILS and creates an unprecedented level of transparency in your material flow. Utilizing new tools for data collection, items can be tracked to the shelf, shelving cart, transport bin, or storage location._x000a_"/>
    <x v="3"/>
    <x v="7"/>
    <s v="FI"/>
    <s v="Helsinki City Library"/>
    <x v="4"/>
    <x v="1"/>
    <x v="26"/>
    <x v="1"/>
    <x v="1"/>
    <m/>
    <x v="4"/>
    <x v="5"/>
    <x v="2"/>
    <x v="0"/>
    <s v="B-LGA"/>
    <m/>
    <m/>
    <m/>
    <m/>
    <s v="Minimal-risk"/>
    <s v=" 0 Confident"/>
    <m/>
    <m/>
    <s v="Expert and Rule based Systems, Algorithmic Decision Making"/>
    <x v="1"/>
    <x v="5"/>
    <x v="0"/>
    <m/>
    <m/>
    <m/>
    <s v="G2G"/>
    <s v="Dynamic Data"/>
    <s v="Location Data"/>
    <s v="Regulatory research, analysis and monitoring"/>
    <m/>
    <x v="0"/>
    <m/>
    <b v="0"/>
    <m/>
    <m/>
    <m/>
    <m/>
    <m/>
    <s v="Improved Administration Efficency"/>
    <s v="Improved Administrative Efficiency"/>
    <m/>
    <m/>
    <s v="x"/>
    <s v="x"/>
    <m/>
    <m/>
    <m/>
    <s v="Open government capabilities"/>
    <s v="x"/>
    <m/>
    <m/>
    <s v="Survey Use and impact of AI in the public sector. 2021"/>
    <s v="validated"/>
    <x v="0"/>
  </r>
  <r>
    <n v="358"/>
    <s v="AIWT6-358"/>
    <s v="NeRo Chatbot - Chatbot for clients of maternity services "/>
    <s v="https://ai.hel.fi/en/maternity-clinic-chatbot-nero/"/>
    <s v="monica.lindberg@hel.fi"/>
    <s v="Counseling chat and counseling robot NeRo. Transactions in the chat are initially anonymous, but if necessary, we may ask you to identify yourself during the chat. With identification, we can advise you more personally. The authentication feature is still in the experimental phase. Currently, authentication works best on Android and Windows devices. Full Apple support is coming soon. Anonymous chat already works on all devices.  NeRo counseling robot is not currently in use."/>
    <x v="3"/>
    <x v="7"/>
    <s v="FI"/>
    <s v="Helsinki"/>
    <x v="4"/>
    <x v="4"/>
    <x v="21"/>
    <x v="0"/>
    <x v="1"/>
    <m/>
    <x v="1"/>
    <x v="1"/>
    <x v="1"/>
    <x v="1"/>
    <s v="A-MLA"/>
    <m/>
    <m/>
    <m/>
    <s v="Focus directly natural persons"/>
    <s v="Limited-risk"/>
    <s v="-1 Minimal/Limited"/>
    <m/>
    <m/>
    <s v="Chatbots, Intelligent Digital Assistants, Virtual Agents and Recommendation Systems"/>
    <x v="0"/>
    <x v="1"/>
    <x v="0"/>
    <m/>
    <m/>
    <m/>
    <s v="G2C"/>
    <s v="Dynamic Data"/>
    <s v="Dynamic Data"/>
    <s v="Public Services and engagement"/>
    <m/>
    <x v="0"/>
    <m/>
    <s v="Improved Public Service"/>
    <m/>
    <s v="x"/>
    <m/>
    <m/>
    <m/>
    <b v="0"/>
    <b v="0"/>
    <m/>
    <m/>
    <m/>
    <m/>
    <m/>
    <m/>
    <m/>
    <b v="0"/>
    <m/>
    <m/>
    <m/>
    <s v="Survey Use and impact of AI in the public sector. 2021"/>
    <s v="validated"/>
    <x v="0"/>
  </r>
  <r>
    <n v="359"/>
    <s v="AIWT6-359"/>
    <s v="Job Market Finland - Matching employees with right jobs"/>
    <s v="https://kokeile.tyomarkkinatori.fi/en/Etusivu"/>
    <s v="tyomarkkinatori.keha@ely-keskus.fi"/>
    <s v="Job Market Finland, which is a service developed by KEHA-Centre and the Ministry of Economic Affairs and Employment, is being built up in stages and it will emerge as a new kind of service for the job market, offering a shared platform for public and private suppliers of services for training and for business and industry, and for the jobs offered by various employment exchange platforms._x000a_The most important thing in the job market is matching the right employees with the right jobs. If everything goes right, the employee gets a job that matches their skills and interests, while the employer gains a skilled worker._x000a_The AI-based matching solution matches jobseeker-profiles and job vacancies based on structured information (e.g. skills, occupations) and natural language. The matches are scored and showed to both jobseeker and employer. AI-solution also helps in describing skills needed or provided. "/>
    <x v="0"/>
    <x v="7"/>
    <s v="FI"/>
    <s v="KEHA-centre"/>
    <x v="0"/>
    <x v="0"/>
    <x v="0"/>
    <x v="1"/>
    <x v="7"/>
    <m/>
    <x v="4"/>
    <x v="5"/>
    <x v="0"/>
    <x v="0"/>
    <s v="B-LGA"/>
    <s v="4-Employement"/>
    <m/>
    <m/>
    <m/>
    <s v="Minimal-risk"/>
    <s v="-1 Minimal/Limited"/>
    <m/>
    <m/>
    <s v="Expert and Rule based Systems, Algorithmic Decision Making"/>
    <x v="0"/>
    <x v="0"/>
    <x v="0"/>
    <m/>
    <m/>
    <m/>
    <s v="G2C"/>
    <s v="Dynamic Data"/>
    <s v="Streaming Data"/>
    <s v="Public Services and engagement"/>
    <m/>
    <x v="0"/>
    <m/>
    <s v="Improved Public Service"/>
    <m/>
    <m/>
    <s v="x"/>
    <s v="x"/>
    <m/>
    <b v="0"/>
    <b v="0"/>
    <m/>
    <m/>
    <m/>
    <m/>
    <m/>
    <m/>
    <m/>
    <b v="0"/>
    <m/>
    <m/>
    <m/>
    <s v="Survey Use and impact of AI in the public sector. 2021"/>
    <s v="validated"/>
    <x v="0"/>
  </r>
  <r>
    <n v="360"/>
    <s v="AIWT6-360"/>
    <s v="Tray - Machine learning to increase performance and stability of data exchange"/>
    <s v=" "/>
    <s v="bernarda.kozelj@gov.si"/>
    <s v="Slovenia uses a unified data exchange system called the Tray. Due to process automation and new data consumers, there is occasionally an overload of the entire system. Data sources are overloaded with a number of requests._x000a_The system is very mission critical on one hand. On the other hand its use is increasing and we want to keep the good reputation by offering high performance and reliability despite the uneven demand. _x000a_A machine learning system was  introduced which predicts the permeability of the data provider system on the basis of its status. Machine learning system uses special algorithms for prediciton._x000a_Learning system collects performance metrics from individual calls, extracts relevant characteristics (time of returning response, occupancy, frequency of failures ...) and instructs the Throttling system on how to regulate the quantity and frequency of calls to a single source._x000a_With the learning and throttling system, we can monitor and regulate the utilization of datasources. This ensures maximum throughput of the system, its stability and the timely acquisition of data._x000a_"/>
    <x v="0"/>
    <x v="26"/>
    <s v="SI"/>
    <s v="Ministry of Public Administration"/>
    <x v="1"/>
    <x v="1"/>
    <x v="5"/>
    <x v="5"/>
    <x v="4"/>
    <m/>
    <x v="0"/>
    <x v="0"/>
    <x v="0"/>
    <x v="0"/>
    <m/>
    <m/>
    <m/>
    <m/>
    <m/>
    <m/>
    <s v=" 0 Confident"/>
    <m/>
    <m/>
    <s v="Machine Learning, Deep Learning"/>
    <x v="4"/>
    <x v="3"/>
    <x v="0"/>
    <m/>
    <m/>
    <m/>
    <m/>
    <m/>
    <m/>
    <s v="Internal Management"/>
    <m/>
    <x v="0"/>
    <m/>
    <b v="0"/>
    <m/>
    <m/>
    <m/>
    <m/>
    <m/>
    <b v="0"/>
    <b v="0"/>
    <m/>
    <m/>
    <m/>
    <m/>
    <m/>
    <m/>
    <m/>
    <b v="0"/>
    <m/>
    <m/>
    <m/>
    <s v="Survey Use and impact of AI in the public sector. 2021"/>
    <s v="validated"/>
    <x v="1"/>
  </r>
  <r>
    <n v="361"/>
    <s v="AIWT6-361"/>
    <s v="AI assisted chat service - Chatbot for tax purposes "/>
    <s v="https://www.vero.fi/sahkoiset-asiointipalvelut/omavero/"/>
    <s v="mikko.laakso@vero.fi"/>
    <s v="AI assisted chat service provided by Finnish Tax Administration_x000d__x000a_- Service for individual tax payers: virtual agent advises in most common tax matters. During office hours human agent can be invited into conversation if necessary. _x000d__x000a_- Customer gets a quick reply regardless of time, without any telephone expenses or identification required_x000d__x000a_- AI assisted chat service uses NLP (natural language processing) to translate customer messages into a format that can be understood by a virtual agent_x000d__x000a_- AI solution is developed by commercial organisation, whereas governing the virtual agent (AI training, monitoring, and content creation) is done by Finnish Tax Administration chat-product team_x000d__x000a__x000d__x000a__x000d__x000a_"/>
    <x v="0"/>
    <x v="7"/>
    <s v="FI"/>
    <s v="Finnish Tax Administration"/>
    <x v="0"/>
    <x v="3"/>
    <x v="30"/>
    <x v="1"/>
    <x v="0"/>
    <m/>
    <x v="1"/>
    <x v="1"/>
    <x v="0"/>
    <x v="1"/>
    <s v="B-LGA"/>
    <m/>
    <m/>
    <m/>
    <m/>
    <s v="Minimal-risk"/>
    <s v=" 0 Confident"/>
    <m/>
    <m/>
    <s v="Chatbots, Intelligent Digital Assistants, Virtual Agents and Recommendation Systems"/>
    <x v="0"/>
    <x v="0"/>
    <x v="0"/>
    <m/>
    <m/>
    <m/>
    <s v="G2C"/>
    <s v="Dynamic Data"/>
    <s v="Location Data"/>
    <s v="Public Services and engagement"/>
    <m/>
    <x v="0"/>
    <s v="Incremental / Technical Change"/>
    <s v="Improved Public Service"/>
    <m/>
    <s v="x"/>
    <m/>
    <m/>
    <m/>
    <b v="0"/>
    <b v="0"/>
    <m/>
    <m/>
    <m/>
    <m/>
    <m/>
    <m/>
    <m/>
    <b v="0"/>
    <m/>
    <m/>
    <m/>
    <s v="Survey Use and impact of AI in the public sector. 2021"/>
    <s v="validated"/>
    <x v="0"/>
  </r>
  <r>
    <n v="362"/>
    <s v="AIWT6-362"/>
    <s v="Sentiment analysis of customer feedback - Sentiment analysis in taxation area"/>
    <s v=" "/>
    <s v="lasse.winter@vero.fi"/>
    <s v="Finnish Tax Administration has collected customer feedback and text from a variety of sources, such as social media, service chat and webpage feedback channels. On some of these the customer himself classifies his satisfaction while other data has been manually labeled by officials. This training data has been used to create a Finnish language sentiment analysis algorithm which performs better in taxation area than Finnish language open-source solutions. The algorithm is based on a LSTM neural network architecture with a word embedding layer. "/>
    <x v="0"/>
    <x v="7"/>
    <s v="FI"/>
    <s v="Finnish Tax Administration"/>
    <x v="1"/>
    <x v="3"/>
    <x v="30"/>
    <x v="4"/>
    <x v="2"/>
    <m/>
    <x v="1"/>
    <x v="1"/>
    <x v="0"/>
    <x v="0"/>
    <m/>
    <m/>
    <m/>
    <m/>
    <m/>
    <m/>
    <s v=" 0 Confident"/>
    <m/>
    <m/>
    <s v="Natural Language Processing, Text Mining and Speech Analytics"/>
    <x v="4"/>
    <x v="3"/>
    <x v="0"/>
    <m/>
    <m/>
    <m/>
    <m/>
    <m/>
    <s v="Location Data"/>
    <s v="Internal Management"/>
    <m/>
    <x v="0"/>
    <m/>
    <b v="0"/>
    <m/>
    <m/>
    <m/>
    <m/>
    <m/>
    <b v="0"/>
    <b v="0"/>
    <m/>
    <m/>
    <m/>
    <m/>
    <m/>
    <m/>
    <m/>
    <b v="0"/>
    <m/>
    <m/>
    <m/>
    <s v="Survey Use and impact of AI in the public sector. 2021"/>
    <s v="validated"/>
    <x v="1"/>
  </r>
  <r>
    <n v="363"/>
    <s v="AIWT6-363"/>
    <s v="MLOps platform for classification purposes - Developing classification models"/>
    <s v=" "/>
    <s v="jussi.ritola@stat.fi"/>
    <s v="Aim is to make maintaining and developing machine learning classification models easier and more robust. Classification models are used in internal processes, either in batch mode or as online prediction services._x000a_The system also defines architecture and security policies to be used with the models. So that those decisions don't have to be made in each case separately._x000a_The system is meant for expert usage in internal data or statistics processes. The outcome is usually some middle-product data which is then aggregated before it is released to the public as a statistics release."/>
    <x v="0"/>
    <x v="7"/>
    <s v="FI"/>
    <s v="Statistics Finland"/>
    <x v="0"/>
    <x v="1"/>
    <x v="26"/>
    <x v="3"/>
    <x v="0"/>
    <m/>
    <x v="0"/>
    <x v="0"/>
    <x v="0"/>
    <x v="0"/>
    <s v="A-MLA"/>
    <m/>
    <m/>
    <m/>
    <m/>
    <s v="Minimal-risk"/>
    <s v=" 0 Confident"/>
    <m/>
    <m/>
    <s v="Machine Learning, Deep Learning"/>
    <x v="1"/>
    <x v="5"/>
    <x v="0"/>
    <m/>
    <m/>
    <m/>
    <s v="G2G"/>
    <s v="Dynamic Data"/>
    <m/>
    <s v="Internal Management"/>
    <m/>
    <x v="0"/>
    <m/>
    <b v="0"/>
    <m/>
    <m/>
    <m/>
    <m/>
    <m/>
    <s v="Improved Administration Efficency"/>
    <s v="Improved Administrative Efficiency"/>
    <m/>
    <m/>
    <s v="x"/>
    <m/>
    <m/>
    <m/>
    <m/>
    <b v="0"/>
    <m/>
    <m/>
    <m/>
    <s v="Survey Use and impact of AI in the public sector. 2021"/>
    <s v="validated"/>
    <x v="0"/>
  </r>
  <r>
    <n v="364"/>
    <s v="AIWT6-364"/>
    <s v="Anomaly detection in e-government administration"/>
    <s v=" "/>
    <s v="zoltan.mathe@idomsoft.hu"/>
    <s v="Anomaly detection in e government administration_x000a_In government administration various critical services are used. In order to maximise these services reability and availability we are being introducing various machine learning techniques. We are focusing for the smooth operation of huge amount of services such as in order to minimise the risk of service corruption we are predicting the future load or we are trying to identify the miss usage of a certain services, etc._x000a_We are using different algorithms to create models for anomaly detection in order to analyse huge amount of data, which are produced by various general public services used by many people for government administration. "/>
    <x v="0"/>
    <x v="16"/>
    <s v="HU"/>
    <s v="Idomsoft ZRT"/>
    <x v="0"/>
    <x v="1"/>
    <x v="45"/>
    <x v="3"/>
    <x v="7"/>
    <m/>
    <x v="2"/>
    <x v="10"/>
    <x v="1"/>
    <x v="0"/>
    <s v="A-MLA"/>
    <m/>
    <m/>
    <m/>
    <s v="Include automatic decision systems"/>
    <s v="Limited-risk"/>
    <s v=" 0 Confident"/>
    <m/>
    <m/>
    <s v="Predictive Analytics, Simulation and Data Visualisation"/>
    <x v="2"/>
    <x v="4"/>
    <x v="0"/>
    <m/>
    <m/>
    <m/>
    <s v="G2G"/>
    <s v="Historical Data"/>
    <s v="Streaming Data"/>
    <s v="Regulatory research, analysis and monitoring"/>
    <m/>
    <x v="0"/>
    <m/>
    <b v="0"/>
    <m/>
    <m/>
    <m/>
    <m/>
    <m/>
    <s v="Improved Administration Efficency"/>
    <s v="Improved Administrative Efficiency"/>
    <m/>
    <m/>
    <s v="x"/>
    <m/>
    <m/>
    <s v="x"/>
    <s v="x"/>
    <b v="0"/>
    <m/>
    <m/>
    <m/>
    <s v="Survey Use and impact of AI in the public sector. 2021"/>
    <s v="validated"/>
    <x v="0"/>
  </r>
  <r>
    <n v="365"/>
    <s v="AIWT6-365"/>
    <s v="Prediction supply of trucks - Machine Learning to predict truck scheduling"/>
    <s v="https://www.researchgate.net/project/Application-of-Artificial-Immune-System-in-Prediction"/>
    <s v="mail.taoufik@gmail.com"/>
    <s v="The AI enabled solution (using maching learning), is planned to be used in order to predict the available capacity in trucks scheduled for the next day. This prediction should help to optimize the transport flow. "/>
    <x v="0"/>
    <x v="11"/>
    <s v="FR"/>
    <s v="La Poste"/>
    <x v="0"/>
    <x v="3"/>
    <x v="19"/>
    <x v="3"/>
    <x v="7"/>
    <m/>
    <x v="0"/>
    <x v="0"/>
    <x v="0"/>
    <x v="0"/>
    <s v="A-MLA"/>
    <m/>
    <m/>
    <m/>
    <m/>
    <s v="Minimal-risk"/>
    <s v=" 0 Confident"/>
    <m/>
    <m/>
    <s v="Predictive Analytics, Simulation and Data Visualisation"/>
    <x v="2"/>
    <x v="12"/>
    <x v="0"/>
    <m/>
    <m/>
    <m/>
    <s v="G2B"/>
    <s v="Historical Data"/>
    <s v="Location Data"/>
    <s v="Internal Management"/>
    <m/>
    <x v="0"/>
    <s v="Incremental / Technical Change"/>
    <s v="Improved Public Service"/>
    <m/>
    <m/>
    <s v="x"/>
    <s v="x"/>
    <m/>
    <b v="0"/>
    <b v="0"/>
    <m/>
    <m/>
    <m/>
    <m/>
    <m/>
    <m/>
    <m/>
    <b v="0"/>
    <m/>
    <m/>
    <m/>
    <s v="Survey Use and impact of AI in the public sector. 2021"/>
    <s v="validated"/>
    <x v="0"/>
  </r>
  <r>
    <n v="366"/>
    <s v="AIWT6-366"/>
    <s v="programmi interattivi ENEA"/>
    <s v=" "/>
    <s v="marina.sorrentino@enea.it"/>
    <s v="utilizzo il programma delle presenze e tutti i programmi interattivi ENEA"/>
    <x v="0"/>
    <x v="12"/>
    <s v="IT"/>
    <s v="ENEA"/>
    <x v="1"/>
    <x v="10"/>
    <x v="41"/>
    <x v="5"/>
    <x v="4"/>
    <m/>
    <x v="1"/>
    <x v="1"/>
    <x v="0"/>
    <x v="0"/>
    <m/>
    <m/>
    <m/>
    <m/>
    <m/>
    <m/>
    <s v=" 0 Confident"/>
    <m/>
    <m/>
    <s v="Chatbots, Intelligent Digital Assistants, Virtual Agents and Recommendation Systems"/>
    <x v="4"/>
    <x v="3"/>
    <x v="0"/>
    <m/>
    <m/>
    <m/>
    <m/>
    <m/>
    <m/>
    <s v="Public Services and engagement"/>
    <m/>
    <x v="0"/>
    <m/>
    <b v="0"/>
    <m/>
    <m/>
    <m/>
    <m/>
    <m/>
    <b v="0"/>
    <b v="0"/>
    <m/>
    <m/>
    <m/>
    <m/>
    <m/>
    <m/>
    <m/>
    <b v="0"/>
    <m/>
    <m/>
    <m/>
    <s v="Survey Use and impact of AI in the public sector. 2021"/>
    <s v="validated"/>
    <x v="1"/>
  </r>
  <r>
    <n v="367"/>
    <s v="AIWT6-367"/>
    <s v="Unlocking digitized documents -  using OCR, extracting entities and organising image content"/>
    <s v="http://www.eluxemburgensia.lu"/>
    <s v="yves.maurer@bnl.etat.lu"/>
    <s v="Unlock digitized textual documents by correcting OCR, extracting entities and organising image content."/>
    <x v="0"/>
    <x v="20"/>
    <s v="LU"/>
    <s v="Bibliothèque nationale de Luxembourg"/>
    <x v="0"/>
    <x v="1"/>
    <x v="2"/>
    <x v="1"/>
    <x v="0"/>
    <m/>
    <x v="5"/>
    <x v="6"/>
    <x v="7"/>
    <x v="0"/>
    <s v="C-STA"/>
    <m/>
    <m/>
    <s v="11-Culture"/>
    <m/>
    <s v="Minimal-risk"/>
    <s v=" 0 Confident"/>
    <m/>
    <m/>
    <s v="Computer Vision and Identity Recognition"/>
    <x v="1"/>
    <x v="2"/>
    <x v="0"/>
    <m/>
    <m/>
    <m/>
    <s v="G2G"/>
    <s v="Historical Data"/>
    <s v="Historical Data"/>
    <s v="Public Services and engagement"/>
    <m/>
    <x v="1"/>
    <m/>
    <b v="0"/>
    <m/>
    <m/>
    <m/>
    <m/>
    <m/>
    <s v="Improved Administration Efficency"/>
    <s v="Improved Administrative Efficiency"/>
    <m/>
    <s v="x"/>
    <m/>
    <s v="x"/>
    <m/>
    <m/>
    <m/>
    <b v="0"/>
    <m/>
    <m/>
    <m/>
    <s v="Survey Use and impact of AI in the public sector. 2021"/>
    <s v="validated"/>
    <x v="0"/>
  </r>
  <r>
    <n v="368"/>
    <s v="AIWT6-368"/>
    <s v="Kranj Digital Twin - Representation of the city digitally"/>
    <s v="https://pametnamlaka.3fs.net/"/>
    <s v="ana.vizovisek@kranj.si"/>
    <s v="Digital twin for representing consuming of water, gas, traffic, et of the city"/>
    <x v="3"/>
    <x v="26"/>
    <s v="SI042"/>
    <s v="City Municipality of Kranj"/>
    <x v="4"/>
    <x v="1"/>
    <x v="26"/>
    <x v="3"/>
    <x v="7"/>
    <m/>
    <x v="2"/>
    <x v="12"/>
    <x v="1"/>
    <x v="0"/>
    <s v="A-MLA"/>
    <s v="2-CritInfrastruct"/>
    <m/>
    <m/>
    <s v="Use critical realtime data"/>
    <s v="Limited-risk"/>
    <s v="-3 Not Confident"/>
    <m/>
    <m/>
    <s v="Predictive Analytics, Simulation and Data Visualisation"/>
    <x v="2"/>
    <x v="12"/>
    <x v="0"/>
    <m/>
    <m/>
    <m/>
    <s v="G2G"/>
    <s v="Dynamic Data"/>
    <s v="Location Data"/>
    <s v="Service integration"/>
    <m/>
    <x v="0"/>
    <m/>
    <b v="0"/>
    <m/>
    <m/>
    <m/>
    <m/>
    <m/>
    <s v="Improved Administration Efficency"/>
    <s v="Improved Administrative Efficiency"/>
    <m/>
    <m/>
    <s v="x"/>
    <s v="x"/>
    <m/>
    <m/>
    <m/>
    <b v="0"/>
    <m/>
    <m/>
    <m/>
    <s v="Survey Use and impact of AI in the public sector. 2021"/>
    <s v="validated"/>
    <x v="0"/>
  </r>
  <r>
    <n v="369"/>
    <s v="AIWT6-369"/>
    <s v="AuroraAI - Ministry of Finance"/>
    <s v="National Artificial Intelligence Programme AuroraAI"/>
    <s v="antti.hahto@vm.fi"/>
    <s v="During 2021, starter kits for deploying the AuroraAI network's core components for service providers will be published as well as a package of various services connected to the network. The starter kit will allow the first service providers to connect their services to the AuroraAI network._x000a_Responsibility for developing the reference implementations of the AuroraAI network interfaces has been assigned to DigiFinland Oy, which is a state-owned special task company. AuroraAI chatbot and the How am I? service will be piloted in the daily life of higher comprehensive school pupils in 2021."/>
    <x v="0"/>
    <x v="7"/>
    <s v="FI"/>
    <s v="Ministry of Finance"/>
    <x v="0"/>
    <x v="1"/>
    <x v="26"/>
    <x v="3"/>
    <x v="7"/>
    <m/>
    <x v="0"/>
    <x v="0"/>
    <x v="0"/>
    <x v="0"/>
    <s v="A-MLA"/>
    <m/>
    <m/>
    <m/>
    <s v="Include automatic decision systems"/>
    <s v="Limited-risk"/>
    <s v=" 0 Confident"/>
    <m/>
    <m/>
    <s v="Predictive Analytics, Simulation and Data Visualisation"/>
    <x v="0"/>
    <x v="0"/>
    <x v="0"/>
    <m/>
    <m/>
    <m/>
    <s v="G2B"/>
    <s v="Historical Data"/>
    <s v="Location Data"/>
    <s v="Service integration"/>
    <m/>
    <x v="0"/>
    <m/>
    <s v="Improved Public Service"/>
    <s v="x"/>
    <s v="x"/>
    <m/>
    <s v="x"/>
    <s v="x"/>
    <b v="0"/>
    <b v="0"/>
    <m/>
    <m/>
    <m/>
    <m/>
    <m/>
    <m/>
    <m/>
    <b v="0"/>
    <m/>
    <m/>
    <m/>
    <s v="Survey Use and impact of AI in the public sector. 2021"/>
    <s v="validated"/>
    <x v="0"/>
  </r>
  <r>
    <n v="370"/>
    <s v="AIWT6-370"/>
    <s v="Social and Creative AI policy tools"/>
    <s v=" "/>
    <s v="nioannou@meci.gov.cy"/>
    <s v="Use AI to develop policy tools for Social and Creative Industries"/>
    <x v="0"/>
    <x v="6"/>
    <s v="CY"/>
    <s v="Ministry of Energy, Commerce and Industry"/>
    <x v="1"/>
    <x v="0"/>
    <x v="14"/>
    <x v="4"/>
    <x v="4"/>
    <m/>
    <x v="0"/>
    <x v="0"/>
    <x v="0"/>
    <x v="0"/>
    <m/>
    <m/>
    <m/>
    <m/>
    <m/>
    <m/>
    <s v=" 0 Confident"/>
    <m/>
    <m/>
    <s v="Machine Learning, Deep Learning"/>
    <x v="4"/>
    <x v="3"/>
    <x v="0"/>
    <m/>
    <m/>
    <m/>
    <m/>
    <m/>
    <m/>
    <s v="Public Services and engagement"/>
    <m/>
    <x v="0"/>
    <m/>
    <b v="0"/>
    <m/>
    <m/>
    <m/>
    <m/>
    <m/>
    <b v="0"/>
    <b v="0"/>
    <m/>
    <m/>
    <m/>
    <m/>
    <m/>
    <m/>
    <m/>
    <b v="0"/>
    <m/>
    <m/>
    <m/>
    <s v="Survey Use and impact of AI in the public sector. 2021"/>
    <s v="validated"/>
    <x v="1"/>
  </r>
  <r>
    <n v="371"/>
    <s v="AIWT6-371"/>
    <s v="DBA - Intelligent Control Platform"/>
    <s v="https://medium.com/urban-ai/ambient-intelligence-and-the-digital-umbrella-1650edbe3732"/>
    <s v="Marius Hartmann_x000a_MarHar@erst.dk"/>
    <s v="The research unit was established in 2017 when put first two AI models into production, in direct integration with an (internal) Control Systems so they are continually evaluating new data. Every time there's a change in our data, it's machine interprets certain thresholds put up for decision support. Intelligent Control. They have about 30 models in production today and are currently implementing their third generation of our platform now called the Intelligent Control Platform.  Currently working with real time graph ML and fraud detection and architecting of the data platform supporting this."/>
    <x v="0"/>
    <x v="9"/>
    <s v="DK"/>
    <s v="Danish Business Authority"/>
    <x v="0"/>
    <x v="1"/>
    <x v="1"/>
    <x v="1"/>
    <x v="2"/>
    <m/>
    <x v="0"/>
    <x v="0"/>
    <x v="0"/>
    <x v="0"/>
    <s v="A-MLA"/>
    <s v="6-LawEnforcement"/>
    <s v="5a-Services&amp;Benefits-eligibility_np"/>
    <m/>
    <s v="Focus directly natural persons"/>
    <s v="High-risk"/>
    <s v=" 0 Confident"/>
    <m/>
    <m/>
    <s v="AI-empowered Knowledge Management"/>
    <x v="3"/>
    <x v="7"/>
    <x v="0"/>
    <s v="Yes"/>
    <m/>
    <m/>
    <s v="G2G"/>
    <s v="Historical Data"/>
    <s v="Historical Data"/>
    <s v="Enforcement"/>
    <m/>
    <x v="0"/>
    <s v="Organizational / Sustained Change"/>
    <b v="0"/>
    <m/>
    <m/>
    <m/>
    <m/>
    <m/>
    <s v="Improved Administration Efficency"/>
    <s v="Improved Administrative Efficiency"/>
    <m/>
    <m/>
    <s v="x"/>
    <m/>
    <m/>
    <m/>
    <m/>
    <b v="0"/>
    <m/>
    <m/>
    <m/>
    <s v="Survey Use and impact of AI in the public sector. 2021"/>
    <s v="validated"/>
    <x v="0"/>
  </r>
  <r>
    <n v="372"/>
    <s v="AIWT6-372"/>
    <s v="Polyteia"/>
    <s v="https://www.polyteia.com/"/>
    <m/>
    <s v="The Berlin-based Polyteia provides a data analytics and visualization platform which connects city and municipal data from multiple sources with local government decision-makers. Founded in 2017, Polyteia enables municipalities to optimize their operations and enhance decision-making and planning when it comes to some of their core action fields: schools, mobility, childcare etc One of the cliensts is the municipality of Oranienburg - which has been collaborating with the startup."/>
    <x v="3"/>
    <x v="1"/>
    <s v="DE"/>
    <s v="municipality of Oranienburg"/>
    <x v="3"/>
    <x v="1"/>
    <x v="1"/>
    <x v="2"/>
    <x v="4"/>
    <m/>
    <x v="4"/>
    <x v="5"/>
    <x v="0"/>
    <x v="0"/>
    <m/>
    <m/>
    <m/>
    <m/>
    <m/>
    <m/>
    <s v=" 0 Confident"/>
    <m/>
    <m/>
    <s v="AI-empowered Knowledge Management"/>
    <x v="4"/>
    <x v="3"/>
    <x v="0"/>
    <m/>
    <m/>
    <m/>
    <m/>
    <m/>
    <m/>
    <s v="Public Services and engagement"/>
    <m/>
    <x v="0"/>
    <m/>
    <b v="0"/>
    <m/>
    <m/>
    <m/>
    <m/>
    <m/>
    <b v="0"/>
    <b v="0"/>
    <m/>
    <m/>
    <m/>
    <m/>
    <m/>
    <m/>
    <m/>
    <b v="0"/>
    <m/>
    <m/>
    <m/>
    <s v="https://novoville.com/i-am-a-citizen/ , https://www.dw.com/en/the-business-of-improving-government-efficiency/a-52734147 "/>
    <s v="validated"/>
    <x v="1"/>
  </r>
  <r>
    <n v="373"/>
    <s v="AIWT6-373"/>
    <s v="Civocracy - Online Platform"/>
    <s v="https://www.civocracy.org/"/>
    <s v="twitter @civocracy"/>
    <s v="Civocracy is an online platform serving as a discussion board between citizens, businesses, organizations, and governments. Features include city-lead discussions and debates, idea crowdsourcing, statistics and analysis, real-time tracked impact, thus reviving the sense of community through participation, collaboration, and transparency. Cities in Germany, Netherlands, Belgium and France have already experienced the added value it offers to online citizen consultation. The platform has a Data Analytics/ML function and is capable of analysing group sentiments. "/>
    <x v="1"/>
    <x v="1"/>
    <s v="DE"/>
    <s v="Civocracy"/>
    <x v="6"/>
    <x v="1"/>
    <x v="26"/>
    <x v="1"/>
    <x v="7"/>
    <m/>
    <x v="0"/>
    <x v="0"/>
    <x v="0"/>
    <x v="2"/>
    <s v="A-MLA"/>
    <m/>
    <m/>
    <m/>
    <s v="Human Rights"/>
    <s v="Limited-risk"/>
    <s v=" 0 Confident"/>
    <m/>
    <m/>
    <m/>
    <x v="0"/>
    <x v="1"/>
    <x v="0"/>
    <m/>
    <m/>
    <m/>
    <s v="G2C"/>
    <s v="Dynamic Data"/>
    <s v="Streaming Data"/>
    <s v="Public Services and engagement"/>
    <s v="Yes"/>
    <x v="0"/>
    <m/>
    <s v="Improved Public Service"/>
    <m/>
    <s v="x"/>
    <m/>
    <s v="x"/>
    <m/>
    <s v="Open Government Capabilities"/>
    <b v="0"/>
    <m/>
    <m/>
    <m/>
    <m/>
    <m/>
    <m/>
    <m/>
    <s v="Open government capabilities"/>
    <s v="x"/>
    <s v="x"/>
    <m/>
    <m/>
    <s v="validated"/>
    <x v="0"/>
  </r>
  <r>
    <n v="374"/>
    <s v="AIWT6-374"/>
    <s v="Chaos - Analysis of multiple data sources to forecast property market performance"/>
    <s v=" "/>
    <m/>
    <s v="CHAOS analyses multiple data sources to forecast property market performance. Using Artificial Intelligence, we provide our customers with actionable insights Chaos is being used in various Finnish cities, such as in Helsinki, Skanska and others.  "/>
    <x v="0"/>
    <x v="7"/>
    <s v="FI"/>
    <s v="Helsinki, Skansa and others"/>
    <x v="3"/>
    <x v="1"/>
    <x v="1"/>
    <x v="3"/>
    <x v="7"/>
    <m/>
    <x v="4"/>
    <x v="7"/>
    <x v="0"/>
    <x v="0"/>
    <s v="B-LGA"/>
    <m/>
    <m/>
    <m/>
    <m/>
    <s v="Minimal-risk"/>
    <s v=" 0 Confident"/>
    <m/>
    <m/>
    <s v="AI-empowered Knowledge Management"/>
    <x v="2"/>
    <x v="9"/>
    <x v="0"/>
    <m/>
    <m/>
    <m/>
    <s v="G2G"/>
    <s v="Historical Data"/>
    <s v="Historical Data"/>
    <s v="Public Services and engagement"/>
    <m/>
    <x v="0"/>
    <m/>
    <b v="0"/>
    <m/>
    <m/>
    <m/>
    <m/>
    <m/>
    <s v="Improved Administration Efficency"/>
    <s v="Improved Administrative Efficiency"/>
    <m/>
    <m/>
    <s v="x"/>
    <m/>
    <m/>
    <m/>
    <m/>
    <b v="0"/>
    <m/>
    <m/>
    <m/>
    <s v="https://chaosarchitects.com/customer-cases/"/>
    <s v="validated"/>
    <x v="0"/>
  </r>
  <r>
    <n v="375"/>
    <s v="AIWT6-375"/>
    <s v="Prediction of exacerbation of COPD and heart failure patients"/>
    <s v=" "/>
    <s v="Lasse Olsen, lasol@digst.dk"/>
    <s v="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Based on patient reported measurements of blood pressure, oxygen saturation, and heart rate, the algorithm identifies whether there is a risk of exacerbation or heart failure, even before the event occurs. A deterioration in the patient’s condition warns the healthcare professionals and early preventive treatment can be initiated."/>
    <x v="3"/>
    <x v="9"/>
    <s v="DK"/>
    <s v="TeleCare Nord "/>
    <x v="4"/>
    <x v="4"/>
    <x v="18"/>
    <x v="3"/>
    <x v="0"/>
    <n v="2023"/>
    <x v="2"/>
    <x v="10"/>
    <x v="0"/>
    <x v="0"/>
    <s v="C-STA"/>
    <m/>
    <m/>
    <s v="12-ClinicalUse"/>
    <m/>
    <s v="High-risk"/>
    <s v=" 0 Confident"/>
    <s v="A11-Medical devices, Reg. (EU) 2017/745"/>
    <m/>
    <s v="Predictive Analytics, Simulation and Data Visualisation"/>
    <x v="2"/>
    <x v="12"/>
    <x v="0"/>
    <m/>
    <m/>
    <m/>
    <s v="G2G"/>
    <s v="Historical Data"/>
    <s v="Historical Data"/>
    <s v="Regulatory research, analysis and monitoring"/>
    <m/>
    <x v="0"/>
    <m/>
    <b v="0"/>
    <m/>
    <m/>
    <m/>
    <m/>
    <m/>
    <s v="Improved Administration Efficency"/>
    <s v="Improved Administrative Efficiency"/>
    <m/>
    <s v="x"/>
    <s v="x"/>
    <m/>
    <m/>
    <m/>
    <m/>
    <b v="0"/>
    <m/>
    <m/>
    <m/>
    <s v="Mail to AI Watch 15-05-2021"/>
    <s v="validated"/>
    <x v="0"/>
  </r>
  <r>
    <n v="376"/>
    <s v="AIWT6-376"/>
    <s v="Artificial Intelligence for faster and better diagnosis of emergency patients"/>
    <s v=" "/>
    <s v="Lasse Olsen, lasol@digst.dk"/>
    <s v="To assist healthcare professionals in deciding whether or not to admit an emergency patient a tool that can provide a quick diagnosis of the 15 most common acute illnesses will be developed. This provides better opportunities to differentiate between non-critical patients and critical patients who need hospital admission. Thus, resources can be used better for the benefit of the patients. Based on analyses of blood and urine samples, the algorithm can detect the 15 most critical diagnoses and infections. The algorithm can also rank the probability of these within 60 minutes of the patient's arrival. "/>
    <x v="3"/>
    <x v="9"/>
    <s v="DK03"/>
    <s v="Sugehus Lillebaelt"/>
    <x v="4"/>
    <x v="4"/>
    <x v="18"/>
    <x v="3"/>
    <x v="2"/>
    <n v="2022"/>
    <x v="2"/>
    <x v="10"/>
    <x v="0"/>
    <x v="0"/>
    <s v="B-LGA"/>
    <m/>
    <m/>
    <s v="12-ClinicalUse"/>
    <m/>
    <s v="High-risk"/>
    <s v=" 0 Confident"/>
    <s v="A11-Medical devices, Reg. (EU) 2017/745"/>
    <m/>
    <s v="Predictive Analytics, Simulation and Data Visualisation"/>
    <x v="1"/>
    <x v="5"/>
    <x v="0"/>
    <m/>
    <m/>
    <m/>
    <s v="G2C"/>
    <s v="Historical Data"/>
    <s v="Historical Data"/>
    <s v="Enforcement"/>
    <m/>
    <x v="0"/>
    <m/>
    <s v="Improved Public Service"/>
    <s v="x"/>
    <m/>
    <s v="x"/>
    <m/>
    <m/>
    <b v="0"/>
    <b v="0"/>
    <m/>
    <m/>
    <m/>
    <m/>
    <m/>
    <m/>
    <m/>
    <b v="0"/>
    <m/>
    <m/>
    <m/>
    <s v="Mail to AI Watch 15-05-2021"/>
    <s v="validated"/>
    <x v="0"/>
  </r>
  <r>
    <n v="377"/>
    <s v="AIWT6-377"/>
    <s v="Artificial Intelligence in general practice "/>
    <s v=" "/>
    <s v="Lasse Olsen, lasol@digst.dk"/>
    <s v="In general practice, physicians need to handle and process a lot of information, including patients’ test results. However, not all test results require action from physicians. By automating the handling of these types of test results, physicians’ attention can instead be allocated to patients and their treatment. The algorithm will support physicians’ work in general practice by, for example, automatically handling received test results or sorting blood test results and making physicians aware of results that require immediate response."/>
    <x v="3"/>
    <x v="9"/>
    <s v="DK"/>
    <s v="Medcom"/>
    <x v="4"/>
    <x v="4"/>
    <x v="18"/>
    <x v="3"/>
    <x v="2"/>
    <n v="2021"/>
    <x v="3"/>
    <x v="3"/>
    <x v="0"/>
    <x v="0"/>
    <s v="B-LGA"/>
    <m/>
    <m/>
    <m/>
    <s v="Focus directly natural persons"/>
    <s v="Limited-risk"/>
    <s v=" 0 Confident"/>
    <m/>
    <m/>
    <s v="Cognitive Robotics and Process Automation, Connected and Automated Vehicles"/>
    <x v="1"/>
    <x v="2"/>
    <x v="0"/>
    <m/>
    <m/>
    <m/>
    <s v="G2C"/>
    <s v="Historical Data"/>
    <s v="Historical Data"/>
    <s v="Public Services and engagement"/>
    <m/>
    <x v="0"/>
    <s v="Transformative / Disruptive"/>
    <s v="Improved Public Service"/>
    <m/>
    <m/>
    <s v="x"/>
    <s v="x"/>
    <m/>
    <b v="0"/>
    <b v="0"/>
    <m/>
    <m/>
    <m/>
    <m/>
    <m/>
    <m/>
    <m/>
    <b v="0"/>
    <m/>
    <m/>
    <m/>
    <s v="Mail to AI Watch 15-05-2021"/>
    <s v="validated"/>
    <x v="0"/>
  </r>
  <r>
    <n v="378"/>
    <s v="AIWT6-378"/>
    <s v="Real-time predictions and essential information for clinicians"/>
    <s v=" "/>
    <s v="Lasse Olsen, lasol@digst.dk"/>
    <s v="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he algorithm provides predictions for the bed occupancy rate of the hospital wards, the number of discharges and the risk of patient readmission in order to provide a real-time picture of the capacity."/>
    <x v="3"/>
    <x v="9"/>
    <s v="DK"/>
    <s v="Regionshospitalet Randers"/>
    <x v="4"/>
    <x v="4"/>
    <x v="18"/>
    <x v="1"/>
    <x v="2"/>
    <n v="2020"/>
    <x v="2"/>
    <x v="10"/>
    <x v="0"/>
    <x v="0"/>
    <s v="B-LGA"/>
    <m/>
    <m/>
    <m/>
    <s v="Use critical realtime data"/>
    <s v="Limited-risk"/>
    <s v=" 0 Confident"/>
    <m/>
    <m/>
    <s v="Predictive Analytics, Simulation and Data Visualisation"/>
    <x v="1"/>
    <x v="5"/>
    <x v="0"/>
    <m/>
    <m/>
    <m/>
    <s v="G2G"/>
    <s v="Historical Data"/>
    <s v="Historical Data"/>
    <s v="Internal Management"/>
    <m/>
    <x v="7"/>
    <m/>
    <b v="0"/>
    <m/>
    <m/>
    <m/>
    <m/>
    <m/>
    <s v="Improved Administration Efficency"/>
    <s v="Improved Administrative Efficiency"/>
    <m/>
    <m/>
    <s v="x"/>
    <m/>
    <m/>
    <m/>
    <m/>
    <b v="0"/>
    <m/>
    <m/>
    <m/>
    <s v="Mail to AI Watch 15-05-2021"/>
    <s v="validated"/>
    <x v="0"/>
  </r>
  <r>
    <n v="379"/>
    <s v="AIWT6-379"/>
    <s v="Better diagnosis of prostate cancer"/>
    <s v=" "/>
    <s v="Lasse Olsen, lasol@digst.dk"/>
    <s v="Prostate cancer is often diagnosed at such an early stage that the cancer has not yet spread from the prostate. However, the vast majority of patients still have their prostate removed, which causes discomforts or complications. The project will develop a solution that can assess the risk of the cancer spreading, ensuring the patient does not undergo unnecessary surgery. Based on data from previous disease patterns, the algorithm will assess the risk of the cancer spreading from the prostate. The result will support the medical assessment of which patients need surgery to avoid the formation of metastases and which patients can be exempted from surgical treatment. "/>
    <x v="3"/>
    <x v="9"/>
    <s v="DK031"/>
    <s v="Odense Universitetshospital"/>
    <x v="4"/>
    <x v="4"/>
    <x v="18"/>
    <x v="3"/>
    <x v="2"/>
    <n v="2023"/>
    <x v="2"/>
    <x v="10"/>
    <x v="0"/>
    <x v="0"/>
    <s v="B-LGA"/>
    <m/>
    <m/>
    <s v="12-ClinicalUse"/>
    <m/>
    <s v="High-risk"/>
    <s v=" 0 Confident"/>
    <s v="A11-Medical devices, Reg. (EU) 2017/745"/>
    <m/>
    <s v="Predictive Analytics, Simulation and Data Visualisation"/>
    <x v="1"/>
    <x v="5"/>
    <x v="0"/>
    <m/>
    <m/>
    <m/>
    <s v="G2G"/>
    <s v="Historical Data"/>
    <s v="Historical Data"/>
    <s v="Internal Management"/>
    <m/>
    <x v="0"/>
    <m/>
    <b v="0"/>
    <m/>
    <m/>
    <m/>
    <m/>
    <m/>
    <s v="Improved Administration Efficency"/>
    <s v="Improved Administrative Efficiency"/>
    <m/>
    <s v="x"/>
    <m/>
    <s v="x"/>
    <m/>
    <m/>
    <m/>
    <b v="0"/>
    <m/>
    <m/>
    <m/>
    <s v="Mail to AI Watch 15-05-2021"/>
    <s v="validated"/>
    <x v="0"/>
  </r>
  <r>
    <n v="380"/>
    <s v="AIWT6-380"/>
    <s v="Artificial Intelligence for better planning of cancer treatments"/>
    <s v=" "/>
    <s v="Lasse Olsen, lasol@digst.dk"/>
    <s v="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roject will use Artificial Intelligence to offer a more individualised and risk-based cancer treatment. The algorithm will, among other things, divide patients into high-risk and low-risk groups in order to be able to adapt the treatment to the individual’s needs."/>
    <x v="3"/>
    <x v="9"/>
    <s v="DK"/>
    <s v="Rigshospitalet"/>
    <x v="4"/>
    <x v="4"/>
    <x v="18"/>
    <x v="3"/>
    <x v="0"/>
    <n v="2022"/>
    <x v="2"/>
    <x v="10"/>
    <x v="0"/>
    <x v="0"/>
    <s v="B-LGA"/>
    <m/>
    <m/>
    <s v="12-ClinicalUse"/>
    <m/>
    <s v="High-risk"/>
    <s v=" 0 Confident"/>
    <s v="A11-Medical devices, Reg. (EU) 2017/745"/>
    <m/>
    <s v="Predictive Analytics, Simulation and Data Visualisation"/>
    <x v="1"/>
    <x v="5"/>
    <x v="0"/>
    <m/>
    <m/>
    <m/>
    <s v="G2G"/>
    <s v="Historical Data"/>
    <s v="Historical Data"/>
    <s v="Internal Management"/>
    <m/>
    <x v="0"/>
    <m/>
    <b v="0"/>
    <m/>
    <m/>
    <m/>
    <m/>
    <m/>
    <s v="Improved Administration Efficency"/>
    <s v="Improved Administrative Efficiency"/>
    <m/>
    <s v="x"/>
    <m/>
    <s v="x"/>
    <m/>
    <m/>
    <m/>
    <b v="0"/>
    <m/>
    <m/>
    <m/>
    <s v="Mail to AI Watch 15-05-2021"/>
    <s v="validated"/>
    <x v="0"/>
  </r>
  <r>
    <n v="381"/>
    <s v="AIWT6-381"/>
    <s v="Artificial Intelligence to prevent complications after bowel cancer surgery"/>
    <s v=" "/>
    <s v="Lasse Olsen, lasol@digst.dk"/>
    <s v="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 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The algorithm is trained using health registry data on bowel cancer patients. The model is embedded in a software module, and is to be used with data from the individual patient to estimate risk of death, complications, readmission, re-operation, etc. "/>
    <x v="3"/>
    <x v="9"/>
    <s v="DK02"/>
    <s v="West Zealand Region"/>
    <x v="4"/>
    <x v="4"/>
    <x v="18"/>
    <x v="3"/>
    <x v="2"/>
    <n v="2023"/>
    <x v="2"/>
    <x v="10"/>
    <x v="1"/>
    <x v="0"/>
    <s v="A-MLA"/>
    <m/>
    <m/>
    <s v="12-ClinicalUse"/>
    <m/>
    <s v="High-risk"/>
    <s v=" 0 Confident"/>
    <s v="A11-Medical devices, Reg. (EU) 2017/745"/>
    <m/>
    <s v="Predictive Analytics, Simulation and Data Visualisation"/>
    <x v="1"/>
    <x v="5"/>
    <x v="0"/>
    <m/>
    <m/>
    <m/>
    <s v="G2G"/>
    <s v="Historical Data"/>
    <s v="Historical Data"/>
    <s v="Public Services and engagement"/>
    <m/>
    <x v="0"/>
    <m/>
    <b v="0"/>
    <m/>
    <m/>
    <m/>
    <m/>
    <m/>
    <s v="Improved Administration Efficency"/>
    <s v="Improved Administrative Efficiency"/>
    <m/>
    <s v="x"/>
    <m/>
    <s v="x"/>
    <m/>
    <m/>
    <m/>
    <b v="0"/>
    <m/>
    <m/>
    <m/>
    <s v="Mail to AI Watch 15-05-2021"/>
    <s v="validated"/>
    <x v="0"/>
  </r>
  <r>
    <n v="382"/>
    <s v="AIWT6-382"/>
    <s v="Reduction of radiation dose in relation to scans used in cancer treatment"/>
    <s v=" "/>
    <s v="Lasse Olsen, lasol@digst.dk"/>
    <s v="In PET scans, a radioactive tracer is injected into the patient. Higher doses of tracer provide a clearer scan image. However, the radiation dose may increase the risk of cancer development later on. The purpose is to reduce the radiation dose without reducing the quality of the scan image. This can reduce the risk of cancer and the cost of the radioactive tracer The algorithm processes scan images produced using a reduced radiation dose. Reducing the radiation dose increases the amount of noise in the image. The algorithm reduces this noise and the image can therefore still be used for diagnostics."/>
    <x v="3"/>
    <x v="9"/>
    <s v="DK"/>
    <s v="Rigshospitalet"/>
    <x v="4"/>
    <x v="4"/>
    <x v="18"/>
    <x v="3"/>
    <x v="2"/>
    <n v="2023"/>
    <x v="5"/>
    <x v="6"/>
    <x v="0"/>
    <x v="0"/>
    <s v="C-STA"/>
    <m/>
    <m/>
    <s v="12-ClinicalUse"/>
    <m/>
    <s v="High-risk"/>
    <s v=" 0 Confident"/>
    <s v="A11-Medical devices, Reg. (EU) 2017/745"/>
    <m/>
    <s v="Computer Vision and Identity Recognition"/>
    <x v="2"/>
    <x v="9"/>
    <x v="0"/>
    <m/>
    <m/>
    <m/>
    <s v="G2G"/>
    <s v="Historical Data"/>
    <s v="Historical Data"/>
    <s v="Public Services and engagement"/>
    <m/>
    <x v="0"/>
    <m/>
    <b v="0"/>
    <m/>
    <m/>
    <m/>
    <m/>
    <m/>
    <s v="Improved Administration Efficency"/>
    <s v="Improved Administrative Efficiency"/>
    <m/>
    <s v="x"/>
    <m/>
    <m/>
    <m/>
    <m/>
    <m/>
    <b v="0"/>
    <m/>
    <m/>
    <m/>
    <s v="Mail to AI Watch 15-05-2021"/>
    <s v="validated"/>
    <x v="0"/>
  </r>
  <r>
    <n v="383"/>
    <s v="AIWT6-383"/>
    <s v="Intelligent rehabilitation and targeted healthcare services for citizens"/>
    <s v=" "/>
    <s v="Lasse Olsen, lasol@digst.dk"/>
    <s v="Not all citizens who could potentially benefit from physical exercise treatment are offered this at the optimal time. The purpose of the project is to create knowledge about when and which citizens will most likely be able to complete a physical exercise treatment plan in order to be able to offer a more targeted rehabilitation. The algorithm provides information on which citizens would benefit the most from participation in a exercise course. The algorithm will identify citizens with a high risk of falling. The algorithm compares, among other things, data on the granting of services to citizens and data on the success rate of actual exercise courses."/>
    <x v="3"/>
    <x v="9"/>
    <s v="DK050"/>
    <s v="Aalborg Kommune"/>
    <x v="4"/>
    <x v="1"/>
    <x v="1"/>
    <x v="3"/>
    <x v="0"/>
    <n v="2021"/>
    <x v="2"/>
    <x v="5"/>
    <x v="0"/>
    <x v="0"/>
    <s v="B-LGA"/>
    <m/>
    <m/>
    <s v="12-ClinicalUse"/>
    <m/>
    <s v="High-risk"/>
    <s v=" 0 Confident"/>
    <m/>
    <m/>
    <s v="Predictive Analytics, Simulation and Data Visualisation"/>
    <x v="2"/>
    <x v="12"/>
    <x v="0"/>
    <m/>
    <m/>
    <m/>
    <s v="G2G"/>
    <s v="Historical Data"/>
    <s v="Historical Data"/>
    <s v="Public Services and engagement"/>
    <m/>
    <x v="0"/>
    <m/>
    <b v="0"/>
    <m/>
    <m/>
    <m/>
    <m/>
    <m/>
    <s v="Improved Administration Efficency"/>
    <s v="Improved Administrative Efficiency"/>
    <s v="x"/>
    <m/>
    <s v="x"/>
    <m/>
    <m/>
    <m/>
    <m/>
    <b v="0"/>
    <m/>
    <m/>
    <m/>
    <s v="Mail to AI Watch 15-05-2021"/>
    <s v="validated"/>
    <x v="0"/>
  </r>
  <r>
    <n v="384"/>
    <s v="AIWT6-384"/>
    <s v="Faster case processing when granting cleaning services using new technology"/>
    <s v=" "/>
    <s v="Lasse Olsen, lasol@digst.dk"/>
    <s v="Support decisions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When deciding whether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The algorithm will serve as a decision support tool for the caseworker in questions of whether a citizen should be granted cleaning services. The algorithm will base this on structured data regarding e.g. the citizen's condition, housing situation, and potential cohabitants. "/>
    <x v="3"/>
    <x v="9"/>
    <s v="DK032"/>
    <s v="Esbjerg Kommune"/>
    <x v="4"/>
    <x v="1"/>
    <x v="1"/>
    <x v="3"/>
    <x v="0"/>
    <n v="2021"/>
    <x v="4"/>
    <x v="5"/>
    <x v="0"/>
    <x v="0"/>
    <s v="B-LGA"/>
    <s v="5-Services&amp;Benefits"/>
    <m/>
    <m/>
    <s v="Focus directly natural persons"/>
    <s v="Limited-risk"/>
    <s v="-1 Minimal/Limited"/>
    <m/>
    <m/>
    <s v="AI-empowered Knowledge Management"/>
    <x v="5"/>
    <x v="10"/>
    <x v="0"/>
    <m/>
    <m/>
    <m/>
    <s v="G2G"/>
    <s v="Dynamic Data"/>
    <s v="Historical Data"/>
    <s v="Public Services and engagement"/>
    <m/>
    <x v="0"/>
    <m/>
    <b v="0"/>
    <m/>
    <m/>
    <m/>
    <m/>
    <m/>
    <s v="Improved Administration Efficency"/>
    <s v="Improved Administrative Efficiency"/>
    <m/>
    <s v="x"/>
    <m/>
    <s v="x"/>
    <m/>
    <s v="x"/>
    <m/>
    <s v="Open government capabilities"/>
    <s v="x"/>
    <m/>
    <m/>
    <s v="Mail to AI Watch 15-05-2021"/>
    <s v="validated"/>
    <x v="0"/>
  </r>
  <r>
    <n v="385"/>
    <s v="AIWT6-385"/>
    <s v="Intelligent sorting and filing of mail to provide citizens with faster case processing"/>
    <s v=" "/>
    <s v="Lasse Olsen, lasol@digst.dk"/>
    <s v="Every day, Norddjurs Municipality receives large amounts of digital mail and emails into a main inbox. The mail must be sorted and sent out to relevant case-workers and filed. These are resource-intensive and routine tasks. By automating these tasks, the municipality can free up resources and shorten the case-processing time for citizens The algorithm sorts incoming mail - both emails and digital mail. The algorithm then automatically distributes the mail to the right recipients. The algorithm will also be able to automatically file incoming mail."/>
    <x v="3"/>
    <x v="9"/>
    <s v="DK042"/>
    <s v="Norddjurs Municipality"/>
    <x v="4"/>
    <x v="1"/>
    <x v="1"/>
    <x v="3"/>
    <x v="0"/>
    <n v="2021"/>
    <x v="5"/>
    <x v="3"/>
    <x v="0"/>
    <x v="0"/>
    <s v="B-LGA"/>
    <m/>
    <m/>
    <m/>
    <s v="Focus directly natural persons"/>
    <s v="Limited-risk"/>
    <s v=" 0 Confident"/>
    <m/>
    <m/>
    <s v="Cognitive Robotics and Process Automation, Connected and Automated Vehicles"/>
    <x v="1"/>
    <x v="2"/>
    <x v="0"/>
    <m/>
    <m/>
    <m/>
    <s v="G2G"/>
    <s v="Dynamic Data"/>
    <s v="Streaming Data"/>
    <s v="Internal Management"/>
    <m/>
    <x v="0"/>
    <m/>
    <b v="0"/>
    <m/>
    <m/>
    <m/>
    <m/>
    <m/>
    <s v="Improved Administration Efficency"/>
    <s v="Improved Administrative Efficiency"/>
    <m/>
    <s v="x"/>
    <s v="x"/>
    <s v="x"/>
    <m/>
    <m/>
    <m/>
    <b v="0"/>
    <m/>
    <m/>
    <m/>
    <s v="Mail to AI Watch 15-05-2021"/>
    <s v="validated"/>
    <x v="0"/>
  </r>
  <r>
    <n v="386"/>
    <s v="AIWT6-386"/>
    <s v="Shorter response time to construction applications and help submitting correct documents"/>
    <s v=" "/>
    <s v="Lasse Olsen, lasol@digst.dk"/>
    <s v="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 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The algorithm will be a decision support tool for caseworkers processing construction applications. The algorithm will present decisions from previous, comparable cases and thus support the case workers in their assessment and decision. "/>
    <x v="3"/>
    <x v="9"/>
    <s v="DK01"/>
    <s v="Kobenhavns Kommune"/>
    <x v="4"/>
    <x v="8"/>
    <x v="39"/>
    <x v="3"/>
    <x v="0"/>
    <n v="2021"/>
    <x v="0"/>
    <x v="0"/>
    <x v="0"/>
    <x v="0"/>
    <s v="A-MLA"/>
    <m/>
    <m/>
    <m/>
    <m/>
    <s v="Minimal-risk"/>
    <s v=" 0 Confident"/>
    <m/>
    <m/>
    <s v="AI-empowered Knowledge Management"/>
    <x v="1"/>
    <x v="2"/>
    <x v="0"/>
    <m/>
    <m/>
    <m/>
    <s v="G2C"/>
    <s v="Historical Data"/>
    <s v="Historical Data"/>
    <s v="Public Services and engagement"/>
    <m/>
    <x v="0"/>
    <m/>
    <s v="Improved Public Service"/>
    <m/>
    <s v="x"/>
    <m/>
    <s v="x"/>
    <m/>
    <b v="0"/>
    <b v="0"/>
    <m/>
    <m/>
    <m/>
    <m/>
    <m/>
    <m/>
    <m/>
    <b v="0"/>
    <m/>
    <m/>
    <m/>
    <s v="Mail to AI Watch 15-05-2021"/>
    <s v="validated"/>
    <x v="0"/>
  </r>
  <r>
    <n v="387"/>
    <s v="AIWT6-387"/>
    <s v="Correct and uniform case management when sanctioning unemployed citizens"/>
    <s v=" "/>
    <s v="Lasse Olsen, lasol@digst.dk"/>
    <s v="The decision to sanction unemployed citizens is a complicated task for the caseworkers. Practices for when citizens should be economically sanctioned are not always uniform. The purpose of the project is therefore to develop a tool that can support caseworkers' assessment of whether economic sanctions will have the desired effect or not. The algorithm will analyse which factors have a negative or positive impact on citizens’ probability of becoming more or less available for employment. The algorithm will also provide support the assessment of whether adverse events (i.e. absences from activation offers or interviews) should trigger economic sanctions. "/>
    <x v="3"/>
    <x v="9"/>
    <s v="DK01"/>
    <s v="Frederiksberg Municipality"/>
    <x v="4"/>
    <x v="0"/>
    <x v="0"/>
    <x v="3"/>
    <x v="0"/>
    <n v="2021"/>
    <x v="2"/>
    <x v="10"/>
    <x v="0"/>
    <x v="0"/>
    <s v="B-LGA"/>
    <s v="4-Employement"/>
    <s v="4a-Employement-recruit"/>
    <m/>
    <m/>
    <s v="High-risk"/>
    <s v=" 0 Confident"/>
    <m/>
    <m/>
    <s v="Predictive Analytics, Simulation and Data Visualisation"/>
    <x v="3"/>
    <x v="13"/>
    <x v="0"/>
    <m/>
    <m/>
    <m/>
    <s v="G2C"/>
    <s v="Historical Data"/>
    <s v="Historical Data"/>
    <s v="Public Services and engagement"/>
    <m/>
    <x v="0"/>
    <m/>
    <s v="Improved Public Service"/>
    <m/>
    <s v="x"/>
    <m/>
    <s v="x"/>
    <m/>
    <s v="Open Government Capabilities"/>
    <b v="0"/>
    <m/>
    <m/>
    <m/>
    <m/>
    <m/>
    <m/>
    <m/>
    <s v="Open government capabilities"/>
    <s v="x"/>
    <m/>
    <m/>
    <s v="Mail to AI Watch 15-05-2021"/>
    <s v="validated"/>
    <x v="0"/>
  </r>
  <r>
    <n v="388"/>
    <s v="AIWT6-388"/>
    <s v="Targeted employment programmes for unemployed citizens"/>
    <s v=" "/>
    <s v="Lasse Olsen, lasol@digst.dk"/>
    <s v="To offer better and more targeted employment programmes to unemployed citizens, knowledge is needed about what creates the greatest effect and helps citizens the most. The purpose of the project is to reduce the period of unemployment and provide more beneficiary services to citizens. The algorithm provides a decision support tool for caseworkers to help them offer unemployed, job-ready citizens a targeted programme. The algorithm will make proposals for specific activities that can reduce the expected period of unemployment based on the individual citizen's information. "/>
    <x v="3"/>
    <x v="9"/>
    <s v="DK031"/>
    <s v="Odense Kommune"/>
    <x v="4"/>
    <x v="0"/>
    <x v="0"/>
    <x v="3"/>
    <x v="0"/>
    <n v="2021"/>
    <x v="2"/>
    <x v="10"/>
    <x v="0"/>
    <x v="0"/>
    <s v="B-LGA"/>
    <s v="4-Employement"/>
    <m/>
    <m/>
    <s v="Focus directly natural persons"/>
    <s v="Limited-risk"/>
    <s v=" 0 Confident"/>
    <m/>
    <m/>
    <s v="Predictive Analytics, Simulation and Data Visualisation"/>
    <x v="0"/>
    <x v="0"/>
    <x v="0"/>
    <m/>
    <m/>
    <m/>
    <s v="G2B"/>
    <s v="Historical Data"/>
    <s v="Historical Data"/>
    <s v="Public Services and engagement"/>
    <m/>
    <x v="0"/>
    <m/>
    <s v="Improved Public Service"/>
    <m/>
    <s v="x"/>
    <m/>
    <s v="x"/>
    <m/>
    <b v="0"/>
    <b v="0"/>
    <m/>
    <m/>
    <m/>
    <m/>
    <m/>
    <m/>
    <m/>
    <b v="0"/>
    <m/>
    <m/>
    <m/>
    <s v="Mail to AI Watch 15-05-2021"/>
    <s v="validated"/>
    <x v="0"/>
  </r>
  <r>
    <n v="389"/>
    <s v="AIWT6-389"/>
    <s v="Better match between unemployed citizens and companies"/>
    <s v=" "/>
    <s v="Lasse Olsen, lasol@digst.dk"/>
    <s v="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The algorithm matches the described professional and personal abilities from unemployed citizens’ CVs with requirements in current job openings to propose alternative jobs in other industries or alternative job types. In this way, case workers can better help the unemployed towards a more targeted job search."/>
    <x v="3"/>
    <x v="9"/>
    <s v="DK011"/>
    <s v="Kobenhavns Kommune"/>
    <x v="4"/>
    <x v="0"/>
    <x v="0"/>
    <x v="3"/>
    <x v="0"/>
    <n v="2021"/>
    <x v="2"/>
    <x v="10"/>
    <x v="0"/>
    <x v="0"/>
    <s v="B-LGA"/>
    <s v="4-Employement"/>
    <m/>
    <m/>
    <s v="Focus directly natural persons"/>
    <s v="Limited-risk"/>
    <s v=" 0 Confident"/>
    <m/>
    <m/>
    <s v="Predictive Analytics, Simulation and Data Visualisation"/>
    <x v="0"/>
    <x v="0"/>
    <x v="0"/>
    <m/>
    <m/>
    <m/>
    <s v="G2C"/>
    <s v="Historical Data"/>
    <s v="Historical Data"/>
    <s v="Public Services and engagement"/>
    <m/>
    <x v="0"/>
    <m/>
    <s v="Improved Public Service"/>
    <m/>
    <m/>
    <s v="x"/>
    <s v="x"/>
    <m/>
    <s v="Open Government Capabilities"/>
    <b v="0"/>
    <m/>
    <m/>
    <m/>
    <m/>
    <m/>
    <m/>
    <m/>
    <s v="Open government capabilities"/>
    <s v="x"/>
    <m/>
    <m/>
    <s v="Mail to AI Watch 15-05-2021"/>
    <s v="validated"/>
    <x v="0"/>
  </r>
  <r>
    <n v="390"/>
    <s v="AIWT6-390"/>
    <s v="BoSaBot - Interorganisational Chatbot to answer commonly asked questions to civil servant"/>
    <s v=" "/>
    <m/>
    <s v="Interorganisational Chatbot to answer commonly asked questions to civil servants. The pilot was started because a lot of similar questions were always answered by civil servants through different channels. Having to answer the same questions all over again was regarded as tedious work.The pilot had promising results as it turned out many queries were saved with the conversation flows. When the first pilot was finalized, there were 34 scenarios which covered 55% of the 20.000 questions which was an amazing result. At the moment, there are about 60+ scenarios with 75-80% of the queries. The pilot also looked into the impact of the skills on civil servants. The pilot had different stages with workshops to refine the use case and to think about the end-users of the Chatbots "/>
    <x v="0"/>
    <x v="2"/>
    <s v="BE"/>
    <s v="BoSa "/>
    <x v="1"/>
    <x v="1"/>
    <x v="41"/>
    <x v="2"/>
    <x v="4"/>
    <m/>
    <x v="1"/>
    <x v="1"/>
    <x v="0"/>
    <x v="0"/>
    <m/>
    <m/>
    <m/>
    <m/>
    <m/>
    <m/>
    <s v=" 0 Confident"/>
    <m/>
    <m/>
    <s v="Chatbots, Intelligent Digital Assistants, Virtual Agents and Recommendation Systems"/>
    <x v="4"/>
    <x v="3"/>
    <x v="0"/>
    <m/>
    <m/>
    <m/>
    <m/>
    <m/>
    <m/>
    <s v="Public Services and engagement"/>
    <m/>
    <x v="0"/>
    <m/>
    <b v="0"/>
    <m/>
    <m/>
    <m/>
    <m/>
    <m/>
    <b v="0"/>
    <b v="0"/>
    <m/>
    <m/>
    <m/>
    <m/>
    <m/>
    <m/>
    <m/>
    <b v="0"/>
    <m/>
    <m/>
    <m/>
    <s v="AI4GOV AI4Belgium kick-off event"/>
    <s v="validated"/>
    <x v="1"/>
  </r>
  <r>
    <n v="391"/>
    <s v="AIWT6-391"/>
    <s v="Masse -  Integrated ecosystem of AI solutions"/>
    <s v=" "/>
    <m/>
    <s v="MASSE Project aims to link different types of data to create an integrated ecosystem of AI solutions"/>
    <x v="0"/>
    <x v="2"/>
    <s v="BE"/>
    <s v="Belgium Police_x000a_"/>
    <x v="1"/>
    <x v="5"/>
    <x v="41"/>
    <x v="2"/>
    <x v="4"/>
    <m/>
    <x v="4"/>
    <x v="5"/>
    <x v="0"/>
    <x v="0"/>
    <m/>
    <m/>
    <m/>
    <m/>
    <m/>
    <m/>
    <s v=" 0 Confident"/>
    <m/>
    <m/>
    <s v="AI-empowered Knowledge Management"/>
    <x v="4"/>
    <x v="3"/>
    <x v="0"/>
    <m/>
    <m/>
    <m/>
    <m/>
    <m/>
    <m/>
    <s v="Internal Management"/>
    <m/>
    <x v="0"/>
    <m/>
    <b v="0"/>
    <m/>
    <m/>
    <m/>
    <m/>
    <m/>
    <b v="0"/>
    <b v="0"/>
    <m/>
    <m/>
    <m/>
    <m/>
    <m/>
    <m/>
    <m/>
    <b v="0"/>
    <m/>
    <m/>
    <m/>
    <s v="AI4GOV AI4Belgium kick-off event November 30 2020"/>
    <s v="validated"/>
    <x v="1"/>
  </r>
  <r>
    <n v="392"/>
    <s v="AIWT6-392"/>
    <s v="Chatbot Nora - For assisting students who can't access online services"/>
    <s v=" "/>
    <m/>
    <s v="Reception Chatbot Nora was used for students who can't use online services in the NSSO in Belgiun."/>
    <x v="0"/>
    <x v="2"/>
    <s v="BE"/>
    <s v="NSSO"/>
    <x v="5"/>
    <x v="9"/>
    <x v="41"/>
    <x v="2"/>
    <x v="4"/>
    <m/>
    <x v="1"/>
    <x v="1"/>
    <x v="0"/>
    <x v="0"/>
    <m/>
    <m/>
    <m/>
    <m/>
    <m/>
    <m/>
    <s v=" 0 Confident"/>
    <m/>
    <m/>
    <s v="Chatbots, Intelligent Digital Assistants, Virtual Agents and Recommendation Systems"/>
    <x v="4"/>
    <x v="3"/>
    <x v="0"/>
    <m/>
    <m/>
    <m/>
    <m/>
    <m/>
    <m/>
    <s v="Public Services and engagement"/>
    <m/>
    <x v="0"/>
    <m/>
    <b v="0"/>
    <m/>
    <m/>
    <m/>
    <m/>
    <m/>
    <b v="0"/>
    <b v="0"/>
    <m/>
    <m/>
    <m/>
    <m/>
    <m/>
    <m/>
    <m/>
    <b v="0"/>
    <m/>
    <m/>
    <m/>
    <s v="AI4GOV AI4Belgium kick-off event November 30 2020"/>
    <s v="validated"/>
    <x v="1"/>
  </r>
  <r>
    <n v="393"/>
    <s v="AIWT6-393"/>
    <s v="Chatbot Student @ Work - Chatbot to answer questions regarding employment while studying"/>
    <s v=" "/>
    <m/>
    <s v="The NSSO uses a chatbot to answer questions regarding employment while studying"/>
    <x v="0"/>
    <x v="2"/>
    <s v="BE"/>
    <s v="NSSO"/>
    <x v="5"/>
    <x v="9"/>
    <x v="41"/>
    <x v="2"/>
    <x v="4"/>
    <m/>
    <x v="1"/>
    <x v="1"/>
    <x v="0"/>
    <x v="0"/>
    <m/>
    <m/>
    <m/>
    <m/>
    <m/>
    <m/>
    <s v=" 0 Confident"/>
    <m/>
    <m/>
    <s v="Chatbots, Intelligent Digital Assistants, Virtual Agents and Recommendation Systems"/>
    <x v="4"/>
    <x v="3"/>
    <x v="0"/>
    <m/>
    <m/>
    <m/>
    <m/>
    <m/>
    <m/>
    <s v="Public Services and engagement"/>
    <m/>
    <x v="0"/>
    <m/>
    <b v="0"/>
    <m/>
    <m/>
    <m/>
    <m/>
    <m/>
    <b v="0"/>
    <b v="0"/>
    <m/>
    <m/>
    <m/>
    <m/>
    <m/>
    <m/>
    <m/>
    <b v="0"/>
    <m/>
    <m/>
    <m/>
    <s v="AI4GOV AI4Belgium kick-off event November 30 2020"/>
    <s v="validated"/>
    <x v="1"/>
  </r>
  <r>
    <n v="394"/>
    <s v="AIWT6-394"/>
    <s v="Sampling of fraud cases"/>
    <s v=" "/>
    <m/>
    <s v="There are plans to use AI within existing data silos to detect fraud. "/>
    <x v="0"/>
    <x v="2"/>
    <s v="BE"/>
    <m/>
    <x v="5"/>
    <x v="1"/>
    <x v="1"/>
    <x v="2"/>
    <x v="4"/>
    <m/>
    <x v="2"/>
    <x v="10"/>
    <x v="0"/>
    <x v="0"/>
    <m/>
    <m/>
    <m/>
    <m/>
    <m/>
    <m/>
    <s v=" 0 Confident"/>
    <m/>
    <m/>
    <s v="Predictive Analytics, Simulation and Data Visualisation"/>
    <x v="4"/>
    <x v="3"/>
    <x v="0"/>
    <m/>
    <m/>
    <m/>
    <m/>
    <m/>
    <m/>
    <s v="Internal Management"/>
    <m/>
    <x v="0"/>
    <m/>
    <b v="0"/>
    <m/>
    <m/>
    <m/>
    <m/>
    <m/>
    <b v="0"/>
    <b v="0"/>
    <m/>
    <m/>
    <m/>
    <m/>
    <m/>
    <m/>
    <m/>
    <b v="0"/>
    <m/>
    <m/>
    <m/>
    <s v="AI4GOV AI4Belgium kick-off event November 30 2020"/>
    <s v="validated"/>
    <x v="1"/>
  </r>
  <r>
    <n v="395"/>
    <s v="AIWT6-395"/>
    <s v="NER-based extraction of contract data"/>
    <s v=" https://www.smals.be/nl/content/named-entity-recognition-une-application-pratique-du-nlp"/>
    <s v="katy.fokou@smals.be joachim.ganseman@smals.be"/>
    <s v="Smals is an ICT provider for government with new technologies and seeing where they can be applied for in government. One of them is the RSZ/ONSS with many siloed data. They wanted to centralize the database. The question is to extract some kind of information out of incoming documents with 2 proofs of concepts. The first one is to see if emails can be analysed to extract persons, functions, phones. Especially structured information are possible. Functions are difficult as it depends on the context. _x000a_Another Proof of Concepts is to extract information from forms. First, these letters have to be scanned before they can be analysed. However, the pilots showed that AI for everything is not always possible and 100% accuracy is not possible which requires validation by people. Language AI cannot understand text because they only correlate patterns. It may therefore be more useful for mailroom automation software. "/>
    <x v="0"/>
    <x v="2"/>
    <s v="BE"/>
    <s v=" RSZ/ONSS "/>
    <x v="3"/>
    <x v="1"/>
    <x v="1"/>
    <x v="4"/>
    <x v="2"/>
    <m/>
    <x v="4"/>
    <x v="5"/>
    <x v="0"/>
    <x v="0"/>
    <s v="B-LGA"/>
    <m/>
    <m/>
    <m/>
    <m/>
    <s v="Minimal-risk"/>
    <s v=" 0 Confident"/>
    <m/>
    <m/>
    <s v="AI-empowered Knowledge Management"/>
    <x v="1"/>
    <x v="5"/>
    <x v="0"/>
    <m/>
    <m/>
    <m/>
    <s v="G2G"/>
    <s v="Historical Data"/>
    <s v="Historical Data"/>
    <s v="Internal Management"/>
    <m/>
    <x v="1"/>
    <s v="Incremental / Technical Change"/>
    <b v="0"/>
    <m/>
    <m/>
    <m/>
    <m/>
    <m/>
    <s v="Improved Administration Efficency"/>
    <s v="Improved Administrative Efficiency"/>
    <m/>
    <m/>
    <s v="x"/>
    <m/>
    <m/>
    <m/>
    <m/>
    <b v="0"/>
    <m/>
    <m/>
    <m/>
    <s v="AI4GOV AI4Belgium kick-off event November 30 2020"/>
    <s v="validated"/>
    <x v="0"/>
  </r>
  <r>
    <n v="396"/>
    <s v="AIWT6-396"/>
    <s v="Creation and management of semantic OTL relationships"/>
    <s v=" https://www.innovatieveoverheidsopdrachten.be/en/projects/creation-and-management-semantic-otl-relationships"/>
    <s v="Timothy Nuttens_x000a_T +32 485 85 89 45_x000a_timothy.nuttens@mow.vlaanderen.be"/>
    <s v="With the implementation of Building Information Management (BIM) , which (generally) relates to virtual construction and digital collaboration between all project partners within a construction project, the Roads and Traffic Agency (AWV) of the Flemish government is fully focused on the evolution towards a data-driven organization. AWV thereby exploits to the maximum the possibilities of modern digital methods and technologies to collect, manage and use correct, complete and up-to-date information about its assets. The 'assets' are the road infrastructure objects that AWV manages, maintains and operates: roads, cycle paths, tunnels, bridges and all peripheral infrastructure. With BIM, AWV can efficiently collect and manage all available information about its assets during their entire lifecycle (study and design phase / construction and installation / management and maintenance / replacement or disposal) in a central database. By collecting the asset data once and exchanging it in a standardized way,_x000a__x000a_In the (further) development of the OTL information model, correctly typing the objects and adding properties to each object type poses few practical problems. However, establishing relationships between object types is a lot more complex. As part of this PIO project, AWV is looking for a widely applicable relationship tool for creating and managing semantic relationships between assets, in accordance with the OTL. In this way, better and more complex analyzes can be performed on the asset data in the 'virtual' copy, which should allow AWV to manage its assets more efficiently, to exploit them more efficiently and (also) maintain them predictively."/>
    <x v="0"/>
    <x v="2"/>
    <s v="BE"/>
    <s v="Roads and Traffic Agency "/>
    <x v="0"/>
    <x v="3"/>
    <x v="37"/>
    <x v="3"/>
    <x v="7"/>
    <m/>
    <x v="4"/>
    <x v="5"/>
    <x v="0"/>
    <x v="0"/>
    <s v="B-LGA"/>
    <m/>
    <m/>
    <m/>
    <m/>
    <s v="Minimal-risk"/>
    <s v=" 0 Confident"/>
    <m/>
    <m/>
    <s v="AI-empowered Knowledge Management"/>
    <x v="1"/>
    <x v="2"/>
    <x v="0"/>
    <m/>
    <m/>
    <m/>
    <s v="G2B"/>
    <s v="Dynamic Data"/>
    <s v="Streaming Data"/>
    <s v="Internal Management"/>
    <m/>
    <x v="3"/>
    <s v="Organizational / Sustained Change"/>
    <s v="Improved Public Service"/>
    <m/>
    <m/>
    <m/>
    <s v="x"/>
    <m/>
    <b v="0"/>
    <b v="0"/>
    <m/>
    <m/>
    <m/>
    <m/>
    <m/>
    <m/>
    <m/>
    <b v="0"/>
    <m/>
    <m/>
    <m/>
    <s v="https://innovatieveoverheidsopdrachten.be/projecten/aanmaak-en-beheer-van-semantische-otl-relaties"/>
    <s v="validated"/>
    <x v="0"/>
  </r>
  <r>
    <n v="397"/>
    <s v="AIWT6-397"/>
    <s v="Remote interpreting services - Communicating in Flemish sign language"/>
    <s v=" https://www.innovatieveoverheidsopdrachten.be/en/projects/remote-interpreting-services"/>
    <s v="Ward De Bruecker _x000a_T + 32 553 33 56_x000a_ward.debruecker@vaph.be"/>
    <s v="A remote interpreting service offers the deaf the opportunity to communicate with hearing people (and vice versa) remotely in Flemish Sign Language. In order to offer the deaf the possibility to use a remote interpreting service anytime and anywhere in the future, various technical (hardware and software) and organizational innovations of the current systems are required. _x000a_Several comparable services currently work side by side in Flanders . This fragmentation is hugely confusing for users. Scaling up through harmonization can reduce the organizational costs of a remote interpreting service and increase the use of the remote interpreting service._x000a_The aim is that the deaf users can reach everyone by telephone (eg emergency services…) and that they can be called by everyone (eg colleagues, doctor…) in a language and communication mode of their choice and with protection of their own privacy.  "/>
    <x v="2"/>
    <x v="2"/>
    <s v="BE2"/>
    <s v="Vlaams Agentschap voor Personen met een Handicap"/>
    <x v="4"/>
    <x v="4"/>
    <x v="21"/>
    <x v="3"/>
    <x v="7"/>
    <m/>
    <x v="5"/>
    <x v="6"/>
    <x v="0"/>
    <x v="0"/>
    <s v="C-STA"/>
    <m/>
    <m/>
    <m/>
    <m/>
    <s v="Minimal-risk"/>
    <s v=" 0 Confident"/>
    <m/>
    <m/>
    <s v="Computer Vision and Identity Recognition"/>
    <x v="0"/>
    <x v="1"/>
    <x v="0"/>
    <m/>
    <m/>
    <m/>
    <s v="G2C"/>
    <s v="Dynamic Data"/>
    <s v="Dynamic Data"/>
    <s v="Public Services and engagement"/>
    <m/>
    <x v="0"/>
    <s v="Organizational / Sustained Change"/>
    <s v="Improved Public Service"/>
    <m/>
    <s v="x"/>
    <m/>
    <m/>
    <m/>
    <b v="0"/>
    <b v="0"/>
    <m/>
    <m/>
    <m/>
    <m/>
    <m/>
    <m/>
    <m/>
    <b v="0"/>
    <m/>
    <m/>
    <m/>
    <s v="https://innovatieveoverheidsopdrachten.be/projecten/afstandstolkendienstverlening"/>
    <s v="validated"/>
    <x v="0"/>
  </r>
  <r>
    <n v="398"/>
    <s v="AIWT6-398"/>
    <s v="AI platform for agri-food applications from field to fork - Platform for various _x000a_"/>
    <s v=" https://www.innovatieveoverheidsopdrachten.be/en/projects/ai-platform-agri-food-applications-field-fork"/>
    <s v="ILVO Ruben Van De Vijver_x000a_T +32 9 272 27 55_x000a_RUBEN.VANDEVIJVER@ILVO.VLAANDEREN.BE"/>
    <s v="ILVO uses data flows from IOT sensors, cameras on machines and drones, satellites and analysis equipment through its living labs, the food pilot, greenhouses, laboratories and test setups. These data streams are currently not being processed quickly enough, which means that potentially interesting information is lost. ILVO wants to make better use of the data it generates by developing an innovative platform. As part of this project, a preparatory process was started in January 2021 in collaboration with consultancy company Addestino. In a first phase, various work sessions were organized with internal ILVO stakeholders to estimate the desired functionalities and innovation potential from a user point of view. With an 'AI Platform for Agri-food', ILVO wishes to simplify and democratize the use of Artificial Intelligence and Data Science within the day-to-day job of ILVO researchers."/>
    <x v="0"/>
    <x v="2"/>
    <s v="BE"/>
    <s v="ILVO"/>
    <x v="0"/>
    <x v="3"/>
    <x v="4"/>
    <x v="3"/>
    <x v="7"/>
    <m/>
    <x v="4"/>
    <x v="5"/>
    <x v="0"/>
    <x v="0"/>
    <s v="B-LGA"/>
    <m/>
    <m/>
    <m/>
    <s v="Use critical realtime data"/>
    <s v="Limited-risk"/>
    <s v=" 0 Confident"/>
    <m/>
    <m/>
    <s v="AI-empowered Knowledge Management"/>
    <x v="0"/>
    <x v="1"/>
    <x v="0"/>
    <m/>
    <m/>
    <m/>
    <s v="G2B"/>
    <s v="Dynamic Data"/>
    <s v="Location Data"/>
    <s v="Regulatory research, analysis and monitoring"/>
    <m/>
    <x v="0"/>
    <s v="Organizational / Sustained Change"/>
    <s v="Improved Public Service"/>
    <m/>
    <m/>
    <s v="x"/>
    <m/>
    <m/>
    <b v="0"/>
    <b v="0"/>
    <m/>
    <m/>
    <m/>
    <m/>
    <m/>
    <m/>
    <m/>
    <b v="0"/>
    <m/>
    <m/>
    <m/>
    <s v="https://innovatieveoverheidsopdrachten.be/projecten/ai-platform-voor-agrovoedingstoepassingen-van-veld-tot-vork"/>
    <s v="validated"/>
    <x v="0"/>
  </r>
  <r>
    <n v="399"/>
    <s v="AIWT6-399"/>
    <s v="ALTRUIS - Alternative Use of Imaging Systems through Artificial Intelligence"/>
    <s v=" https://www.innovatieveoverheidsopdrachten.be/evenementen/meetup-altruis-alternative-use-imaging-systems-through-artificial-intelligence"/>
    <s v="PIO - Erwin Dewallef_x000a_T +32 472 72 40 48_x000a_erwin.dewallef@ewi.vlaanderen.be"/>
    <s v="With the PIO project Alternative Use of Imaging Systems through Artificial Intelligence (ALTRUIS) , Digipolis wants to help tackle the mobility problem in and around the city ​​of Antwerp by using camera images alternatively and using Artificial Intelligence (AI). The city of Antwerp is confronted daily with one of the heaviest traffic congestions in Europe. To remedy this, the city's main mobility axes are being thoroughly reorganized. The accompanying works (also known as 'the yard of the century') put even greater pressure on mobility and quality of life in and around the city. A disruptive approach is therefore imperative to face these challenges. ALTRUIS must translate the street footage, which in itself has little value, through its interpretation to mobility context and insights that can lead to smart mobility solutions in the city of Antwerp (primarily the Smart Zone)."/>
    <x v="3"/>
    <x v="2"/>
    <s v="BE211"/>
    <s v="DigiPolis "/>
    <x v="4"/>
    <x v="3"/>
    <x v="19"/>
    <x v="3"/>
    <x v="1"/>
    <m/>
    <x v="5"/>
    <x v="6"/>
    <x v="1"/>
    <x v="0"/>
    <s v="A-MLA"/>
    <m/>
    <m/>
    <s v="15-VideoSurveillance"/>
    <s v="Focus directly natural persons"/>
    <s v="Limited-risk"/>
    <s v=" 0 Confident"/>
    <m/>
    <m/>
    <s v="Computer Vision and Identity Recognition"/>
    <x v="3"/>
    <x v="8"/>
    <x v="0"/>
    <m/>
    <m/>
    <m/>
    <s v="G2G"/>
    <s v="Dynamic Data"/>
    <s v="Location Data"/>
    <s v="Regulatory research, analysis and monitoring"/>
    <m/>
    <x v="0"/>
    <s v="Transformative / Disruptive"/>
    <b v="0"/>
    <m/>
    <m/>
    <m/>
    <m/>
    <m/>
    <s v="Improved Administration Efficency"/>
    <s v="Improved Administrative Efficiency"/>
    <m/>
    <s v="x"/>
    <m/>
    <m/>
    <m/>
    <m/>
    <m/>
    <b v="0"/>
    <m/>
    <m/>
    <m/>
    <s v="https://innovatieveoverheidsopdrachten.be/projecten/alternative-use-imaging-systems-through-artificial-intelligence-altruis"/>
    <s v="validated"/>
    <x v="0"/>
  </r>
  <r>
    <n v="400"/>
    <s v="AIWT6-400"/>
    <s v="App for healthy food Zeker Healthy"/>
    <s v=" "/>
    <m/>
    <s v="The Flemish Agency for Care and Health and the Flemish Institute for Healthy Living want to develop an application for the smartphone as part of a broader package of preventive measures. Smartphones offer an excellent opportunity to promote behavioral change due to the large number of users and the frequency with which people use them.  _x000a__x000a_There are many nutritional apps available, but most are aimed at specific aspects (eg counting calories, diets, intolerances, more exercise,…) or for specific food groups or providers. Moreover, it is not always clear to citizens how scientifically substantiated these applications are. "/>
    <x v="2"/>
    <x v="2"/>
    <s v="BE"/>
    <s v="Flemish Agency for Care and Health &amp; Flemish Institute for Healthy Living_x000a_"/>
    <x v="1"/>
    <x v="4"/>
    <x v="21"/>
    <x v="2"/>
    <x v="4"/>
    <m/>
    <x v="2"/>
    <x v="10"/>
    <x v="0"/>
    <x v="0"/>
    <m/>
    <m/>
    <m/>
    <m/>
    <m/>
    <m/>
    <s v=" 0 Confident"/>
    <m/>
    <m/>
    <s v="Predictive Analytics, Simulation and Data Visualisation"/>
    <x v="4"/>
    <x v="3"/>
    <x v="0"/>
    <m/>
    <m/>
    <m/>
    <m/>
    <m/>
    <m/>
    <s v="Public Services and engagement"/>
    <m/>
    <x v="0"/>
    <m/>
    <b v="0"/>
    <m/>
    <m/>
    <m/>
    <m/>
    <m/>
    <b v="0"/>
    <b v="0"/>
    <m/>
    <m/>
    <m/>
    <m/>
    <m/>
    <m/>
    <m/>
    <b v="0"/>
    <m/>
    <m/>
    <m/>
    <s v="https://innovatieveoverheidsopdrachten.be/projecten/app-voor-gezonde-voeding"/>
    <s v="validated"/>
    <x v="1"/>
  </r>
  <r>
    <n v="401"/>
    <s v="AIWT6-401"/>
    <s v="Capsat -  Information from satellite images for a better agricultural policy in Flanders and Europe"/>
    <s v=" https://www.innovatieveoverheidsopdrachten.be/en/projects/capsat-satellites-imagery-information-better-agricultural-policy-flanders-and-europe"/>
    <s v="Timo Ghysels_x000a_T +32 2 552 75 21_x000a_tim.ghysels@lv.vlaanderen.be"/>
    <s v="Every Flemish farmer who receives 'direct support' within the European Common Agricultural Policy (CAP) is obliged to adhere to a number of climate and environmentally friendly principles and practices with a view to sustainable, liveable and competitive agriculture. This concerns, for example, crop diversification, the maintenance of grassland and the creation of ecological focus areas._x000a_The Department of Agriculture and Fisheries supervises the correct and timely implementation of these types of policy measures. Currently, the control is based on spot checks in the field. High-resolution images from various satellites are able to quickly map the correct information. This allows for better follow-up, guidance and control of the farmers. Also possibly. crop damage due to drought or flooding can be objectified more quickly. The project was entitled CAPSAT: CAP stands for 'Common Agricultural Policy' and SAT for 'satellite'. "/>
    <x v="0"/>
    <x v="2"/>
    <s v="BE"/>
    <s v="Department of Agriculture and Fisheries"/>
    <x v="0"/>
    <x v="3"/>
    <x v="4"/>
    <x v="3"/>
    <x v="7"/>
    <m/>
    <x v="5"/>
    <x v="6"/>
    <x v="1"/>
    <x v="0"/>
    <s v="A-MLA"/>
    <m/>
    <m/>
    <s v="15-VideoSurveillance"/>
    <s v="Use critical realtime data"/>
    <s v="Limited-risk"/>
    <s v=" 0 Confident"/>
    <m/>
    <m/>
    <s v="Computer Vision and Identity Recognition"/>
    <x v="2"/>
    <x v="4"/>
    <x v="0"/>
    <m/>
    <m/>
    <m/>
    <s v="G2B"/>
    <s v="Historical Data"/>
    <s v="Location Data"/>
    <s v="Enforcement"/>
    <m/>
    <x v="0"/>
    <s v="Organizational / Sustained Change"/>
    <s v="Improved Public Service"/>
    <m/>
    <m/>
    <s v="x"/>
    <s v="x"/>
    <m/>
    <b v="0"/>
    <b v="0"/>
    <m/>
    <m/>
    <m/>
    <m/>
    <m/>
    <m/>
    <m/>
    <b v="0"/>
    <m/>
    <m/>
    <m/>
    <s v="https://innovatieveoverheidsopdrachten.be/projecten/capsat-informatie-uit-satellietbeelden-voor-een-beter-landbouwbeleid-vlaanderen-en-europa"/>
    <s v="validated"/>
    <x v="0"/>
  </r>
  <r>
    <n v="402"/>
    <s v="AIWT6-402"/>
    <s v="CATE - Continuous Auditing based on Technological Evolution and Data Mining_x000a_"/>
    <s v=" https://innovatieveoverheidsopdrachten.be/projecten/cate-continuous-auditing-based-technological-evolution-and-data-mining"/>
    <s v="Tony Mortier_x000a_T +32 2 553 75 79_x000a_tony.mortier@vlaanderen.be"/>
    <s v="The Flemish Audit Authority is responsible for the (financial and operational) auditing of the projects that are subsidized through European structural funds and Flemish co-financing. A significant proportion of audits must be outsourced. This outsourcing is done at a relatively high cost, for not always the same amount of added value;_x000a_In outsourcing it is often noted that the performers of these assignments are often young auditors with little or no knowledge of public procurement and state aid, which makes the quality control by the Flemish Audit Authority very intensive and time-consuming, which is not the intention of outsourcing. This project wants to rethink the audit process methodologically and technologically with the following objectives: greater certainty, at a lower cost, within a shorter period of time with greater added value and less loss of (European) resources."/>
    <x v="2"/>
    <x v="2"/>
    <s v="BE2"/>
    <s v="Flemish Audit Office_x000a_"/>
    <x v="4"/>
    <x v="1"/>
    <x v="1"/>
    <x v="3"/>
    <x v="7"/>
    <m/>
    <x v="2"/>
    <x v="10"/>
    <x v="0"/>
    <x v="0"/>
    <s v="B-LGA"/>
    <m/>
    <m/>
    <m/>
    <m/>
    <s v="Minimal-risk"/>
    <s v=" 0 Confident"/>
    <m/>
    <m/>
    <s v="Predictive Analytics, Simulation and Data Visualisation"/>
    <x v="3"/>
    <x v="11"/>
    <x v="0"/>
    <m/>
    <m/>
    <m/>
    <s v="G2B"/>
    <s v="Dynamic Data"/>
    <s v="Streaming Data"/>
    <s v="Enforcement"/>
    <m/>
    <x v="0"/>
    <s v="Organizational / Sustained Change"/>
    <s v="Improved Public Service"/>
    <m/>
    <m/>
    <s v="x"/>
    <s v="x"/>
    <m/>
    <b v="0"/>
    <b v="0"/>
    <m/>
    <m/>
    <m/>
    <m/>
    <m/>
    <m/>
    <m/>
    <b v="0"/>
    <m/>
    <m/>
    <m/>
    <s v="https://innovatieveoverheidsopdrachten.be/projecten/cate-continuous-auditing-based-technological-evolution-and-data-mining"/>
    <s v="validated"/>
    <x v="0"/>
  </r>
  <r>
    <n v="403"/>
    <s v="AIWT6-403"/>
    <s v="Smart Personalization of the cultural offer in Antwerp Testing (SOCRATES)"/>
    <s v=" https://www.innovatieveoverheidsopdrachten.be/en/projects/smart-personalisation-cultural-offer-antwerp-testing-socrates"/>
    <s v="City of Antwerp Martijn Gys_x000a_T +32 3 338 37 49_x000a_martijn.gys@stad.antwerpen.be"/>
    <s v="With the PIO project Smart Personalization of the Cultural Supply in Antwerp Testing (SOCRATES) , the city ​​of Antwerp and Digipolis want to investigate the feasibility and effectiveness of an individual cultural user profile. Via such a profile, the city of Antwerp wants to offer personalized recommendations to Antwerp culture lovers (tailor-made culture) at their own request and on the basis of their digital cultural DNA .The intended technological solution for SOCRATES is a Digital Experience Platform (DXP) that, as mentioned, is nourished by a personal culture profile and enriched with a wonder algorithm . The aim is to build the DXP in a modular way so that a maximum link with existing and future IT architecture, in particular the Antwerp City Platform as a Service (ACPaaS), is possible. ACPaaS offers a 'block box' of reusable (generic) backend services via engines so that (specific) frontend applications can be made faster, simpler and more powerful. The DXP intended with SOCRATES as an extension of ACPaaS extends this line to the application frontends, or all digital touchpoints with the (cultural) users.Based on the digital cultural profile of the user, Artificial Intelligence (AI) can make suggestions for, for example, literature and all kinds of cultural activities. The AI ​​algorithms are specifically trained to 'amaze' the user ( serendipity ) with sufficient diversity in the cultural offer so that the user does not get stuck in his own protected information bubble (or filter bubble ). "/>
    <x v="3"/>
    <x v="2"/>
    <s v="BE211"/>
    <s v="City of Antwerp"/>
    <x v="4"/>
    <x v="7"/>
    <x v="12"/>
    <x v="3"/>
    <x v="7"/>
    <m/>
    <x v="1"/>
    <x v="1"/>
    <x v="0"/>
    <x v="14"/>
    <s v="B-LGA"/>
    <m/>
    <m/>
    <m/>
    <m/>
    <s v="Minimal-risk"/>
    <s v="-1 Minimal/Limited"/>
    <m/>
    <m/>
    <s v="Chatbots, Intelligent Digital Assistants, Virtual Agents and Recommendation Systems"/>
    <x v="0"/>
    <x v="0"/>
    <x v="0"/>
    <m/>
    <m/>
    <m/>
    <s v="G2C"/>
    <s v="Historical Data"/>
    <s v="Historical Data"/>
    <s v="Public Services and engagement"/>
    <m/>
    <x v="0"/>
    <s v="Organizational / Sustained Change"/>
    <s v="Improved Public Service"/>
    <s v="x"/>
    <m/>
    <m/>
    <m/>
    <m/>
    <b v="0"/>
    <b v="0"/>
    <m/>
    <m/>
    <m/>
    <m/>
    <m/>
    <m/>
    <m/>
    <b v="0"/>
    <m/>
    <m/>
    <m/>
    <s v="https://innovatieveoverheidsopdrachten.be/projecten/slimme-personalisatie-van-het-cultuuraanbod-antwerpen-testen-socrates"/>
    <s v="validated"/>
    <x v="0"/>
  </r>
  <r>
    <n v="404"/>
    <s v="AIWT6-404"/>
    <s v="Smart regulation - Using Artificial Intelligence to train computers to interpret regulation "/>
    <s v="https://www.innovatieveoverheidsopdrachten.be/en/projects/smart-regulation"/>
    <s v="PIO Veerle Lories_x000a_T +32 477 40 29 46_x000a_veerle.lories@ewi.vlaanderen.be"/>
    <s v="Regulations are extremely valuable information that is relevant to everyone in our society. However, the large amount of divergent and incoherent regulation leads to information silos. There are so many different types of documents that there is little structure to be found in them. Moreover, the regulations on a particular subject are often spread over various (basic) laws, amendments to, additions to and improvements to those laws. That is impractical.  Lawyers are working to clarify this by harmonizing (coordinating) and bringing together (codifying) this fragmented legislation. But this does not yet solve the problem sufficiently. With the project 'Smart Regulations' we want to offer a solution by using Artificial Intelligence to train computers to interpret regulations. For example, computers can very accurately extract the correct information from those regulations for specific target groups (this can be people, applications or machines).  _x000a_The goal is therefore to be able to offer an 'engine' on unstructured information sources from legislation, regulations and decision-making that users can subscribe to in order to get data and additional insights from these information sources more quickly according to their needs. This is how regulation becomes smart. There are even new insights emerging.   "/>
    <x v="0"/>
    <x v="2"/>
    <s v="BE"/>
    <s v="Agentschap Informatie Vlaanderen and Agentschap Binnenland Bestuur"/>
    <x v="4"/>
    <x v="1"/>
    <x v="1"/>
    <x v="3"/>
    <x v="7"/>
    <m/>
    <x v="1"/>
    <x v="1"/>
    <x v="0"/>
    <x v="6"/>
    <s v="B-LGA"/>
    <m/>
    <m/>
    <m/>
    <s v="Include automatic decision systems"/>
    <s v="Limited-risk"/>
    <s v="-1 Minimal/Limited"/>
    <m/>
    <m/>
    <s v="Natural Language Processing, Text Mining and Speech Analytics"/>
    <x v="1"/>
    <x v="5"/>
    <x v="0"/>
    <m/>
    <m/>
    <m/>
    <s v="G2G"/>
    <s v="Historical Data"/>
    <m/>
    <s v="Regulatory research, analysis and monitoring"/>
    <m/>
    <x v="1"/>
    <s v="Organizational / Sustained Change"/>
    <b v="0"/>
    <m/>
    <m/>
    <m/>
    <m/>
    <m/>
    <s v="Improved Administration Efficency"/>
    <s v="Improved Administrative Efficiency"/>
    <m/>
    <m/>
    <m/>
    <s v="x"/>
    <m/>
    <m/>
    <m/>
    <b v="0"/>
    <m/>
    <m/>
    <m/>
    <s v="https://innovatieveoverheidsopdrachten.be/projecten/slimme-regelgeving"/>
    <s v="validated"/>
    <x v="0"/>
  </r>
  <r>
    <n v="405"/>
    <s v="AIWT6-405"/>
    <s v="Turing - Automatically control Flemish road lighting with local and current data_x000a_"/>
    <s v=" https://www.innovatieveoverheidsopdrachten.be/en/projects/turing-automatically-controlling-flemish-road-lighting-local-and-current-data"/>
    <s v="Ben Geerts_x000a_T +32 495 84 19 63_x000a_http://Ben.geerts@mow.vlaanderen.be/"/>
    <s v="On Flemish motorways, road lighting is only on where it is needed. Specifically, the light goes out when possible and stays on when necessary._x000a_In 2011, the Agency for Roads and Traffic (AWV) developed a light vision in response to the European Union's climate target to reduce energy consumption by 20% by 2020. Since then, the number of illuminated road sections has fallen by almost half. Currently, the road lighting is controlled on the basis of historical traffic intensities and weather forecasts per province. However, local and real time data on traffic intensity and weather conditions are available. Through a combination of rule-based algorithms and machine learning, internal and external data sources can be integrated into the current system that controls the road lighting. AWV wishes to use this data to make a more accurate and location-based decision whether or not road lighting should be on on a specific road segment. In this way, AWV can make a more efficient contribution to climate objectives and to promoting road safety. Moreover, the system will also allow to significantly reduce the workload of the operators."/>
    <x v="0"/>
    <x v="2"/>
    <s v="BE2"/>
    <s v="Agency for Roads and Traffic (AWV)"/>
    <x v="0"/>
    <x v="3"/>
    <x v="19"/>
    <x v="3"/>
    <x v="7"/>
    <m/>
    <x v="4"/>
    <x v="5"/>
    <x v="1"/>
    <x v="0"/>
    <s v="A-MLA"/>
    <m/>
    <m/>
    <s v="16-Transportation"/>
    <m/>
    <s v="Minimal-risk"/>
    <s v="-1 Minimal/Limited"/>
    <m/>
    <m/>
    <s v="Machine Learning, Deep Learning"/>
    <x v="2"/>
    <x v="4"/>
    <x v="0"/>
    <m/>
    <m/>
    <m/>
    <s v="G2C"/>
    <s v="Dynamic Data"/>
    <s v="Location Data"/>
    <s v="Adjudication"/>
    <m/>
    <x v="0"/>
    <s v="Transformative / Disruptive"/>
    <s v="Improved Public Service"/>
    <m/>
    <s v="x"/>
    <m/>
    <s v="x"/>
    <m/>
    <b v="0"/>
    <b v="0"/>
    <m/>
    <m/>
    <m/>
    <m/>
    <m/>
    <m/>
    <m/>
    <b v="0"/>
    <m/>
    <m/>
    <m/>
    <s v="https://innovatieveoverheidsopdrachten.be/node/6418"/>
    <s v="validated"/>
    <x v="0"/>
  </r>
  <r>
    <n v="406"/>
    <s v="AIWT6-406"/>
    <s v="Elsa - AI-assisted spreading decisions_x000a_"/>
    <s v=" https://innovatieveoverheidsopdrachten.be/projecten/elsa-door-ai-ondersteunde-strooibeslissingen"/>
    <s v="Karim Bellafkih_x000a_T +32 484 56 11 53_x000a_karim.bellafkih@mow.vlaanderen.be"/>
    <s v="The Agency for Roads and Traffic (AWV) is responsible for the control of slippery conditions on Flemish roads under its own management. The AWV winter service is supported for this with various data sources and technical tools. AWV has been investing for some time in its own ice cream measurement system (GMS) that combines real-time results from measuring points and measuring stations with weather forecasts from the RMI.The knowledge and expertise of the employees is very different and is translated into a not very consistent spreading policy across the districts. However, the roads do not stop at the boundary line between two districts. That is why AWV wants to have a system developed that can support district employees in their choice of spreading and that can lead to more uniform spreading decisions across the districts. By combining physical rules and machine learning techniques , the system can help make the assessment and indicate which type of spreading material, in what quantity and at what time, is most appropriate to make and keep the roads in the district ice-free. "/>
    <x v="0"/>
    <x v="2"/>
    <s v="BE2"/>
    <s v="Agency for Roads and Traffic (AWV)"/>
    <x v="0"/>
    <x v="3"/>
    <x v="19"/>
    <x v="3"/>
    <x v="7"/>
    <m/>
    <x v="4"/>
    <x v="5"/>
    <x v="0"/>
    <x v="0"/>
    <s v="B-LGA"/>
    <m/>
    <m/>
    <s v="16-Transportation"/>
    <m/>
    <s v="Minimal-risk"/>
    <s v="-1 Minimal/Limited"/>
    <m/>
    <m/>
    <s v="AI-empowered Knowledge Management"/>
    <x v="2"/>
    <x v="4"/>
    <x v="0"/>
    <m/>
    <m/>
    <m/>
    <s v="G2C"/>
    <s v="Dynamic Data"/>
    <s v="Dynamic Data"/>
    <s v="Regulatory research, analysis and monitoring"/>
    <m/>
    <x v="0"/>
    <s v="Transformative / Disruptive"/>
    <s v="Improved Public Service"/>
    <m/>
    <m/>
    <s v="x"/>
    <s v="x"/>
    <m/>
    <b v="0"/>
    <b v="0"/>
    <m/>
    <m/>
    <m/>
    <m/>
    <m/>
    <m/>
    <m/>
    <b v="0"/>
    <m/>
    <m/>
    <m/>
    <s v="https://innovatieveoverheidsopdrachten.be/projecten/elsa-door-ai-ondersteunde-strooibeslissingen"/>
    <s v="validated"/>
    <x v="0"/>
  </r>
  <r>
    <n v="407"/>
    <s v="AIWT6-407"/>
    <s v="Innovative functionalities and AI for energy saving in the public sector_x000a_"/>
    <s v=" https://www.innovatieveoverheidsopdrachten.be/en/projects/innovative-functionalities-and-artificial-intelligence-energy-saving-public-sector"/>
    <s v="VEB Contacts: _x000a_Tjeu Binnebeek_x000a_T +32 2 421 32 00_x000a_Stijn Sysmans_x000a_T +32 2 421 32 00"/>
    <s v="Terra is the patrimony and energy database, originated in the bosom of Flanders Radical Digital. The database bundles energy information and characteristics about the buildings and infrastructure of the Flemish public sector. One of the tasks of the VEB is to ensure that the data is optimally and actively used for initiating and monitoring energy saving processes and renewable energy projects. Within this PIO project, VEB, Facilities and Services and VEA work together to achieve the following objectives through smart use of this data: _x000a_detect energy-saving potential in public buildings faster thanks to AI applications and smart algorithms;_x000a_develop comprehensive real estate strategies with a lasting impact thanks to asset analyzes and professionally managed energy management;_x000a_initiating measures and facilitating and monitoring OEPC contracts for the public sector through measurement and verification models;_x000a_increase the impact of specific functionalities thanks to synergies with other projects and initiatives. It will be examined where AI can be used to achieve these objectives and whether a Software-as-a-Service (SaaS) model can offer added value. "/>
    <x v="2"/>
    <x v="2"/>
    <s v="BE2"/>
    <s v="VEB, HFB and VEA"/>
    <x v="4"/>
    <x v="3"/>
    <x v="33"/>
    <x v="3"/>
    <x v="7"/>
    <m/>
    <x v="4"/>
    <x v="5"/>
    <x v="0"/>
    <x v="0"/>
    <s v="B-LGA"/>
    <m/>
    <m/>
    <m/>
    <m/>
    <s v="Minimal-risk"/>
    <s v=" 0 Confident"/>
    <m/>
    <m/>
    <s v="Machine Learning, Deep Learning"/>
    <x v="2"/>
    <x v="12"/>
    <x v="0"/>
    <m/>
    <m/>
    <m/>
    <s v="G2G"/>
    <s v="Historical Data"/>
    <s v="Historical Data"/>
    <s v="Regulatory research, analysis and monitoring"/>
    <m/>
    <x v="0"/>
    <s v="Organizational / Sustained Change"/>
    <b v="0"/>
    <m/>
    <m/>
    <m/>
    <m/>
    <m/>
    <s v="Improved Administration Efficency"/>
    <s v="Improved Administrative Efficiency"/>
    <s v="x"/>
    <m/>
    <s v="x"/>
    <m/>
    <m/>
    <m/>
    <m/>
    <b v="0"/>
    <m/>
    <m/>
    <m/>
    <s v="https://innovatieveoverheidsopdrachten.be/projecten/innovatieve-functionaliteiten-en-ai-voor-energiebesparing-de-publieke-sector"/>
    <s v="validated"/>
    <x v="0"/>
  </r>
  <r>
    <n v="408"/>
    <s v="AIWT6-408"/>
    <s v="Naamsestraat - Reduce night noise through technology and nudging"/>
    <s v=" https://www.leuvenmindgate.be/news/leuven-deploys-technology-to-tackle-night-noise"/>
    <s v="https://www.leuven.be/thomas-van-oppens"/>
    <s v="The Naamsestraat in Leuven is a so-called transit street along which people return home after going out in the center. This regularly causes night-time noise problems at night._x000a_The City of Leuven wants to remedy this in the context of an integrated approach to nightlife nuisance in which prevention and repression go hand in hand and are reinforced through technological applications. Naamsestraat will function as a living lab to gain experience in the use of nudging techniques with real-time control based on targeted data capture:_x000a_definition of disturbing night noise and technological automation of an objectified recognition thereof;_x000a_mapping the disturbing night noise;_x000a_control of nudging techniques based on the real-time detected night noise;_x000a_and secondly, schedule interventions using predictive models and initiate them based on real time detections_x000a_Working on a liveable city by, among other things, tackling night noise and other nightlife-related nuisance is part of the 2020-2025 administrative agreement of the city of Leuven. Various stakeholders and partners are involved in this."/>
    <x v="3"/>
    <x v="2"/>
    <s v="BE242"/>
    <s v="Leuven City"/>
    <x v="4"/>
    <x v="5"/>
    <x v="24"/>
    <x v="3"/>
    <x v="7"/>
    <m/>
    <x v="5"/>
    <x v="9"/>
    <x v="1"/>
    <x v="0"/>
    <s v="A-MLA"/>
    <m/>
    <m/>
    <m/>
    <s v="Focus directly natural persons"/>
    <s v="Limited-risk"/>
    <s v=" 0 Confident"/>
    <m/>
    <m/>
    <s v="Audio Processing"/>
    <x v="3"/>
    <x v="13"/>
    <x v="0"/>
    <m/>
    <m/>
    <m/>
    <s v="G2C"/>
    <s v="Dynamic Data"/>
    <s v="Location Data"/>
    <s v="Enforcement"/>
    <m/>
    <x v="0"/>
    <s v="Transformative / Disruptive"/>
    <s v="Improved Public Service"/>
    <m/>
    <m/>
    <s v="x"/>
    <s v="x"/>
    <m/>
    <b v="0"/>
    <b v="0"/>
    <m/>
    <m/>
    <m/>
    <m/>
    <m/>
    <m/>
    <m/>
    <b v="0"/>
    <m/>
    <m/>
    <m/>
    <s v="https://innovatieveoverheidsopdrachten.be/projecten/nachtlawaai-verminderen-dmv-technologie-en-nudging"/>
    <s v="validated"/>
    <x v="0"/>
  </r>
  <r>
    <n v="409"/>
    <s v="AIWT6-409"/>
    <s v="Clearance of dumped war ammunition in the North Sea_x000a_"/>
    <s v=" https://www.innovatieveoverheidsopdrachten.be/en/projects/removal-dumped-war-ammunition-north-sea"/>
    <s v="Youri Meersschaut_x000a_T +32 477 58 12 76_x000a_youri.meersschaut@mow.vlaanderen.be"/>
    <s v="On the sandbank De Paardenmarkt , located in the North Sea about 1.5 kilometers from the coast of Knokke, there are an estimated 35,000 tons of dumped ammunition (mainly) from WWI. It concerns both conventional and chemical ammunition. To date, there is no danger to the marine environment or public health, but there is an ongoing risk of the (chemical) munitions rusting through or tearing through (due to ship strikes), resulting in heavy (chemical) pollution. Moreover, the ammunition dump at De Paardenmarkt may in the future be an obstacle to coastal safety in general and to further developments around the port of Zeebrugge in particular._x000a__x000a_The Maritime Access department of the Department of Mobility and Public Works (MOW) of the Flemish government therefore wants to have a test carried out in the context of this PIO project that should demonstrate how this ammunition dump could be done safely and in a time and cost-effective way be cleaned up. The following topics are covered: precision detection of the position of the ammunition, continuous monitoring of the environment, removal of the overlying sediments, deepening of the ammunition and safe transport to the mainland with robot technology. The aim of the test is to locate a piece (or unit ) of ammunition a few meters below the seabed as precisely as possible within the larger ammunition dump and, regardless of the type or condition of the piece, to dig it up and bring it ashore (further disposal / processing of the collected ammunition is not part of the test). For this, the necessary survey systems and robot technology will have to be developed and / or tested that make it possible to reduce the risks to humans and the marine environment to a minimum. If successful, the tested solutions can be purchased and deployed for a full-scale clean-up operation. "/>
    <x v="2"/>
    <x v="2"/>
    <s v="BE2"/>
    <s v="Department of Mobility and Public Works (MOW)"/>
    <x v="0"/>
    <x v="2"/>
    <x v="3"/>
    <x v="3"/>
    <x v="7"/>
    <m/>
    <x v="3"/>
    <x v="3"/>
    <x v="0"/>
    <x v="0"/>
    <s v="B-LGA"/>
    <m/>
    <m/>
    <m/>
    <s v="Output that could produce physical damages to natural persons"/>
    <s v="Limited-risk"/>
    <s v=" 0 Confident"/>
    <m/>
    <m/>
    <s v="Cognitive Robotics and Process Automation, Connected and Automated Vehicles"/>
    <x v="3"/>
    <x v="13"/>
    <x v="0"/>
    <m/>
    <m/>
    <m/>
    <s v="G2G"/>
    <s v="Dynamic Data"/>
    <s v="Location Data"/>
    <s v="Process automation"/>
    <m/>
    <x v="0"/>
    <s v="Transformative / Disruptive"/>
    <b v="0"/>
    <m/>
    <m/>
    <m/>
    <m/>
    <m/>
    <s v="Improved Administration Efficency"/>
    <s v="Improved Administrative Efficiency"/>
    <m/>
    <m/>
    <m/>
    <s v="x"/>
    <m/>
    <m/>
    <m/>
    <s v="Open government capabilities"/>
    <s v="x"/>
    <m/>
    <m/>
    <s v="https://innovatieveoverheidsopdrachten.be/projecten/opruiming-gedumpte-oorlogsmunitie-de-noordzee"/>
    <s v="validated"/>
    <x v="0"/>
  </r>
  <r>
    <n v="410"/>
    <s v="AIWT6-410"/>
    <s v="Customer call analysis -  Finding patterns in the reasons for customer inquiries_x000a_"/>
    <s v=" "/>
    <m/>
    <s v="The Social Insurance Board, in cooperation with Feelingstream, conducted five pilot projects aimed at analyzing customer calls and web chats in detail and finding patterns in the reasons for customer inquiries. As part of the pilot, the Feelingstream application transcribed the Social Insurance Board's calls from May to August 2020 (3 months) in Estonian and Russian. The Feelingstream application provides an opportunity to get both a statistical overview and a detailed understanding of customers' concerns across several customer communication channels - calls, emails and chatbot. Customer contact analysis is the fastest and most immediate way to find places in services that the customer is in trouble with and that can be changed quickly. The analysis creates insights for managerial decision-making, which in turn leads to better and more efficient public services. The pilot project involved an information line manager and two service managers. In the pilot project, SKA chose Feelingstream as a partner, which specializes in analyzing customer contacts in Estonian and Russian. The analysis creates insights for managerial decision-making, which in turn leads to better public services to make them faster and more convenient for citizens to use. "/>
    <x v="0"/>
    <x v="3"/>
    <s v="EE"/>
    <s v="Social Insurance Board"/>
    <x v="0"/>
    <x v="0"/>
    <x v="14"/>
    <x v="4"/>
    <x v="7"/>
    <m/>
    <x v="1"/>
    <x v="1"/>
    <x v="1"/>
    <x v="6"/>
    <s v="A-MLA"/>
    <s v="5-Services&amp;Benefits"/>
    <m/>
    <m/>
    <s v="Focus directly natural persons"/>
    <s v="Limited-risk"/>
    <s v="-1 Minimal/Limited"/>
    <m/>
    <m/>
    <s v="Natural Language Processing, Text Mining and Speech Analytics"/>
    <x v="0"/>
    <x v="1"/>
    <x v="0"/>
    <m/>
    <m/>
    <m/>
    <s v="G2C"/>
    <s v="Historical Data"/>
    <s v="Historical Data"/>
    <s v="Public Services and engagement"/>
    <m/>
    <x v="0"/>
    <s v="Incremental / Technical Change"/>
    <s v="Improved Public Service"/>
    <s v="x"/>
    <m/>
    <m/>
    <m/>
    <m/>
    <b v="0"/>
    <b v="0"/>
    <m/>
    <m/>
    <m/>
    <m/>
    <m/>
    <m/>
    <m/>
    <b v="0"/>
    <m/>
    <m/>
    <m/>
    <s v="https://www.kratid.ee/ska-feelingstream"/>
    <s v="validated"/>
    <x v="0"/>
  </r>
  <r>
    <n v="411"/>
    <s v="AIWT6-411"/>
    <s v="Automatic translation of Riigi Teataja Ametlikud Teadaanded_x000a_"/>
    <s v="https://www.just.ee/et/uudised/ametlikes-teadaannetes-voeti-kasutusele-masintolge"/>
    <m/>
    <s v="A machine translation has been introduced in the Official Gazette to translate the information on the website into English. The main goal of introducing machine translation is to support Estonia's open business environment and save on translation costs. Among other things, the solution ensures that the information is comprehensible to foreigners or foreign creditors on the boards of companies.Machine translation uses a neural network learning algorithm, which means that the system evolves over time. The publisher monitors the quality of the texts translated as a result of the machine translation and, if necessary, corrects the errors in them, from which the machine translation learns and therefore the quality of the translation will improve in the future. The authentic text of the notice, which has legal significance, is in Estonian only. The introduction of machine translation in the Official Gazette was 80% funded by the European Commission. The development partners of the Ministry of Justice and the Center of Registers and Information Systems were Tilde Eesti OÜ and Inversion OÜ"/>
    <x v="0"/>
    <x v="3"/>
    <s v="EE"/>
    <s v="Official Gazette"/>
    <x v="0"/>
    <x v="1"/>
    <x v="5"/>
    <x v="3"/>
    <x v="7"/>
    <m/>
    <x v="1"/>
    <x v="1"/>
    <x v="1"/>
    <x v="15"/>
    <s v="A-MLA"/>
    <m/>
    <m/>
    <m/>
    <m/>
    <s v="Minimal-risk"/>
    <s v=" 0 Confident"/>
    <m/>
    <m/>
    <s v="Natural Language Processing, Text Mining and Speech Analytics"/>
    <x v="1"/>
    <x v="5"/>
    <x v="0"/>
    <m/>
    <m/>
    <m/>
    <s v="G2G"/>
    <s v="Dynamic Data"/>
    <m/>
    <s v="Internal Management"/>
    <m/>
    <x v="1"/>
    <s v="Organizational / Sustained Change"/>
    <b v="0"/>
    <m/>
    <m/>
    <m/>
    <m/>
    <m/>
    <s v="Improved Administration Efficency"/>
    <s v="Improved Administrative Efficiency"/>
    <m/>
    <m/>
    <s v="x"/>
    <s v="x"/>
    <m/>
    <m/>
    <m/>
    <b v="0"/>
    <m/>
    <m/>
    <m/>
    <s v="https://www.just.ee/et/uudised/ametlikes-teadaannetes-voeti-kasutusele-masintolge"/>
    <s v="validated"/>
    <x v="0"/>
  </r>
  <r>
    <n v="412"/>
    <s v="AIWT6-412"/>
    <s v="Automatic translation in the Land Register search portal_x000a_"/>
    <s v="https://www.rik.ee/en/news/today-translation-tool-can-be-used-e-business-register-and-e-land-register"/>
    <s v="info@rik.ee"/>
    <s v="The Center of Registers and Information Systems introduced an automatic data translation tool in the web environments of the e-Land Register on the 29th of October 2021. The tool helps the user to translate on-screen registry data into English in real time.  The new machine translation solution simplifies the understanding of registry data for non-Estonian speaking citizens. The tool helps the user of the e-Land Register to understand detailed data, such as easements and mortgages.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x v="0"/>
    <x v="3"/>
    <s v="EE"/>
    <s v="Center of Registers and Information Systems_x000a__x000a_"/>
    <x v="0"/>
    <x v="1"/>
    <x v="5"/>
    <x v="4"/>
    <x v="0"/>
    <m/>
    <x v="1"/>
    <x v="1"/>
    <x v="1"/>
    <x v="15"/>
    <s v="A-MLA"/>
    <m/>
    <m/>
    <m/>
    <m/>
    <s v="Minimal-risk"/>
    <s v="-1 Minimal/Limited"/>
    <m/>
    <m/>
    <s v="Natural Language Processing, Text Mining and Speech Analytics"/>
    <x v="1"/>
    <x v="2"/>
    <x v="0"/>
    <s v="Yes"/>
    <m/>
    <m/>
    <s v="G2B"/>
    <s v="Dynamic Data"/>
    <s v="Streaming Data"/>
    <s v="Public Services and engagement"/>
    <m/>
    <x v="1"/>
    <m/>
    <s v="Improved Public Service"/>
    <m/>
    <s v="x"/>
    <m/>
    <s v="x"/>
    <m/>
    <s v="Open Government Capabilities"/>
    <b v="0"/>
    <m/>
    <m/>
    <m/>
    <m/>
    <m/>
    <m/>
    <m/>
    <s v="Open government capabilities"/>
    <s v="x"/>
    <m/>
    <m/>
    <s v="https://www.kratid.ee/kasutuslood"/>
    <s v="validated"/>
    <x v="0"/>
  </r>
  <r>
    <n v="413"/>
    <s v="AIWT6-413"/>
    <s v="Automatic translation in the information system of the Commercial Register_x000a_"/>
    <s v="https://www.rik.ee/en/news/today-translation-tool-can-be-used-e-business-register-and-e-land-register"/>
    <s v="info@rik.ee"/>
    <s v="The Center of Registers and Information Systems introduced an automatic data translation tool in the web environments of the e-Business Register on the 29th of October 2021. The tool helps the user to translate on-screen registry data into English in real time.  The new machine translation solution simplifies the understanding of registry data for non-Estonian speaking citizens. The tool helps to manage the content of court rulings in the e-Business Register.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x v="0"/>
    <x v="3"/>
    <s v="EE"/>
    <s v="Commercial Register"/>
    <x v="0"/>
    <x v="1"/>
    <x v="5"/>
    <x v="1"/>
    <x v="0"/>
    <m/>
    <x v="1"/>
    <x v="1"/>
    <x v="1"/>
    <x v="15"/>
    <s v="A-MLA"/>
    <m/>
    <m/>
    <m/>
    <m/>
    <s v="Minimal-risk"/>
    <s v="-1 Minimal/Limited"/>
    <m/>
    <m/>
    <s v="Natural Language Processing, Text Mining and Speech Analytics"/>
    <x v="1"/>
    <x v="2"/>
    <x v="0"/>
    <s v="Yes"/>
    <m/>
    <m/>
    <s v="G2B"/>
    <s v="Dynamic Data"/>
    <s v="Streaming Data"/>
    <s v="Public Services and engagement"/>
    <m/>
    <x v="1"/>
    <m/>
    <s v="Improved Public Service"/>
    <m/>
    <s v="x"/>
    <m/>
    <s v="x"/>
    <m/>
    <s v="Open Government Capabilities"/>
    <b v="0"/>
    <m/>
    <m/>
    <m/>
    <m/>
    <m/>
    <m/>
    <m/>
    <s v="Open government capabilities"/>
    <s v="x"/>
    <m/>
    <m/>
    <s v="https://www.kratid.ee/kasutuslood"/>
    <s v="validated"/>
    <x v="0"/>
  </r>
  <r>
    <n v="414"/>
    <s v="AIWT6-414"/>
    <s v="Forecasting models Road Administration (Roads conditions and return of investments)"/>
    <s v="https://www.kratid.ee/kasutuslood"/>
    <m/>
    <s v="The Road Administration is developing forecasting models to determine the condition of roads and the return on investment. This allows you to predict where investments should be directed to get the most out of your projects._x000a__x000a_"/>
    <x v="0"/>
    <x v="3"/>
    <s v="EE"/>
    <s v="Road Administration_x000a_"/>
    <x v="0"/>
    <x v="3"/>
    <x v="19"/>
    <x v="3"/>
    <x v="0"/>
    <m/>
    <x v="2"/>
    <x v="10"/>
    <x v="1"/>
    <x v="0"/>
    <s v="A-MLA"/>
    <m/>
    <m/>
    <m/>
    <m/>
    <s v="Minimal-risk"/>
    <s v=" 0 Confident"/>
    <m/>
    <m/>
    <s v="Predictive Analytics, Simulation and Data Visualisation"/>
    <x v="2"/>
    <x v="12"/>
    <x v="0"/>
    <m/>
    <m/>
    <m/>
    <s v="G2G"/>
    <s v="Historical Data"/>
    <s v="Historical Data"/>
    <s v="Internal Management"/>
    <m/>
    <x v="0"/>
    <m/>
    <b v="0"/>
    <m/>
    <m/>
    <m/>
    <m/>
    <m/>
    <s v="Improved Administration Efficency"/>
    <s v="Improved Administrative Efficiency"/>
    <m/>
    <s v="x"/>
    <s v="x"/>
    <s v="x"/>
    <m/>
    <m/>
    <m/>
    <b v="0"/>
    <m/>
    <m/>
    <m/>
    <s v="https://www.kratid.ee/kasutuslood"/>
    <s v="validated"/>
    <x v="0"/>
  </r>
  <r>
    <n v="415"/>
    <s v="AIWT6-415"/>
    <s v="Kama - Multilingual multidisciplinary neuroma machine translation"/>
    <s v="https://github.com/tartunlp/kama"/>
    <m/>
    <s v="Multilingual multidisciplinary neuroma machine translation. This version supports seven languages ​​as input and output languages: Estonian, Latvian, Lithuanian, English, Russian, German and Finnish._x000a_"/>
    <x v="0"/>
    <x v="3"/>
    <s v="EE"/>
    <s v="Ministry of Education and Research, University of Tartu, Ministry of Economic Affairs and Communications"/>
    <x v="0"/>
    <x v="1"/>
    <x v="2"/>
    <x v="3"/>
    <x v="0"/>
    <m/>
    <x v="1"/>
    <x v="1"/>
    <x v="0"/>
    <x v="15"/>
    <s v="B-LGA"/>
    <m/>
    <m/>
    <m/>
    <m/>
    <s v="Minimal-risk"/>
    <s v=" 0 Confident"/>
    <m/>
    <m/>
    <s v="Natural Language Processing, Text Mining and Speech Analytics"/>
    <x v="1"/>
    <x v="2"/>
    <x v="0"/>
    <m/>
    <m/>
    <m/>
    <s v="G2C"/>
    <s v="Dynamic Data"/>
    <m/>
    <s v="Process digitalisation"/>
    <m/>
    <x v="1"/>
    <s v="Incremental / Technical Change"/>
    <s v="Improved Public Service"/>
    <m/>
    <m/>
    <s v="x"/>
    <s v="x"/>
    <m/>
    <b v="0"/>
    <b v="0"/>
    <m/>
    <m/>
    <m/>
    <m/>
    <m/>
    <m/>
    <m/>
    <b v="0"/>
    <m/>
    <m/>
    <m/>
    <s v="https://github.com/tartunlp/kama"/>
    <s v="validated"/>
    <x v="0"/>
  </r>
  <r>
    <n v="416"/>
    <s v="AIWT6-416"/>
    <s v="ESTNLTK - Open source tools for Estonian natural language processing"/>
    <s v="https://github.com/estnltk/estnltk"/>
    <m/>
    <s v="EstNLTK (NLTK or Natural Language ToolKit) is a collection written mainly in Python for editing Estonian texts._x000a_The goals of EstNLTK are to interface and make available existing language technology tools and to create new ones. The solution is funded by the Estonian National Language Technology Program (https://www.keeletehnoloogia.ee/et)._x000a_."/>
    <x v="0"/>
    <x v="3"/>
    <s v="EE"/>
    <s v="IKTP"/>
    <x v="7"/>
    <x v="1"/>
    <x v="2"/>
    <x v="0"/>
    <x v="6"/>
    <m/>
    <x v="1"/>
    <x v="1"/>
    <x v="1"/>
    <x v="6"/>
    <s v="A-MLA"/>
    <m/>
    <m/>
    <m/>
    <m/>
    <s v="Minimal-risk"/>
    <s v=" 0 Confident"/>
    <m/>
    <m/>
    <s v="Natural Language Processing, Text Mining and Speech Analytics"/>
    <x v="1"/>
    <x v="2"/>
    <x v="0"/>
    <m/>
    <m/>
    <m/>
    <s v="G2C"/>
    <s v="Dynamic Data"/>
    <m/>
    <s v="Public Services and engagement"/>
    <s v="Yes"/>
    <x v="1"/>
    <m/>
    <s v="Improved Public Service"/>
    <m/>
    <m/>
    <s v="x"/>
    <s v="x"/>
    <s v="x"/>
    <s v="Open Government Capabilities"/>
    <b v="0"/>
    <m/>
    <m/>
    <m/>
    <m/>
    <m/>
    <m/>
    <m/>
    <s v="Open government capabilities"/>
    <s v="x"/>
    <s v="x"/>
    <m/>
    <s v="https://www.kratid.ee/kasutuslood"/>
    <s v="validated"/>
    <x v="0"/>
  </r>
  <r>
    <n v="417"/>
    <s v="AIWT6-417"/>
    <s v="PPA Information Phone call transcription for customers analysis different languages"/>
    <s v=" "/>
    <m/>
    <s v="Pilot project of Police and Border Guard Board (PPA), use an AI application based on the analysis of customer contacts in several different languages, including Estonian and Russian. During the pilot, the PBGB took on two focuses: directing customers to use more e-channels and improving the display and content of customer information.  _x000a_ The pilot project focused on calls concerning the issuance of documents. This was already known to be the biggest reason customers call. The self-service for applying for identity cards and travel documents created by the PBGB has led a quarter of applications to the e-channel. The analysis carried out indicated that since the request for documents takes place every 5-10 years, a long enough time has passed since the previous procedure that next time the clients will no longer remember the right steps to do. The analysis identified those bottlenecks that prevent customers from getting in trouble and further digitizing the document issuance service."/>
    <x v="0"/>
    <x v="3"/>
    <s v="EE"/>
    <s v="Police and Border Guard Board (PPA)"/>
    <x v="0"/>
    <x v="5"/>
    <x v="9"/>
    <x v="1"/>
    <x v="0"/>
    <m/>
    <x v="5"/>
    <x v="9"/>
    <x v="1"/>
    <x v="0"/>
    <s v="A-MLA"/>
    <s v="7-Migration"/>
    <s v="7c-Migration-authenticity_docs"/>
    <m/>
    <m/>
    <s v="High-risk"/>
    <s v=" 0 Confident"/>
    <m/>
    <m/>
    <s v="Audio Processing"/>
    <x v="2"/>
    <x v="4"/>
    <x v="0"/>
    <m/>
    <m/>
    <m/>
    <s v="G2G"/>
    <s v="Historical Data"/>
    <s v="Historical Data"/>
    <s v="Public Services and engagement"/>
    <m/>
    <x v="0"/>
    <m/>
    <b v="0"/>
    <m/>
    <m/>
    <m/>
    <m/>
    <m/>
    <s v="Improved Administration Efficency"/>
    <s v="Improved Administrative Efficiency"/>
    <m/>
    <s v="x"/>
    <m/>
    <m/>
    <s v="x"/>
    <s v="x"/>
    <m/>
    <b v="0"/>
    <m/>
    <m/>
    <m/>
    <s v="https://www.kratid.ee/ppa-feelingstream"/>
    <s v="validated"/>
    <x v="0"/>
  </r>
  <r>
    <n v="418"/>
    <s v="AIWT6-418"/>
    <s v="Identification of forest tree species, forest clearing and forest height"/>
    <s v="https://www.kratid.ee/kasutuslood"/>
    <m/>
    <s v="Together with the development partner, the Environmental Agency and KEMIT have created a remote forest monitoring information system that enables the keeping of records of forest resources in georeferenced form and the collection and sharing of operational forest information. The created solution is semi-automatic, based partly on machine learning algorithms, partly on visual inspection of remote sensing data and partly on third party software solutions. Remote sensing data are mainly used as source data, but forest notifications, soil maps and other data (incl. Teaching and validation data) are also input. As a result of the processing, all-Estonian map layers are completed for the most important assessment features, such as a raster map of tree vegetation tree species (for identification by main tree species)._x000a_"/>
    <x v="0"/>
    <x v="3"/>
    <s v="EE"/>
    <s v="Environmental Agency"/>
    <x v="0"/>
    <x v="2"/>
    <x v="25"/>
    <x v="3"/>
    <x v="0"/>
    <m/>
    <x v="5"/>
    <x v="6"/>
    <x v="1"/>
    <x v="0"/>
    <s v="A-MLA"/>
    <m/>
    <m/>
    <m/>
    <m/>
    <s v="Minimal-risk"/>
    <s v=" 0 Confident"/>
    <m/>
    <m/>
    <s v="Computer Vision and Identity Recognition"/>
    <x v="2"/>
    <x v="12"/>
    <x v="0"/>
    <m/>
    <m/>
    <m/>
    <s v="G2G"/>
    <s v="Dynamic Data"/>
    <s v="Location Data"/>
    <s v="Smart city"/>
    <m/>
    <x v="0"/>
    <m/>
    <b v="0"/>
    <m/>
    <m/>
    <m/>
    <m/>
    <m/>
    <s v="Improved Administration Efficency"/>
    <s v="Improved Administrative Efficiency"/>
    <m/>
    <s v="x"/>
    <m/>
    <s v="x"/>
    <m/>
    <m/>
    <m/>
    <b v="0"/>
    <m/>
    <m/>
    <m/>
    <s v="https://www.kratid.ee/kasutuslood"/>
    <s v="validated"/>
    <x v="0"/>
  </r>
  <r>
    <n v="419"/>
    <s v="AIWT6-419"/>
    <s v="Transcription Kratt 1247 - Transcribing calls to to crisis number 1247"/>
    <s v=" "/>
    <m/>
    <s v="Kratt begins transcribing calls to 1247._x000a_"/>
    <x v="0"/>
    <x v="3"/>
    <s v="EE"/>
    <m/>
    <x v="0"/>
    <x v="5"/>
    <x v="9"/>
    <x v="1"/>
    <x v="0"/>
    <m/>
    <x v="5"/>
    <x v="9"/>
    <x v="1"/>
    <x v="0"/>
    <s v="A-MLA"/>
    <m/>
    <m/>
    <m/>
    <s v="Focus directly natural persons"/>
    <s v="Limited-risk"/>
    <s v=" 0 Confident"/>
    <m/>
    <m/>
    <s v="Audio Processing"/>
    <x v="1"/>
    <x v="2"/>
    <x v="0"/>
    <m/>
    <m/>
    <m/>
    <s v="G2C"/>
    <s v="Dynamic Data"/>
    <s v="Dynamic Data"/>
    <s v="Internal Management"/>
    <m/>
    <x v="0"/>
    <m/>
    <s v="Improved Public Service"/>
    <s v="x"/>
    <m/>
    <m/>
    <m/>
    <m/>
    <s v="Open Government Capabilities"/>
    <b v="0"/>
    <m/>
    <m/>
    <m/>
    <m/>
    <m/>
    <m/>
    <m/>
    <s v="Open government capabilities"/>
    <s v="x"/>
    <m/>
    <m/>
    <s v="https://www.kratid.ee/kasutuslood"/>
    <s v="validated"/>
    <x v="0"/>
  </r>
  <r>
    <n v="420"/>
    <s v="AIWT6-420"/>
    <s v="Alarm Center Assistant for Risk Assessment"/>
    <s v=" "/>
    <m/>
    <s v="⁠The purpose of the procurement is to carry out development work in order to determine whether and in what way Artificial Intelligence can assist the rescue organizer in determining the risk assessment as a result of preliminary analysis, including time transcription and prototyping of previous emergency call audio files."/>
    <x v="0"/>
    <x v="3"/>
    <s v="EE"/>
    <m/>
    <x v="0"/>
    <x v="5"/>
    <x v="9"/>
    <x v="4"/>
    <x v="0"/>
    <m/>
    <x v="5"/>
    <x v="9"/>
    <x v="0"/>
    <x v="0"/>
    <s v="B-LGA"/>
    <m/>
    <m/>
    <m/>
    <s v="Use critical realtime data"/>
    <s v="Limited-risk"/>
    <s v=" 0 Confident"/>
    <m/>
    <m/>
    <s v="Audio Processing"/>
    <x v="0"/>
    <x v="0"/>
    <x v="0"/>
    <m/>
    <m/>
    <m/>
    <s v="G2G"/>
    <s v="Historical Data"/>
    <s v="Historical Data"/>
    <s v="Public Services and engagement"/>
    <m/>
    <x v="0"/>
    <m/>
    <b v="0"/>
    <m/>
    <m/>
    <m/>
    <m/>
    <m/>
    <s v="Improved Administration Efficency"/>
    <s v="Improved Administrative Efficiency"/>
    <m/>
    <s v="x"/>
    <m/>
    <s v="x"/>
    <m/>
    <m/>
    <m/>
    <b v="0"/>
    <m/>
    <m/>
    <m/>
    <s v="https://www.kratid.ee/kasutuslood"/>
    <s v="validated"/>
    <x v="0"/>
  </r>
  <r>
    <n v="421"/>
    <s v="AIWT6-421"/>
    <s v="Transcription Kratt 112 - Transcribing emergency calls dialed to the emergency number 112"/>
    <s v=" "/>
    <m/>
    <s v="Kratt starts transcribing calls to 112._x000a_"/>
    <x v="0"/>
    <x v="3"/>
    <s v="EE"/>
    <m/>
    <x v="0"/>
    <x v="5"/>
    <x v="9"/>
    <x v="1"/>
    <x v="0"/>
    <m/>
    <x v="5"/>
    <x v="9"/>
    <x v="1"/>
    <x v="0"/>
    <s v="A-MLA"/>
    <m/>
    <m/>
    <m/>
    <s v="Focus directly natural persons"/>
    <s v="Limited-risk"/>
    <s v=" 0 Confident"/>
    <m/>
    <m/>
    <s v="Audio Processing"/>
    <x v="2"/>
    <x v="9"/>
    <x v="0"/>
    <m/>
    <m/>
    <m/>
    <s v="G2C"/>
    <s v="Dynamic Data"/>
    <s v="Dynamic Data"/>
    <s v="Internal Management"/>
    <m/>
    <x v="0"/>
    <m/>
    <s v="Improved Public Service"/>
    <m/>
    <m/>
    <s v="x"/>
    <m/>
    <m/>
    <b v="0"/>
    <b v="0"/>
    <m/>
    <m/>
    <m/>
    <m/>
    <m/>
    <m/>
    <m/>
    <b v="0"/>
    <m/>
    <m/>
    <m/>
    <s v="https://www.kratid.ee/kasutuslood"/>
    <s v="validated"/>
    <x v="0"/>
  </r>
  <r>
    <n v="422"/>
    <s v="AIWT6-422"/>
    <s v="Monitoring and species identification by image recognition"/>
    <s v=" "/>
    <m/>
    <m/>
    <x v="0"/>
    <x v="3"/>
    <s v="EE"/>
    <m/>
    <x v="1"/>
    <x v="10"/>
    <x v="41"/>
    <x v="2"/>
    <x v="4"/>
    <m/>
    <x v="5"/>
    <x v="6"/>
    <x v="0"/>
    <x v="0"/>
    <m/>
    <m/>
    <m/>
    <m/>
    <m/>
    <m/>
    <s v=" 0 Confident"/>
    <m/>
    <m/>
    <m/>
    <x v="4"/>
    <x v="3"/>
    <x v="0"/>
    <m/>
    <m/>
    <m/>
    <m/>
    <m/>
    <m/>
    <m/>
    <m/>
    <x v="0"/>
    <m/>
    <b v="0"/>
    <m/>
    <m/>
    <m/>
    <m/>
    <m/>
    <b v="0"/>
    <b v="0"/>
    <m/>
    <m/>
    <m/>
    <m/>
    <m/>
    <m/>
    <m/>
    <b v="0"/>
    <m/>
    <m/>
    <m/>
    <s v="https://www.kratid.ee/kasutuslood"/>
    <s v="validated"/>
    <x v="1"/>
  </r>
  <r>
    <n v="423"/>
    <s v="AIWT6-423"/>
    <s v="Detected ad detection"/>
    <s v=" "/>
    <m/>
    <m/>
    <x v="0"/>
    <x v="3"/>
    <s v="EE"/>
    <s v="Consumer Protection and Technical Surveillance Authority_x000a_"/>
    <x v="1"/>
    <x v="10"/>
    <x v="41"/>
    <x v="2"/>
    <x v="4"/>
    <m/>
    <x v="5"/>
    <x v="6"/>
    <x v="0"/>
    <x v="0"/>
    <m/>
    <m/>
    <m/>
    <m/>
    <m/>
    <m/>
    <s v=" 0 Confident"/>
    <m/>
    <m/>
    <m/>
    <x v="4"/>
    <x v="3"/>
    <x v="0"/>
    <m/>
    <m/>
    <m/>
    <m/>
    <m/>
    <m/>
    <m/>
    <m/>
    <x v="0"/>
    <m/>
    <b v="0"/>
    <m/>
    <m/>
    <m/>
    <m/>
    <m/>
    <b v="0"/>
    <b v="0"/>
    <m/>
    <m/>
    <m/>
    <m/>
    <m/>
    <m/>
    <m/>
    <b v="0"/>
    <m/>
    <m/>
    <m/>
    <s v="https://www.kratid.ee/kasutuslood"/>
    <s v="validated"/>
    <x v="1"/>
  </r>
  <r>
    <n v="424"/>
    <s v="AIWT6-424"/>
    <s v="Appearance - Identification of objects"/>
    <s v="https://www.kratid.ee/kasutuslood"/>
    <m/>
    <s v="This is an internal development of the National Archives, using image recognition to identify objects. Users can upload photos of their ancestors and receive matches from FOTIS. The photos they upload will identify faces and compare them to more than half a million photos from the 1840s. Out of about 3 million faces, the most similar matches will be returned by email the next day. "/>
    <x v="0"/>
    <x v="3"/>
    <s v="EE"/>
    <s v="National Archives"/>
    <x v="0"/>
    <x v="1"/>
    <x v="1"/>
    <x v="3"/>
    <x v="0"/>
    <m/>
    <x v="5"/>
    <x v="6"/>
    <x v="1"/>
    <x v="0"/>
    <s v="A-MLA"/>
    <m/>
    <m/>
    <m/>
    <m/>
    <s v="Minimal-risk"/>
    <s v=" 0 Confident"/>
    <m/>
    <m/>
    <s v="Computer Vision and Identity Recognition"/>
    <x v="3"/>
    <x v="8"/>
    <x v="0"/>
    <m/>
    <m/>
    <m/>
    <s v="G2C"/>
    <s v="Dynamic Data"/>
    <s v="Historical Data"/>
    <s v="Public Services and engagement"/>
    <m/>
    <x v="0"/>
    <m/>
    <s v="Improved Public Service"/>
    <m/>
    <m/>
    <s v="x"/>
    <s v="x"/>
    <m/>
    <b v="0"/>
    <b v="0"/>
    <m/>
    <m/>
    <m/>
    <m/>
    <m/>
    <m/>
    <m/>
    <b v="0"/>
    <m/>
    <m/>
    <m/>
    <s v="https://www.kratid.ee/kasutuslood"/>
    <s v="validated"/>
    <x v="0"/>
  </r>
  <r>
    <n v="425"/>
    <s v="AIWT6-425"/>
    <s v="Analytics of usability of the state portal"/>
    <s v=" "/>
    <m/>
    <m/>
    <x v="0"/>
    <x v="3"/>
    <s v="EE"/>
    <s v="State Information System Board_x000a_"/>
    <x v="1"/>
    <x v="1"/>
    <x v="26"/>
    <x v="2"/>
    <x v="4"/>
    <m/>
    <x v="4"/>
    <x v="5"/>
    <x v="0"/>
    <x v="0"/>
    <m/>
    <m/>
    <m/>
    <m/>
    <m/>
    <m/>
    <s v=" 0 Confident"/>
    <m/>
    <m/>
    <s v="Machine Learning, Deep Learning"/>
    <x v="4"/>
    <x v="3"/>
    <x v="0"/>
    <m/>
    <m/>
    <m/>
    <m/>
    <m/>
    <m/>
    <m/>
    <m/>
    <x v="0"/>
    <m/>
    <b v="0"/>
    <m/>
    <m/>
    <m/>
    <m/>
    <m/>
    <b v="0"/>
    <b v="0"/>
    <m/>
    <m/>
    <m/>
    <m/>
    <m/>
    <m/>
    <m/>
    <b v="0"/>
    <m/>
    <m/>
    <m/>
    <s v="https://www.kratid.ee/kasutuslood"/>
    <s v="validated"/>
    <x v="1"/>
  </r>
  <r>
    <n v="426"/>
    <s v="AIWT6-426"/>
    <s v="Calculation of forest resources by remote sensing methods"/>
    <s v="https://www.kratid.ee/kasutuslood"/>
    <m/>
    <s v="In the course of the annual Estonian Forest Statistical Inventory (SMI), field measurements have been made on 5,600 plots since 1999. The data provide statistical estimates of the forest resource, which is the basis for national reporting and forest policy-making. The aim of the project is to develop a methodology suitable for the Estonian SMI for the use of multispectral space images and laser scanning data from aircraft in order to obtain forest resource estimates in the form of maps. In the course of the project, solutions are sought to compile maps of estimates of stand species species composition, height and stem volume using accurate measurement data of trees growing on plots as model input. The results are useful both for monitoring forests and for planning economic decisions at the stand level._x000a_"/>
    <x v="0"/>
    <x v="3"/>
    <s v="EE"/>
    <s v="KEMIT and the Environment Agency"/>
    <x v="0"/>
    <x v="2"/>
    <x v="25"/>
    <x v="1"/>
    <x v="0"/>
    <m/>
    <x v="5"/>
    <x v="6"/>
    <x v="1"/>
    <x v="0"/>
    <s v="A-MLA"/>
    <m/>
    <m/>
    <m/>
    <m/>
    <s v="Minimal-risk"/>
    <s v=" 0 Confident"/>
    <m/>
    <m/>
    <s v="Computer Vision and Identity Recognition"/>
    <x v="3"/>
    <x v="8"/>
    <x v="0"/>
    <m/>
    <m/>
    <m/>
    <s v="G2C"/>
    <s v="Dynamic Data"/>
    <s v="Location Data"/>
    <s v="Smart city"/>
    <m/>
    <x v="0"/>
    <m/>
    <s v="Improved Public Service"/>
    <m/>
    <m/>
    <s v="x"/>
    <s v="x"/>
    <m/>
    <b v="0"/>
    <b v="0"/>
    <m/>
    <m/>
    <m/>
    <m/>
    <m/>
    <m/>
    <m/>
    <b v="0"/>
    <m/>
    <m/>
    <m/>
    <s v="https://www.kratid.ee/kasutuslood"/>
    <s v="validated"/>
    <x v="0"/>
  </r>
  <r>
    <n v="427"/>
    <s v="AIWT6-427"/>
    <s v="Water level monitoring in coastal seas and lakes using satellite altimetry"/>
    <s v="https://www.kratid.ee/kasutuslood"/>
    <m/>
    <s v="The project will develop three different prototypes: operational hydrological monitoring of flood satellite information, control of resource charges in peat deposits using radar remote sensing data, and remote water level monitoring data to improve hydrological monitoring and marine forecasting services. Hydrological monitoring includes on-site measurements of water levels and flows at national hydrometric stations. Control of resource fees: From the data of Sentinel-1 it is possible to assess on which deposits and several times a quarter of peat was peeled. This overview provides an opportunity to check the data reflected in the declaration of resource fees. Prototypes of remote sensing of water levels allow the combined use of remote sensing data, forecasting model and Artificial Intelligence to provide better water level information to interested parties and the public._x000a_"/>
    <x v="0"/>
    <x v="3"/>
    <s v="EE"/>
    <m/>
    <x v="0"/>
    <x v="2"/>
    <x v="3"/>
    <x v="4"/>
    <x v="0"/>
    <m/>
    <x v="5"/>
    <x v="6"/>
    <x v="0"/>
    <x v="0"/>
    <s v="C-STA"/>
    <m/>
    <m/>
    <m/>
    <m/>
    <s v="Minimal-risk"/>
    <s v=" 0 Confident"/>
    <m/>
    <m/>
    <s v="Computer Vision and Identity Recognition"/>
    <x v="2"/>
    <x v="4"/>
    <x v="0"/>
    <m/>
    <m/>
    <m/>
    <s v="G2G"/>
    <s v="Dynamic Data"/>
    <s v="Location Data"/>
    <s v="Smart city"/>
    <m/>
    <x v="0"/>
    <m/>
    <b v="0"/>
    <m/>
    <m/>
    <m/>
    <m/>
    <m/>
    <s v="Improved Administration Efficency"/>
    <s v="Improved Administrative Efficiency"/>
    <m/>
    <s v="x"/>
    <m/>
    <s v="x"/>
    <m/>
    <m/>
    <m/>
    <b v="0"/>
    <m/>
    <m/>
    <m/>
    <s v="https://www.kratid.ee/kasutuslood"/>
    <s v="validated"/>
    <x v="0"/>
  </r>
  <r>
    <n v="428"/>
    <s v="AIWT6-428"/>
    <s v="Marakratt - Personal learning path infrastructure "/>
    <s v="https://www.hitsa.ee/personaliseeritud-ope"/>
    <s v="Margus Püüa margus.puua@harno.ee"/>
    <s v="The pilot's objectives are to identify and validate the requirements for the use of shakes and data analytics in personalized learning using data that does not require additional work for the student teacher._x000a_"/>
    <x v="0"/>
    <x v="3"/>
    <s v="EE"/>
    <m/>
    <x v="0"/>
    <x v="9"/>
    <x v="27"/>
    <x v="4"/>
    <x v="0"/>
    <m/>
    <x v="4"/>
    <x v="5"/>
    <x v="0"/>
    <x v="0"/>
    <s v="B-LGA"/>
    <m/>
    <m/>
    <m/>
    <s v="Focus directly natural persons"/>
    <s v="Limited-risk"/>
    <s v=" 0 Confident"/>
    <m/>
    <m/>
    <s v="Machine Learning, Deep Learning"/>
    <x v="0"/>
    <x v="0"/>
    <x v="0"/>
    <m/>
    <m/>
    <m/>
    <s v="G2C"/>
    <s v="Dynamic Data"/>
    <s v="Streaming Data"/>
    <s v="Public Services and engagement"/>
    <m/>
    <x v="0"/>
    <m/>
    <s v="Improved Public Service"/>
    <s v="x"/>
    <m/>
    <m/>
    <m/>
    <m/>
    <s v="Open Government Capabilities"/>
    <b v="0"/>
    <m/>
    <m/>
    <m/>
    <m/>
    <m/>
    <m/>
    <m/>
    <s v="Open government capabilities"/>
    <s v="x"/>
    <m/>
    <m/>
    <s v="https://www.kratid.ee/kasutuslood"/>
    <s v="validated"/>
    <x v="0"/>
  </r>
  <r>
    <n v="429"/>
    <s v="AIWT6-429"/>
    <s v="Salme - Speech recognition in courts"/>
    <s v=" "/>
    <s v="Margit.Roa-Valme@rik.ee"/>
    <s v="Speech recognition software enables the transcription of a written transcript of a hearing ('the transcript'), which is used to draw up the minutes of the hearing, on the basis of both a real-time audio recording of the hearing and a digitally recorded audio recording . ._x000a_"/>
    <x v="0"/>
    <x v="3"/>
    <s v="EE"/>
    <s v="Estonian Court"/>
    <x v="0"/>
    <x v="1"/>
    <x v="5"/>
    <x v="4"/>
    <x v="2"/>
    <m/>
    <x v="5"/>
    <x v="9"/>
    <x v="1"/>
    <x v="0"/>
    <s v="A-MLA"/>
    <s v="8-Justice"/>
    <s v="8-Justice"/>
    <m/>
    <m/>
    <s v="High-risk"/>
    <s v=" 0 Confident"/>
    <m/>
    <m/>
    <s v="Audio Processing"/>
    <x v="0"/>
    <x v="6"/>
    <x v="0"/>
    <m/>
    <m/>
    <m/>
    <s v="G2G"/>
    <s v="Dynamic Data"/>
    <s v="Dynamic Data"/>
    <s v="Internal Management"/>
    <m/>
    <x v="0"/>
    <m/>
    <b v="0"/>
    <m/>
    <m/>
    <m/>
    <m/>
    <m/>
    <s v="Improved Administration Efficency"/>
    <s v="Improved Administrative Efficiency"/>
    <m/>
    <s v="x"/>
    <m/>
    <s v="x"/>
    <m/>
    <m/>
    <m/>
    <b v="0"/>
    <m/>
    <m/>
    <m/>
    <s v="https://www.rik.ee/et/news/2-oktoobril-toimub-rik-kohtute-helisalvestustarkvara-salme-hanke-infopaev"/>
    <s v="validated"/>
    <x v="0"/>
  </r>
  <r>
    <n v="430"/>
    <s v="AIWT6-430"/>
    <s v="Ice map: Statistical characterization of the sea ice extent in the Gulf of Riga (Baltic Sea)"/>
    <s v="https://www.researchgate.net/publication/312241750_Statistical_characterization_of_the_sea_ice_extent_during_different_winter_scenarios_in_the_Gulf_of_Riga_Baltic_Sea_using_optical_remote-sensing_imagery"/>
    <s v="Liis Sipelgas_x000a_Liis.Sipelgas@envir.ee"/>
    <s v="This study focuses on the statistical characterization of ice conditions (extent, sea ice occurrence probability (SIOP), and length of ice season) in the Gulf of Riga, Baltic Sea, using remote-sensing data. The optical remote-sensing data with 250 m resolution acquired by a Moderate Resolution Imaging Spectroradiometer (MODIS) during 2002–2011 were used for statistical characterization of sea ice. A method based on bimodal histogram analysis of remote-sensing reflectance data was developed to discriminate ice from water. In general, ice extent information obtained from MODIS data agrees with the official ice chart data (synthetic aperture radar (SAR) and in situ measurements) and multi-sensor product containing data from microwave and infrared instruments (R² &gt;0.83). However, in case of severe winters and extremely mild winters there are differences in the dates when maximum ice extent is registered. MODIS data can be used for detailed analysis of ice extent in specific basins of Baltic Sea. Depending on the year, the ice season length in the Gulf of Riga ranged from 68 to 146 days, and the maximum ice extent varied greatly from 329 to 15,350 km². SIOP and number of ice days increased significantly in areas where the depth is less than 15 m. Based on negative-degree days and ice cover characteristics (SIOP and ice season length), three winter scenarios were defined: severe (2003, 2006, 2010, and 2011), medium (2004 and 2005), and mild (2007, 2008, and 2009)."/>
    <x v="0"/>
    <x v="3"/>
    <s v="EE"/>
    <s v="Estonian Weather Service"/>
    <x v="0"/>
    <x v="3"/>
    <x v="19"/>
    <x v="4"/>
    <x v="5"/>
    <m/>
    <x v="5"/>
    <x v="6"/>
    <x v="0"/>
    <x v="0"/>
    <s v="C-STA"/>
    <m/>
    <m/>
    <m/>
    <m/>
    <s v="Minimal-risk"/>
    <s v=" 0 Confident"/>
    <m/>
    <m/>
    <s v="Computer Vision and Identity Recognition"/>
    <x v="2"/>
    <x v="9"/>
    <x v="0"/>
    <m/>
    <m/>
    <m/>
    <s v="G2G"/>
    <s v="Dynamic Data"/>
    <s v="Location Data"/>
    <s v="Regulatory research, analysis and monitoring"/>
    <m/>
    <x v="0"/>
    <m/>
    <b v="0"/>
    <m/>
    <m/>
    <m/>
    <m/>
    <m/>
    <s v="Improved Administration Efficency"/>
    <s v="Improved Administrative Efficiency"/>
    <m/>
    <s v="x"/>
    <s v="x"/>
    <m/>
    <m/>
    <m/>
    <m/>
    <b v="0"/>
    <m/>
    <m/>
    <m/>
    <s v="https://www.maaamet.ee/sites/default/files/content-agnes/1_6_liis_sipelgas_kuidas_riigi_ilmateenistus_kasutab_jaakaardi_tegemisel_esthubi_voimalusi_19.03.2019.pdf"/>
    <s v="validated"/>
    <x v="0"/>
  </r>
  <r>
    <n v="431"/>
    <s v="AIWT6-431"/>
    <s v="Automation of Social Insurance Board customer appeals"/>
    <s v="https://www.kratid.ee/ska-feelingstream"/>
    <s v="©2020 kratt@mkm.ee"/>
    <s v="‎The Social Insurance Board, in cooperation with Feelingstream, carried out five pilot projects aimed at analysing customer calls and online conversations in detail and finding patterns in the reasons for customer requests. As part of the pilot, the Feelingstream app transcribed calls from the Social Insurance Board from May to August 2020 (3 months) in Estonian and Russian. The pilot project involved the head of the hotline and two service managers. ‎"/>
    <x v="0"/>
    <x v="3"/>
    <s v="EE"/>
    <s v="Social Insurance Board_x000a_"/>
    <x v="0"/>
    <x v="0"/>
    <x v="14"/>
    <x v="4"/>
    <x v="0"/>
    <m/>
    <x v="3"/>
    <x v="3"/>
    <x v="0"/>
    <x v="0"/>
    <s v="B-LGA"/>
    <s v="5-Services&amp;Benefits"/>
    <m/>
    <m/>
    <s v="Focus directly natural persons"/>
    <s v="Limited-risk"/>
    <s v=" 0 Confident"/>
    <m/>
    <m/>
    <s v="Cognitive Robotics and Process Automation, Connected and Automated Vehicles"/>
    <x v="0"/>
    <x v="1"/>
    <x v="0"/>
    <m/>
    <m/>
    <m/>
    <s v="G2C"/>
    <s v="Historical Data"/>
    <s v="Historical Data"/>
    <s v="Internal Management"/>
    <m/>
    <x v="0"/>
    <s v="Organizational / Sustained Change"/>
    <s v="Improved Public Service"/>
    <m/>
    <s v="x"/>
    <m/>
    <s v="x"/>
    <m/>
    <b v="0"/>
    <b v="0"/>
    <m/>
    <m/>
    <m/>
    <m/>
    <m/>
    <m/>
    <m/>
    <b v="0"/>
    <m/>
    <m/>
    <m/>
    <s v="https://www.kratid.ee/kasutuslood"/>
    <s v="validated"/>
    <x v="0"/>
  </r>
  <r>
    <n v="432"/>
    <s v="AIWT6-432"/>
    <s v="Chatbot"/>
    <s v=" "/>
    <m/>
    <m/>
    <x v="0"/>
    <x v="3"/>
    <s v="EE"/>
    <m/>
    <x v="1"/>
    <x v="10"/>
    <x v="41"/>
    <x v="2"/>
    <x v="4"/>
    <m/>
    <x v="1"/>
    <x v="1"/>
    <x v="0"/>
    <x v="0"/>
    <m/>
    <m/>
    <m/>
    <m/>
    <m/>
    <m/>
    <s v=" 0 Confident"/>
    <m/>
    <m/>
    <m/>
    <x v="4"/>
    <x v="3"/>
    <x v="0"/>
    <m/>
    <m/>
    <m/>
    <m/>
    <m/>
    <m/>
    <m/>
    <m/>
    <x v="0"/>
    <m/>
    <b v="0"/>
    <m/>
    <m/>
    <m/>
    <m/>
    <m/>
    <b v="0"/>
    <b v="0"/>
    <m/>
    <m/>
    <m/>
    <m/>
    <m/>
    <m/>
    <m/>
    <b v="0"/>
    <m/>
    <m/>
    <m/>
    <s v="https://www.kratid.ee/kasutuslood"/>
    <s v="validated"/>
    <x v="1"/>
  </r>
  <r>
    <n v="433"/>
    <s v="AIWT6-433"/>
    <s v="Improving road safety"/>
    <s v=" "/>
    <m/>
    <s v="The objectives of the project are to create a mathematical machine learning model for traffic accident forecasting, to evaluate its accuracy and usability, and to create a prototype of the model._x000a_"/>
    <x v="0"/>
    <x v="3"/>
    <s v="EE"/>
    <s v="Road Administration, Police and Border Guard Board_x000a_"/>
    <x v="1"/>
    <x v="3"/>
    <x v="19"/>
    <x v="2"/>
    <x v="4"/>
    <m/>
    <x v="2"/>
    <x v="10"/>
    <x v="0"/>
    <x v="0"/>
    <m/>
    <m/>
    <m/>
    <m/>
    <m/>
    <m/>
    <s v=" 0 Confident"/>
    <m/>
    <m/>
    <s v="Predictive Analytics, Simulation and Data Visualisation"/>
    <x v="4"/>
    <x v="3"/>
    <x v="0"/>
    <m/>
    <m/>
    <m/>
    <m/>
    <m/>
    <m/>
    <s v="Regulatory research, analysis and monitoring"/>
    <m/>
    <x v="0"/>
    <m/>
    <b v="0"/>
    <m/>
    <m/>
    <m/>
    <m/>
    <m/>
    <b v="0"/>
    <b v="0"/>
    <m/>
    <m/>
    <m/>
    <m/>
    <m/>
    <m/>
    <m/>
    <b v="0"/>
    <m/>
    <m/>
    <m/>
    <s v="https://www.kratid.ee/kasutuslood"/>
    <s v="validated"/>
    <x v="1"/>
  </r>
  <r>
    <n v="434"/>
    <s v="AIWT6-434"/>
    <s v="Identification of flammable dwellings"/>
    <s v="https://www.riigiteataja.ee/en/eli/502022016005/consolide"/>
    <m/>
    <s v="A project under development in Estonia about an AI solution for detection of flammable residential buildings Estonia"/>
    <x v="0"/>
    <x v="3"/>
    <s v="EE"/>
    <s v="Estonian Fire Department_x000a_"/>
    <x v="0"/>
    <x v="5"/>
    <x v="46"/>
    <x v="3"/>
    <x v="0"/>
    <m/>
    <x v="2"/>
    <x v="10"/>
    <x v="0"/>
    <x v="0"/>
    <s v="B-LGA"/>
    <m/>
    <m/>
    <s v="15-VideoSurveillance"/>
    <s v="Focus directly natural persons"/>
    <s v="Limited-risk"/>
    <s v=" 0 Confident"/>
    <m/>
    <m/>
    <s v="Predictive Analytics, Simulation and Data Visualisation"/>
    <x v="3"/>
    <x v="7"/>
    <x v="0"/>
    <m/>
    <m/>
    <m/>
    <s v="G2B"/>
    <s v="Dynamic Data"/>
    <s v="Dynamic Data"/>
    <s v="Regulatory research, analysis and monitoring"/>
    <m/>
    <x v="0"/>
    <m/>
    <s v="Improved Public Service"/>
    <m/>
    <m/>
    <s v="x"/>
    <m/>
    <m/>
    <b v="0"/>
    <b v="0"/>
    <m/>
    <m/>
    <m/>
    <m/>
    <m/>
    <m/>
    <m/>
    <b v="0"/>
    <m/>
    <m/>
    <m/>
    <s v="https://www.kratid.ee/kasutuslood"/>
    <s v="validated"/>
    <x v="0"/>
  </r>
  <r>
    <n v="435"/>
    <s v="AIWT6-435"/>
    <s v="Remote sensing in the construction sector"/>
    <s v=" "/>
    <m/>
    <s v="The aim of remote sensing is to prototype various remote sensing methods and create use cases based on them that could be used by the construction sector._x000a_"/>
    <x v="0"/>
    <x v="3"/>
    <s v="EE"/>
    <s v="Ministry of Economic Affairs and Communications_x000a_"/>
    <x v="1"/>
    <x v="3"/>
    <x v="37"/>
    <x v="2"/>
    <x v="4"/>
    <m/>
    <x v="5"/>
    <x v="6"/>
    <x v="0"/>
    <x v="0"/>
    <m/>
    <m/>
    <m/>
    <m/>
    <m/>
    <m/>
    <s v=" 0 Confident"/>
    <m/>
    <m/>
    <m/>
    <x v="4"/>
    <x v="3"/>
    <x v="0"/>
    <m/>
    <m/>
    <m/>
    <m/>
    <m/>
    <m/>
    <m/>
    <m/>
    <x v="0"/>
    <m/>
    <b v="0"/>
    <m/>
    <m/>
    <m/>
    <m/>
    <m/>
    <b v="0"/>
    <b v="0"/>
    <m/>
    <m/>
    <m/>
    <m/>
    <m/>
    <m/>
    <m/>
    <b v="0"/>
    <m/>
    <m/>
    <m/>
    <s v="https://www.kratid.ee/kasutuslood"/>
    <s v="validated"/>
    <x v="1"/>
  </r>
  <r>
    <n v="436"/>
    <s v="AIWT6-436"/>
    <s v="Crop Identification - Identification of crops from Sentinel-1 and -2 time series"/>
    <s v="https://www.kratid.ee/kasutuslood"/>
    <m/>
    <s v="Within the framework of the RITA1 / 02-52 project “Introduction of remote sensing data in the development and development of public services”, we are developing, together with Estonian universities, a methodology for identifying crops suitable for Estonian conditions._x000a_"/>
    <x v="0"/>
    <x v="3"/>
    <s v="EE"/>
    <m/>
    <x v="0"/>
    <x v="3"/>
    <x v="4"/>
    <x v="4"/>
    <x v="0"/>
    <m/>
    <x v="5"/>
    <x v="6"/>
    <x v="1"/>
    <x v="0"/>
    <s v="A-MLA"/>
    <m/>
    <m/>
    <m/>
    <m/>
    <s v="Minimal-risk"/>
    <s v="-1 Minimal/Limited"/>
    <m/>
    <m/>
    <s v="Computer Vision and Identity Recognition"/>
    <x v="2"/>
    <x v="12"/>
    <x v="0"/>
    <m/>
    <m/>
    <m/>
    <s v="G2G"/>
    <s v="Dynamic Data"/>
    <s v="Location Data"/>
    <s v="Regulatory research, analysis and monitoring"/>
    <m/>
    <x v="0"/>
    <m/>
    <b v="0"/>
    <m/>
    <m/>
    <m/>
    <m/>
    <m/>
    <s v="Improved Administration Efficency"/>
    <s v="Improved Administrative Efficiency"/>
    <m/>
    <s v="x"/>
    <m/>
    <m/>
    <m/>
    <m/>
    <m/>
    <b v="0"/>
    <m/>
    <m/>
    <m/>
    <s v="https://www.kratid.ee/kasutuslood"/>
    <s v="validated"/>
    <x v="0"/>
  </r>
  <r>
    <n v="437"/>
    <s v="AIWT6-437"/>
    <s v="Mapping of flooded areas and moisture regime of bogs from satellite images"/>
    <s v="https://www.kratid.ee/kasutuslood"/>
    <m/>
    <s v="A sustainable implementation plan will be created so that the responsible ministries would be able to carry out research-intensive activities and introduce modern space technologies in Estonia for a longer period of time within the scope of their administration."/>
    <x v="0"/>
    <x v="3"/>
    <s v="EE"/>
    <m/>
    <x v="0"/>
    <x v="2"/>
    <x v="3"/>
    <x v="3"/>
    <x v="0"/>
    <m/>
    <x v="5"/>
    <x v="6"/>
    <x v="1"/>
    <x v="0"/>
    <s v="A-MLA"/>
    <m/>
    <m/>
    <m/>
    <m/>
    <s v="Minimal-risk"/>
    <s v=" 0 Confident"/>
    <m/>
    <m/>
    <s v="Computer Vision and Identity Recognition"/>
    <x v="2"/>
    <x v="9"/>
    <x v="0"/>
    <m/>
    <m/>
    <m/>
    <s v="G2G"/>
    <s v="Historical Data"/>
    <s v="Location Data"/>
    <s v="Smart city"/>
    <m/>
    <x v="0"/>
    <m/>
    <b v="0"/>
    <m/>
    <m/>
    <m/>
    <m/>
    <m/>
    <s v="Improved Administration Efficency"/>
    <s v="Improved Administrative Efficiency"/>
    <m/>
    <s v="x"/>
    <m/>
    <s v="x"/>
    <m/>
    <m/>
    <m/>
    <b v="0"/>
    <m/>
    <m/>
    <m/>
    <s v="https://www.kratid.ee/kasutuslood"/>
    <s v="validated"/>
    <x v="0"/>
  </r>
  <r>
    <n v="438"/>
    <s v="AIWT6-438"/>
    <s v="Remote sensing for landscape fire control"/>
    <s v=" "/>
    <m/>
    <m/>
    <x v="0"/>
    <x v="3"/>
    <s v="EE"/>
    <m/>
    <x v="1"/>
    <x v="5"/>
    <x v="46"/>
    <x v="2"/>
    <x v="4"/>
    <m/>
    <x v="5"/>
    <x v="6"/>
    <x v="0"/>
    <x v="0"/>
    <m/>
    <m/>
    <m/>
    <m/>
    <m/>
    <m/>
    <s v=" 0 Confident"/>
    <m/>
    <m/>
    <m/>
    <x v="4"/>
    <x v="3"/>
    <x v="0"/>
    <m/>
    <m/>
    <m/>
    <m/>
    <m/>
    <m/>
    <m/>
    <m/>
    <x v="0"/>
    <m/>
    <b v="0"/>
    <m/>
    <m/>
    <m/>
    <m/>
    <m/>
    <b v="0"/>
    <b v="0"/>
    <m/>
    <m/>
    <m/>
    <m/>
    <m/>
    <m/>
    <m/>
    <b v="0"/>
    <m/>
    <m/>
    <m/>
    <s v="https://www.kratid.ee/kasutuslood"/>
    <s v="validated"/>
    <x v="1"/>
  </r>
  <r>
    <n v="439"/>
    <s v="AIWT6-439"/>
    <s v="Kratt for internal security agency - Combining video and GIS to identify people "/>
    <s v=" "/>
    <m/>
    <s v="Kratt for internal security agencies. The video stream and GIS data are combined to create an intelligence surveillance and reconnaissance (ISR) tool."/>
    <x v="0"/>
    <x v="3"/>
    <s v="EE"/>
    <m/>
    <x v="0"/>
    <x v="5"/>
    <x v="9"/>
    <x v="1"/>
    <x v="0"/>
    <m/>
    <x v="5"/>
    <x v="6"/>
    <x v="0"/>
    <x v="0"/>
    <s v="C-STA"/>
    <m/>
    <m/>
    <s v="15-VideoSurveillance"/>
    <s v="Focus directly natural persons"/>
    <s v="Limited-risk"/>
    <s v=" 0 Confident"/>
    <m/>
    <m/>
    <s v="Computer Vision and Identity Recognition"/>
    <x v="3"/>
    <x v="8"/>
    <x v="0"/>
    <m/>
    <m/>
    <m/>
    <s v="G2G"/>
    <s v="Dynamic Data"/>
    <s v="Dynamic Data"/>
    <s v="Enforcement"/>
    <m/>
    <x v="0"/>
    <m/>
    <b v="0"/>
    <m/>
    <m/>
    <m/>
    <m/>
    <m/>
    <s v="Improved Administration Efficency"/>
    <s v="Improved Administrative Efficiency"/>
    <m/>
    <s v="x"/>
    <m/>
    <s v="x"/>
    <m/>
    <m/>
    <m/>
    <b v="0"/>
    <m/>
    <m/>
    <m/>
    <s v="https://www.kratid.ee/kasutuslood"/>
    <s v="validated"/>
    <x v="0"/>
  </r>
  <r>
    <n v="440"/>
    <s v="AIWT6-440"/>
    <s v="Automatic border control - Facial Recognition at border controls"/>
    <s v=" "/>
    <m/>
    <s v="Estonian border checkpoints come with a facial recognition solution and automatic border control gates._x000a_"/>
    <x v="0"/>
    <x v="3"/>
    <s v="EE"/>
    <m/>
    <x v="0"/>
    <x v="5"/>
    <x v="9"/>
    <x v="4"/>
    <x v="0"/>
    <m/>
    <x v="5"/>
    <x v="6"/>
    <x v="1"/>
    <x v="0"/>
    <s v="A-MLA"/>
    <s v="1-Biometrics"/>
    <s v="1-Biometrics"/>
    <m/>
    <m/>
    <s v="High-risk"/>
    <s v=" 0 Confident"/>
    <m/>
    <m/>
    <s v="Computer Vision and Identity Recognition"/>
    <x v="3"/>
    <x v="8"/>
    <x v="0"/>
    <m/>
    <m/>
    <m/>
    <s v="G2G"/>
    <s v="Dynamic Data"/>
    <s v="Dynamic Data"/>
    <s v="Public Services and engagement"/>
    <m/>
    <x v="0"/>
    <m/>
    <s v="Improved Public Service"/>
    <m/>
    <m/>
    <s v="x"/>
    <m/>
    <m/>
    <b v="0"/>
    <b v="0"/>
    <m/>
    <m/>
    <m/>
    <m/>
    <m/>
    <m/>
    <m/>
    <b v="0"/>
    <m/>
    <m/>
    <m/>
    <s v="https://www.err.ee/1112855/eesti-piiripunktidesse-tulevad-naotuvastuslahendus-ja-automaatsed-piirikontrolli-varavad"/>
    <s v="validated"/>
    <x v="0"/>
  </r>
  <r>
    <n v="441"/>
    <s v="AIWT6-441"/>
    <s v="Chatbot National Library - Help find the correct information"/>
    <s v="https://www.kratid.ee/kasutuslood"/>
    <m/>
    <s v="The aim of the project is to increase the availability of library services and speed up the flow of information._x000a_"/>
    <x v="0"/>
    <x v="3"/>
    <s v="EE"/>
    <s v="National Library_x000a_"/>
    <x v="0"/>
    <x v="1"/>
    <x v="1"/>
    <x v="4"/>
    <x v="0"/>
    <m/>
    <x v="1"/>
    <x v="1"/>
    <x v="0"/>
    <x v="1"/>
    <s v="B-LGA"/>
    <m/>
    <m/>
    <m/>
    <m/>
    <s v="Minimal-risk"/>
    <s v=" 0 Confident"/>
    <m/>
    <m/>
    <s v="Chatbots, Intelligent Digital Assistants, Virtual Agents and Recommendation Systems"/>
    <x v="0"/>
    <x v="6"/>
    <x v="0"/>
    <m/>
    <m/>
    <m/>
    <s v="G2C"/>
    <s v="Dynamic Data"/>
    <s v="Dynamic Data"/>
    <s v="Public Services and engagement"/>
    <m/>
    <x v="0"/>
    <m/>
    <s v="Improved Public Service"/>
    <s v="x"/>
    <m/>
    <s v="x"/>
    <m/>
    <m/>
    <b v="0"/>
    <b v="0"/>
    <m/>
    <m/>
    <m/>
    <m/>
    <m/>
    <m/>
    <m/>
    <b v="0"/>
    <m/>
    <m/>
    <m/>
    <s v="https://www.kratid.ee/kasutuslood"/>
    <s v="validated"/>
    <x v="0"/>
  </r>
  <r>
    <n v="442"/>
    <s v="AIWT6-442"/>
    <s v="Automatic keyword tagging of publications"/>
    <s v=" "/>
    <m/>
    <m/>
    <x v="0"/>
    <x v="3"/>
    <s v="EE"/>
    <s v="National Library_x000a_"/>
    <x v="1"/>
    <x v="1"/>
    <x v="1"/>
    <x v="2"/>
    <x v="4"/>
    <m/>
    <x v="2"/>
    <x v="10"/>
    <x v="0"/>
    <x v="0"/>
    <m/>
    <m/>
    <m/>
    <m/>
    <m/>
    <m/>
    <s v=" 0 Confident"/>
    <m/>
    <m/>
    <s v="AI-empowered Knowledge Management"/>
    <x v="4"/>
    <x v="3"/>
    <x v="0"/>
    <m/>
    <m/>
    <m/>
    <m/>
    <m/>
    <m/>
    <s v="Public Services and engagement"/>
    <m/>
    <x v="0"/>
    <m/>
    <b v="0"/>
    <m/>
    <m/>
    <m/>
    <m/>
    <m/>
    <b v="0"/>
    <b v="0"/>
    <m/>
    <m/>
    <m/>
    <m/>
    <m/>
    <m/>
    <m/>
    <b v="0"/>
    <m/>
    <m/>
    <m/>
    <s v="https://www.kratid.ee/kasutuslood"/>
    <s v="validated"/>
    <x v="1"/>
  </r>
  <r>
    <n v="443"/>
    <s v="AIWT6-443"/>
    <s v="Kratt Säll - Organising museum inventory"/>
    <s v="https://www.muinsuskaitseamet.ee/ru/node/1932"/>
    <m/>
    <s v="The National Heritage Board, together with pilot museums, will test the Artificial Intelligence of conservation and inventory Kratt Säll, which will make museum inventories more convenient and faster. Today, it takes an average of 19 minutes for two people to make an inventory of one museum in the Museum Information System. For example, in a future shared repository or larger museums, inventorying a 2.5 million object will take 47.5 million minutes, or 90.3 years. This time is also the reason why it is often not possible to ensure the long-term preservation of all museum objects. One of the most important goals is to find a smart solution for controlling the condition and location of museums, based on the physical characteristics of each museum (eg material, age, condition) and the storage environment of the museum to determine the need and interval for inspections. If successful, this would allow time-consuming inventories to be abandoned in the future and replaced by needs-based controls. With the help of Kratt Säll, we want to take inventories and condition surveys of museums to a new level. The use of krat changes the traditional and very time-consuming work step, giving the custodian the information they need to make decisions quickly. It predicts the aging processes of the museum and indicates objects that would need immediate preservation or rapid intervention."/>
    <x v="0"/>
    <x v="3"/>
    <s v="EE"/>
    <s v="National Heritage Board_x000a_"/>
    <x v="0"/>
    <x v="7"/>
    <x v="47"/>
    <x v="1"/>
    <x v="0"/>
    <m/>
    <x v="4"/>
    <x v="5"/>
    <x v="0"/>
    <x v="0"/>
    <s v="B-LGA"/>
    <m/>
    <m/>
    <m/>
    <m/>
    <s v="Minimal-risk"/>
    <s v=" 0 Confident"/>
    <m/>
    <m/>
    <s v="Machine Learning, Deep Learning"/>
    <x v="1"/>
    <x v="5"/>
    <x v="0"/>
    <m/>
    <m/>
    <m/>
    <s v="G2G"/>
    <s v="Historical Data"/>
    <s v="Historical Data"/>
    <s v="Internal Management"/>
    <m/>
    <x v="7"/>
    <m/>
    <b v="0"/>
    <m/>
    <m/>
    <m/>
    <m/>
    <m/>
    <s v="Improved Administration Efficency"/>
    <s v="Improved Administrative Efficiency"/>
    <m/>
    <m/>
    <s v="x"/>
    <m/>
    <m/>
    <m/>
    <m/>
    <b v="0"/>
    <m/>
    <m/>
    <m/>
    <s v="https://www.muinsuskaitseamet.ee/ru/node/1932"/>
    <s v="validated"/>
    <x v="0"/>
  </r>
  <r>
    <n v="444"/>
    <s v="AIWT6-444"/>
    <s v="Kratt Folli - Recognition of museum objects "/>
    <s v="https://www.kratid.ee/kasutuslood"/>
    <m/>
    <s v="The National Heritage Board, together with pilot museums, will test the Artificial Intelligence  Folli. The preliminary application for the project was declared compliant by the State Information System Board. The National Heritage Board will start preparing the procurement in order to start the analysis and prototyping of the search in case of a positive decision. The project analyzes how museums can be described as kratt and creates a prototype called Folli, who is like a real museum worker, because Folli recognizes what is depicted in the picture and makes this information available to us. The prototype will be developed and tested in collaboration with pilot museums and volunteers. More than 10 Estonian museums have given up as pilot museums, and other memory institutions have also shown interest. The aim of the project is to take an important step towards automating the description of a museum. Image recognition has been practiced in both memory institutions and the private sector, but it is more about experiments or looking for solutions to individual questions (eg whether there is a man or a woman in the image). The analysis to be created must find answers to the questions of how to develop a chatbot that recognizes objects, activities and themes in images. However, the prototype can already find answers to some questions that need to be solved."/>
    <x v="0"/>
    <x v="3"/>
    <s v="EE"/>
    <s v="National Heritage Board_x000a_"/>
    <x v="0"/>
    <x v="7"/>
    <x v="47"/>
    <x v="4"/>
    <x v="0"/>
    <m/>
    <x v="5"/>
    <x v="6"/>
    <x v="1"/>
    <x v="0"/>
    <s v="A-MLA"/>
    <m/>
    <m/>
    <m/>
    <m/>
    <s v="Minimal-risk"/>
    <s v=" 0 Confident"/>
    <m/>
    <m/>
    <s v="Computer Vision and Identity Recognition"/>
    <x v="1"/>
    <x v="5"/>
    <x v="0"/>
    <m/>
    <m/>
    <m/>
    <s v="G2G"/>
    <s v="Dynamic Data"/>
    <s v="Dynamic Data"/>
    <s v="Public Services and engagement"/>
    <m/>
    <x v="0"/>
    <m/>
    <b v="0"/>
    <m/>
    <m/>
    <m/>
    <m/>
    <m/>
    <s v="Improved Administration Efficency"/>
    <s v="Improved Administrative Efficiency"/>
    <m/>
    <s v="x"/>
    <m/>
    <m/>
    <m/>
    <m/>
    <m/>
    <b v="0"/>
    <m/>
    <m/>
    <m/>
    <s v="https://www.kratid.ee/kasutuslood"/>
    <s v="validated"/>
    <x v="0"/>
  </r>
  <r>
    <n v="445"/>
    <s v="AIWT6-445"/>
    <s v="Kratt for analyzing customer conversations - Finding the root causes of customer inquiries"/>
    <s v=" "/>
    <m/>
    <s v="Feelingstream has created an application based on Artificial Intelligence, which is based on the analysis of customer contacts in several different languages, including Estonian and Russian. The Unemployment Insurance Fund and Feelingstream worked together to create a pilot, the aim of which was to find the root causes of customer inquiries and thereby reduce the number of calls. As part of the pilot, the Feelingstream application Unemployment Insurance Fund transcribed calls from April to August 2019 (5 months).  The main reason for calling with the chosen type of support was related to the receipt of grants. From a human point of view, it is very clear why issues related to the receipt of money arise and the volume of calls is therefore significantly higher at the beginning of the month. Following the pilot project, work was carried out to improve e-environments and there were other findings that continued to work to improve the customer experience."/>
    <x v="0"/>
    <x v="3"/>
    <s v="EE"/>
    <s v="Unemployment Insurance Fund"/>
    <x v="0"/>
    <x v="0"/>
    <x v="0"/>
    <x v="4"/>
    <x v="0"/>
    <m/>
    <x v="1"/>
    <x v="1"/>
    <x v="1"/>
    <x v="6"/>
    <s v="A-MLA"/>
    <m/>
    <m/>
    <m/>
    <s v="Focus directly natural persons"/>
    <s v="Limited-risk"/>
    <s v=" 0 Confident"/>
    <m/>
    <m/>
    <s v="Natural Language Processing, Text Mining and Speech Analytics"/>
    <x v="0"/>
    <x v="0"/>
    <x v="0"/>
    <m/>
    <m/>
    <m/>
    <s v="G2C"/>
    <s v="Historical Data"/>
    <s v="Historical Data"/>
    <s v="Public Services and engagement"/>
    <m/>
    <x v="0"/>
    <m/>
    <s v="Improved Public Service"/>
    <m/>
    <s v="x"/>
    <m/>
    <m/>
    <m/>
    <s v="Open Government Capabilities"/>
    <b v="0"/>
    <m/>
    <m/>
    <m/>
    <m/>
    <m/>
    <m/>
    <m/>
    <s v="Open government capabilities"/>
    <s v="x"/>
    <m/>
    <m/>
    <s v="https://www.kratid.ee/kasutuslood"/>
    <s v="validated"/>
    <x v="0"/>
  </r>
  <r>
    <n v="446"/>
    <s v="AIWT6-446"/>
    <s v="Text-to-speech synthesis in Estonian"/>
    <s v="https://www.kratid.ee/kasutuslood"/>
    <m/>
    <s v="Cooperation with the University of Tartu is the ongoing project &quot;Estonian speech synthesis with neural networks&quot;, the aim of which is to create new synthesized voices using the neural network method. The aim of the EKI speech synthesis project &quot;Expressive and diverse speech synthesis in Estonian&quot; is to achieve a significantly more natural and expressive output speech, which, as a long-term goal, enables wider use of speech synthesis due to better quality. As a result of the project, expressive and diverse synthesis voices created by different methods have been and will be completed, which meet the expectations of different target groups and can be used for various purposes._x000a_"/>
    <x v="0"/>
    <x v="3"/>
    <s v="EE"/>
    <m/>
    <x v="2"/>
    <x v="1"/>
    <x v="2"/>
    <x v="4"/>
    <x v="0"/>
    <m/>
    <x v="0"/>
    <x v="0"/>
    <x v="1"/>
    <x v="0"/>
    <s v="A-MLA"/>
    <m/>
    <m/>
    <m/>
    <m/>
    <s v="Minimal-risk"/>
    <s v=" 0 Confident"/>
    <m/>
    <m/>
    <m/>
    <x v="1"/>
    <x v="2"/>
    <x v="0"/>
    <m/>
    <m/>
    <m/>
    <s v="G2G"/>
    <s v="Dynamic Data"/>
    <s v="Dynamic Data"/>
    <s v="Public Services and engagement"/>
    <m/>
    <x v="0"/>
    <m/>
    <b v="0"/>
    <m/>
    <m/>
    <m/>
    <m/>
    <m/>
    <s v="Improved Administration Efficency"/>
    <s v="Improved Administrative Efficiency"/>
    <m/>
    <m/>
    <m/>
    <m/>
    <s v="x"/>
    <m/>
    <m/>
    <b v="0"/>
    <m/>
    <m/>
    <m/>
    <s v="https://www.kratid.ee/kasutuslood"/>
    <s v="validated"/>
    <x v="0"/>
  </r>
  <r>
    <n v="447"/>
    <s v="AIWT6-447"/>
    <s v="Effective tax collection - Identifying companies or person in need for inspection"/>
    <m/>
    <m/>
    <s v=" The Tax and Customs Board (MTA) has begun to analyze whether Artificial Intelligence could be used for more efficient tax collection. In particular, the system could identify which companies are most likely to be envelope payers. The aim would be to establish a model that would make it easier to determine the probability of paying an envelope salary through information provided on tax returns (such as turnover) and help to better find suitable objects, ie companies to be inspected."/>
    <x v="0"/>
    <x v="3"/>
    <s v="EE"/>
    <s v="Tax and Customs Board_x000a_"/>
    <x v="0"/>
    <x v="1"/>
    <x v="1"/>
    <x v="4"/>
    <x v="0"/>
    <m/>
    <x v="2"/>
    <x v="10"/>
    <x v="0"/>
    <x v="0"/>
    <s v="B-LGA"/>
    <m/>
    <m/>
    <m/>
    <s v="Focus directly natural persons"/>
    <s v="Limited-risk"/>
    <s v=" 0 Confident"/>
    <m/>
    <m/>
    <s v="Predictive Analytics, Simulation and Data Visualisation"/>
    <x v="3"/>
    <x v="13"/>
    <x v="0"/>
    <m/>
    <m/>
    <m/>
    <s v="G2C"/>
    <s v="Dynamic Data"/>
    <s v="Dynamic Data"/>
    <s v="Enforcement"/>
    <m/>
    <x v="0"/>
    <m/>
    <s v="Improved Public Service"/>
    <m/>
    <m/>
    <s v="x"/>
    <s v="x"/>
    <m/>
    <s v="Open Government Capabilities"/>
    <b v="0"/>
    <m/>
    <m/>
    <m/>
    <m/>
    <m/>
    <m/>
    <m/>
    <s v="Open government capabilities"/>
    <s v="x"/>
    <m/>
    <m/>
    <s v="https://www.kratid.ee/kasutuslood"/>
    <s v="validated"/>
    <x v="0"/>
  </r>
  <r>
    <n v="448"/>
    <s v="AIWT6-448"/>
    <s v="Auwi SaaS - Real-time AI-run analysis from millions of message "/>
    <s v=" "/>
    <m/>
    <s v="Aiwo SaaS service offers a real-time and unbiased AI-run analysis from millions of messages to clear dashboards and actionable findings. The Finnish Ministry for Foreign Affairs of Finland uses the AiWo Digital platform to analysis Coronavirus discussions on twitter"/>
    <x v="0"/>
    <x v="7"/>
    <s v="FI"/>
    <s v="Ministry for Foreign Affairs of Finland"/>
    <x v="0"/>
    <x v="1"/>
    <x v="26"/>
    <x v="3"/>
    <x v="2"/>
    <m/>
    <x v="1"/>
    <x v="1"/>
    <x v="1"/>
    <x v="6"/>
    <s v="A-MLA"/>
    <m/>
    <m/>
    <m/>
    <s v="Use critical realtime data"/>
    <s v="Limited-risk"/>
    <s v=" 0 Confident"/>
    <m/>
    <m/>
    <s v="Natural Language Processing, Text Mining and Speech Analytics"/>
    <x v="2"/>
    <x v="9"/>
    <x v="0"/>
    <m/>
    <m/>
    <m/>
    <s v="G2G"/>
    <s v="Historical Data"/>
    <s v="Historical Data"/>
    <s v="Regulatory research, analysis and monitoring"/>
    <m/>
    <x v="0"/>
    <m/>
    <b v="0"/>
    <m/>
    <m/>
    <m/>
    <m/>
    <m/>
    <s v="Improved Administration Efficency"/>
    <s v="Improved Administrative Efficiency"/>
    <m/>
    <s v="x"/>
    <m/>
    <s v="x"/>
    <m/>
    <m/>
    <m/>
    <b v="0"/>
    <m/>
    <m/>
    <m/>
    <s v="https://faia.fi/market-research/"/>
    <s v="validated"/>
    <x v="0"/>
  </r>
  <r>
    <n v="449"/>
    <s v="AIWT6-449"/>
    <s v="Predicting Heat Energy Consumption"/>
    <s v="https://faia.fi/market-research/"/>
    <m/>
    <s v="The AI solution predicts energy consumption levels based on historical data and local weather forecasts, reducing errors between the forecast and actual heat demand by a third It is used in Helen, a Finnish energy production company. "/>
    <x v="3"/>
    <x v="7"/>
    <s v="FI"/>
    <s v="Helen"/>
    <x v="3"/>
    <x v="3"/>
    <x v="33"/>
    <x v="1"/>
    <x v="2"/>
    <m/>
    <x v="2"/>
    <x v="10"/>
    <x v="0"/>
    <x v="0"/>
    <s v="B-LGA"/>
    <m/>
    <m/>
    <m/>
    <m/>
    <s v="Minimal-risk"/>
    <s v=" 0 Confident"/>
    <m/>
    <m/>
    <s v="Predictive Analytics, Simulation and Data Visualisation"/>
    <x v="2"/>
    <x v="12"/>
    <x v="0"/>
    <m/>
    <m/>
    <m/>
    <s v="G2G"/>
    <s v="Historical Data"/>
    <s v="Historical Data"/>
    <s v="Public Services and engagement"/>
    <m/>
    <x v="0"/>
    <m/>
    <b v="0"/>
    <m/>
    <m/>
    <m/>
    <m/>
    <m/>
    <s v="Improved Administration Efficency"/>
    <s v="Improved Administrative Efficiency"/>
    <s v="x"/>
    <m/>
    <s v="x"/>
    <m/>
    <m/>
    <m/>
    <m/>
    <b v="0"/>
    <m/>
    <m/>
    <m/>
    <s v="https://faia.fi/market-research/"/>
    <s v="validated"/>
    <x v="0"/>
  </r>
  <r>
    <n v="450"/>
    <s v="AIWT6-450"/>
    <s v="Sewage - Improving Sewage Pipe Network predicting sewer blockages"/>
    <s v=" Sewage - Improving Sewage Pipe Network predicting sewer blockages"/>
    <s v="Kia Aksela_x000a_Head of Department, HSY Network"/>
    <s v="The AI solution predicts possible blockages in Helsinki Region Environmental Services Authority HSY’s sewage network, spanning over 3000 kilometers. With the intelligent solution, HSY is able to prevent one third of blockages on an annual basis as sewer cleaning can be targeted on blockage-prone drain ranges suggested by the AI solution. The solution is used in Helsinki Region Environmental Services Authority. The experience showed that the AI is able to predict blockages efficiently, and up to a third of the blockages could be avoided. "/>
    <x v="2"/>
    <x v="7"/>
    <s v="FI1B"/>
    <s v="Helsinki Region Environmental Services Authority HSY"/>
    <x v="4"/>
    <x v="8"/>
    <x v="17"/>
    <x v="1"/>
    <x v="0"/>
    <m/>
    <x v="2"/>
    <x v="10"/>
    <x v="0"/>
    <x v="0"/>
    <s v="B-LGA"/>
    <s v="2-CritInfrastruct"/>
    <s v="2-CritInfrastruct"/>
    <m/>
    <m/>
    <s v="Minimal-risk"/>
    <s v="-1 Minimal/Limited"/>
    <m/>
    <m/>
    <s v="Predictive Analytics, Simulation and Data Visualisation"/>
    <x v="2"/>
    <x v="12"/>
    <x v="0"/>
    <m/>
    <m/>
    <m/>
    <s v="G2B"/>
    <s v="Historical Data"/>
    <s v="Location Data"/>
    <s v="Internal Management"/>
    <m/>
    <x v="0"/>
    <m/>
    <s v="Improved Public Service"/>
    <m/>
    <m/>
    <s v="x"/>
    <s v="x"/>
    <m/>
    <b v="0"/>
    <b v="0"/>
    <m/>
    <m/>
    <m/>
    <m/>
    <m/>
    <m/>
    <m/>
    <b v="0"/>
    <m/>
    <m/>
    <m/>
    <s v="https://faia.fi/market-research/"/>
    <s v="validated"/>
    <x v="0"/>
  </r>
  <r>
    <n v="451"/>
    <s v="AIWT6-451"/>
    <s v="Optimize the processing of reports of adverse health events"/>
    <s v=" "/>
    <m/>
    <s v="Using the data from all the reports of adverse health events, the AI ​​will make it possible to classify the reports, extract the relevant business concepts and detect anomalies in the reports.  "/>
    <x v="0"/>
    <x v="11"/>
    <s v="FR"/>
    <s v="General Directorate of Health "/>
    <x v="0"/>
    <x v="4"/>
    <x v="21"/>
    <x v="4"/>
    <x v="2"/>
    <m/>
    <x v="0"/>
    <x v="0"/>
    <x v="0"/>
    <x v="0"/>
    <s v="A-MLA"/>
    <m/>
    <m/>
    <s v="12-ClinicalUse"/>
    <m/>
    <s v="High-risk"/>
    <s v=" 0 Confident"/>
    <s v="A11-Medical devices, Reg. (EU) 2017/745"/>
    <m/>
    <s v="Machine Learning, Deep Learning"/>
    <x v="2"/>
    <x v="9"/>
    <x v="0"/>
    <m/>
    <m/>
    <m/>
    <s v="G2G"/>
    <s v="Historical Data"/>
    <s v="Historical Data"/>
    <s v="Enforcement"/>
    <m/>
    <x v="0"/>
    <s v="Incremental / Technical Change"/>
    <b v="0"/>
    <m/>
    <m/>
    <m/>
    <m/>
    <m/>
    <s v="Improved Administration Efficency"/>
    <s v="Improved Administrative Efficiency"/>
    <m/>
    <m/>
    <s v="x"/>
    <m/>
    <m/>
    <m/>
    <m/>
    <b v="0"/>
    <m/>
    <m/>
    <m/>
    <s v="https://www.etalab.gouv.fr/intelligence-artificielle-decouvrez-les-15-nouveaux-projets-selectionnes"/>
    <s v="validated"/>
    <x v="0"/>
  </r>
  <r>
    <n v="452"/>
    <s v="AIWT6-452"/>
    <s v="Facilitate access to patient information - Semantic search in patient records "/>
    <s v=" "/>
    <m/>
    <s v="The AI ​​will allow a semantic search in the computerized patient record to allow the healthcare staff to find and visualize the information on the patient. The prototype will facilitate the work of nursing staff and reduce the loss of time associated with finding information on the patient._x000a_"/>
    <x v="0"/>
    <x v="11"/>
    <s v="FR"/>
    <s v="Bordeaux University Hospital Center"/>
    <x v="0"/>
    <x v="4"/>
    <x v="21"/>
    <x v="4"/>
    <x v="7"/>
    <m/>
    <x v="4"/>
    <x v="7"/>
    <x v="0"/>
    <x v="0"/>
    <m/>
    <m/>
    <m/>
    <s v="12-ClinicalUse"/>
    <m/>
    <s v="High-risk"/>
    <s v=" 0 Confident"/>
    <m/>
    <m/>
    <s v="AI-empowered Knowledge Management"/>
    <x v="1"/>
    <x v="2"/>
    <x v="0"/>
    <m/>
    <m/>
    <m/>
    <s v="G2G"/>
    <s v="Dynamic Data"/>
    <s v="Streaming Data"/>
    <s v="Internal Management"/>
    <m/>
    <x v="7"/>
    <s v="Incremental / Technical Change"/>
    <b v="0"/>
    <m/>
    <m/>
    <m/>
    <m/>
    <m/>
    <s v="Improved Administration Efficency"/>
    <s v="Improved Administrative Efficiency"/>
    <m/>
    <m/>
    <s v="x"/>
    <m/>
    <m/>
    <m/>
    <m/>
    <b v="0"/>
    <m/>
    <m/>
    <m/>
    <s v="https://www.etalab.gouv.fr/intelligence-artificielle-decouvrez-les-15-nouveaux-projets-selectionnes"/>
    <s v="validated"/>
    <x v="0"/>
  </r>
  <r>
    <n v="453"/>
    <s v="AIWT6-453"/>
    <s v="Ionizing radiation exposure monitoring information system (SISERI)"/>
    <s v="https://siseri.irsn.fr/about-siseri"/>
    <m/>
    <s v="Using data from the ionizing radiation exposure monitoring information system (SISERI), AI will allow personalized monitoring of workers' exposure to ionizing radiation and easier detection of anomalies."/>
    <x v="0"/>
    <x v="11"/>
    <s v="FR"/>
    <s v="Institute for Radiation Protection and Nuclear Safet"/>
    <x v="0"/>
    <x v="4"/>
    <x v="21"/>
    <x v="4"/>
    <x v="2"/>
    <m/>
    <x v="2"/>
    <x v="10"/>
    <x v="0"/>
    <x v="0"/>
    <s v="B-LGA"/>
    <m/>
    <m/>
    <s v="12-ClinicalUse"/>
    <m/>
    <s v="High-risk"/>
    <s v=" 0 Confident"/>
    <s v="A11-Medical devices, Reg. (EU) 2017/745"/>
    <m/>
    <s v="Predictive Analytics, Simulation and Data Visualisation"/>
    <x v="3"/>
    <x v="11"/>
    <x v="0"/>
    <m/>
    <m/>
    <m/>
    <s v="G2G"/>
    <s v="Historical Data"/>
    <s v="Dynamic Data"/>
    <s v="Internal Management"/>
    <m/>
    <x v="0"/>
    <s v="Incremental / Technical Change"/>
    <b v="0"/>
    <m/>
    <m/>
    <m/>
    <m/>
    <m/>
    <s v="Improved Administration Efficency"/>
    <s v="Improved Administrative Efficiency"/>
    <m/>
    <m/>
    <s v="x"/>
    <m/>
    <m/>
    <m/>
    <m/>
    <b v="0"/>
    <m/>
    <m/>
    <m/>
    <s v="https://www.etalab.gouv.fr/intelligence-artificielle-decouvrez-les-15-nouveaux-projets-selectionnes"/>
    <s v="validated"/>
    <x v="0"/>
  </r>
  <r>
    <n v="454"/>
    <s v="AIWT6-454"/>
    <s v="Acts - Develop Artificial Intelligence in dematerialized legality control"/>
    <s v=" "/>
    <m/>
    <s v="Using data from the @ctes (Acts) application, the AI ​​will simplify the work of agents in the prefecture, by automatically sorting transmissible and non-transmissible acts and by detecting the information to be checked as a priority._x000a_"/>
    <x v="0"/>
    <x v="11"/>
    <s v="FR"/>
    <s v="General Directorate of Local Authorities ."/>
    <x v="0"/>
    <x v="1"/>
    <x v="1"/>
    <x v="4"/>
    <x v="2"/>
    <m/>
    <x v="2"/>
    <x v="10"/>
    <x v="0"/>
    <x v="0"/>
    <s v="B-LGA"/>
    <s v="6-LawEnforcement"/>
    <m/>
    <m/>
    <s v="Focus directly natural persons"/>
    <s v="Limited-risk"/>
    <s v="-2 High/Limited"/>
    <m/>
    <m/>
    <s v="Predictive Analytics, Simulation and Data Visualisation"/>
    <x v="1"/>
    <x v="5"/>
    <x v="0"/>
    <m/>
    <m/>
    <m/>
    <s v="G2G"/>
    <s v="Dynamic Data"/>
    <s v="Streaming Data"/>
    <s v="Enforcement"/>
    <m/>
    <x v="1"/>
    <s v="Incremental / Technical Change"/>
    <b v="0"/>
    <m/>
    <m/>
    <m/>
    <m/>
    <m/>
    <s v="Improved Administration Efficency"/>
    <s v="Improved Administrative Efficiency"/>
    <m/>
    <m/>
    <s v="x"/>
    <m/>
    <m/>
    <m/>
    <m/>
    <s v="Open government capabilities"/>
    <s v="x"/>
    <m/>
    <m/>
    <s v="https://www.etalab.gouv.fr/intelligence-artificielle-decouvrez-les-15-nouveaux-projets-selectionnes"/>
    <s v="validated"/>
    <x v="0"/>
  </r>
  <r>
    <n v="455"/>
    <s v="AIWT6-455"/>
    <s v="Improve the online pre-complaint system - Detecting infringements automatically "/>
    <s v="https://www.etalab.gouv.fr/intelligence-artificielle-decouvrez-les-15-nouveaux-projets-selectionnes"/>
    <m/>
    <s v="By automatically detecting infringements from online pre-complaints and identifying additional questions to ask the user, AI will transform online pre-complaints into qualified complaints, which will save time. both for complainants and gendarmerie officers._x000a_"/>
    <x v="0"/>
    <x v="11"/>
    <s v="FR"/>
    <s v="General Directorate of the National Gendarmerie "/>
    <x v="0"/>
    <x v="5"/>
    <x v="9"/>
    <x v="4"/>
    <x v="2"/>
    <m/>
    <x v="1"/>
    <x v="1"/>
    <x v="1"/>
    <x v="6"/>
    <s v="A-MLA"/>
    <m/>
    <m/>
    <m/>
    <m/>
    <s v="Minimal-risk"/>
    <s v="-1 Minimal/Limited"/>
    <m/>
    <m/>
    <s v="Natural Language Processing, Text Mining and Speech Analytics"/>
    <x v="3"/>
    <x v="7"/>
    <x v="0"/>
    <m/>
    <m/>
    <m/>
    <s v="G2B"/>
    <s v="Historical Data"/>
    <s v="Historical Data"/>
    <s v="Public Services and engagement"/>
    <m/>
    <x v="0"/>
    <s v="Incremental / Technical Change"/>
    <s v="Improved Public Service"/>
    <m/>
    <m/>
    <s v="x"/>
    <s v="x"/>
    <m/>
    <b v="0"/>
    <b v="0"/>
    <m/>
    <m/>
    <m/>
    <m/>
    <m/>
    <m/>
    <m/>
    <b v="0"/>
    <m/>
    <m/>
    <m/>
    <s v="https://www.etalab.gouv.fr/intelligence-artificielle-decouvrez-les-15-nouveaux-projets-selectionnes"/>
    <s v="validated"/>
    <x v="0"/>
  </r>
  <r>
    <n v="456"/>
    <s v="AIWT6-456"/>
    <s v="Identify false customs declarations using text mining"/>
    <s v="https://www.etalab.gouv.fr/intelligence-artificielle-decouvrez-les-15-nouveaux-projets-selectionnes"/>
    <m/>
    <s v="From product descriptions in single administrative documents, AI will help detect imported products that are wrongly declared in a tax-advantaged product nomenclature and improve the fight against customs duty fraud._x000a_"/>
    <x v="0"/>
    <x v="11"/>
    <s v="FR"/>
    <s v="General Directorate of Customs and Indirect Duties"/>
    <x v="0"/>
    <x v="1"/>
    <x v="1"/>
    <x v="4"/>
    <x v="2"/>
    <m/>
    <x v="2"/>
    <x v="10"/>
    <x v="0"/>
    <x v="0"/>
    <s v="B-LGA"/>
    <m/>
    <m/>
    <m/>
    <m/>
    <s v="Minimal-risk"/>
    <s v="-1 Minimal/Limited"/>
    <m/>
    <m/>
    <s v="Security Analytics and Threat Intelligence"/>
    <x v="3"/>
    <x v="13"/>
    <x v="0"/>
    <m/>
    <m/>
    <m/>
    <s v="G2B"/>
    <s v="Historical Data"/>
    <s v="Historical Data"/>
    <s v="Enforcement"/>
    <m/>
    <x v="0"/>
    <s v="Incremental / Technical Change"/>
    <s v="Improved Public Service"/>
    <m/>
    <m/>
    <s v="x"/>
    <m/>
    <m/>
    <b v="0"/>
    <b v="0"/>
    <m/>
    <m/>
    <m/>
    <m/>
    <m/>
    <m/>
    <m/>
    <b v="0"/>
    <m/>
    <m/>
    <m/>
    <s v="https://www.etalab.gouv.fr/intelligence-artificielle-decouvrez-les-15-nouveaux-projets-selectionnes"/>
    <s v="validated"/>
    <x v="0"/>
  </r>
  <r>
    <n v="457"/>
    <s v="AIWT6-457"/>
    <s v="Improve the identification of the employing establishment in the population census "/>
    <s v="https://www.etalab.gouv.fr/intelligence-artificielle-decouvrez-les-15-nouveaux-projets-selectionnes"/>
    <m/>
    <s v="Based on the declaration of the employing establishment in the population census data and the SIRENE database of companies and their establishments, the AI ​​will make it possible to develop a recommendation engine for the agents who correct the census data. The project will allow greater precision in home-work statistics provided by INSEE and a gain in efficiency in the data production chain._x000a_"/>
    <x v="0"/>
    <x v="11"/>
    <s v="FR"/>
    <s v="National Institute of Statistics and Economic Studies"/>
    <x v="0"/>
    <x v="1"/>
    <x v="1"/>
    <x v="4"/>
    <x v="2"/>
    <m/>
    <x v="1"/>
    <x v="1"/>
    <x v="0"/>
    <x v="6"/>
    <s v="B-LGA"/>
    <m/>
    <m/>
    <m/>
    <m/>
    <s v="Minimal-risk"/>
    <s v=" 0 Confident"/>
    <m/>
    <m/>
    <s v="Natural Language Processing, Text Mining and Speech Analytics"/>
    <x v="1"/>
    <x v="5"/>
    <x v="0"/>
    <m/>
    <m/>
    <m/>
    <s v="G2G"/>
    <s v="Historical Data"/>
    <s v="Historical Data"/>
    <s v="Public Services and engagement"/>
    <m/>
    <x v="0"/>
    <s v="Incremental / Technical Change"/>
    <b v="0"/>
    <m/>
    <m/>
    <m/>
    <m/>
    <m/>
    <s v="Improved Administration Efficency"/>
    <s v="Improved Administrative Efficiency"/>
    <m/>
    <m/>
    <s v="x"/>
    <m/>
    <m/>
    <m/>
    <m/>
    <b v="0"/>
    <m/>
    <m/>
    <m/>
    <s v="https://www.etalab.gouv.fr/intelligence-artificielle-decouvrez-les-15-nouveaux-projets-selectionnes"/>
    <s v="validated"/>
    <x v="0"/>
  </r>
  <r>
    <n v="458"/>
    <s v="AIWT6-458"/>
    <s v="Develop a tool to help the establishment of craft businesses"/>
    <s v="https://www.etalab.gouv.fr/intelligence-artificielle-decouvrez-les-15-nouveaux-projets-selectionnes"/>
    <m/>
    <s v="Using data on craft businesses and data on the population, AI will make it possible to determine the chances of success of a craftsman in a territory and to better advise craftsmen in their choice of location._x000a_"/>
    <x v="2"/>
    <x v="11"/>
    <s v="FRI"/>
    <s v="New Aquitaine Chambers of Trades and Crafts "/>
    <x v="4"/>
    <x v="3"/>
    <x v="6"/>
    <x v="4"/>
    <x v="2"/>
    <m/>
    <x v="2"/>
    <x v="10"/>
    <x v="0"/>
    <x v="0"/>
    <s v="B-LGA"/>
    <m/>
    <m/>
    <m/>
    <m/>
    <s v="Minimal-risk"/>
    <s v=" 0 Confident"/>
    <m/>
    <m/>
    <s v="Predictive Analytics, Simulation and Data Visualisation"/>
    <x v="2"/>
    <x v="9"/>
    <x v="0"/>
    <m/>
    <m/>
    <m/>
    <s v="G2B"/>
    <s v="Historical Data"/>
    <s v="Historical Data"/>
    <s v="Public Services and engagement"/>
    <m/>
    <x v="0"/>
    <s v="Incremental / Technical Change"/>
    <s v="Improved Public Service"/>
    <m/>
    <s v="x"/>
    <m/>
    <s v="x"/>
    <m/>
    <b v="0"/>
    <b v="0"/>
    <m/>
    <m/>
    <m/>
    <m/>
    <m/>
    <m/>
    <m/>
    <b v="0"/>
    <m/>
    <m/>
    <m/>
    <s v="https://www.etalab.gouv.fr/intelligence-artificielle-decouvrez-les-15-nouveaux-projets-selectionnes"/>
    <s v="validated"/>
    <x v="0"/>
  </r>
  <r>
    <n v="459"/>
    <s v="AIWT6-459"/>
    <s v="AI to Identify molecules contaminating the environment and the sources of pollution"/>
    <s v=" "/>
    <m/>
    <s v="From the results of chemical analyzes, AI will make it possible to objectify the similarities and differences between molecular spectra to better identify molecules contaminating the environment and better detect polluting olecules."/>
    <x v="0"/>
    <x v="11"/>
    <s v="FR"/>
    <s v="National Institute for the Industrial Environment and Risks ."/>
    <x v="0"/>
    <x v="2"/>
    <x v="48"/>
    <x v="4"/>
    <x v="2"/>
    <m/>
    <x v="0"/>
    <x v="0"/>
    <x v="0"/>
    <x v="0"/>
    <s v="A-MLA"/>
    <m/>
    <m/>
    <m/>
    <m/>
    <s v="Minimal-risk"/>
    <s v=" 0 Confident"/>
    <m/>
    <m/>
    <s v="Machine Learning, Deep Learning"/>
    <x v="1"/>
    <x v="2"/>
    <x v="0"/>
    <m/>
    <m/>
    <m/>
    <s v="G2G"/>
    <s v="Dynamic Data"/>
    <s v="Streaming Data"/>
    <s v="Smart city"/>
    <m/>
    <x v="0"/>
    <s v="Incremental / Technical Change"/>
    <b v="0"/>
    <m/>
    <m/>
    <m/>
    <m/>
    <m/>
    <s v="Improved Administration Efficency"/>
    <s v="Improved Administrative Efficiency"/>
    <m/>
    <m/>
    <m/>
    <s v="x"/>
    <m/>
    <m/>
    <m/>
    <b v="0"/>
    <m/>
    <m/>
    <m/>
    <s v="https://www.etalab.gouv.fr/intelligence-artificielle-decouvrez-les-15-nouveaux-projets-selectionnes"/>
    <s v="validated"/>
    <x v="0"/>
  </r>
  <r>
    <n v="460"/>
    <s v="AIWT6-460"/>
    <s v="AI to identify entities presenting a risk to economic interests"/>
    <s v=" "/>
    <m/>
    <s v="From requests for foreign investments in France crossed with external sources, the AI ​​will make it possible to detect and identify entities presenting a risk for the economic interests of France in order to improve the examination of the files of economic intelligence and better detect the risks that foreign investments may present._x000a_"/>
    <x v="0"/>
    <x v="11"/>
    <s v="FR"/>
    <s v="Directorate-General for Enterprises - Strategic Information and Economic Security Service"/>
    <x v="0"/>
    <x v="3"/>
    <x v="30"/>
    <x v="4"/>
    <x v="2"/>
    <m/>
    <x v="4"/>
    <x v="5"/>
    <x v="0"/>
    <x v="0"/>
    <s v="B-LGA"/>
    <m/>
    <m/>
    <m/>
    <s v="Focus directly natural persons"/>
    <s v="Limited-risk"/>
    <s v=" 0 Confident"/>
    <m/>
    <m/>
    <s v="Security Analytics and Threat Intelligence"/>
    <x v="1"/>
    <x v="5"/>
    <x v="0"/>
    <m/>
    <m/>
    <m/>
    <s v="G2B"/>
    <s v="Historical Data"/>
    <s v="Historical Data"/>
    <s v="Enforcement"/>
    <m/>
    <x v="1"/>
    <s v="Incremental / Technical Change"/>
    <s v="Improved Public Service"/>
    <m/>
    <m/>
    <s v="x"/>
    <m/>
    <m/>
    <b v="0"/>
    <b v="0"/>
    <m/>
    <m/>
    <m/>
    <m/>
    <m/>
    <m/>
    <m/>
    <b v="0"/>
    <m/>
    <m/>
    <m/>
    <s v="https://www.etalab.gouv.fr/intelligence-artificielle-decouvrez-les-15-nouveaux-projets-selectionnes"/>
    <s v="validated"/>
    <x v="0"/>
  </r>
  <r>
    <n v="461"/>
    <s v="AIWT6-461"/>
    <s v="Group disputes together with AI for a joint decision"/>
    <s v=" "/>
    <m/>
    <s v="From all requests to administrative courts, AI will make it possible to group together disputes to automatically detect series and improve the efficiency of administrative justice."/>
    <x v="0"/>
    <x v="11"/>
    <s v="FR"/>
    <s v="Council of State"/>
    <x v="0"/>
    <x v="5"/>
    <x v="22"/>
    <x v="4"/>
    <x v="2"/>
    <m/>
    <x v="2"/>
    <x v="2"/>
    <x v="0"/>
    <x v="0"/>
    <s v="C-STA"/>
    <s v="8-Justice"/>
    <m/>
    <m/>
    <m/>
    <s v="High-risk"/>
    <s v=" 0 Confident"/>
    <m/>
    <m/>
    <s v="AI-empowered Knowledge Management"/>
    <x v="3"/>
    <x v="7"/>
    <x v="0"/>
    <m/>
    <m/>
    <m/>
    <s v="G2B"/>
    <s v="Dynamic Data"/>
    <s v="Streaming Data"/>
    <s v="Regulatory research, analysis and monitoring"/>
    <m/>
    <x v="0"/>
    <s v="Incremental / Technical Change"/>
    <s v="Improved Public Service"/>
    <m/>
    <m/>
    <s v="x"/>
    <s v="x"/>
    <m/>
    <s v="Open Government Capabilities"/>
    <b v="0"/>
    <m/>
    <m/>
    <m/>
    <m/>
    <m/>
    <m/>
    <m/>
    <s v="Open government capabilities"/>
    <s v="x"/>
    <m/>
    <m/>
    <s v="https://www.etalab.gouv.fr/intelligence-artificielle-decouvrez-les-15-nouveaux-projets-selectionnes"/>
    <s v="validated"/>
    <x v="0"/>
  </r>
  <r>
    <n v="462"/>
    <s v="AIWT6-462"/>
    <s v="AI for Detect mandatory information and unfair terms in contracts, quotes and invoices"/>
    <s v=" "/>
    <m/>
    <s v="From the reports and documents collected by the investigators of the DGCCRF during the controls and the decisions, opinions and recommendations of the unfair terms commission, the AI ​​will make it possible to detect the presence and content of the mandatory information, to identify the themes of contract clauses and, where applicable, to identify unfair terms in order to ensure better consumer protection and better competitive market regulation._x000a_"/>
    <x v="0"/>
    <x v="11"/>
    <s v="FR"/>
    <s v="Directorate-General for Competition, Consumer Affairs and Fraud Control"/>
    <x v="0"/>
    <x v="3"/>
    <x v="6"/>
    <x v="4"/>
    <x v="2"/>
    <m/>
    <x v="1"/>
    <x v="1"/>
    <x v="0"/>
    <x v="6"/>
    <s v="B-LGA"/>
    <m/>
    <m/>
    <m/>
    <s v="Focus directly natural persons"/>
    <s v="Limited-risk"/>
    <s v=" 0 Confident"/>
    <m/>
    <m/>
    <s v="Natural Language Processing, Text Mining and Speech Analytics"/>
    <x v="3"/>
    <x v="13"/>
    <x v="0"/>
    <m/>
    <m/>
    <m/>
    <s v="G2G"/>
    <s v="Historical Data"/>
    <s v="Historical Data"/>
    <s v="Public Services and engagement"/>
    <m/>
    <x v="0"/>
    <s v="Incremental / Technical Change"/>
    <b v="0"/>
    <m/>
    <m/>
    <m/>
    <m/>
    <m/>
    <s v="Improved Administration Efficency"/>
    <s v="Improved Administrative Efficiency"/>
    <m/>
    <m/>
    <m/>
    <s v="x"/>
    <m/>
    <m/>
    <m/>
    <b v="0"/>
    <m/>
    <m/>
    <m/>
    <s v="https://www.etalab.gouv.fr/intelligence-artificielle-decouvrez-les-15-nouveaux-projets-selectionnes"/>
    <s v="validated"/>
    <x v="0"/>
  </r>
  <r>
    <n v="463"/>
    <s v="AIWT6-463"/>
    <s v="AI to identify breaks in antenna's positioning of terrestrial reference points from satellite data"/>
    <s v="https://www.etalab.gouv.fr/intelligence-artificielle-decouvrez-les-15-nouveaux-projets-selectionnes"/>
    <m/>
    <s v="The AI ​​will automatically identify breaks in the measurement of the positions of permanent antennas (GNSS) so that they can be taken into account in order to improve the quality of the international terrestrial reference system."/>
    <x v="0"/>
    <x v="11"/>
    <s v="FR"/>
    <s v="National Institute for Geographic and Forest Information "/>
    <x v="0"/>
    <x v="1"/>
    <x v="1"/>
    <x v="4"/>
    <x v="2"/>
    <m/>
    <x v="0"/>
    <x v="0"/>
    <x v="0"/>
    <x v="0"/>
    <s v="A-MLA"/>
    <s v="2-CritInfrastruct"/>
    <s v="2-CritInfrastruct"/>
    <m/>
    <m/>
    <s v="Minimal-risk"/>
    <s v="-1 Minimal/Limited"/>
    <m/>
    <m/>
    <s v="Machine Learning, Deep Learning"/>
    <x v="2"/>
    <x v="9"/>
    <x v="0"/>
    <m/>
    <m/>
    <m/>
    <s v="G2B"/>
    <s v="Historical Data"/>
    <s v="Location Data"/>
    <s v="Regulatory research, analysis and monitoring"/>
    <m/>
    <x v="0"/>
    <s v="Incremental / Technical Change"/>
    <s v="Improved Public Service"/>
    <m/>
    <m/>
    <s v="x"/>
    <s v="x"/>
    <m/>
    <b v="0"/>
    <b v="0"/>
    <m/>
    <m/>
    <m/>
    <m/>
    <m/>
    <m/>
    <m/>
    <b v="0"/>
    <m/>
    <m/>
    <m/>
    <s v="https://www.etalab.gouv.fr/intelligence-artificielle-decouvrez-les-15-nouveaux-projets-selectionnes"/>
    <s v="validated"/>
    <x v="0"/>
  </r>
  <r>
    <n v="464"/>
    <s v="AIWT6-464"/>
    <s v="Identify divergences in case law - Detection of divergent interpretations of the law"/>
    <s v=" "/>
    <m/>
    <s v="Based on case law data from the Court of Cassation (Jurinet) and the Courts of Appeal (JuriCA), AI will make it possible to reconcile decisions dealing with the same subject and to detect divergent interpretations of the law in order to guarantee an interpretation. uniform of the law."/>
    <x v="0"/>
    <x v="11"/>
    <s v="FR"/>
    <s v="Court of Cassation"/>
    <x v="0"/>
    <x v="5"/>
    <x v="22"/>
    <x v="4"/>
    <x v="2"/>
    <m/>
    <x v="4"/>
    <x v="7"/>
    <x v="0"/>
    <x v="0"/>
    <s v="C-STA"/>
    <s v="8-Justice"/>
    <s v="8-Justice"/>
    <m/>
    <m/>
    <s v="High-risk"/>
    <s v=" 0 Confident"/>
    <m/>
    <m/>
    <s v="AI-empowered Knowledge Management"/>
    <x v="1"/>
    <x v="2"/>
    <x v="0"/>
    <m/>
    <m/>
    <m/>
    <s v="G2G"/>
    <s v="Dynamic Data"/>
    <s v="Streaming Data"/>
    <s v="Public Services and engagement"/>
    <m/>
    <x v="1"/>
    <s v="Incremental / Technical Change"/>
    <b v="0"/>
    <m/>
    <m/>
    <m/>
    <m/>
    <m/>
    <s v="Improved Administration Efficency"/>
    <s v="Improved Administrative Efficiency"/>
    <m/>
    <m/>
    <m/>
    <s v="x"/>
    <m/>
    <m/>
    <m/>
    <b v="0"/>
    <m/>
    <m/>
    <m/>
    <s v="https://www.etalab.gouv.fr/intelligence-artificielle-decouvrez-les-15-nouveaux-projets-selectionnes"/>
    <s v="validated"/>
    <x v="0"/>
  </r>
  <r>
    <n v="465"/>
    <s v="AIWT6-465"/>
    <s v="Automating coastline correction work - Improve coastal mapping"/>
    <s v="https://www.etalab.gouv.fr/intelligence-artificielle-decouvrez-les-15-nouveaux-projets-selectionnes"/>
    <m/>
    <s v="From laser remote sensing (lidar) measurements taken on the coastline, AI will improve the production of the coastline reference frame by automating the correction work of agents._x000a_"/>
    <x v="0"/>
    <x v="11"/>
    <s v="FR"/>
    <s v="Hydrographic and Oceanographic Service of the Navy"/>
    <x v="0"/>
    <x v="1"/>
    <x v="1"/>
    <x v="4"/>
    <x v="2"/>
    <m/>
    <x v="5"/>
    <x v="6"/>
    <x v="0"/>
    <x v="0"/>
    <s v="C-STA"/>
    <m/>
    <m/>
    <m/>
    <m/>
    <s v="Minimal-risk"/>
    <s v=" 0 Confident"/>
    <m/>
    <m/>
    <s v="Computer Vision and Identity Recognition"/>
    <x v="3"/>
    <x v="8"/>
    <x v="0"/>
    <m/>
    <m/>
    <m/>
    <s v="G2G"/>
    <s v="Historical Data"/>
    <s v="Location Data"/>
    <s v="Internal Management"/>
    <m/>
    <x v="0"/>
    <s v="Incremental / Technical Change"/>
    <b v="0"/>
    <m/>
    <m/>
    <m/>
    <m/>
    <m/>
    <s v="Improved Administration Efficency"/>
    <s v="Improved Administrative Efficiency"/>
    <m/>
    <s v="x"/>
    <s v="x"/>
    <m/>
    <m/>
    <m/>
    <m/>
    <b v="0"/>
    <m/>
    <m/>
    <m/>
    <s v="https://www.etalab.gouv.fr/intelligence-artificielle-decouvrez-les-15-nouveaux-projets-selectionnes"/>
    <s v="validated"/>
    <x v="0"/>
  </r>
  <r>
    <n v="466"/>
    <s v="AIWT6-466"/>
    <s v="Safecity - Applying Artificial Intelligence to video surveillance system"/>
    <s v=" "/>
    <m/>
    <s v="Athlos for the Municipality of Alghero conceived and elaborated the R&amp;D project called Safecity._x000a_The Municipality of Alghero has equipped itself in the last few years with a video surveillance system, but the human resources of the control room are not sufficient to monitor the videos of the events that are taken up by the cameras. _x000a_So the idea of ​​applying Artificial Intelligence to the video surveillance system to increase the Administration’s ability to guarantee the safety of people and things. _x000a_SAFECITY will allow to analyze in real time the videos of the video surveillance system, classify the behaviors and intents to predict an event and identify potential criminals. _x000a_Moreover, thanks to a Decision Management platform (DM) it will be possible to automate the operational intervention system on the territory also by analyzing the decisions taken in the past by the operators of the municipal police corps operations room._x000a_The interaction between the DM and the identified police officers for the execution of the interventions on the territory will take place in natural language through an avatar."/>
    <x v="3"/>
    <x v="12"/>
    <s v="IT"/>
    <s v="Municipality of Alghero"/>
    <x v="1"/>
    <x v="5"/>
    <x v="9"/>
    <x v="2"/>
    <x v="4"/>
    <m/>
    <x v="5"/>
    <x v="6"/>
    <x v="0"/>
    <x v="0"/>
    <s v="A-MLA"/>
    <s v="1-Biometrics"/>
    <m/>
    <m/>
    <m/>
    <s v="High-risk"/>
    <s v=" 0 Confident"/>
    <m/>
    <m/>
    <s v="Computer Vision and Identity Recognition"/>
    <x v="4"/>
    <x v="3"/>
    <x v="0"/>
    <m/>
    <m/>
    <m/>
    <m/>
    <m/>
    <m/>
    <s v="Enforcement"/>
    <m/>
    <x v="0"/>
    <m/>
    <b v="0"/>
    <m/>
    <m/>
    <m/>
    <m/>
    <m/>
    <b v="0"/>
    <b v="0"/>
    <m/>
    <m/>
    <m/>
    <m/>
    <m/>
    <m/>
    <m/>
    <b v="0"/>
    <m/>
    <m/>
    <m/>
    <s v="https://www.athlos.biz/en/projects-archive/safecity-2/"/>
    <s v="validated"/>
    <x v="1"/>
  </r>
  <r>
    <n v="467"/>
    <s v="AIWT6-467"/>
    <s v="Safe Spotter - AI platform to detect and transmit data of an accident "/>
    <s v=" "/>
    <m/>
    <s v="Safespotter is an R&amp;D project born for the Municipality of Monserrato whose general objective is to reduce the number of deaths and injuries in case of road accidents._x000a_The idea was born as part of the creation of an innovative and sustainable Smart City model towards which the Municipality of Monserrato aims. The strategic objective is to start a process of protecting citizens and the territory, strengthening the ability to govern road safety. Artificial Intelligence platform able to detect and transmit the data of an accident through an advanced system of cameras and sound sensors able to hear the noise produced by a traffic accident. These sensors, mounted on intelligent street lights, will activate a directional camera to detect Minimun Safe Data (MSD), or a minimum set of key data on the accident, such as images / videos, time, place, driving direction and the vehicle registration number."/>
    <x v="3"/>
    <x v="12"/>
    <s v="IT"/>
    <s v="Municipality of Monserrato "/>
    <x v="4"/>
    <x v="3"/>
    <x v="19"/>
    <x v="0"/>
    <x v="1"/>
    <m/>
    <x v="5"/>
    <x v="6"/>
    <x v="0"/>
    <x v="0"/>
    <s v="C-STA"/>
    <m/>
    <m/>
    <m/>
    <s v="Focus directly natural persons"/>
    <s v="Limited-risk"/>
    <s v=" 0 Confident"/>
    <m/>
    <m/>
    <s v="Computer Vision and Identity Recognition"/>
    <x v="3"/>
    <x v="7"/>
    <x v="0"/>
    <m/>
    <m/>
    <m/>
    <s v="G2C"/>
    <s v="Dynamic Data"/>
    <s v="Location Data"/>
    <s v="Public Services and engagement"/>
    <s v="Yes"/>
    <x v="0"/>
    <s v="Incremental / Technical Change"/>
    <s v="Improved Public Service"/>
    <m/>
    <m/>
    <s v="x"/>
    <m/>
    <m/>
    <b v="0"/>
    <b v="0"/>
    <m/>
    <m/>
    <m/>
    <m/>
    <m/>
    <m/>
    <m/>
    <b v="0"/>
    <m/>
    <m/>
    <m/>
    <s v="https://www.athlos.biz/en/projects-archive/safe-spotter-2/"/>
    <s v="validated"/>
    <x v="0"/>
  </r>
  <r>
    <n v="468"/>
    <s v="AIWT6-468"/>
    <s v="Voice-bot ACOSS - answering questions from users"/>
    <s v="https://www.etalab.gouv.fr/intelligence-artificielle-decouvrez-les-15-nouveaux-projets-selectionnes"/>
    <m/>
    <s v="develop a conversational voice agent - voice-bot - to answer questions from users of the Chèque Emploi Associatif (CEA);"/>
    <x v="0"/>
    <x v="11"/>
    <s v="FR"/>
    <s v="Central Agency of Social Security Bodies (ACOSS):"/>
    <x v="0"/>
    <x v="0"/>
    <x v="14"/>
    <x v="0"/>
    <x v="5"/>
    <m/>
    <x v="1"/>
    <x v="1"/>
    <x v="1"/>
    <x v="9"/>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s v="x"/>
    <m/>
    <m/>
    <m/>
    <m/>
    <b v="0"/>
    <b v="0"/>
    <m/>
    <m/>
    <m/>
    <m/>
    <m/>
    <m/>
    <m/>
    <b v="0"/>
    <m/>
    <m/>
    <m/>
    <s v="https://www.etalab.gouv.fr/intelligence-artificielle-decouvrez-les-6-projets-laureats-de-lappel-a-manifestation-dinteret-ia"/>
    <s v="validated"/>
    <x v="0"/>
  </r>
  <r>
    <n v="469"/>
    <s v="AIWT6-469"/>
    <s v="Better guide environmental police checks"/>
    <s v=" "/>
    <m/>
    <s v="French Biodiversity Agency (AFB): better guide environmental police controls thanks to AI;"/>
    <x v="0"/>
    <x v="11"/>
    <s v="FR"/>
    <s v="French Biodiversity Agency (AFB):"/>
    <x v="0"/>
    <x v="2"/>
    <x v="25"/>
    <x v="4"/>
    <x v="2"/>
    <m/>
    <x v="2"/>
    <x v="10"/>
    <x v="0"/>
    <x v="0"/>
    <s v="B-LGA"/>
    <m/>
    <m/>
    <m/>
    <m/>
    <s v="Minimal-risk"/>
    <s v=" 0 Confident"/>
    <m/>
    <m/>
    <s v="Predictive Analytics, Simulation and Data Visualisation"/>
    <x v="2"/>
    <x v="4"/>
    <x v="0"/>
    <m/>
    <m/>
    <m/>
    <s v="G2G"/>
    <s v="Dynamic Data"/>
    <s v="Streaming Data"/>
    <s v="Public Services and engagement"/>
    <m/>
    <x v="0"/>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r>
  <r>
    <n v="470"/>
    <s v="AIWT6-470"/>
    <s v="ASN: better use of the data contained in follow-up letter of inspections"/>
    <s v="https://www.ensreg.eu/sites/default/files/attachments/update_of_the_action_plan_of_the_french_nuclear_safety_authority.pdf"/>
    <m/>
    <s v="ASN, in charge of the regulation of the French nuclear installations, requested operators on 5 May 2011 to undertake complementary safety assessments (CSA) of their installations following the accident that occurred in Japan on 11 March 2011. The objective of the solution was to Automatically detect, thanks to inspection follow-up letters, weak signals and statistical trends to support inspectors in their work. The challenges were to analyze the information contained in the 20,000 follow-up letters inspection and extract structured data and to develop a “ready-to-use” tool to help inspectors in their work"/>
    <x v="0"/>
    <x v="11"/>
    <s v="FR"/>
    <s v="Nuclear Safety Authority (ASN)"/>
    <x v="0"/>
    <x v="6"/>
    <x v="11"/>
    <x v="1"/>
    <x v="5"/>
    <m/>
    <x v="1"/>
    <x v="1"/>
    <x v="0"/>
    <x v="6"/>
    <s v="B-LGA"/>
    <m/>
    <m/>
    <m/>
    <s v="Focus directly natural persons"/>
    <s v="Limited-risk"/>
    <s v=" 0 Confident"/>
    <m/>
    <m/>
    <s v="Security Analytics and Threat Intelligence"/>
    <x v="3"/>
    <x v="13"/>
    <x v="0"/>
    <m/>
    <m/>
    <m/>
    <s v="G2G"/>
    <s v="Historical Data"/>
    <s v="Dynamic Data"/>
    <s v="Predictive systems"/>
    <m/>
    <x v="0"/>
    <s v="Incremental / Technical Change"/>
    <b v="0"/>
    <m/>
    <m/>
    <m/>
    <m/>
    <m/>
    <s v="Improved Administration Efficency"/>
    <s v="Improved Administrative Efficiency"/>
    <m/>
    <m/>
    <m/>
    <m/>
    <s v="x"/>
    <s v="x"/>
    <s v="x"/>
    <s v="Open government capabilities"/>
    <s v="x"/>
    <m/>
    <m/>
    <s v="https://www.etalab.gouv.fr/intelligence-artificielle-decouvrez-les-6-projets-laureats-de-lappel-a-manifestation-dinteret-ia"/>
    <s v="validated"/>
    <x v="0"/>
  </r>
  <r>
    <n v="471"/>
    <s v="AIWT6-471"/>
    <s v="Automatically detecting irregularities in occupancy soils"/>
    <s v=" "/>
    <m/>
    <s v="Automatically detecting irregularities in occupancy soils (illegal constructions, illegal dumping, etc.) from aerial and satellite images"/>
    <x v="0"/>
    <x v="11"/>
    <s v="FR"/>
    <s v="Departmental Directorate of Territories and the Sea (DDTM) of_x000a_L'Hérault:"/>
    <x v="0"/>
    <x v="8"/>
    <x v="17"/>
    <x v="4"/>
    <x v="2"/>
    <m/>
    <x v="5"/>
    <x v="6"/>
    <x v="0"/>
    <x v="0"/>
    <s v="C-STA"/>
    <m/>
    <m/>
    <m/>
    <s v="Use critical realtime data"/>
    <s v="Limited-risk"/>
    <s v=" 0 Confident"/>
    <m/>
    <m/>
    <s v="Computer Vision and Identity Recognition"/>
    <x v="3"/>
    <x v="7"/>
    <x v="0"/>
    <m/>
    <m/>
    <m/>
    <s v="G2G"/>
    <s v="Historical Data"/>
    <s v="Historical Data"/>
    <s v="Enforcement"/>
    <m/>
    <x v="0"/>
    <s v="Incremental / Technical Change"/>
    <b v="0"/>
    <m/>
    <m/>
    <m/>
    <m/>
    <m/>
    <s v="Improved Administration Efficency"/>
    <s v="Improved Administrative Efficiency"/>
    <m/>
    <s v="x"/>
    <m/>
    <s v="x"/>
    <m/>
    <m/>
    <m/>
    <b v="0"/>
    <m/>
    <m/>
    <m/>
    <s v="https://www.etalab.gouv.fr/intelligence-artificielle-decouvrez-les-6-projets-laureats-de-lappel-a-manifestation-dinteret-ia"/>
    <s v="validated"/>
    <x v="0"/>
  </r>
  <r>
    <n v="472"/>
    <s v="AIWT6-472"/>
    <s v="Targeting establishment inspection - refine targeting of establishments for inspections"/>
    <s v="https://www.etalab.gouv.fr/intelligence-artificielle-decouvrez-les-6-projets-laureats-de-lappel-a-manifestation-dinteret-ia"/>
    <m/>
    <s v="refine the targeting of establishments to be inspected in the direct delivery sector to consumers (restaurants, catering trades, distributors) through consumer reviews on online review sites."/>
    <x v="0"/>
    <x v="11"/>
    <s v="FR"/>
    <s v="General Directorate of Food (DGAL) of the Ministry of_x000a_Agriculture and Food:"/>
    <x v="0"/>
    <x v="3"/>
    <x v="37"/>
    <x v="1"/>
    <x v="5"/>
    <m/>
    <x v="2"/>
    <x v="10"/>
    <x v="0"/>
    <x v="0"/>
    <s v="B-LGA"/>
    <m/>
    <m/>
    <m/>
    <m/>
    <s v="Minimal-risk"/>
    <s v="-1 Minimal/Limited"/>
    <m/>
    <m/>
    <s v="Predictive Analytics, Simulation and Data Visualisation"/>
    <x v="3"/>
    <x v="13"/>
    <x v="0"/>
    <m/>
    <m/>
    <m/>
    <s v="G2G"/>
    <s v="Historical Data"/>
    <s v="Historical Data"/>
    <s v="Enforcement"/>
    <m/>
    <x v="0"/>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r>
  <r>
    <n v="473"/>
    <s v="AIWT6-473"/>
    <s v="Intelligence Emploi"/>
    <s v="https://www.modernisation.gouv.fr/actualites/investir-pour-transformer-decouvrez-les-17-laureats-du-premier-appel-projets-du-ftap"/>
    <m/>
    <s v="Install Artificial Intelligence within Pôle emploi as a lever to accelerate the return to sustainable employment."/>
    <x v="0"/>
    <x v="11"/>
    <s v="FR"/>
    <s v="Ministry of Labor "/>
    <x v="0"/>
    <x v="0"/>
    <x v="0"/>
    <x v="1"/>
    <x v="1"/>
    <m/>
    <x v="2"/>
    <x v="10"/>
    <x v="0"/>
    <x v="0"/>
    <s v="B-LGA"/>
    <s v="4-Employement"/>
    <m/>
    <m/>
    <m/>
    <s v="Minimal-risk"/>
    <s v="-3 Not Confident"/>
    <m/>
    <m/>
    <s v="Predictive Analytics, Simulation and Data Visualisation"/>
    <x v="0"/>
    <x v="0"/>
    <x v="0"/>
    <m/>
    <m/>
    <m/>
    <s v="G2B"/>
    <s v="Historical Data"/>
    <s v="Historical Data"/>
    <s v="Public Services and engagement"/>
    <m/>
    <x v="0"/>
    <s v="Incremental / Technical Change"/>
    <s v="Improved Public Service"/>
    <m/>
    <m/>
    <s v="x"/>
    <s v="x"/>
    <m/>
    <b v="0"/>
    <b v="0"/>
    <m/>
    <m/>
    <m/>
    <m/>
    <m/>
    <m/>
    <m/>
    <b v="0"/>
    <m/>
    <m/>
    <m/>
    <s v="https://www.modernisation.gouv.fr/action-publique-2022/fonds-pour-la-transformation-de-laction-publique/investir-pour-transformer-decouvrez-les-17-laureats-du-premier-appel-a-projets-du-ftap"/>
    <s v="validated"/>
    <x v="0"/>
  </r>
  <r>
    <n v="474"/>
    <s v="AIWT6-474"/>
    <s v="AI for targeting fraud and valuing requests (CFVR) to improve the efficiency of tax audits"/>
    <s v="https://www.modernisation.gouv.fr/actualites/investir-pour-transformer-decouvrez-les-17-laureats-du-premier-appel-projets-du-ftap"/>
    <m/>
    <s v="Concretely, the use of the innumerable data gathered by the administrations, milled by algorithm, would make it possible to target the controls on the people and the companies most likely to be in default - involuntary or fraudulent. For example in the event of a sudden change in income, or inconsistency in the situations declared to the various administrations ..."/>
    <x v="0"/>
    <x v="11"/>
    <s v="FR"/>
    <s v="Ministry of Action and Public Accounts - DGFIP"/>
    <x v="0"/>
    <x v="1"/>
    <x v="1"/>
    <x v="4"/>
    <x v="1"/>
    <m/>
    <x v="2"/>
    <x v="10"/>
    <x v="0"/>
    <x v="0"/>
    <s v="B-LGA"/>
    <s v="6-LawEnforcement"/>
    <m/>
    <m/>
    <s v="Focus directly natural persons"/>
    <s v="Limited-risk"/>
    <s v=" 0 Confident"/>
    <m/>
    <m/>
    <s v="Predictive Analytics, Simulation and Data Visualisation"/>
    <x v="3"/>
    <x v="7"/>
    <x v="0"/>
    <m/>
    <m/>
    <m/>
    <s v="G2B"/>
    <s v="Historical Data"/>
    <s v="Historical Data"/>
    <s v="Enforcement"/>
    <m/>
    <x v="0"/>
    <s v="Incremental / Technical Change"/>
    <s v="Improved Public Service"/>
    <m/>
    <m/>
    <s v="x"/>
    <m/>
    <m/>
    <b v="0"/>
    <b v="0"/>
    <m/>
    <m/>
    <m/>
    <m/>
    <m/>
    <m/>
    <m/>
    <b v="0"/>
    <m/>
    <m/>
    <m/>
    <s v="https://www.modernisation.gouv.fr/action-publique-2022/fonds-pour-la-transformation-de-laction-publique/investir-pour-transformer-decouvrez-les-17-laureats-du-premier-appel-a-projets-du-ftap"/>
    <s v="validated"/>
    <x v="0"/>
  </r>
  <r>
    <n v="475"/>
    <s v="AIWT6-475"/>
    <s v="Datascience"/>
    <s v="https://www.modernisation.gouv.fr/actualites/investir-pour-transformer-decouvrez-les-17-laureats-du-premier-appel-projets-du-ftap"/>
    <m/>
    <s v="Enlargement of the activity of the scientific laboratory (datalab) created in 2016 by the Ministry of the Interior in order to systematize the approaches of strategic analysis by data, and promote the emergence of Artificial Intelligence for the benefit of the all the missions of the Ministry of the Interior."/>
    <x v="0"/>
    <x v="11"/>
    <s v="FR"/>
    <s v="Ministry of the Interior"/>
    <x v="0"/>
    <x v="1"/>
    <x v="26"/>
    <x v="4"/>
    <x v="1"/>
    <m/>
    <x v="2"/>
    <x v="5"/>
    <x v="0"/>
    <x v="0"/>
    <s v="B-LGA"/>
    <m/>
    <m/>
    <m/>
    <m/>
    <s v="Minimal-risk"/>
    <s v="-1 Minimal/Limited"/>
    <m/>
    <m/>
    <s v="Predictive Analytics, Simulation and Data Visualisation"/>
    <x v="0"/>
    <x v="15"/>
    <x v="0"/>
    <m/>
    <m/>
    <m/>
    <s v="G2C"/>
    <s v="Historical Data"/>
    <s v="Dynamic Data"/>
    <s v="Data access and reuse"/>
    <m/>
    <x v="3"/>
    <s v="Incremental / Technical Change"/>
    <s v="Improved Public Service"/>
    <m/>
    <m/>
    <s v="x"/>
    <m/>
    <m/>
    <s v="Open Government Capabilities"/>
    <b v="0"/>
    <m/>
    <m/>
    <m/>
    <m/>
    <m/>
    <m/>
    <m/>
    <s v="Open government capabilities"/>
    <s v="x"/>
    <m/>
    <m/>
    <s v="https://www.modernisation.gouv.fr/action-publique-2022/fonds-pour-la-transformation-de-laction-publique/investir-pour-transformer-decouvrez-les-17-laureats-du-premier-appel-a-projets-du-ftap"/>
    <s v="validated"/>
    <x v="0"/>
  </r>
  <r>
    <n v="476"/>
    <s v="AIWT6-476"/>
    <s v="Health data hub - Creation of a big data infrastructure in health"/>
    <s v="https://www.modernisation.gouv.fr/actualites/investir-pour-transformer-decouvrez-les-17-laureats-du-premier-appel-projets-du-ftap"/>
    <m/>
    <s v="create a “big data” data infrastructure in health as well as bring together tools and skills to significantly improve the efficiency of our health system. The advantages of the project: the development of data-driven analysis for clinical research, decision support in terms of resource allocation and the development of predictive and efficient medicine"/>
    <x v="0"/>
    <x v="11"/>
    <s v="FR"/>
    <s v="Ministry of Solidarity and Health - DREES"/>
    <x v="0"/>
    <x v="4"/>
    <x v="21"/>
    <x v="4"/>
    <x v="1"/>
    <m/>
    <x v="2"/>
    <x v="10"/>
    <x v="0"/>
    <x v="0"/>
    <s v="B-LGA"/>
    <m/>
    <m/>
    <s v="12-ClinicalUse"/>
    <m/>
    <s v="High-risk"/>
    <s v=" 0 Confident"/>
    <m/>
    <m/>
    <s v="AI-empowered Knowledge Management"/>
    <x v="0"/>
    <x v="15"/>
    <x v="0"/>
    <m/>
    <m/>
    <m/>
    <s v="G2G"/>
    <s v="Historical Data"/>
    <s v="Historical Data"/>
    <s v="Regulatory research, analysis and monitoring"/>
    <m/>
    <x v="3"/>
    <s v="Incremental / Technical Change"/>
    <b v="0"/>
    <m/>
    <m/>
    <m/>
    <m/>
    <m/>
    <s v="Improved Administration Efficency"/>
    <s v="Improved Administrative Efficiency"/>
    <m/>
    <m/>
    <s v="x"/>
    <m/>
    <s v="x"/>
    <m/>
    <m/>
    <s v="Open government capabilities"/>
    <s v="x"/>
    <m/>
    <m/>
    <s v="https://www.modernisation.gouv.fr/action-publique-2022/fonds-pour-la-transformation-de-laction-publique/investir-pour-transformer-decouvrez-les-17-laureats-du-premier-appel-a-projets-du-ftap"/>
    <s v="validated"/>
    <x v="0"/>
  </r>
  <r>
    <n v="477"/>
    <s v="AIWT6-477"/>
    <s v="Expert systems in meteorology and climate to better forecasting"/>
    <s v="https://www.modernisation.gouv.fr/actualites/investir-pour-transformer-decouvrez-les-17-laureats-du-premier-appel-projets-du-ftap"/>
    <m/>
    <s v="Experiment innovative technologies like machine learning for better forecasting of meteorological phenomena and their impacts. "/>
    <x v="0"/>
    <x v="11"/>
    <s v="FR"/>
    <s v="Ministry of Ecological and Inclusive Transition - Météo France"/>
    <x v="0"/>
    <x v="2"/>
    <x v="3"/>
    <x v="4"/>
    <x v="1"/>
    <m/>
    <x v="2"/>
    <x v="0"/>
    <x v="0"/>
    <x v="0"/>
    <s v="A-MLA"/>
    <m/>
    <m/>
    <m/>
    <m/>
    <s v="Minimal-risk"/>
    <s v=" 0 Confident"/>
    <m/>
    <m/>
    <s v="Expert and Rule based Systems, Algorithmic Decision Making"/>
    <x v="2"/>
    <x v="12"/>
    <x v="0"/>
    <m/>
    <m/>
    <m/>
    <s v="G2G"/>
    <s v="Historical Data"/>
    <s v="Location Data"/>
    <s v="Regulatory research, analysis and monitoring"/>
    <m/>
    <x v="0"/>
    <s v="Incremental / Technical Change"/>
    <b v="0"/>
    <m/>
    <m/>
    <m/>
    <m/>
    <m/>
    <s v="Improved Administration Efficency"/>
    <s v="Improved Administrative Efficiency"/>
    <m/>
    <s v="x"/>
    <m/>
    <m/>
    <m/>
    <m/>
    <m/>
    <b v="0"/>
    <m/>
    <m/>
    <m/>
    <s v="https://www.modernisation.gouv.fr/action-publique-2022/fonds-pour-la-transformation-de-laction-publique/investir-pour-transformer-decouvrez-les-17-laureats-du-premier-appel-a-projets-du-ftap"/>
    <s v="validated"/>
    <x v="0"/>
  </r>
  <r>
    <n v="478"/>
    <s v="AIWT6-478"/>
    <s v="Indexing of Government photos for better identification on photos using facial recognition "/>
    <s v=" "/>
    <m/>
    <s v="The Government’s Information and Press service has an enormous media library of political photos belonging to the Luxembourg State. Until now, the work on indexing these photos, carried out manually, has been fastidious and time consuming. The AI project aimed to identify the politicians on these photos using facial recognition and generate improved metadata for the media library. Setting up this facial recognition has allowed to facilitate and accelerate the provision of the photos’ metadata, which in turn resulted in better use of the media library’s content, for the benefit of the State as a whole._x000a_"/>
    <x v="0"/>
    <x v="20"/>
    <s v="LU"/>
    <s v="Government’s Information and Press service"/>
    <x v="0"/>
    <x v="1"/>
    <x v="26"/>
    <x v="1"/>
    <x v="2"/>
    <m/>
    <x v="5"/>
    <x v="6"/>
    <x v="1"/>
    <x v="0"/>
    <s v="A-MLA"/>
    <m/>
    <m/>
    <m/>
    <s v="Focus directly natural persons"/>
    <s v="Limited-risk"/>
    <s v=" 0 Confident"/>
    <m/>
    <m/>
    <s v="Computer Vision and Identity Recognition"/>
    <x v="3"/>
    <x v="8"/>
    <x v="0"/>
    <m/>
    <m/>
    <m/>
    <s v="G2G"/>
    <s v="Historical Data"/>
    <s v="Historical Data"/>
    <s v="Internal Management"/>
    <m/>
    <x v="0"/>
    <m/>
    <b v="0"/>
    <m/>
    <m/>
    <m/>
    <m/>
    <m/>
    <s v="Improved Administration Efficency"/>
    <s v="Improved Administrative Efficiency"/>
    <m/>
    <s v="x"/>
    <s v="x"/>
    <m/>
    <m/>
    <m/>
    <m/>
    <b v="0"/>
    <m/>
    <m/>
    <m/>
    <s v="https://gouvernement.lu/en/dossiers.gouv_digitalisation%2Ben%2Bdossiers%2B2021%2BAI4Gov.html"/>
    <s v="validated"/>
    <x v="0"/>
  </r>
  <r>
    <n v="479"/>
    <s v="AIWT6-479"/>
    <s v="Extraction of topographical objects - AI to extract topographical objects from aerial images"/>
    <s v="https://gouvernement.lu/en/dossiers.gouv_digitalisation%2Ben%2Bdossiers%2B2021%2BAI4Gov.html"/>
    <m/>
    <s v="This project involved using AI to extract topographical objects from aerial images, thereby making it possible to detect new buildings and roads with a view to identifying construction areas. Extracting these objects made it possible to reduce State officials’ workload and increase the quality and rapidity of updating the databases held by the Land Registry and Topography Administration. A further aim of the project was to allow the creation of new data and services, and object recognition._x000a_"/>
    <x v="0"/>
    <x v="20"/>
    <s v="LU"/>
    <s v="Land Registry and Topography Administration"/>
    <x v="0"/>
    <x v="1"/>
    <x v="1"/>
    <x v="4"/>
    <x v="2"/>
    <m/>
    <x v="5"/>
    <x v="6"/>
    <x v="1"/>
    <x v="0"/>
    <s v="A-MLA"/>
    <m/>
    <m/>
    <m/>
    <m/>
    <s v="Minimal-risk"/>
    <s v=" 0 Confident"/>
    <m/>
    <m/>
    <s v="Computer Vision and Identity Recognition"/>
    <x v="2"/>
    <x v="9"/>
    <x v="0"/>
    <m/>
    <m/>
    <m/>
    <s v="G2G"/>
    <s v="Historical Data"/>
    <s v="Location Data"/>
    <s v="Regulatory research, analysis and monitoring"/>
    <m/>
    <x v="0"/>
    <m/>
    <b v="0"/>
    <m/>
    <m/>
    <m/>
    <m/>
    <m/>
    <s v="Improved Administration Efficency"/>
    <s v="Improved Administrative Efficiency"/>
    <m/>
    <m/>
    <m/>
    <s v="x"/>
    <m/>
    <m/>
    <m/>
    <b v="0"/>
    <m/>
    <m/>
    <m/>
    <s v="https://gouvernement.lu/en/dossiers.gouv_digitalisation%2Ben%2Bdossiers%2B2021%2BAI4Gov.html"/>
    <s v="validated"/>
    <x v="0"/>
  </r>
  <r>
    <n v="480"/>
    <s v="AIWT6-480"/>
    <s v="Transcription of texts  of articles by using optical character recognition"/>
    <s v="https://gouvernement.lu/en/dossiers.gouv_digitalisation%2Ben%2Bdossiers%2B2021%2BAI4Gov.html"/>
    <m/>
    <s v="The aim of the project proposed by the Luxembourg National Library (Bibliothèque nationale de Luxembourg - BnL) is to improve the transcription of the texts of articles by using optical character recognition (OCR). This enhancement was a prerequisite for the automated identification of &quot;named entities&quot; (people, places, organisations, and dates). These entities, detected using AI techniques, form the basis for a new interactive application that allows dynamic exploration of articles, thereby improving access to the archive of digitalised newspapers and journals._x000a_"/>
    <x v="0"/>
    <x v="20"/>
    <s v="LU"/>
    <s v=" Luxembourg National Library"/>
    <x v="0"/>
    <x v="1"/>
    <x v="1"/>
    <x v="4"/>
    <x v="2"/>
    <m/>
    <x v="5"/>
    <x v="6"/>
    <x v="1"/>
    <x v="0"/>
    <s v="A-MLA"/>
    <m/>
    <m/>
    <m/>
    <m/>
    <s v="Minimal-risk"/>
    <s v=" 0 Confident"/>
    <m/>
    <m/>
    <s v="Computer Vision and Identity Recognition"/>
    <x v="2"/>
    <x v="12"/>
    <x v="0"/>
    <m/>
    <m/>
    <m/>
    <s v="G2G"/>
    <s v="Dynamic Data"/>
    <s v="Historical Data"/>
    <s v="Regulatory research, analysis and monitoring"/>
    <m/>
    <x v="0"/>
    <m/>
    <b v="0"/>
    <m/>
    <m/>
    <m/>
    <m/>
    <m/>
    <s v="Improved Administration Efficency"/>
    <s v="Improved Administrative Efficiency"/>
    <m/>
    <m/>
    <m/>
    <s v="x"/>
    <m/>
    <m/>
    <m/>
    <b v="0"/>
    <m/>
    <m/>
    <m/>
    <s v="https://gouvernement.lu/en/dossiers.gouv_digitalisation%2Ben%2Bdossiers%2B2021%2BAI4Gov.html"/>
    <s v="validated"/>
    <x v="0"/>
  </r>
  <r>
    <n v="481"/>
    <s v="AIWT6-481"/>
    <s v="CLAVIS project - Automatic recognition of old handwritten documents"/>
    <s v="https://sip.gouvernement.lu/en/dossiers.gouv_digitalisation%2Ben%2Bdossiers%2B2021%2BAI4Gov.html"/>
    <m/>
    <s v="The CLAVIS project proposed by the Luxembourg National archives (Archives nationales de Luxembourg - ANLux) involves submitting digitised images of seventeenth- and eighteenth-century manuscript documents to Transkribus, a platform for AI-assisted recognition of handwriting, transcription, and searches in historic documents. Automated transcription helps to make these sources, hardly exploitable until now, legible and comprehensible again for upcoming generations of researchers. ANLux also expects the project to come up with new possibilities for the automated creation of inventories or indexes of people and places._x000a_"/>
    <x v="0"/>
    <x v="20"/>
    <s v="LU"/>
    <s v="Luxembourg National archive"/>
    <x v="0"/>
    <x v="1"/>
    <x v="1"/>
    <x v="4"/>
    <x v="2"/>
    <m/>
    <x v="5"/>
    <x v="6"/>
    <x v="1"/>
    <x v="0"/>
    <s v="A-MLA"/>
    <m/>
    <m/>
    <s v="11-Culture"/>
    <m/>
    <s v="Minimal-risk"/>
    <s v=" 0 Confident"/>
    <m/>
    <m/>
    <s v="Computer Vision and Identity Recognition"/>
    <x v="1"/>
    <x v="5"/>
    <x v="0"/>
    <m/>
    <m/>
    <m/>
    <s v="G2G"/>
    <s v="Historical Data"/>
    <s v="Historical Data"/>
    <s v="Regulatory research, analysis and monitoring"/>
    <m/>
    <x v="1"/>
    <m/>
    <b v="0"/>
    <m/>
    <m/>
    <m/>
    <m/>
    <m/>
    <s v="Improved Administration Efficency"/>
    <s v="Improved Administrative Efficiency"/>
    <m/>
    <m/>
    <m/>
    <s v="x"/>
    <m/>
    <m/>
    <m/>
    <b v="0"/>
    <m/>
    <m/>
    <m/>
    <s v="https://gouvernement.lu/en/dossiers.gouv_digitalisation%2Ben%2Bdossiers%2B2021%2BAI4Gov.html"/>
    <s v="validated"/>
    <x v="0"/>
  </r>
  <r>
    <n v="482"/>
    <s v="AIWT6-482"/>
    <s v="3D scan underground infrastructure - Prevention damage of critical infrastructure"/>
    <s v="https://slimstebinnenstad.nl/categorie-projecten/"/>
    <m/>
    <s v="The 3D scan of the precise location of the main sewer in combination with an app that visualizes the location of the sewer above ground prevents damage to this critical infrastructure during construction work."/>
    <x v="3"/>
    <x v="13"/>
    <s v="NL"/>
    <s v="Municipality of Arnhem "/>
    <x v="4"/>
    <x v="8"/>
    <x v="15"/>
    <x v="3"/>
    <x v="6"/>
    <m/>
    <x v="2"/>
    <x v="10"/>
    <x v="0"/>
    <x v="0"/>
    <s v="B-LGA"/>
    <s v="2-CritInfrastruct"/>
    <s v="2-CritInfrastruct"/>
    <m/>
    <m/>
    <s v="Minimal-risk"/>
    <s v="-1 Minimal/Limited"/>
    <m/>
    <m/>
    <s v="Predictive Analytics, Simulation and Data Visualisation"/>
    <x v="2"/>
    <x v="12"/>
    <x v="0"/>
    <m/>
    <m/>
    <m/>
    <s v="G2B"/>
    <s v="Historical Data"/>
    <s v="Location Data"/>
    <s v="Internal Management"/>
    <m/>
    <x v="0"/>
    <m/>
    <s v="Improved Public Service"/>
    <m/>
    <m/>
    <s v="x"/>
    <m/>
    <m/>
    <b v="0"/>
    <b v="0"/>
    <m/>
    <m/>
    <m/>
    <m/>
    <m/>
    <m/>
    <m/>
    <b v="0"/>
    <m/>
    <m/>
    <m/>
    <s v="Hoekstra, M., Chideock, C., &amp; Veenstra, A.F. van (2021). Quik Scan AI in de Publieke Dienstverlening II - Longlist Initiatieven. TNO: Den Haag."/>
    <s v="validated"/>
    <x v="0"/>
  </r>
  <r>
    <n v="483"/>
    <s v="AIWT6-483"/>
    <s v="8TING - Analysis of drivers to keep people in class"/>
    <s v="https://slimstebinnenstad.nl/categorie-projecten/ https://www.8ting.nl/Cases/Data-analyse-bijstandsbestand/"/>
    <m/>
    <s v="With 8TING, the use of pyschology and web technology in the Municipality of Enschede appeals to internal drivers by monitoring and adjusting on more than 80 factors. Based on profile, behaviour and context, it is made clear who needs what attention. With this insight, (automatic) programs are planned to measure, pats on the back and people are kept in class."/>
    <x v="3"/>
    <x v="13"/>
    <s v="NL"/>
    <s v="8Ting, business office Work &amp; Income of the municipality of Enschede"/>
    <x v="4"/>
    <x v="9"/>
    <x v="43"/>
    <x v="3"/>
    <x v="7"/>
    <m/>
    <x v="2"/>
    <x v="10"/>
    <x v="0"/>
    <x v="0"/>
    <s v="B-LGA"/>
    <s v="3-Education"/>
    <s v="3b-Education-students"/>
    <m/>
    <m/>
    <s v="High-risk"/>
    <s v="-2 High/Limited"/>
    <m/>
    <m/>
    <s v="Predictive Analytics, Simulation and Data Visualisation"/>
    <x v="2"/>
    <x v="9"/>
    <x v="0"/>
    <m/>
    <m/>
    <m/>
    <s v="G2C"/>
    <s v="Historical Data"/>
    <m/>
    <s v="Enforcement"/>
    <m/>
    <x v="0"/>
    <m/>
    <s v="Improved Public Service"/>
    <m/>
    <m/>
    <s v="x"/>
    <s v="x"/>
    <m/>
    <b v="0"/>
    <b v="0"/>
    <m/>
    <m/>
    <m/>
    <m/>
    <m/>
    <m/>
    <m/>
    <b v="0"/>
    <m/>
    <m/>
    <m/>
    <s v="Hoekstra, M., Chideock, C., &amp; Veenstra, A.F. van (2021). Quik Scan AI in de Publieke Dienstverlening II - Longlist Initiatieven. TNO: Den Haag."/>
    <s v="validated"/>
    <x v="0"/>
  </r>
  <r>
    <n v="484"/>
    <s v="AIWT6-484"/>
    <s v="Aerial Inspection Drones"/>
    <s v="https://www.rvo.nl/subsidie-en-financieringswijzer/sbir/sbir-oproep-artifici%C3%ABle-intelligentie-voor-de-publieke-diensten/publieke-samenvattingen "/>
    <m/>
    <s v="Aurea Imaging wants to develop image analysis technology for drones/Unmanned Aerial Vehicles (UAVs) to use them in the agricultural sector in detecting anomalies. These abnormalities may indicate harmful organisms. In a testing ground of the Dutch Food and Consumer Product Safety Authority (NVWA), we investigate the feasibility of this technology."/>
    <x v="0"/>
    <x v="13"/>
    <s v="NL"/>
    <s v="Aurea Imaging / Pegasus Geospatial Consulting B.V, NVWA"/>
    <x v="3"/>
    <x v="3"/>
    <x v="4"/>
    <x v="4"/>
    <x v="7"/>
    <m/>
    <x v="3"/>
    <x v="3"/>
    <x v="0"/>
    <x v="0"/>
    <s v="B-LGA"/>
    <m/>
    <m/>
    <m/>
    <m/>
    <s v="Minimal-risk"/>
    <s v=" 0 Confident"/>
    <m/>
    <m/>
    <s v="Cognitive Robotics and Process Automation, Connected and Automated Vehicles"/>
    <x v="3"/>
    <x v="8"/>
    <x v="0"/>
    <m/>
    <m/>
    <m/>
    <s v="G2B"/>
    <s v="Dynamic Data"/>
    <s v="Location Data"/>
    <s v="Enforcement"/>
    <m/>
    <x v="0"/>
    <s v="Transformative / Disruptive"/>
    <s v="Improved Public Service"/>
    <m/>
    <m/>
    <s v="x"/>
    <s v="x"/>
    <m/>
    <b v="0"/>
    <b v="0"/>
    <m/>
    <m/>
    <m/>
    <m/>
    <m/>
    <m/>
    <m/>
    <b v="0"/>
    <m/>
    <m/>
    <m/>
    <s v="Hoekstra, M., Chideock, C., &amp; Veenstra, A.F. van (2021). Quik Scan AI in de Publieke Dienstverlening II - Longlist Initiatieven. TNO: Den Haag."/>
    <s v="validated"/>
    <x v="0"/>
  </r>
  <r>
    <n v="485"/>
    <s v="AIWT6-485"/>
    <s v="Agent system"/>
    <s v="https://werkenbijprorail.nl/nieuws/artificial-intelligence-ingezet-bij-prorail/"/>
    <m/>
    <s v="The agent is an autonomous computer program that functions completely independently with associated actions and goals. The officer gives avies to train traffic controllers in case of delay to avoid further delays in train traffic."/>
    <x v="0"/>
    <x v="13"/>
    <s v="NL"/>
    <s v="ProRail"/>
    <x v="0"/>
    <x v="3"/>
    <x v="19"/>
    <x v="4"/>
    <x v="1"/>
    <m/>
    <x v="0"/>
    <x v="0"/>
    <x v="0"/>
    <x v="0"/>
    <s v="A-MLA"/>
    <m/>
    <m/>
    <m/>
    <s v="Output that could produce physical damages to natural persons"/>
    <s v="Limited-risk"/>
    <s v=" 0 Confident"/>
    <m/>
    <m/>
    <s v="Machine Learning, Deep Learning"/>
    <x v="2"/>
    <x v="9"/>
    <x v="0"/>
    <m/>
    <m/>
    <m/>
    <s v="G2G"/>
    <s v="Dynamic Data"/>
    <s v="Dynamic Data"/>
    <s v="Adjudication"/>
    <m/>
    <x v="0"/>
    <m/>
    <b v="0"/>
    <m/>
    <m/>
    <m/>
    <m/>
    <m/>
    <s v="Improved Administration Efficency"/>
    <s v="Improved Administrative Efficiency"/>
    <m/>
    <m/>
    <m/>
    <m/>
    <s v="x"/>
    <m/>
    <m/>
    <b v="0"/>
    <m/>
    <m/>
    <m/>
    <s v="Hoekstra, M., Chideock, C., &amp; Veenstra, A.F. van (2021). Quik Scan AI in de Publieke Dienstverlening II - Longlist Initiatieven. TNO: Den Haag."/>
    <s v="validated"/>
    <x v="0"/>
  </r>
  <r>
    <n v="486"/>
    <s v="AIWT6-486"/>
    <s v="AI for public space notifications - Image recognition to analyse reports "/>
    <s v="https://www.smartcitydordrecht.nl/gemeentelijke-projecten/dordrecht-koploper-in-onderzoek-gebruik-artificial-intelligence-ai-bij-meldingen-openbare-ruimte _x000a_https://www.nativeconsulting.nl/tdocumenten/docdetail.aspx?pkey1=447&amp;title=datagedreven-werken-in-de-praktijk-dordrecht-roeselare-be-en-eindhoven"/>
    <m/>
    <s v="In Dordrecht, residents can report defects and inconveniences in public space to the Wijklijn. These reports vary from loose pavement tiles, broken street lights to reporting dangerous situations. After the report arrives at the municipality, we look at how the situation can be solved. Dordrecht has investigated whether it will be possible in the future to use Artificial Intelligence (AI) to make reporting easier and the process more efficient.With photo a report of defects in the public space; image recognition helps to analyze the report."/>
    <x v="3"/>
    <x v="13"/>
    <s v="NL"/>
    <s v="Municipality of Dordrecht"/>
    <x v="4"/>
    <x v="1"/>
    <x v="1"/>
    <x v="4"/>
    <x v="1"/>
    <m/>
    <x v="5"/>
    <x v="6"/>
    <x v="1"/>
    <x v="0"/>
    <s v="A-MLA"/>
    <m/>
    <m/>
    <s v="15-VideoSurveillance"/>
    <s v="Use critical realtime data"/>
    <s v="Limited-risk"/>
    <s v=" 0 Confident"/>
    <m/>
    <m/>
    <s v="Computer Vision and Identity Recognition"/>
    <x v="3"/>
    <x v="8"/>
    <x v="0"/>
    <m/>
    <m/>
    <m/>
    <s v="G2C"/>
    <s v="Dynamic Data"/>
    <s v="Location Data"/>
    <s v="Internal Management"/>
    <m/>
    <x v="0"/>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r>
  <r>
    <n v="487"/>
    <s v="AIWT6-487"/>
    <s v="AI Chatbot Robin - Answer questions about business transfers"/>
    <s v="https://techfocus.pleio.nl/cms/view/cabb9532-71a8-4728-9c06-371c3de67d47/communicatietechnologieen/101e23fd-783b-4330-b5c1-a4054df88a26 en https://www.rvo.nl/onderwerpen/agrarisch-ondernemen/uw-registratie-bij-ons/bedrijfsoverdracht"/>
    <m/>
    <s v="Chatbot Robin is the sequel to the Pilot Watson. Chatbot Robin went live in April 2019.  Chatbot Robin is a virtual agent that can answer questions about business transfers."/>
    <x v="0"/>
    <x v="13"/>
    <s v="NL"/>
    <s v="Netherlands Enterprise Agency, KAI MT, BZK, ICTU, CIO EZK and entrepreneurs"/>
    <x v="0"/>
    <x v="1"/>
    <x v="1"/>
    <x v="3"/>
    <x v="7"/>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m/>
    <s v="x"/>
    <m/>
    <m/>
    <m/>
    <b v="0"/>
    <b v="0"/>
    <m/>
    <m/>
    <m/>
    <m/>
    <m/>
    <m/>
    <m/>
    <b v="0"/>
    <m/>
    <m/>
    <m/>
    <s v="Hoekstra, M., Chideock, C., &amp; Veenstra, A.F. van (2021). Quik Scan AI in de Publieke Dienstverlening II - Longlist Initiatieven. TNO: Den Haag."/>
    <s v="validated"/>
    <x v="0"/>
  </r>
  <r>
    <n v="488"/>
    <s v="AIWT6-488"/>
    <s v="AICrimePrediction (AICP) - Prediction of  the risk of crime and terrorism"/>
    <s v="https://www.rvo.nl/subsidie-en-financieringswijzer/sbir/sbir-oproep-artifici%C3%ABle-intelligentie-voor-de-publieke-diensten/publieke-samenvattingen "/>
    <m/>
    <s v="AICrimePrediction (AICP) is a feasibility study of the Amsterdam police and Ciphix. It investigates whether the historical data of the control room (type, time, location), combined with the real-time reports by means of AI, can predict the risk of crime and terrorism with great accuracy."/>
    <x v="0"/>
    <x v="13"/>
    <s v="NL"/>
    <s v="Ciphix, Amsterdam Police"/>
    <x v="4"/>
    <x v="5"/>
    <x v="24"/>
    <x v="4"/>
    <x v="7"/>
    <m/>
    <x v="2"/>
    <x v="10"/>
    <x v="0"/>
    <x v="0"/>
    <s v="B-LGA"/>
    <s v="6-LawEnforcement"/>
    <s v="6e-LawEnforcement-predictcrime"/>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489"/>
    <s v="AIWT6-489"/>
    <s v="AI machine learning supervised - Delivering learning reports"/>
    <s v="https://www.rvo.nl/subsidie-en-financieringswijzer/sbir/sbir-oproep-artifici%C3%ABle-intelligentie-voor-de-publieke-diensten/publieke-samenvattingen "/>
    <m/>
    <s v="Duo is currently holding a small-scale internal pilot called 'AI machine learning supervised', with the aim of delivering a learning report for DUO"/>
    <x v="0"/>
    <x v="13"/>
    <s v="NL"/>
    <s v="Education Implementation Service"/>
    <x v="0"/>
    <x v="9"/>
    <x v="27"/>
    <x v="4"/>
    <x v="7"/>
    <m/>
    <x v="0"/>
    <x v="0"/>
    <x v="0"/>
    <x v="0"/>
    <s v="A-MLA"/>
    <s v="3-Education"/>
    <m/>
    <m/>
    <s v="Focus directly natural persons"/>
    <s v="Limited-risk"/>
    <s v="-3 Not Confident"/>
    <m/>
    <m/>
    <s v="Machine Learning, Deep Learning"/>
    <x v="1"/>
    <x v="2"/>
    <x v="0"/>
    <m/>
    <m/>
    <m/>
    <s v="G2C"/>
    <s v="Dynamic Data"/>
    <s v="Streaming Data"/>
    <s v="Internal Management"/>
    <m/>
    <x v="0"/>
    <m/>
    <s v="Improved Public Service"/>
    <m/>
    <m/>
    <s v="x"/>
    <s v="x"/>
    <m/>
    <b v="0"/>
    <b v="0"/>
    <m/>
    <m/>
    <m/>
    <m/>
    <m/>
    <m/>
    <m/>
    <b v="0"/>
    <m/>
    <m/>
    <m/>
    <s v="Hoekstra, M., Chideock, C., &amp; Veenstra, A.F. van (2021). Quik Scan AI in de Publieke Dienstverlening II - Longlist Initiatieven. TNO: Den Haag."/>
    <s v="validated"/>
    <x v="0"/>
  </r>
  <r>
    <n v="490"/>
    <s v="AIWT6-490"/>
    <s v="AI for detection of diseases in plants and trees"/>
    <s v="https://www.rvo.nl/subsidie-en-financieringswijzer/sbir/sbir-oproep-artifici%C3%ABle-intelligentie-voor-de-publieke-diensten/publieke-samenvattingen "/>
    <m/>
    <s v="The NVWA has a pilot run that uses AI to detect diseases in plants and trees."/>
    <x v="0"/>
    <x v="13"/>
    <s v="NL"/>
    <s v="NVWA"/>
    <x v="0"/>
    <x v="2"/>
    <x v="25"/>
    <x v="4"/>
    <x v="7"/>
    <m/>
    <x v="5"/>
    <x v="6"/>
    <x v="0"/>
    <x v="0"/>
    <s v="C-STA"/>
    <m/>
    <m/>
    <m/>
    <m/>
    <s v="Minimal-risk"/>
    <s v=" 0 Confident"/>
    <m/>
    <m/>
    <s v="Computer Vision and Identity Recognition"/>
    <x v="3"/>
    <x v="8"/>
    <x v="0"/>
    <m/>
    <m/>
    <m/>
    <s v="G2G"/>
    <s v="Historical Data"/>
    <s v="Location Data"/>
    <s v="Business intelligence"/>
    <m/>
    <x v="0"/>
    <m/>
    <b v="0"/>
    <m/>
    <m/>
    <m/>
    <m/>
    <m/>
    <s v="Improved Administration Efficency"/>
    <s v="Improved Administrative Efficiency"/>
    <m/>
    <s v="x"/>
    <m/>
    <m/>
    <m/>
    <m/>
    <m/>
    <b v="0"/>
    <m/>
    <m/>
    <m/>
    <s v="Hoekstra, M., Chideock, C., &amp; Veenstra, A.F. van (2021). Quik Scan AI in de Publieke Dienstverlening II - Longlist Initiatieven. TNO: Den Haag."/>
    <s v="validated"/>
    <x v="0"/>
  </r>
  <r>
    <n v="491"/>
    <s v="AIWT6-491"/>
    <s v="AI for detecting Asian Hornbill "/>
    <m/>
    <m/>
    <s v="The NVWA has a pilot running that uses AI to detect the Asian Hornbill. If the NVWA receives a notification about a possible nest in a certain area. The NVWA will then fly a drone with thermal imaging camera over that area. The NVWA is also developing an image recognition app for the Asian horn. The app determines whether it is a European or Asian horn."/>
    <x v="0"/>
    <x v="13"/>
    <s v="NL"/>
    <s v="NVWA"/>
    <x v="0"/>
    <x v="3"/>
    <x v="4"/>
    <x v="4"/>
    <x v="7"/>
    <m/>
    <x v="5"/>
    <x v="6"/>
    <x v="0"/>
    <x v="0"/>
    <s v="C-STA"/>
    <m/>
    <m/>
    <m/>
    <m/>
    <s v="Minimal-risk"/>
    <s v=" 0 Confident"/>
    <m/>
    <m/>
    <s v="Computer Vision and Identity Recognition"/>
    <x v="3"/>
    <x v="8"/>
    <x v="0"/>
    <m/>
    <m/>
    <m/>
    <s v="G2G"/>
    <s v="Dynamic Data"/>
    <s v="Location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492"/>
    <s v="AIWT6-492"/>
    <s v="AI for fisheries inspections - Detecting illegal barrels"/>
    <s v="https://www.rvo.nl/subsidie-en-financieringswijzer/sbir/sbir-oproep-artifici%C3%ABle-intelligentie-voor-de-publieke-diensten/publieke-samenvattingen "/>
    <m/>
    <s v="Aurea Imaging wants to develop image analysis technology for drones/Unmanned Aerial Vehicles (UAVs) to use them in the agricultural sector to detect deviations. These deviations may indicate harmful organisms. In a testing ground of the Dutch Food and Consumer Product Safety Authority (NVWA) we are investigating the feasibility of this technology. The detection of these anomalies using AI has 3 purposes:_x000a_A more efficient use of resources for inspection (inspection, lab, deployment of equipment),_x000a_Improving inspection methods of the Netherlands Food and Consumer Product Safety Authority,_x000a_Achieve higher food safety through better controls."/>
    <x v="0"/>
    <x v="13"/>
    <s v="NL"/>
    <s v="NVWA"/>
    <x v="0"/>
    <x v="2"/>
    <x v="3"/>
    <x v="4"/>
    <x v="7"/>
    <m/>
    <x v="5"/>
    <x v="6"/>
    <x v="1"/>
    <x v="0"/>
    <s v="A-MLA"/>
    <m/>
    <m/>
    <m/>
    <s v="Use critical realtime data"/>
    <s v="Limited-risk"/>
    <s v=" 0 Confident"/>
    <m/>
    <m/>
    <s v="Computer Vision and Identity Recognition"/>
    <x v="3"/>
    <x v="13"/>
    <x v="0"/>
    <m/>
    <m/>
    <m/>
    <s v="G2G"/>
    <s v="Historical Data"/>
    <s v="Location Data"/>
    <s v="Business intelligence"/>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493"/>
    <s v="AIWT6-493"/>
    <s v="AIDA: AI Disaster Advisor"/>
    <s v="https://www.rvo.nl/subsidie-en-financieringswijzer/sbir/sbir-oproep-artifici%C3%ABle-intelligentie-voor-de-publieke-diensten/publieke-samenvattingen "/>
    <m/>
    <s v="AIDA (Artificial Intelligence Disaster Advisor) combines Big Data, Data Science and Data Streaming and quickly feeds all emergency services in a crisis situation with relevant information, making them better able to save and protect lives."/>
    <x v="0"/>
    <x v="13"/>
    <s v="NL"/>
    <s v="Cyber Peacekeeping Forces"/>
    <x v="0"/>
    <x v="5"/>
    <x v="24"/>
    <x v="4"/>
    <x v="7"/>
    <m/>
    <x v="4"/>
    <x v="7"/>
    <x v="0"/>
    <x v="0"/>
    <s v="B-LGA"/>
    <m/>
    <m/>
    <m/>
    <s v="Focus directly natural persons"/>
    <s v="Limited-risk"/>
    <s v=" 0 Confident"/>
    <m/>
    <m/>
    <s v="AI-empowered Knowledge Management"/>
    <x v="2"/>
    <x v="9"/>
    <x v="0"/>
    <m/>
    <m/>
    <m/>
    <s v="G2G"/>
    <s v="Historical Data"/>
    <s v="Historical Data"/>
    <s v="Enforcement"/>
    <m/>
    <x v="0"/>
    <m/>
    <b v="0"/>
    <m/>
    <m/>
    <m/>
    <m/>
    <m/>
    <s v="Improved Administration Efficency"/>
    <s v="Improved Administrative Efficiency"/>
    <m/>
    <m/>
    <m/>
    <s v="x"/>
    <m/>
    <m/>
    <m/>
    <b v="0"/>
    <m/>
    <m/>
    <m/>
    <s v="Hoekstra, M., Chideock, C., &amp; Veenstra, A.F. van (2021). Quik Scan AI in de Publieke Dienstverlening II - Longlist Initiatieven. TNO: Den Haag."/>
    <s v="validated"/>
    <x v="0"/>
  </r>
  <r>
    <n v="494"/>
    <s v="AIWT6-494"/>
    <s v="Automated risk signalling in Utrecht"/>
    <s v=" "/>
    <m/>
    <s v="Testing with 'automated risk signalling' with input from different files."/>
    <x v="3"/>
    <x v="13"/>
    <s v="NL"/>
    <s v="Municipality of Utrecht, Tilburg, Nijmegen, Middelburg, Hilversum, Amersfoort, Leiden and Almere, Groningen, Zwolle, Tiel and Drechtsteden "/>
    <x v="1"/>
    <x v="0"/>
    <x v="41"/>
    <x v="3"/>
    <x v="7"/>
    <m/>
    <x v="2"/>
    <x v="12"/>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495"/>
    <s v="AIWT6-495"/>
    <s v="Amsterdam Discovery Challenge app"/>
    <s v="https://www.computable.nl/artikel/nieuws/overheid/6161734/250449/app-moet-toeristen-verspreiden-over-amsterdam.html"/>
    <m/>
    <s v="Users are assigned a route. That tour leads them past alternatives to the tourist attractions in the center of the city."/>
    <x v="3"/>
    <x v="13"/>
    <s v="NL"/>
    <s v="Municipality of Amsterdam and app developer"/>
    <x v="1"/>
    <x v="3"/>
    <x v="37"/>
    <x v="3"/>
    <x v="5"/>
    <m/>
    <x v="0"/>
    <x v="0"/>
    <x v="0"/>
    <x v="0"/>
    <m/>
    <m/>
    <m/>
    <m/>
    <m/>
    <m/>
    <s v=" 0 Confident"/>
    <m/>
    <m/>
    <s v="Machine Learning, Deep Learning"/>
    <x v="4"/>
    <x v="3"/>
    <x v="0"/>
    <m/>
    <m/>
    <m/>
    <m/>
    <m/>
    <m/>
    <s v="Public Services and engagement"/>
    <m/>
    <x v="0"/>
    <m/>
    <b v="0"/>
    <m/>
    <m/>
    <m/>
    <m/>
    <m/>
    <b v="0"/>
    <b v="0"/>
    <m/>
    <m/>
    <m/>
    <m/>
    <m/>
    <m/>
    <m/>
    <b v="0"/>
    <m/>
    <m/>
    <m/>
    <s v="Hoekstra, M., Chideock, C., &amp; Veenstra, A.F. van (2021). Quik Scan AI in de Publieke Dienstverlening II - Longlist Initiatieven. TNO: Den Haag."/>
    <s v="validated"/>
    <x v="1"/>
  </r>
  <r>
    <n v="496"/>
    <s v="AIWT6-496"/>
    <s v="Anti-cheat software for exams"/>
    <s v="https://www.rtlnieuws.nl/tech/artikel/5210854/proctorexam-online-surveillance-tentamen-examen-universiteit-hogeschool en https://lsvb.nl/2021/01/26/meerderheid-onderwijsinstellingen-blijven-online-surveillance-gebruiken-bij-tentamens-ondanks-grote-bezwaren/"/>
    <m/>
    <s v="Several Dutch higher education institutions use online surveillance software called Proctorexam. By means of the proctoring software, students can be watched during exams via the webcam, microphone or web browser. The software monitors whether the students are cheating and can label students as 'suspicious'"/>
    <x v="3"/>
    <x v="13"/>
    <s v="NL"/>
    <s v="15 high educational institutions in the Netherlands"/>
    <x v="4"/>
    <x v="9"/>
    <x v="29"/>
    <x v="3"/>
    <x v="7"/>
    <m/>
    <x v="5"/>
    <x v="6"/>
    <x v="1"/>
    <x v="0"/>
    <s v="A-MLA"/>
    <s v="3-Education"/>
    <s v="3b-Education-students"/>
    <m/>
    <m/>
    <s v="High-risk"/>
    <s v=" 0 Confident"/>
    <m/>
    <m/>
    <s v="Computer Vision and Identity Recognition"/>
    <x v="3"/>
    <x v="7"/>
    <x v="0"/>
    <m/>
    <m/>
    <m/>
    <s v="G2G"/>
    <s v="Dynamic Data"/>
    <s v="Streaming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497"/>
    <s v="AIWT6-497"/>
    <s v="App Enschede Fietst"/>
    <s v="https://slimstebinnenstad.nl/categorie-projecten/"/>
    <m/>
    <s v="Smart app that encourages Residents to take the bike for short trips (&lt;7.5 km). The app gives the optimal route and departure time to the user. What motivates extra is the reward system. For each bike ride, users receive points that they can exchange for vouchers from entrepreneurs in and around Enschede."/>
    <x v="3"/>
    <x v="13"/>
    <s v="NL"/>
    <s v="Municipality of Enschede"/>
    <x v="1"/>
    <x v="4"/>
    <x v="21"/>
    <x v="3"/>
    <x v="7"/>
    <m/>
    <x v="0"/>
    <x v="0"/>
    <x v="0"/>
    <x v="0"/>
    <m/>
    <m/>
    <m/>
    <m/>
    <m/>
    <m/>
    <s v=" 0 Confident"/>
    <m/>
    <m/>
    <s v="Machine Learning, Deep Learning"/>
    <x v="4"/>
    <x v="3"/>
    <x v="0"/>
    <m/>
    <m/>
    <m/>
    <m/>
    <m/>
    <m/>
    <s v="Public Services and engagement"/>
    <m/>
    <x v="0"/>
    <m/>
    <b v="0"/>
    <m/>
    <m/>
    <m/>
    <m/>
    <m/>
    <b v="0"/>
    <b v="0"/>
    <m/>
    <m/>
    <m/>
    <m/>
    <m/>
    <m/>
    <m/>
    <b v="0"/>
    <m/>
    <m/>
    <m/>
    <s v="Hoekstra, M., Chideock, C., &amp; Veenstra, A.F. van (2021). Quik Scan AI in de Publieke Dienstverlening II - Longlist Initiatieven. TNO: Den Haag."/>
    <s v="validated"/>
    <x v="1"/>
  </r>
  <r>
    <n v="498"/>
    <s v="AIWT6-498"/>
    <s v="Artificial inspector - Self-learning system for the inspection of national roads and waterways"/>
    <s v="https://2coolmonkeys.nl/portfolio/de-ai-fabriek/"/>
    <m/>
    <s v="By using cameras, a large part of this inspection can be automated. Instead of using expensive professional cameras that can be used to a limited extent, Rijkswaterstaat has opted to use standard smartphones (Android). The app on the smartphone is applied to cars and ships and makes a recording every second. This recording is used in combination with geographic data to train a cloud-based neural network"/>
    <x v="0"/>
    <x v="13"/>
    <s v="NL"/>
    <s v="Rijkswaterstaat, 2CoolMonkeys"/>
    <x v="4"/>
    <x v="3"/>
    <x v="19"/>
    <x v="0"/>
    <x v="1"/>
    <m/>
    <x v="2"/>
    <x v="10"/>
    <x v="0"/>
    <x v="0"/>
    <s v="B-LGA"/>
    <m/>
    <m/>
    <s v="16-Transportation"/>
    <m/>
    <s v="Minimal-risk"/>
    <s v="-1 Minimal/Limited"/>
    <m/>
    <m/>
    <s v="Predictive Analytics, Simulation and Data Visualisation"/>
    <x v="3"/>
    <x v="13"/>
    <x v="0"/>
    <m/>
    <m/>
    <m/>
    <s v="G2B"/>
    <s v="Dynamic Data"/>
    <s v="Location Data"/>
    <s v="Internal Management"/>
    <m/>
    <x v="0"/>
    <m/>
    <s v="Improved Public Service"/>
    <m/>
    <m/>
    <s v="x"/>
    <m/>
    <m/>
    <b v="0"/>
    <b v="0"/>
    <m/>
    <m/>
    <m/>
    <m/>
    <m/>
    <m/>
    <m/>
    <b v="0"/>
    <m/>
    <m/>
    <m/>
    <s v="Hoekstra, M., Chideock, C., &amp; Veenstra, A.F. van (2021). Quik Scan AI in de Publieke Dienstverlening II - Longlist Initiatieven. TNO: Den Haag."/>
    <s v="validated"/>
    <x v="0"/>
  </r>
  <r>
    <n v="499"/>
    <s v="AIWT6-499"/>
    <s v="Asphalt scan - Detection of  damage to roads"/>
    <s v="https://www.baminfra.nl/nieuws/samen-winnen-met-artificial-intelligence"/>
    <m/>
    <s v="With the help of 'the Asphalt Scan', damage to the road and reduced brightness of signage is recognized. The Asphalt Scan uses satellites and scanning vehicles to collect data. Algorithms then identify the problems on the road. "/>
    <x v="2"/>
    <x v="13"/>
    <s v="NL"/>
    <s v="Province of North Holland, Municipality of Amersfoort, Bam infra, Province of Gelderland and other provinces"/>
    <x v="4"/>
    <x v="3"/>
    <x v="19"/>
    <x v="3"/>
    <x v="2"/>
    <m/>
    <x v="2"/>
    <x v="10"/>
    <x v="0"/>
    <x v="0"/>
    <s v="B-LGA"/>
    <m/>
    <m/>
    <s v="16-Transportation"/>
    <s v="Output that could produce physical damages to natural persons"/>
    <s v="Limited-risk"/>
    <s v=" 0 Confident"/>
    <m/>
    <m/>
    <s v="Predictive Analytics, Simulation and Data Visualisation"/>
    <x v="3"/>
    <x v="7"/>
    <x v="0"/>
    <m/>
    <m/>
    <m/>
    <s v="G2C"/>
    <s v="Dynamic Data"/>
    <s v="Location Data"/>
    <s v="Internal Management"/>
    <m/>
    <x v="0"/>
    <m/>
    <s v="Improved Public Service"/>
    <m/>
    <m/>
    <s v="x"/>
    <m/>
    <m/>
    <b v="0"/>
    <b v="0"/>
    <m/>
    <m/>
    <m/>
    <m/>
    <m/>
    <m/>
    <m/>
    <b v="0"/>
    <m/>
    <m/>
    <m/>
    <s v="Hoekstra, M., Chideock, C., &amp; Veenstra, A.F. van (2021). Quik Scan AI in de Publieke Dienstverlening II - Longlist Initiatieven. TNO: Den Haag."/>
    <s v="validated"/>
    <x v="0"/>
  </r>
  <r>
    <n v="500"/>
    <s v="AIWT6-500"/>
    <s v="Birth certificate Image recognition - Birth certificate validation "/>
    <s v="https://socialmediadna.nl/innovatiecongres-justitie-en-veiligheid/"/>
    <m/>
    <s v="Image analysis techniques developed for document validation."/>
    <x v="0"/>
    <x v="13"/>
    <s v="NL"/>
    <s v="IND and TNO"/>
    <x v="3"/>
    <x v="5"/>
    <x v="24"/>
    <x v="4"/>
    <x v="1"/>
    <m/>
    <x v="5"/>
    <x v="6"/>
    <x v="0"/>
    <x v="0"/>
    <m/>
    <m/>
    <m/>
    <m/>
    <m/>
    <m/>
    <s v=" 0 Confident"/>
    <m/>
    <m/>
    <s v="Computer Vision and Identity Recogni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501"/>
    <s v="AIWT6-501"/>
    <s v="Combating Online Child Abuse"/>
    <s v="https://www.rvo.nl/subsidie-en-financieringswijzer/sbir/sbir-oproep-artifici%C3%ABle-intelligentie-voor-de-publieke-diensten/publieke-samenvattingen "/>
    <m/>
    <s v="The SBIR project Combating Online Child Abuse determines whether it is possible to create and implement an AI model that recognizes illegal content (images) so that this content can be removed from the Internet. "/>
    <x v="0"/>
    <x v="13"/>
    <s v="NL"/>
    <s v="PWC"/>
    <x v="0"/>
    <x v="5"/>
    <x v="24"/>
    <x v="4"/>
    <x v="7"/>
    <m/>
    <x v="5"/>
    <x v="6"/>
    <x v="0"/>
    <x v="0"/>
    <s v="B-LGA"/>
    <s v="6-LawEnforcement"/>
    <s v="6e-LawEnforcement-predictcrime"/>
    <m/>
    <s v="Focus directly natural persons"/>
    <s v="High-risk"/>
    <s v=" 0 Confident"/>
    <m/>
    <m/>
    <s v="Computer Vision and Identity Recognition"/>
    <x v="3"/>
    <x v="7"/>
    <x v="0"/>
    <m/>
    <m/>
    <m/>
    <s v="G2G"/>
    <s v="Dynamic Data"/>
    <s v="Historical Data"/>
    <s v="Enforcement"/>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502"/>
    <s v="AIWT6-502"/>
    <s v="Prediction of young people engagement in undesirable behaviour (Pilot Apeldoorn Youth)"/>
    <s v="https://www.binnenlandsbestuur.nl/digitaal/nieuws/zorgen-over-big-data-pilot-apeldoornse-jeugd.9536068.lynkx"/>
    <m/>
    <s v="By linking data sources, predict which groups of young people are more likely to engage in undesirable behaviour in which locations."/>
    <x v="3"/>
    <x v="13"/>
    <s v="NL"/>
    <s v="Municipality of Apeldoorn"/>
    <x v="4"/>
    <x v="0"/>
    <x v="8"/>
    <x v="0"/>
    <x v="5"/>
    <m/>
    <x v="2"/>
    <x v="10"/>
    <x v="0"/>
    <x v="0"/>
    <s v="B-LGA"/>
    <m/>
    <m/>
    <m/>
    <s v="Focus directly natural persons"/>
    <s v="Limited-risk"/>
    <s v=" 0 Confident"/>
    <m/>
    <m/>
    <s v="Predictive Analytics, Simulation and Data Visualisation"/>
    <x v="2"/>
    <x v="12"/>
    <x v="0"/>
    <m/>
    <m/>
    <m/>
    <s v="G2G"/>
    <s v="Historical Data"/>
    <s v="Historical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503"/>
    <s v="AIWT6-503"/>
    <s v="Blue Operational Prevention Service"/>
    <s v="https://www.rvo.nl/subsidie-en-financieringswijzer/sbir/sbir-oproep-artifici%C3%ABle-intelligentie-voor-de-publieke-diensten/publieke-samenvattingen"/>
    <m/>
    <s v="The aim of this project is to prevent flooding. The optimal deployment is determined by minimizing real-time information about the risks with smart algorithms based on the available resources. This gives a user a tailor-made action perspective."/>
    <x v="2"/>
    <x v="13"/>
    <s v="NL"/>
    <s v="Nelen &amp; Schuurmans"/>
    <x v="3"/>
    <x v="5"/>
    <x v="24"/>
    <x v="4"/>
    <x v="7"/>
    <m/>
    <x v="2"/>
    <x v="10"/>
    <x v="0"/>
    <x v="0"/>
    <s v="B-LGA"/>
    <m/>
    <m/>
    <m/>
    <m/>
    <s v="Minimal-risk"/>
    <s v=" 0 Confident"/>
    <m/>
    <m/>
    <s v="Predictive Analytics, Simulation and Data Visualisation"/>
    <x v="2"/>
    <x v="12"/>
    <x v="0"/>
    <m/>
    <m/>
    <m/>
    <s v="G2G"/>
    <s v="Historical Data"/>
    <s v="Historical Data"/>
    <s v="Regulatory research, analysis and monitoring"/>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04"/>
    <s v="AIWT6-504"/>
    <s v="Subsidence insight through satellite and other data"/>
    <s v=" "/>
    <m/>
    <m/>
    <x v="0"/>
    <x v="13"/>
    <s v="NL"/>
    <s v="Rijkswaterstaat, provinces, Netherlands Space Office and entrepreneurs "/>
    <x v="1"/>
    <x v="10"/>
    <x v="41"/>
    <x v="4"/>
    <x v="7"/>
    <m/>
    <x v="0"/>
    <x v="0"/>
    <x v="0"/>
    <x v="0"/>
    <m/>
    <m/>
    <m/>
    <m/>
    <m/>
    <m/>
    <s v=" 0 Confident"/>
    <m/>
    <m/>
    <s v="Machine Learning, Deep Learning"/>
    <x v="4"/>
    <x v="3"/>
    <x v="0"/>
    <m/>
    <m/>
    <m/>
    <m/>
    <m/>
    <m/>
    <m/>
    <m/>
    <x v="0"/>
    <m/>
    <b v="0"/>
    <m/>
    <m/>
    <m/>
    <m/>
    <m/>
    <b v="0"/>
    <b v="0"/>
    <m/>
    <m/>
    <m/>
    <m/>
    <m/>
    <m/>
    <m/>
    <b v="0"/>
    <m/>
    <m/>
    <m/>
    <s v="Hoekstra, M., Chideock, C., &amp; Veenstra, A.F. van (2021). Quik Scan AI in de Publieke Dienstverlening II - Longlist Initiatieven. TNO: Den Haag."/>
    <s v="validated"/>
    <x v="1"/>
  </r>
  <r>
    <n v="505"/>
    <s v="AIWT6-505"/>
    <s v="Tree Monitor - Detecting illegal logging "/>
    <s v="https://www.neo.nl/nieuws/bomenmonitor-helpt-illegale-kap-op-te-sporen/ "/>
    <m/>
    <s v="Since December 2017, the province of Gelderland has an additional tool for detecting illegal logging: the tree monitor. Satellite images from different years are compared with each other, if trees have disappeared somewhere, the map indicates this."/>
    <x v="2"/>
    <x v="13"/>
    <s v="NL"/>
    <s v="Province of Gelderland, NEO, Wageningen Environmental Research"/>
    <x v="4"/>
    <x v="2"/>
    <x v="3"/>
    <x v="3"/>
    <x v="5"/>
    <m/>
    <x v="5"/>
    <x v="6"/>
    <x v="1"/>
    <x v="0"/>
    <s v="A-MLA"/>
    <m/>
    <m/>
    <m/>
    <s v="Focus directly natural persons"/>
    <s v="Limited-risk"/>
    <s v=" 0 Confident"/>
    <m/>
    <m/>
    <s v="Computer Vision and Identity Recognition"/>
    <x v="3"/>
    <x v="7"/>
    <x v="0"/>
    <m/>
    <m/>
    <m/>
    <s v="G2G"/>
    <s v="Historical Data"/>
    <s v="Historical Data"/>
    <s v="Business intelligence"/>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506"/>
    <s v="AIWT6-506"/>
    <s v="Manage forest area"/>
    <s v=" "/>
    <m/>
    <m/>
    <x v="2"/>
    <x v="13"/>
    <s v="NL"/>
    <s v="Province of Groningen, NEO"/>
    <x v="1"/>
    <x v="2"/>
    <x v="3"/>
    <x v="4"/>
    <x v="7"/>
    <m/>
    <x v="5"/>
    <x v="6"/>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07"/>
    <s v="AIWT6-507"/>
    <s v="Fire radar - Predict nuisance situations in neighbourhoods"/>
    <s v="https://www.brandweer.nl/media/4153/bom0716-def-lr.pdf"/>
    <m/>
    <s v="A TNO computer model used to predict nuisance situations in neighbourhoods and to calculate interventions that should work best in the situation in question. This model has been used for fire brigade tbhv making predictions by region, broken down by different areas and periods. The goal is to manage the risk."/>
    <x v="0"/>
    <x v="13"/>
    <s v="NL"/>
    <s v="Fire Brigade, TNO"/>
    <x v="1"/>
    <x v="1"/>
    <x v="46"/>
    <x v="3"/>
    <x v="7"/>
    <m/>
    <x v="4"/>
    <x v="4"/>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08"/>
    <s v="AIWT6-508"/>
    <s v="Brid.ge"/>
    <s v="https://www.youtube.com/watch?v=4Pf_dK-OtFs_x000a_ https://techforfuture.nl/smart-city-enschede-onderzoekers-combineren-realtime-informatie-over-parkeren-weer-en-vervoer/"/>
    <m/>
    <s v="With the available information, the visitor can drive directly to the right parking lot or still opt for public transport. "/>
    <x v="3"/>
    <x v="13"/>
    <s v="NL"/>
    <s v="Municipality of Enschede, Saxion, Winkelhart Enschede, University of Twente, Both Social, eLabbs, Marotura, Present Media, Squal Media, Think Public, University of Twente and Winkelhart Enschede"/>
    <x v="4"/>
    <x v="3"/>
    <x v="19"/>
    <x v="4"/>
    <x v="1"/>
    <m/>
    <x v="4"/>
    <x v="5"/>
    <x v="0"/>
    <x v="0"/>
    <s v="B-LGA"/>
    <m/>
    <m/>
    <s v="16-Transportation"/>
    <m/>
    <s v="Limited-risk"/>
    <s v=" 0 Confident"/>
    <m/>
    <m/>
    <m/>
    <x v="0"/>
    <x v="0"/>
    <x v="0"/>
    <m/>
    <m/>
    <m/>
    <s v="G2C"/>
    <s v="Dynamic Data"/>
    <s v="Location Data"/>
    <s v="Smart city"/>
    <m/>
    <x v="0"/>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r>
  <r>
    <n v="509"/>
    <s v="AIWT6-509"/>
    <s v="Business Intelligence and Analytics (BI&amp;A) - Indication of risks based on previous declarations"/>
    <s v="https://decorrespondent.nl/1766/Vergeet-de-politiestaat-Welkom-in-de-belastingstaat/90525160-5a2c27c2 "/>
    <m/>
    <s v="Dutch Tax Authority works with self-learning models that increasingly more refined indicate where risks are based on previous inspected declarations and feedback of the results. An example is Dynamic Monitoring. This project links outstanding receivables to sources for redress (wages, cars, real estate, etc.) and generates a list of claims with (new) redress options."/>
    <x v="0"/>
    <x v="13"/>
    <s v="NL"/>
    <s v="Dutch Tax Authority"/>
    <x v="0"/>
    <x v="1"/>
    <x v="1"/>
    <x v="4"/>
    <x v="3"/>
    <m/>
    <x v="4"/>
    <x v="5"/>
    <x v="0"/>
    <x v="0"/>
    <s v="B-LGA"/>
    <m/>
    <s v="5a-Services&amp;Benefits-eligibility_np"/>
    <m/>
    <m/>
    <s v="Minimal-risk"/>
    <s v="-1 Minimal/Limited"/>
    <m/>
    <m/>
    <s v="Predictive Analytics, Simulation and Data Visualisation"/>
    <x v="2"/>
    <x v="4"/>
    <x v="0"/>
    <m/>
    <m/>
    <m/>
    <s v="G2G"/>
    <s v="Historical Data"/>
    <s v="Historical Data"/>
    <s v="Enforcement"/>
    <m/>
    <x v="0"/>
    <m/>
    <b v="0"/>
    <m/>
    <m/>
    <m/>
    <m/>
    <m/>
    <s v="Improved Administration Efficency"/>
    <s v="Improved Administrative Efficiency"/>
    <m/>
    <s v="x"/>
    <m/>
    <m/>
    <m/>
    <m/>
    <m/>
    <b v="0"/>
    <m/>
    <m/>
    <m/>
    <s v="Hoekstra, M., Chideock, C., &amp; Veenstra, A.F. van (2021). Quik Scan AI in de Publieke Dienstverlening II - Longlist Initiatieven. TNO: Den Haag."/>
    <s v="validated"/>
    <x v="0"/>
  </r>
  <r>
    <n v="510"/>
    <s v="AIWT6-510"/>
    <s v="c6Next - Impact measurement on social policy"/>
    <s v="https://deProof of Conceptstarter.vng.nl/sites/default/files/project_bestand/stapeling_in_het_sociale_domein_de_100_van_dordrecht.pdf"/>
    <m/>
    <s v="Performing impact measurement on parts of social policy, such as (the costs and benefits) of youth or neighbourhood teams. Proof of Concepts found in the municipality of Zwijndrecht and Dordrecht."/>
    <x v="3"/>
    <x v="13"/>
    <s v="NL"/>
    <s v="Municipality of Zwijndrecht and Dordrecht"/>
    <x v="1"/>
    <x v="0"/>
    <x v="14"/>
    <x v="4"/>
    <x v="4"/>
    <m/>
    <x v="4"/>
    <x v="4"/>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511"/>
    <s v="AIWT6-511"/>
    <s v="Camera test lizards"/>
    <s v=" "/>
    <m/>
    <m/>
    <x v="2"/>
    <x v="13"/>
    <s v="NL"/>
    <s v="Province of Gelderland, Ravon"/>
    <x v="1"/>
    <x v="10"/>
    <x v="41"/>
    <x v="4"/>
    <x v="4"/>
    <m/>
    <x v="5"/>
    <x v="6"/>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12"/>
    <s v="AIWT6-512"/>
    <s v="Case Law Engine"/>
    <s v="https://www.trouw.nl/nieuws/de-rechtspraak-is-met-deze-nieuwe-robot-niet-langer-digibeet~b9b058a2/"/>
    <m/>
    <s v="A search engine allows lawyers and lawyers to search rulings of completed lawsuits about labor disputes. With the help of Artificial Intelligence, all published dismissal cases are searched, and labeled by keywords so that they are recognized later. Legal researchers from Erasmus University Rotterdam keep an eye on whether the keywords are properly explained."/>
    <x v="0"/>
    <x v="13"/>
    <s v="NL"/>
    <s v="LexIQ"/>
    <x v="0"/>
    <x v="5"/>
    <x v="22"/>
    <x v="3"/>
    <x v="2"/>
    <m/>
    <x v="4"/>
    <x v="7"/>
    <x v="0"/>
    <x v="0"/>
    <s v="B-LGA"/>
    <s v="8-Justice"/>
    <s v="8-Justice"/>
    <m/>
    <m/>
    <s v="High-risk"/>
    <s v=" 0 Confident"/>
    <m/>
    <m/>
    <s v="AI-empowered Knowledge Management"/>
    <x v="0"/>
    <x v="6"/>
    <x v="0"/>
    <m/>
    <m/>
    <m/>
    <s v="G2G"/>
    <s v="Dynamic Data"/>
    <s v="Streaming Data"/>
    <s v="Regulatory research, analysis and monitoring"/>
    <m/>
    <x v="1"/>
    <m/>
    <b v="0"/>
    <m/>
    <m/>
    <m/>
    <m/>
    <m/>
    <s v="Improved Administration Efficency"/>
    <s v="Improved Administrative Efficiency"/>
    <m/>
    <m/>
    <s v="x"/>
    <m/>
    <m/>
    <m/>
    <m/>
    <s v="Open government capabilities"/>
    <s v="x"/>
    <m/>
    <m/>
    <s v="Hoekstra, M., Chideock, C., &amp; Veenstra, A.F. van (2021). Quik Scan AI in de Publieke Dienstverlening II - Longlist Initiatieven. TNO: Den Haag."/>
    <s v="validated"/>
    <x v="0"/>
  </r>
  <r>
    <n v="513"/>
    <s v="AIWT6-513"/>
    <s v="CityFlows-Amsterdam"/>
    <s v="https://cityflows-project.eu/amsterdam-2/"/>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13"/>
    <s v="NL"/>
    <s v="Municipality of Amsterdam-AMS Institute"/>
    <x v="4"/>
    <x v="3"/>
    <x v="19"/>
    <x v="3"/>
    <x v="0"/>
    <m/>
    <x v="0"/>
    <x v="0"/>
    <x v="0"/>
    <x v="0"/>
    <s v="A-MLA"/>
    <m/>
    <m/>
    <m/>
    <s v="Focus directly natural persons"/>
    <s v="Limited-risk"/>
    <s v=" 0 Confident"/>
    <m/>
    <m/>
    <s v="AI-empowered Knowledge Management"/>
    <x v="2"/>
    <x v="12"/>
    <x v="0"/>
    <m/>
    <m/>
    <m/>
    <s v="G2G"/>
    <s v="Historical Data"/>
    <s v="Location Data"/>
    <s v="Regulatory research, analysis and monitoring"/>
    <m/>
    <x v="0"/>
    <m/>
    <b v="0"/>
    <m/>
    <m/>
    <m/>
    <m/>
    <m/>
    <s v="Improved Administration Efficency"/>
    <s v="Improved Administrative Efficiency"/>
    <m/>
    <m/>
    <s v="x"/>
    <m/>
    <m/>
    <m/>
    <m/>
    <b v="0"/>
    <m/>
    <m/>
    <m/>
    <s v="https://cityflows-project.eu/"/>
    <s v="validated"/>
    <x v="0"/>
  </r>
  <r>
    <n v="514"/>
    <s v="AIWT6-514"/>
    <s v="Cluster analysis with photos from the past"/>
    <s v=" "/>
    <m/>
    <m/>
    <x v="2"/>
    <x v="13"/>
    <s v="NL"/>
    <s v="Province of South Holland"/>
    <x v="1"/>
    <x v="10"/>
    <x v="41"/>
    <x v="3"/>
    <x v="4"/>
    <m/>
    <x v="5"/>
    <x v="6"/>
    <x v="0"/>
    <x v="0"/>
    <m/>
    <m/>
    <m/>
    <m/>
    <m/>
    <m/>
    <s v=" 0 Confident"/>
    <m/>
    <m/>
    <s v="Computer Vision and Identity Recognition"/>
    <x v="4"/>
    <x v="3"/>
    <x v="0"/>
    <m/>
    <m/>
    <m/>
    <m/>
    <m/>
    <m/>
    <m/>
    <m/>
    <x v="0"/>
    <m/>
    <b v="0"/>
    <m/>
    <m/>
    <m/>
    <m/>
    <m/>
    <b v="0"/>
    <b v="0"/>
    <m/>
    <m/>
    <m/>
    <m/>
    <m/>
    <m/>
    <m/>
    <b v="0"/>
    <m/>
    <m/>
    <m/>
    <s v="Hoekstra, M., Chideock, C., &amp; Veenstra, A.F. van (2021). Quik Scan AI in de Publieke Dienstverlening II - Longlist Initiatieven. TNO: Den Haag."/>
    <s v="validated"/>
    <x v="1"/>
  </r>
  <r>
    <n v="515"/>
    <s v="AIWT6-515"/>
    <s v="Operationeel Mobiliteitscentrum (OMC) - Amsterdam"/>
    <s v="https://amsterdamsmartcity.com/updates/project/operationeel-mobiliteitscentrum-omc_x000a_https://www.parool.nl/nieuws/dit-was-de-generale-repetitie-voor-het-ek-voetbal~ba6376d6/"/>
    <s v="Boen Groothoff"/>
    <s v="The , is a dashboard in which the crowds about the different mobility flows are displayed in real time. In this way, the operational staff, from transport providers to road managers and police, can act directly to remedy and even prevent the bottlenecks."/>
    <x v="3"/>
    <x v="13"/>
    <s v="NL"/>
    <s v="Municipality of Amsterdam &amp; Johan Cruijff ArenA"/>
    <x v="1"/>
    <x v="3"/>
    <x v="19"/>
    <x v="3"/>
    <x v="0"/>
    <m/>
    <x v="2"/>
    <x v="10"/>
    <x v="0"/>
    <x v="0"/>
    <m/>
    <m/>
    <m/>
    <m/>
    <m/>
    <m/>
    <s v=" 0 Confident"/>
    <m/>
    <m/>
    <s v="AI-empowered Knowledge Management"/>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516"/>
    <s v="AIWT6-516"/>
    <s v="Connected transport"/>
    <s v=" "/>
    <m/>
    <m/>
    <x v="2"/>
    <x v="13"/>
    <s v="NL"/>
    <s v="Province of South Holland, Rijkswaterstaat, metropolitan region"/>
    <x v="1"/>
    <x v="3"/>
    <x v="19"/>
    <x v="4"/>
    <x v="4"/>
    <m/>
    <x v="2"/>
    <x v="10"/>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17"/>
    <s v="AIWT6-517"/>
    <s v="CrossWalk in Smart City Rijswijk"/>
    <s v="https://www.rijswijk.nl/smartcity/app_x000a_https://dynniq.com/wp-content/uploads/2018/11/2182364-DYNNIQ_leaflet_Crosswalk_ENG_v3-drukbestand_LR.pdf "/>
    <m/>
    <s v="The municipality of Rijswijk uses a smart pedestrian app for people who have difficulty walking. They are given more time to cross by extending the time of green traffic light. "/>
    <x v="3"/>
    <x v="13"/>
    <s v="NL"/>
    <s v="Municipality of Rijswijk, Dynniq"/>
    <x v="4"/>
    <x v="4"/>
    <x v="21"/>
    <x v="3"/>
    <x v="7"/>
    <m/>
    <x v="5"/>
    <x v="6"/>
    <x v="1"/>
    <x v="0"/>
    <s v="A-MLA"/>
    <m/>
    <m/>
    <m/>
    <s v="Use critical realtime data"/>
    <s v="Limited-risk"/>
    <s v=" 0 Confident"/>
    <m/>
    <m/>
    <m/>
    <x v="3"/>
    <x v="8"/>
    <x v="0"/>
    <m/>
    <m/>
    <m/>
    <s v="G2C"/>
    <s v="Dynamic Data"/>
    <s v="Location Data"/>
    <s v="Smart city"/>
    <m/>
    <x v="0"/>
    <m/>
    <s v="Improved Public Service"/>
    <m/>
    <m/>
    <s v="x"/>
    <m/>
    <m/>
    <b v="0"/>
    <b v="0"/>
    <m/>
    <m/>
    <m/>
    <m/>
    <m/>
    <m/>
    <m/>
    <b v="0"/>
    <m/>
    <m/>
    <m/>
    <s v="Hoekstra, M., Chideock, C., &amp; Veenstra, A.F. van (2021). Quik Scan AI in de Publieke Dienstverlening II - Longlist Initiatieven. TNO: Den Haag."/>
    <s v="validated"/>
    <x v="0"/>
  </r>
  <r>
    <n v="518"/>
    <s v="AIWT6-518"/>
    <s v="Dashboard victims of domestic violence "/>
    <s v="https://deProof of Conceptstarter.vng.nl/sites/default/files/project_bestand/monitor_huiselijk_geweld.docx"/>
    <m/>
    <s v="Building a system with which developments can be monitored in a (somewhat) predictive way, but also to test in practice whether it provides building blocks for a preventive approach to domestic violence."/>
    <x v="3"/>
    <x v="13"/>
    <s v="NL"/>
    <s v="Municipality of Zaanstad"/>
    <x v="1"/>
    <x v="0"/>
    <x v="8"/>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19"/>
    <s v="AIWT6-519"/>
    <s v="Dashboard Safety Tilburg SpotOn - Geographical selections of crime"/>
    <s v="https://hetccv.nl/onderwerpen/informatiepositie-gemeenten/voorbeeldgemeenten/gemeente-tilburg/"/>
    <m/>
    <s v="SpotOn makes it possible to make geographical selections in the field of crime, after which the selection continues in all other graphs, crosstabs, lists etc. By displaying the information on geographical maps, it is clear at a glance where hotspot areas are located in the city. Enforcement officials then decide whether or not to intervene."/>
    <x v="3"/>
    <x v="13"/>
    <s v="NL"/>
    <s v="Municipality of Tilburg"/>
    <x v="1"/>
    <x v="5"/>
    <x v="9"/>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20"/>
    <s v="AIWT6-520"/>
    <s v="Data scrub"/>
    <s v=" "/>
    <m/>
    <m/>
    <x v="2"/>
    <x v="13"/>
    <s v="NL"/>
    <s v="Province of South Holland, municipalities"/>
    <x v="1"/>
    <x v="10"/>
    <x v="41"/>
    <x v="4"/>
    <x v="4"/>
    <m/>
    <x v="0"/>
    <x v="0"/>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21"/>
    <s v="AIWT6-521"/>
    <s v="Improve data quality with AI - Machine learning to improve the data quality of registrations"/>
    <s v="https://www.digitaleoverheid.nl/overzicht-van-alle-onderwerpen/nieuwe-technologieen-data-en-ethiek/het-led/toolbox/aan-de-slag-datagedreven-werken-in-de-praktijk/ "/>
    <m/>
    <s v="The services of the municipality of The Hague run on data registrations. The quality of the registrations can have consequences for the quality of the service. In this pilot, AI (machine learning) was used with the aim of analyzing, monitoring and continuously improving the data quality of the registrations. Phinion's Qbot product has been used. Qbot discovers patterns and deviations within and between registrations via machine learning."/>
    <x v="3"/>
    <x v="13"/>
    <s v="NL"/>
    <s v="Municipality of The Hague and Phinion Data Engineering."/>
    <x v="4"/>
    <x v="1"/>
    <x v="26"/>
    <x v="1"/>
    <x v="0"/>
    <m/>
    <x v="0"/>
    <x v="0"/>
    <x v="0"/>
    <x v="0"/>
    <s v="A-MLA"/>
    <m/>
    <m/>
    <m/>
    <m/>
    <s v="Minimal-risk"/>
    <s v=" 0 Confident"/>
    <m/>
    <m/>
    <s v="AI-empowered Knowledge Management"/>
    <x v="1"/>
    <x v="2"/>
    <x v="0"/>
    <m/>
    <m/>
    <m/>
    <s v="G2G"/>
    <s v="Historical Data"/>
    <s v="Historical Data"/>
    <s v="Internal Management"/>
    <m/>
    <x v="6"/>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22"/>
    <s v="AIWT6-522"/>
    <s v="the Refinery"/>
    <s v="https://zoek.officielebekendmakingen.nl/blg-849198.pdf"/>
    <m/>
    <s v="A facility that makes it possible to quickly access, give meaning to large amounts of police data, to analyse and visualize in conjunction with each other. "/>
    <x v="3"/>
    <x v="13"/>
    <s v="NL"/>
    <s v="Dutch Police"/>
    <x v="4"/>
    <x v="5"/>
    <x v="9"/>
    <x v="3"/>
    <x v="1"/>
    <m/>
    <x v="2"/>
    <x v="10"/>
    <x v="1"/>
    <x v="0"/>
    <s v="A-MLA"/>
    <m/>
    <m/>
    <m/>
    <m/>
    <s v="Minimal-risk"/>
    <s v=" 0 Confident"/>
    <m/>
    <m/>
    <s v="Predictive Analytics, Simulation and Data Visualisation"/>
    <x v="2"/>
    <x v="9"/>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23"/>
    <s v="AIWT6-523"/>
    <s v="The smart bridge"/>
    <s v="https://baae58888c14f40f89d08821.blob.core.windows.net/paper/SmartShipping_paper_nl.pdf "/>
    <m/>
    <s v="The province of South Holland has an important role in the traffic flow within the region by operating and maintaining more than 100 bridges. Smart ICT solutions offer new opportunities to link up-to-date traffic information with live shipping information via sensors and algorithms. In the project 'impact monitor bridge openings', an essential step has been taken in predicting traffic intensities around a number of important bridges in the province of South Holland. The Long Short-Term Memory neural networks used can make predictions up to 21 minutes ahead with a correlation-efficient accuracy of 60-80%."/>
    <x v="2"/>
    <x v="13"/>
    <s v="NL"/>
    <s v="Province of South Holland, DO IT analytics"/>
    <x v="4"/>
    <x v="3"/>
    <x v="19"/>
    <x v="1"/>
    <x v="2"/>
    <m/>
    <x v="2"/>
    <x v="10"/>
    <x v="1"/>
    <x v="0"/>
    <s v="A-MLA"/>
    <s v="2-CritInfrastruct"/>
    <s v="2-CritInfrastruct"/>
    <m/>
    <m/>
    <s v="High-risk"/>
    <s v="-2 High/Limited"/>
    <m/>
    <m/>
    <s v="Predictive Analytics, Simulation and Data Visualisation"/>
    <x v="2"/>
    <x v="12"/>
    <x v="0"/>
    <m/>
    <m/>
    <m/>
    <s v="G2C"/>
    <s v="Dynamic Data"/>
    <s v="Location Data"/>
    <s v="Internal Management"/>
    <m/>
    <x v="0"/>
    <m/>
    <s v="Improved Public Service"/>
    <m/>
    <m/>
    <s v="x"/>
    <s v="x"/>
    <s v="x"/>
    <s v="Open Government Capabilities"/>
    <b v="0"/>
    <m/>
    <m/>
    <m/>
    <m/>
    <m/>
    <m/>
    <m/>
    <s v="Open government capabilities"/>
    <s v="x"/>
    <m/>
    <m/>
    <s v="Hoekstra, M., Chideock, C., &amp; Veenstra, A.F. van (2021). Quik Scan AI in de Publieke Dienstverlening II - Longlist Initiatieven. TNO: Den Haag."/>
    <s v="validated"/>
    <x v="0"/>
  </r>
  <r>
    <n v="524"/>
    <s v="AIWT6-524"/>
    <s v="Detection of aggression, panic and abnormal behaviour with smart cameras"/>
    <s v="https://www.rvo.nl/subsidie-en-financieringswijzer/sbir/sbir-oproep-artifici%C3%ABle-intelligentie-voor-de-publieke-diensten/publieke-samenvattingen "/>
    <m/>
    <s v="In this project, ViNotion develops AI technology that analyzes the behavior of individuals and recognizes panic, aggression and deviant behavior early. This allows early signalling in large public areas such as stations, airports, city centres and entertainment centres, so that security and assistance can be switched on much faster. The faster and more efficient deployment of personnel reduces the impact of incidents on the public and the environment."/>
    <x v="0"/>
    <x v="13"/>
    <s v="NL"/>
    <s v="ViNotion"/>
    <x v="3"/>
    <x v="5"/>
    <x v="24"/>
    <x v="4"/>
    <x v="7"/>
    <m/>
    <x v="5"/>
    <x v="6"/>
    <x v="1"/>
    <x v="0"/>
    <s v="A-MLA"/>
    <m/>
    <m/>
    <m/>
    <s v="Use critical realtime data"/>
    <s v="Limited-risk"/>
    <s v=" 0 Confident"/>
    <m/>
    <m/>
    <s v="Computer Vision and Identity Recognition"/>
    <x v="3"/>
    <x v="8"/>
    <x v="0"/>
    <m/>
    <m/>
    <m/>
    <s v="G2C"/>
    <s v="Dynamic Data"/>
    <s v="Dynamic Data"/>
    <s v="Enforcement"/>
    <m/>
    <x v="0"/>
    <m/>
    <s v="Improved Public Service"/>
    <m/>
    <m/>
    <s v="x"/>
    <m/>
    <m/>
    <b v="0"/>
    <b v="0"/>
    <m/>
    <m/>
    <m/>
    <m/>
    <m/>
    <m/>
    <m/>
    <b v="0"/>
    <m/>
    <m/>
    <m/>
    <s v="Hoekstra, M., Chideock, C., &amp; Veenstra, A.F. van (2021). Quik Scan AI in de Publieke Dienstverlening II - Longlist Initiatieven. TNO: Den Haag."/>
    <s v="validated"/>
    <x v="0"/>
  </r>
  <r>
    <n v="525"/>
    <s v="AIWT6-525"/>
    <s v="Firework nuisance detection system - AI to determine if bangs are firework"/>
    <s v="https://www.ad.nl/amersfoort/amersfoort-zet-experiment-met-vuurwerkdetectie-voort~a4e1dbbd/"/>
    <m/>
    <s v="If multiple sensors catch a bang, the system determines whether these are (illegal) fireworks. If so, municipal enforcers will receive a notification on their smartphones. This data makes it clear, for example, which routes nuisance offenders run, at what times they are lit and where. "/>
    <x v="3"/>
    <x v="13"/>
    <s v="NL"/>
    <s v="6 municipalities"/>
    <x v="4"/>
    <x v="5"/>
    <x v="24"/>
    <x v="3"/>
    <x v="5"/>
    <m/>
    <x v="5"/>
    <x v="9"/>
    <x v="1"/>
    <x v="0"/>
    <s v="A-MLA"/>
    <m/>
    <m/>
    <m/>
    <s v="Use critical realtime data"/>
    <s v="Limited-risk"/>
    <s v=" 0 Confident"/>
    <m/>
    <m/>
    <s v="Audio Processing"/>
    <x v="2"/>
    <x v="4"/>
    <x v="0"/>
    <m/>
    <m/>
    <m/>
    <s v="G2C"/>
    <s v="Dynamic Data"/>
    <s v="Dynamic Data"/>
    <s v="Enforcement"/>
    <m/>
    <x v="0"/>
    <m/>
    <s v="Improved Public Service"/>
    <m/>
    <m/>
    <s v="x"/>
    <m/>
    <m/>
    <b v="0"/>
    <b v="0"/>
    <m/>
    <m/>
    <m/>
    <m/>
    <m/>
    <m/>
    <m/>
    <b v="0"/>
    <m/>
    <m/>
    <m/>
    <s v="Hoekstra, M., Chideock, C., &amp; Veenstra, A.F. van (2021). Quik Scan AI in de Publieke Dienstverlening II - Longlist Initiatieven. TNO: Den Haag."/>
    <s v="validated"/>
    <x v="0"/>
  </r>
  <r>
    <n v="526"/>
    <s v="AIWT6-526"/>
    <s v="Diagnosis Plan and Control Tool - Assessing the risk of home fraud"/>
    <s v="https://www.binnenlandsbestuur.nl/sociaal/achtergrond/achtergrond/het-bijstandswonder-van-boxmeer.699608.lynkx_x000a_https://www.toetsingscommissievp.nl/binaries/toetsingscommissievp/documenten/publicaties/2020/01/02/boxmeer-vu-2016/Boxmeer+VU+2016.pdf"/>
    <m/>
    <s v="This allows the municipality to assess the risk of fraud so that it can make a choice whether or not to go on a home visit to verify data. A risk indicator in this system is, for example, the form in which one lives (such as with family, subletting) and whether or not with inmates. These circumstances are then related to the amount of housing costs and any debts. This digital tool allows a municipality to use its human power more selectively during home visits."/>
    <x v="3"/>
    <x v="13"/>
    <s v="NL"/>
    <s v="Municipalities (Boxmeer)"/>
    <x v="4"/>
    <x v="0"/>
    <x v="14"/>
    <x v="3"/>
    <x v="11"/>
    <m/>
    <x v="2"/>
    <x v="10"/>
    <x v="0"/>
    <x v="0"/>
    <s v="B-LGA"/>
    <m/>
    <m/>
    <m/>
    <s v="Focus directly natural persons"/>
    <s v="Limited-risk"/>
    <s v="-1 Minimal/Limited"/>
    <m/>
    <m/>
    <s v="Predictive Analytics, Simulation and Data Visualisation"/>
    <x v="3"/>
    <x v="13"/>
    <x v="0"/>
    <m/>
    <m/>
    <m/>
    <s v="G2C"/>
    <s v="Historical Data"/>
    <s v="Location Data"/>
    <s v="Enforcement"/>
    <m/>
    <x v="0"/>
    <m/>
    <s v="Improved Public Service"/>
    <m/>
    <m/>
    <s v="x"/>
    <s v="x"/>
    <m/>
    <b v="0"/>
    <b v="0"/>
    <m/>
    <m/>
    <m/>
    <m/>
    <m/>
    <m/>
    <m/>
    <b v="0"/>
    <m/>
    <m/>
    <m/>
    <s v="Hoekstra, M., Chideock, C., &amp; Veenstra, A.F. van (2021). Quik Scan AI in de Publieke Dienstverlening II - Longlist Initiatieven. TNO: Den Haag."/>
    <s v="validated"/>
    <x v="0"/>
  </r>
  <r>
    <n v="527"/>
    <s v="AIWT6-527"/>
    <s v="DigiDijk - Real-time monitoring of dikes to prevent calamities and plan maintenance"/>
    <s v="https://zoek.officielebekendmakingen.nl/blg-820189.pdf"/>
    <m/>
    <s v="The investigation (carried out between February and June 2017) includes a combination of desk research, interviews with policy stakeholders, executors (NWO and RVO), SBIR appli_x0002_cants/tenderers and universities, a survey of tenderers/applicants (questionnaire sent to 1,045 RVO applicants, of whom 250 had invalid email addresses; 181 respondents completed the questionnaire, a response rate of 23%. The questionnaire was also sent to 845 NWO applicants, of whom 145 had invalid email addresses; 205 responded, a 29% response rate), an analysis of administrative data on SBIR and an econometric analysis (for a detailed ex_x0002_planation, see the main report and an"/>
    <x v="3"/>
    <x v="13"/>
    <s v="NL"/>
    <s v="RWS and Hoogheemraadschap Delfland "/>
    <x v="1"/>
    <x v="5"/>
    <x v="24"/>
    <x v="3"/>
    <x v="4"/>
    <m/>
    <x v="2"/>
    <x v="10"/>
    <x v="0"/>
    <x v="0"/>
    <m/>
    <m/>
    <m/>
    <m/>
    <m/>
    <m/>
    <s v=" 0 Confident"/>
    <m/>
    <m/>
    <s v="Predictive Analytics, Simulation and Data Visualisation"/>
    <x v="4"/>
    <x v="3"/>
    <x v="0"/>
    <m/>
    <m/>
    <m/>
    <m/>
    <m/>
    <m/>
    <s v="Internal Management"/>
    <m/>
    <x v="0"/>
    <m/>
    <b v="0"/>
    <m/>
    <m/>
    <m/>
    <m/>
    <m/>
    <b v="0"/>
    <b v="0"/>
    <m/>
    <m/>
    <m/>
    <m/>
    <m/>
    <m/>
    <m/>
    <b v="0"/>
    <m/>
    <m/>
    <m/>
    <s v="Hoekstra, M., Chideock, C., &amp; Veenstra, A.F. van (2021). Quik Scan AI in de Publieke Dienstverlening II - Longlist Initiatieven. TNO: Den Haag."/>
    <s v="validated"/>
    <x v="1"/>
  </r>
  <r>
    <n v="528"/>
    <s v="AIWT6-528"/>
    <s v="Digital we Chatbot"/>
    <s v=" "/>
    <m/>
    <s v="Exploration of various examples of intelligent customer interaction (chatbots)"/>
    <x v="3"/>
    <x v="13"/>
    <s v="NL"/>
    <s v="Manifesto group, municipality of Amsterdam, SIVI, Bvolve, Innovalor"/>
    <x v="3"/>
    <x v="1"/>
    <x v="1"/>
    <x v="4"/>
    <x v="4"/>
    <m/>
    <x v="1"/>
    <x v="2"/>
    <x v="0"/>
    <x v="0"/>
    <m/>
    <m/>
    <m/>
    <m/>
    <m/>
    <m/>
    <s v=" 0 Confident"/>
    <m/>
    <m/>
    <s v="Chatbots, Intelligent Digital Assistants, Virtual Agents and Recommendation Systems"/>
    <x v="4"/>
    <x v="3"/>
    <x v="0"/>
    <m/>
    <m/>
    <m/>
    <m/>
    <m/>
    <m/>
    <s v="Public Services and engagement"/>
    <m/>
    <x v="0"/>
    <m/>
    <b v="0"/>
    <m/>
    <m/>
    <m/>
    <m/>
    <m/>
    <b v="0"/>
    <b v="0"/>
    <m/>
    <m/>
    <m/>
    <m/>
    <m/>
    <m/>
    <m/>
    <b v="0"/>
    <m/>
    <m/>
    <m/>
    <s v="Hoekstra, M., Chideock, C., &amp; Veenstra, A.F. van (2021). Quik Scan AI in de Publieke Dienstverlening II - Longlist Initiatieven. TNO: Den Haag."/>
    <s v="validated"/>
    <x v="1"/>
  </r>
  <r>
    <n v="529"/>
    <s v="AIWT6-529"/>
    <s v="Digital assistant for answering Parliamentary questions"/>
    <s v="https://datascienceinitiative.eu/wp-content/uploads/2020/05/DSI-AIBinnenDeOverheid.pdf"/>
    <m/>
    <s v="The digital assistant supports policy staff in answering parliamentary questions by searching public sources"/>
    <x v="0"/>
    <x v="13"/>
    <s v="NL"/>
    <s v="Ministry of Social Affairs and Employment"/>
    <x v="0"/>
    <x v="1"/>
    <x v="1"/>
    <x v="1"/>
    <x v="0"/>
    <m/>
    <x v="1"/>
    <x v="1"/>
    <x v="0"/>
    <x v="14"/>
    <s v="B-LGA"/>
    <m/>
    <m/>
    <m/>
    <s v="Include automatic decision systems"/>
    <s v="High-risk"/>
    <s v=" 0 Confident"/>
    <m/>
    <m/>
    <s v="Natural Language Processing, Text Mining and Speech Analytics"/>
    <x v="1"/>
    <x v="2"/>
    <x v="0"/>
    <m/>
    <m/>
    <m/>
    <s v="G2G"/>
    <s v="Dynamic Data"/>
    <m/>
    <s v="Internal Management"/>
    <m/>
    <x v="0"/>
    <m/>
    <b v="0"/>
    <m/>
    <m/>
    <m/>
    <m/>
    <m/>
    <s v="Improved Administration Efficency"/>
    <s v="Improved Administrative Efficiency"/>
    <m/>
    <s v="x"/>
    <s v="x"/>
    <m/>
    <s v="x"/>
    <m/>
    <m/>
    <s v="Open government capabilities"/>
    <s v="x"/>
    <s v="x"/>
    <m/>
    <s v="Hoekstra, M., Chideock, C., &amp; Veenstra, A.F. van (2021). Quik Scan AI in de Publieke Dienstverlening II - Longlist Initiatieven. TNO: Den Haag."/>
    <s v="validated"/>
    <x v="0"/>
  </r>
  <r>
    <n v="530"/>
    <s v="AIWT6-530"/>
    <s v="Digital identification and verification"/>
    <s v="https://www.digitaleoverheid.nl/actielijn/onderzoek-naar-gebruik-automatische-gezichtsherkenning-en-andere-vormen-van-biometrische-identificatie/"/>
    <m/>
    <s v="Research into the use of automatic facial recognition and other forms of biometric identification."/>
    <x v="0"/>
    <x v="13"/>
    <s v="NL"/>
    <s v="Ministry of Justice and Security, Ministry of the Interior and Kingdom Relations"/>
    <x v="0"/>
    <x v="1"/>
    <x v="2"/>
    <x v="3"/>
    <x v="2"/>
    <m/>
    <x v="5"/>
    <x v="6"/>
    <x v="1"/>
    <x v="0"/>
    <s v="A-MLA"/>
    <s v="1-Biometrics"/>
    <s v="1-Biometrics"/>
    <m/>
    <m/>
    <s v="High-risk"/>
    <s v=" 0 Confident"/>
    <m/>
    <m/>
    <s v="Computer Vision and Identity Recognition"/>
    <x v="3"/>
    <x v="8"/>
    <x v="0"/>
    <m/>
    <m/>
    <m/>
    <s v="G2G"/>
    <s v="Dynamic Data"/>
    <s v="Dynamic Data"/>
    <s v="Regulatory research, analysis and monitoring"/>
    <m/>
    <x v="0"/>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r>
  <r>
    <n v="531"/>
    <s v="AIWT6-531"/>
    <s v="Pair"/>
    <s v="TK 2010-2011, 17050, nr. 414 (bijlage)"/>
    <m/>
    <s v="Risk profiles home visits to check the place of residence of students registered as living students."/>
    <x v="0"/>
    <x v="13"/>
    <s v="NL"/>
    <m/>
    <x v="1"/>
    <x v="9"/>
    <x v="49"/>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32"/>
    <s v="AIWT6-532"/>
    <s v="E-Discovery - automatic classifcation of incoming and outgoing emails"/>
    <s v="https://www.nationaalarchief.nl/archiveren/nieuws/e-discovery-machine-learning-en-e-mail"/>
    <m/>
    <s v="In 2016, the Nationaal Archief started a study into the possibilities of E-discovery within information management. As part of this research, in collaboration with the ICT Implementation Organisation (ICTU), a prototype has been developed that automatically classifies incoming and outgoing e-mails."/>
    <x v="0"/>
    <x v="13"/>
    <s v="NL"/>
    <s v="National Archives and ICTU"/>
    <x v="0"/>
    <x v="1"/>
    <x v="1"/>
    <x v="4"/>
    <x v="5"/>
    <m/>
    <x v="4"/>
    <x v="5"/>
    <x v="1"/>
    <x v="0"/>
    <s v="A-MLA"/>
    <m/>
    <m/>
    <m/>
    <m/>
    <s v="Minimal-risk"/>
    <s v=" 0 Confident"/>
    <m/>
    <m/>
    <s v="AI-empowered Knowledge Management"/>
    <x v="1"/>
    <x v="5"/>
    <x v="0"/>
    <m/>
    <m/>
    <m/>
    <s v="G2G"/>
    <s v="Dynamic Data"/>
    <s v="Streaming Data"/>
    <s v="Internal Management"/>
    <m/>
    <x v="1"/>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533"/>
    <s v="AIWT6-533"/>
    <s v="Energysharing Hoekse Waard"/>
    <s v=" "/>
    <m/>
    <m/>
    <x v="2"/>
    <x v="13"/>
    <s v="NL"/>
    <s v="Province of South Holland, energysharing network"/>
    <x v="1"/>
    <x v="10"/>
    <x v="41"/>
    <x v="4"/>
    <x v="4"/>
    <m/>
    <x v="0"/>
    <x v="0"/>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36"/>
    <s v="AIWT6-536"/>
    <s v="Excess Material Exchange"/>
    <s v="https://www.prorail.nl/nieuws/online-handelsplatform-voor-restmaterialen"/>
    <m/>
    <s v="Various organizations are exploring the possibilities of exchanging residual materials among themselves. With the help of AI, supply and demand are linked together and a trading platform is created to close the residual flows circle of the organizations. EME then uses Artificial Intelligence (AI) to quickly read and interpret all that data. AI ensures that matches are made quickly and on a large scale between buyers and suppliers of materials. The intelligence lies in the fact that the AI program also brings together parties that you might not immediately think of yourself."/>
    <x v="0"/>
    <x v="13"/>
    <s v="NL"/>
    <s v="ProRail, Schiphol, DSM, Rijkswaterstaat Heembouw, Sodexo"/>
    <x v="0"/>
    <x v="3"/>
    <x v="19"/>
    <x v="3"/>
    <x v="1"/>
    <m/>
    <x v="0"/>
    <x v="0"/>
    <x v="0"/>
    <x v="0"/>
    <s v="A-MLA"/>
    <m/>
    <m/>
    <m/>
    <m/>
    <s v="Minimal-risk"/>
    <s v=" 0 Confident"/>
    <m/>
    <m/>
    <m/>
    <x v="1"/>
    <x v="5"/>
    <x v="0"/>
    <m/>
    <m/>
    <m/>
    <s v="G2G"/>
    <s v="Dynamic Data"/>
    <s v="Streaming Data"/>
    <s v="Process automation"/>
    <m/>
    <x v="1"/>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37"/>
    <s v="AIWT6-537"/>
    <s v="FinPro - Combining data from a wide range of sources to provide insight into fraud and subversive crime"/>
    <s v="https://www.meetingmoreminds.com/wat-doen-we/overige-projecten-initiatieven/_x000a_https://www.meetingmoreminds.com/wp-content/uploads/2018/01/TVP_9_2016_p24-28_FinPro.pdf"/>
    <m/>
    <m/>
    <x v="0"/>
    <x v="13"/>
    <s v="NL"/>
    <s v="OM and the Municipality of Rotterdam, Programme Office of the National Programme Rotterdam-Zuid and the police"/>
    <x v="1"/>
    <x v="5"/>
    <x v="24"/>
    <x v="4"/>
    <x v="4"/>
    <m/>
    <x v="4"/>
    <x v="7"/>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38"/>
    <s v="AIWT6-538"/>
    <s v="FlowCube - a picture of the traffic of cyclists, vehicles and pedestrians"/>
    <s v="https://www.rvo.nl/subsidie-en-financieringswijzer/sbir/sbir-oproep-artifici%C3%ABle-intelligentie-voor-de-publieke-diensten/publieke-samenvattingen "/>
    <m/>
    <s v="The aim of the development of this system is to get a picture of the traffic of cyclists, vehicles and pedestrians. This is done by means of compact video and AI modules, also called the FlowCube. The image recognition in FlowCube detects cyclists, cars and pedestrians. "/>
    <x v="3"/>
    <x v="13"/>
    <s v="NL"/>
    <s v="Technolution B.V."/>
    <x v="3"/>
    <x v="3"/>
    <x v="19"/>
    <x v="4"/>
    <x v="7"/>
    <m/>
    <x v="0"/>
    <x v="0"/>
    <x v="0"/>
    <x v="0"/>
    <s v="A-MLA"/>
    <m/>
    <m/>
    <s v="16-Transportation"/>
    <s v="Use critical realtime data"/>
    <s v="Limited-risk"/>
    <s v=" 0 Confident"/>
    <m/>
    <m/>
    <s v="Predictive Analytics, Simulation and Data Visualisation"/>
    <x v="3"/>
    <x v="8"/>
    <x v="0"/>
    <m/>
    <m/>
    <m/>
    <s v="G2C"/>
    <s v="Dynamic Data"/>
    <s v="Location Data"/>
    <s v="Regulatory research, analysis and monitoring"/>
    <m/>
    <x v="0"/>
    <m/>
    <s v="Improved Public Service"/>
    <s v="x"/>
    <s v="x"/>
    <m/>
    <s v="x"/>
    <m/>
    <b v="0"/>
    <b v="0"/>
    <m/>
    <m/>
    <m/>
    <m/>
    <m/>
    <m/>
    <m/>
    <b v="0"/>
    <m/>
    <m/>
    <m/>
    <s v="Hoekstra, M., Chideock, C., &amp; Veenstra, A.F. van (2021). Quik Scan AI in de Publieke Dienstverlening II - Longlist Initiatieven. TNO: Den Haag."/>
    <s v="validated"/>
    <x v="0"/>
  </r>
  <r>
    <n v="539"/>
    <s v="AIWT6-539"/>
    <s v="Forensic Image Recognition (FIRE) -  Recognition of containers that have illegal cargo"/>
    <s v="https://datascienceinitiative.eu/wp-content/uploads/2020/05/DSI-AIBinnenDeOverheid.pdf"/>
    <m/>
    <s v="This system aims to relieve detection staff by automatic image recognition. To recognize these images, large amounts of data are analyzed. The system could learn to recognize containers that potentially have an illegal cargo."/>
    <x v="0"/>
    <x v="13"/>
    <s v="NL"/>
    <s v="Netherlands Forensic Institute (NFI)"/>
    <x v="0"/>
    <x v="5"/>
    <x v="9"/>
    <x v="4"/>
    <x v="0"/>
    <m/>
    <x v="5"/>
    <x v="6"/>
    <x v="1"/>
    <x v="0"/>
    <s v="A-MLA"/>
    <s v="6-LawEnforcement"/>
    <s v="6f-LawEnforcement-profiling_np"/>
    <m/>
    <m/>
    <s v="High-risk"/>
    <s v="-2 High/Limited"/>
    <m/>
    <m/>
    <s v="Computer Vision and Identity Recognition"/>
    <x v="3"/>
    <x v="8"/>
    <x v="0"/>
    <m/>
    <m/>
    <m/>
    <s v="G2B"/>
    <s v="Dynamic Data"/>
    <s v="Dynamic Data"/>
    <s v="Enforcement"/>
    <m/>
    <x v="0"/>
    <m/>
    <s v="Improved Public Service"/>
    <m/>
    <m/>
    <s v="x"/>
    <s v="x"/>
    <m/>
    <b v="0"/>
    <b v="0"/>
    <m/>
    <m/>
    <m/>
    <m/>
    <m/>
    <m/>
    <m/>
    <b v="0"/>
    <m/>
    <m/>
    <m/>
    <s v="Hoekstra, M., Chideock, C., &amp; Veenstra, A.F. van (2021). Quik Scan AI in de Publieke Dienstverlening II - Longlist Initiatieven. TNO: Den Haag."/>
    <s v="validated"/>
    <x v="0"/>
  </r>
  <r>
    <n v="541"/>
    <s v="AIWT6-541"/>
    <s v="Data comparator - AI to compare data from different applications"/>
    <s v="https://github.com/EduardWitteveen/GegevensVergelijker_x000a_https://www.geoinformatienederland.nl/agenda/gin-bijeenkomst-themagroep-noord-bij-de-gemeente-sudwest-fryslan"/>
    <m/>
    <s v="This is a tool with which the municipality compares the data from different applications with the original source."/>
    <x v="3"/>
    <x v="13"/>
    <s v="NL"/>
    <s v="Municipality of Súdwest-Fryslân "/>
    <x v="1"/>
    <x v="1"/>
    <x v="1"/>
    <x v="4"/>
    <x v="4"/>
    <m/>
    <x v="0"/>
    <x v="0"/>
    <x v="0"/>
    <x v="0"/>
    <m/>
    <m/>
    <m/>
    <m/>
    <m/>
    <m/>
    <s v=" 0 Confident"/>
    <m/>
    <m/>
    <s v="AI-empowered Knowledge Management"/>
    <x v="4"/>
    <x v="3"/>
    <x v="0"/>
    <m/>
    <m/>
    <m/>
    <m/>
    <m/>
    <m/>
    <s v="Internal Management"/>
    <m/>
    <x v="0"/>
    <m/>
    <b v="0"/>
    <m/>
    <m/>
    <m/>
    <m/>
    <m/>
    <b v="0"/>
    <b v="0"/>
    <m/>
    <m/>
    <m/>
    <m/>
    <m/>
    <m/>
    <m/>
    <b v="0"/>
    <m/>
    <m/>
    <m/>
    <s v="Hoekstra, M., Chideock, C., &amp; Veenstra, A.F. van (2021). Quik Scan AI in de Publieke Dienstverlening II - Longlist Initiatieven. TNO: Den Haag."/>
    <s v="validated"/>
    <x v="1"/>
  </r>
  <r>
    <n v="542"/>
    <s v="AIWT6-542"/>
    <s v="Generating road characteristics from road signs registration"/>
    <s v=" "/>
    <m/>
    <m/>
    <x v="2"/>
    <x v="13"/>
    <s v="NL"/>
    <s v="Province of Gelderland"/>
    <x v="1"/>
    <x v="3"/>
    <x v="19"/>
    <x v="3"/>
    <x v="4"/>
    <m/>
    <x v="0"/>
    <x v="0"/>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validated"/>
    <x v="1"/>
  </r>
  <r>
    <n v="543"/>
    <s v="AIWT6-543"/>
    <s v="Generate road markings from footage"/>
    <s v=" "/>
    <m/>
    <m/>
    <x v="2"/>
    <x v="13"/>
    <s v="NL"/>
    <s v="Province of Gelderland"/>
    <x v="1"/>
    <x v="3"/>
    <x v="19"/>
    <x v="3"/>
    <x v="4"/>
    <m/>
    <x v="0"/>
    <x v="0"/>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validated"/>
    <x v="1"/>
  </r>
  <r>
    <n v="544"/>
    <s v="AIWT6-544"/>
    <s v="Geniq -  reports wait times"/>
    <s v="https://www.pinkroccade-healthcare.nl/product/geniq-ggz/"/>
    <m/>
    <s v="Calculates, analyzes, and reports wait times, so that an institution always has up-to-date insights."/>
    <x v="3"/>
    <x v="13"/>
    <s v="NL"/>
    <s v="Mental health institutions"/>
    <x v="4"/>
    <x v="0"/>
    <x v="14"/>
    <x v="3"/>
    <x v="7"/>
    <m/>
    <x v="0"/>
    <x v="0"/>
    <x v="0"/>
    <x v="0"/>
    <s v="A-MLA"/>
    <m/>
    <m/>
    <m/>
    <m/>
    <s v="Minimal-risk"/>
    <s v=" 0 Confident"/>
    <m/>
    <m/>
    <s v="AI-empowered Knowledge Management"/>
    <x v="2"/>
    <x v="9"/>
    <x v="0"/>
    <m/>
    <m/>
    <m/>
    <s v="G2C"/>
    <s v="Historical Data"/>
    <s v="Dynamic Data"/>
    <s v="Internal Management"/>
    <m/>
    <x v="0"/>
    <m/>
    <s v="Improved Public Service"/>
    <m/>
    <m/>
    <s v="x"/>
    <s v="x"/>
    <m/>
    <b v="0"/>
    <b v="0"/>
    <m/>
    <m/>
    <m/>
    <m/>
    <m/>
    <m/>
    <m/>
    <b v="0"/>
    <m/>
    <m/>
    <m/>
    <s v="Hoekstra, M., Chideock, C., &amp; Veenstra, A.F. van (2021). Quik Scan AI in de Publieke Dienstverlening II - Longlist Initiatieven. TNO: Den Haag."/>
    <s v="validated"/>
    <x v="0"/>
  </r>
  <r>
    <n v="545"/>
    <s v="AIWT6-545"/>
    <s v="Geo-data in social domain"/>
    <s v="https://www.digitale-sociale-kaart.nl/uden"/>
    <s v="info@digitale-sociale-kaart.nl"/>
    <s v="Developing a social map by linking data."/>
    <x v="3"/>
    <x v="13"/>
    <s v="NL"/>
    <s v="Municipality of Uden"/>
    <x v="1"/>
    <x v="0"/>
    <x v="14"/>
    <x v="3"/>
    <x v="4"/>
    <m/>
    <x v="0"/>
    <x v="0"/>
    <x v="0"/>
    <x v="0"/>
    <m/>
    <m/>
    <m/>
    <m/>
    <m/>
    <m/>
    <s v=" 0 Confident"/>
    <m/>
    <m/>
    <s v="AI-empowered Knowledge Management"/>
    <x v="4"/>
    <x v="3"/>
    <x v="0"/>
    <m/>
    <m/>
    <m/>
    <m/>
    <m/>
    <m/>
    <s v="Internal Management"/>
    <m/>
    <x v="0"/>
    <m/>
    <b v="0"/>
    <m/>
    <m/>
    <m/>
    <m/>
    <m/>
    <b v="0"/>
    <b v="0"/>
    <m/>
    <m/>
    <m/>
    <m/>
    <m/>
    <m/>
    <m/>
    <b v="0"/>
    <m/>
    <m/>
    <m/>
    <s v="Hoekstra, M., Chideock, C., &amp; Veenstra, A.F. van (2021). Quik Scan AI in de Publieke Dienstverlening II - Longlist Initiatieven. TNO: Den Haag."/>
    <s v="validated"/>
    <x v="1"/>
  </r>
  <r>
    <n v="546"/>
    <s v="AIWT6-546"/>
    <s v="GEO reference of documents - Gaining more insight into data on nitrogen emissions and soil pollution"/>
    <s v="https://www.bolesian.ai/case-gelderland/"/>
    <m/>
    <s v="Bolesian has developed an application for the province of Gelderland with which large amounts of unstructured information and data can be analyzed. The focus is on gaining more insight into data on nitrogen emissions and soil pollution. "/>
    <x v="2"/>
    <x v="13"/>
    <s v="NL"/>
    <s v="Province of Gelderland, Bolesian.ai"/>
    <x v="3"/>
    <x v="1"/>
    <x v="1"/>
    <x v="4"/>
    <x v="7"/>
    <m/>
    <x v="4"/>
    <x v="5"/>
    <x v="1"/>
    <x v="0"/>
    <s v="A-MLA"/>
    <m/>
    <m/>
    <m/>
    <m/>
    <s v="Minimal-risk"/>
    <s v=" 0 Confident"/>
    <m/>
    <m/>
    <s v="AI-empowered Knowledge Management"/>
    <x v="1"/>
    <x v="5"/>
    <x v="0"/>
    <m/>
    <m/>
    <m/>
    <s v="G2G"/>
    <s v="Dynamic Data"/>
    <s v="Location Data"/>
    <s v="Regulatory research, analysis and monitoring"/>
    <m/>
    <x v="0"/>
    <m/>
    <b v="0"/>
    <m/>
    <m/>
    <m/>
    <m/>
    <m/>
    <s v="Improved Administration Efficency"/>
    <s v="Improved Administrative Efficiency"/>
    <m/>
    <m/>
    <m/>
    <s v="x"/>
    <m/>
    <m/>
    <m/>
    <b v="0"/>
    <m/>
    <m/>
    <m/>
    <s v="Hoekstra, M., Chideock, C., &amp; Veenstra, A.F. van (2021). Quik Scan AI in de Publieke Dienstverlening II - Longlist Initiatieven. TNO: Den Haag."/>
    <s v="validated"/>
    <x v="0"/>
  </r>
  <r>
    <n v="547"/>
    <s v="AIWT6-547"/>
    <s v="Graasdierpremie - Use of drones in counting animals "/>
    <s v="https://staff.science.uva.nl/p.s.m.mettes/papers/drones-eccvw14.pdf"/>
    <m/>
    <s v="nature conservation by auto matically monitoring animal distribution and animal abundance. Typi cally, such conservation tasks are performed manually on foot or after_x000a_an aerial recording from a manned aircraft. Such manual approaches are expensive, slow and labor intensive."/>
    <x v="0"/>
    <x v="13"/>
    <s v="NL"/>
    <s v="NVWA"/>
    <x v="0"/>
    <x v="3"/>
    <x v="4"/>
    <x v="4"/>
    <x v="3"/>
    <m/>
    <x v="3"/>
    <x v="3"/>
    <x v="0"/>
    <x v="0"/>
    <s v="B-LGA"/>
    <m/>
    <m/>
    <m/>
    <m/>
    <s v="Minimal-risk"/>
    <s v=" 0 Confident"/>
    <m/>
    <m/>
    <s v="Cognitive Robotics and Process Automation, Connected and Automated Vehicles"/>
    <x v="3"/>
    <x v="13"/>
    <x v="0"/>
    <m/>
    <m/>
    <m/>
    <s v="G2B"/>
    <s v="Dynamic Data"/>
    <s v="Location Data"/>
    <s v="Enforcement"/>
    <m/>
    <x v="0"/>
    <s v="Organizational / Sustained Change"/>
    <s v="Improved Public Service"/>
    <m/>
    <m/>
    <s v="x"/>
    <s v="x"/>
    <m/>
    <b v="0"/>
    <b v="0"/>
    <m/>
    <m/>
    <m/>
    <m/>
    <m/>
    <m/>
    <m/>
    <b v="0"/>
    <m/>
    <m/>
    <m/>
    <s v="Hoekstra, M., Chideock, C., &amp; Veenstra, A.F. van (2021). Quik Scan AI in de Publieke Dienstverlening II - Longlist Initiatieven. TNO: Den Haag."/>
    <s v="validated"/>
    <x v="0"/>
  </r>
  <r>
    <n v="548"/>
    <s v="AIWT6-548"/>
    <s v="Hansken - Faster search of photographs because of smart algorithm"/>
    <s v="https://www.hansken.nl/latest/news/2021/03/21/smart-algorithm-faster-search_x000a_https://www.forensischinstituut.nl/forensisch-onderzoek/hansken"/>
    <m/>
    <s v="There must be a more efficient way of doing this, thought the data scientists at the Netherlands Forensic Institute (NFI), and so they developed the Forensic Image Recognition Engine (FIRE) software library. Working on the basis of existing models, the experts created a machine learning algorithm that, after ‘training’, is able to find the proverbial needle in the haystack. Using artificial intelligence is not just interesting in drugs cases involving shipping containers but can also be valuable for many other police investigations. Above all, automating the search process saves massive amounts of time and frees up police officers for other tasks."/>
    <x v="0"/>
    <x v="13"/>
    <s v="NL"/>
    <s v="Police, NFI"/>
    <x v="0"/>
    <x v="5"/>
    <x v="50"/>
    <x v="3"/>
    <x v="7"/>
    <m/>
    <x v="0"/>
    <x v="0"/>
    <x v="0"/>
    <x v="0"/>
    <s v="A-MLA"/>
    <m/>
    <m/>
    <m/>
    <m/>
    <s v="Minimal-risk"/>
    <s v=" 0 Confident"/>
    <m/>
    <m/>
    <s v="Machine Learning, Deep Learning"/>
    <x v="1"/>
    <x v="5"/>
    <x v="0"/>
    <m/>
    <m/>
    <m/>
    <s v="G2G"/>
    <s v="Historical Data"/>
    <s v="Historical Data"/>
    <s v="Enforcement"/>
    <m/>
    <x v="1"/>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49"/>
    <s v="AIWT6-549"/>
    <s v="Hansken - Recognizing images of narcotics in digital seizure"/>
    <s v="https://www.hansken.nl/latest/news/2021/03/21/smart-algorithm-faster-search"/>
    <m/>
    <s v="The NFI has a project under way using AI to recognise narcotics seized from images"/>
    <x v="0"/>
    <x v="13"/>
    <s v="NL"/>
    <s v="Netherlands Forensic Institute"/>
    <x v="0"/>
    <x v="4"/>
    <x v="21"/>
    <x v="1"/>
    <x v="7"/>
    <m/>
    <x v="5"/>
    <x v="6"/>
    <x v="1"/>
    <x v="0"/>
    <s v="A-MLA"/>
    <s v="6-LawEnforcement"/>
    <s v="6a-LawEnforcement-riskassess_np"/>
    <m/>
    <m/>
    <s v="Limited-risk"/>
    <s v="-1 Minimal/Limited"/>
    <m/>
    <m/>
    <s v="Computer Vision and Identity Recognition"/>
    <x v="3"/>
    <x v="7"/>
    <x v="0"/>
    <m/>
    <m/>
    <m/>
    <s v="G2G"/>
    <s v="Historical Data"/>
    <s v="Historical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550"/>
    <s v="AIWT6-550"/>
    <s v="HKV Eye - Line in Water"/>
    <s v="https://www.rvo.nl/subsidie-en-financieringswijzer/sbir/sbir-oproep-artifici%C3%ABle-intelligentie-voor-de-publieke-diensten/publieke-samenvattingen_x000a_https://www.hkv.nl/actueel/hkveye-%C2%96-een-helpende-hand-voor-beheer-en-onderhoud-van-waterkeringen/"/>
    <m/>
    <s v="With HKVEYE ('a new organism on the dike'), HKV Lijn develops extra eyes in water to inspect dikes better and easier. HKVEYE looks in detail at the condition of the dike."/>
    <x v="3"/>
    <x v="13"/>
    <s v="NL"/>
    <s v="HKV Line in water B.V."/>
    <x v="3"/>
    <x v="2"/>
    <x v="3"/>
    <x v="4"/>
    <x v="7"/>
    <m/>
    <x v="3"/>
    <x v="3"/>
    <x v="0"/>
    <x v="0"/>
    <s v="B-LGA"/>
    <m/>
    <m/>
    <m/>
    <s v="Use critical realtime data"/>
    <s v="Limited-risk"/>
    <s v=" 0 Confident"/>
    <m/>
    <m/>
    <s v="Cognitive Robotics and Process Automation, Connected and Automated Vehicles"/>
    <x v="3"/>
    <x v="7"/>
    <x v="0"/>
    <m/>
    <m/>
    <m/>
    <s v="G2G"/>
    <s v="Dynamic Data"/>
    <s v="Location Data"/>
    <s v="Internal Management"/>
    <m/>
    <x v="0"/>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r>
  <r>
    <n v="551"/>
    <s v="AIWT6-551"/>
    <s v="Identifying people at risk of falling into large debts"/>
    <s v="https://nos.nl/artikel/2366864-fraude-opsporen-of-gevaar-van-discriminatie-gemeenten-gebruiken-slimme-algoritmes.html"/>
    <m/>
    <s v="People at risk of defaulting into large debts automatically surface"/>
    <x v="3"/>
    <x v="13"/>
    <s v="NL"/>
    <s v="Municipality of Amsterdam"/>
    <x v="4"/>
    <x v="0"/>
    <x v="14"/>
    <x v="3"/>
    <x v="7"/>
    <m/>
    <x v="2"/>
    <x v="10"/>
    <x v="0"/>
    <x v="0"/>
    <s v="B-LGA"/>
    <s v="5-Services&amp;Benefits"/>
    <s v="5b-Services&amp;Benefit-creditworthinessnp"/>
    <m/>
    <m/>
    <s v="High-risk"/>
    <s v=" 0 Confident"/>
    <m/>
    <m/>
    <s v="Predictive Analytics, Simulation and Data Visualisation"/>
    <x v="3"/>
    <x v="13"/>
    <x v="0"/>
    <m/>
    <m/>
    <m/>
    <s v="G2C"/>
    <s v="Historical Data"/>
    <s v="Historical Data"/>
    <s v="Public Services and engagement"/>
    <m/>
    <x v="0"/>
    <s v="Organizational / Sustained Change"/>
    <s v="Improved Public Service"/>
    <m/>
    <m/>
    <s v="x"/>
    <s v="x"/>
    <m/>
    <b v="0"/>
    <b v="0"/>
    <m/>
    <m/>
    <m/>
    <m/>
    <m/>
    <m/>
    <m/>
    <b v="0"/>
    <m/>
    <m/>
    <m/>
    <s v="Hoekstra, M., Chideock, C., &amp; Veenstra, A.F. van (2021). Quik Scan AI in de Publieke Dienstverlening II - Longlist Initiatieven. TNO: Den Haag."/>
    <s v="validated"/>
    <x v="0"/>
  </r>
  <r>
    <n v="552"/>
    <s v="AIWT6-552"/>
    <s v="ID lab"/>
    <s v="https://www.digitaleoverheid.nl/achtergrondartikelen/minder-risicos-in-de-binnenvaart-zo-werkt-het-id-lab/ "/>
    <m/>
    <s v="Data scientists from the ID lab help the ILT to strengthen data-driven supervision and address the societal challenges that the organization faces. The approach is both demand-oriented and data-driven."/>
    <x v="0"/>
    <x v="13"/>
    <s v="NL"/>
    <s v="Environment and Transport Inspectorate (ILT)"/>
    <x v="1"/>
    <x v="10"/>
    <x v="41"/>
    <x v="4"/>
    <x v="2"/>
    <m/>
    <x v="0"/>
    <x v="0"/>
    <x v="0"/>
    <x v="0"/>
    <m/>
    <m/>
    <m/>
    <m/>
    <m/>
    <m/>
    <s v=" 0 Confident"/>
    <m/>
    <m/>
    <m/>
    <x v="4"/>
    <x v="3"/>
    <x v="0"/>
    <m/>
    <m/>
    <m/>
    <m/>
    <m/>
    <m/>
    <s v="Auditing and logging"/>
    <m/>
    <x v="0"/>
    <m/>
    <b v="0"/>
    <m/>
    <m/>
    <m/>
    <m/>
    <m/>
    <b v="0"/>
    <b v="0"/>
    <m/>
    <m/>
    <m/>
    <m/>
    <m/>
    <m/>
    <m/>
    <b v="0"/>
    <m/>
    <m/>
    <m/>
    <s v="Hoekstra, M., Chideock, C., &amp; Veenstra, A.F. van (2021). Quik Scan AI in de Publieke Dienstverlening II - Longlist Initiatieven. TNO: Den Haag."/>
    <s v="retired"/>
    <x v="1"/>
  </r>
  <r>
    <n v="553"/>
    <s v="AIWT6-553"/>
    <s v="Detecting illegal logging"/>
    <s v=" "/>
    <m/>
    <m/>
    <x v="2"/>
    <x v="13"/>
    <s v="NL"/>
    <s v="Province of Groningen, NEO"/>
    <x v="1"/>
    <x v="2"/>
    <x v="3"/>
    <x v="4"/>
    <x v="4"/>
    <m/>
    <x v="0"/>
    <x v="0"/>
    <x v="0"/>
    <x v="0"/>
    <m/>
    <m/>
    <m/>
    <m/>
    <m/>
    <m/>
    <s v=" 0 Confident"/>
    <m/>
    <m/>
    <m/>
    <x v="4"/>
    <x v="3"/>
    <x v="0"/>
    <m/>
    <m/>
    <m/>
    <m/>
    <m/>
    <m/>
    <s v="Enforcement"/>
    <m/>
    <x v="0"/>
    <m/>
    <b v="0"/>
    <m/>
    <m/>
    <m/>
    <m/>
    <m/>
    <b v="0"/>
    <b v="0"/>
    <m/>
    <m/>
    <m/>
    <m/>
    <m/>
    <m/>
    <m/>
    <b v="0"/>
    <m/>
    <m/>
    <m/>
    <s v="Hoekstra, M., Chideock, C., &amp; Veenstra, A.F. van (2021). Quik Scan AI in de Publieke Dienstverlening II - Longlist Initiatieven. TNO: Den Haag."/>
    <s v="validated"/>
    <x v="1"/>
  </r>
  <r>
    <n v="554"/>
    <s v="AIWT6-554"/>
    <s v="Infobox criminal and unexplained assets (iCOV)"/>
    <s v="https://hetccv.nl/onderwerpen/veilige-vakantieparken/overzicht-maatregelen/analyse-icov/_x000a_https://www.securitymanagement.nl/big-data-fraude/_x000a_https://icov.nl/organisatie/"/>
    <m/>
    <s v="System provides insight into the assets of individuals and companies based on risk factors. An example is analyzing suspicious transactions in Rotterdam-Zuid."/>
    <x v="0"/>
    <x v="13"/>
    <s v="NL"/>
    <s v="Public Prosecutor's Office, the National Police, the Tax Authorities, Customs, the FIOD and the Financial Intelligence Unit, the Social Affairs and Employment Inspectorate (Investigation Directorate), the Intelligence and Investigation Service of the Environment and Transport Inspectorate (ILT-IOD), the Intelligence and Investigation Service of the Dutch Food and Consumer Product Safety Authority (NVWA-IOD), the Media Commissioner "/>
    <x v="0"/>
    <x v="5"/>
    <x v="9"/>
    <x v="3"/>
    <x v="3"/>
    <m/>
    <x v="2"/>
    <x v="10"/>
    <x v="0"/>
    <x v="0"/>
    <s v="B-LGA"/>
    <m/>
    <m/>
    <m/>
    <s v="Focus directly natural persons"/>
    <s v="Limited-risk"/>
    <s v=" 0 Confident"/>
    <m/>
    <m/>
    <s v="Predictive Analytics, Simulation and Data Visualisation"/>
    <x v="3"/>
    <x v="13"/>
    <x v="0"/>
    <m/>
    <m/>
    <m/>
    <s v="G2B"/>
    <s v="Dynamic Data"/>
    <s v="Streaming Data"/>
    <s v="Enforcement"/>
    <m/>
    <x v="0"/>
    <m/>
    <s v="Improved Public Service"/>
    <m/>
    <m/>
    <s v="x"/>
    <m/>
    <m/>
    <b v="0"/>
    <b v="0"/>
    <m/>
    <m/>
    <m/>
    <m/>
    <m/>
    <m/>
    <m/>
    <b v="0"/>
    <m/>
    <m/>
    <m/>
    <s v="Hoekstra, M., Chideock, C., &amp; Veenstra, A.F. van (2021). Quik Scan AI in de Publieke Dienstverlening II - Longlist Initiatieven. TNO: Den Haag."/>
    <s v="validated"/>
    <x v="0"/>
  </r>
  <r>
    <n v="555"/>
    <s v="AIWT6-555"/>
    <s v="Information from archives"/>
    <s v=" "/>
    <m/>
    <m/>
    <x v="3"/>
    <x v="13"/>
    <s v="NL"/>
    <s v="Municipality of Amsterdam"/>
    <x v="1"/>
    <x v="1"/>
    <x v="1"/>
    <x v="3"/>
    <x v="4"/>
    <m/>
    <x v="0"/>
    <x v="0"/>
    <x v="0"/>
    <x v="0"/>
    <m/>
    <m/>
    <m/>
    <m/>
    <m/>
    <m/>
    <s v=" 0 Confident"/>
    <m/>
    <m/>
    <s v="AI-empowered Knowledge Management"/>
    <x v="4"/>
    <x v="3"/>
    <x v="0"/>
    <m/>
    <m/>
    <m/>
    <m/>
    <m/>
    <m/>
    <s v="Internal Management"/>
    <m/>
    <x v="0"/>
    <m/>
    <b v="0"/>
    <m/>
    <m/>
    <m/>
    <m/>
    <m/>
    <b v="0"/>
    <b v="0"/>
    <m/>
    <m/>
    <m/>
    <m/>
    <m/>
    <m/>
    <m/>
    <b v="0"/>
    <m/>
    <m/>
    <m/>
    <s v="Hoekstra, M., Chideock, C., &amp; Veenstra, A.F. van (2021). Quik Scan AI in de Publieke Dienstverlening II - Longlist Initiatieven. TNO: Den Haag."/>
    <s v="validated"/>
    <x v="1"/>
  </r>
  <r>
    <n v="556"/>
    <s v="AIWT6-556"/>
    <s v="Inspection bridges with drones"/>
    <s v="https://datascienceinitiative.eu/wp-content/uploads/2020/05/DSI-AIBinnenDeOverheid.pdf"/>
    <m/>
    <s v="Instead of human capacity, drones are used to inspect bridges and viaducts."/>
    <x v="0"/>
    <x v="13"/>
    <s v="NL"/>
    <s v="Rijkswaterstaat and market parties"/>
    <x v="0"/>
    <x v="3"/>
    <x v="19"/>
    <x v="4"/>
    <x v="0"/>
    <m/>
    <x v="3"/>
    <x v="3"/>
    <x v="0"/>
    <x v="0"/>
    <s v="B-LGA"/>
    <s v="2-CritInfrastruct"/>
    <s v="2-CritInfrastruct"/>
    <m/>
    <m/>
    <s v="High-risk"/>
    <s v=" 0 Confident"/>
    <m/>
    <m/>
    <s v="Cognitive Robotics and Process Automation, Connected and Automated Vehicles"/>
    <x v="3"/>
    <x v="13"/>
    <x v="0"/>
    <m/>
    <m/>
    <m/>
    <s v="G2C"/>
    <s v="Dynamic Data"/>
    <s v="Location Data"/>
    <s v="Internal Management"/>
    <m/>
    <x v="0"/>
    <s v="Transformative / Disruptive"/>
    <s v="Improved Public Service"/>
    <m/>
    <m/>
    <s v="x"/>
    <m/>
    <m/>
    <b v="0"/>
    <b v="0"/>
    <m/>
    <m/>
    <m/>
    <m/>
    <m/>
    <m/>
    <m/>
    <b v="0"/>
    <m/>
    <m/>
    <m/>
    <s v="Hoekstra, M., Chideock, C., &amp; Veenstra, A.F. van (2021). Quik Scan AI in de Publieke Dienstverlening II - Longlist Initiatieven. TNO: Den Haag."/>
    <s v="validated"/>
    <x v="0"/>
  </r>
  <r>
    <n v="557"/>
    <s v="AIWT6-557"/>
    <s v="Intelligent traffic control systems (I-VRI's) - Better traffic flow "/>
    <s v="https://www.talking-traffic.com/nl/partner-worden-bij-talking-traffic/clusters-en-expertise/intelligente-vri-s"/>
    <s v="Info@talking-traffic.com"/>
    <s v="The province of Gelderland has replaced the existing traffic lights with intelligent traffic control systems (iVRIs) at 8 intersections in Arnhem and Velp. These new installations ensure better flow. The iVRI's use mobile data from road users. For example, buses and emergency services can be given priority when passing through an intersection. In addition, the road user receives up-to-date information about the fastest route through the city and advice on speed. This information allows road users to tailor their traffic behaviour to the current situation. This results in a better flow."/>
    <x v="2"/>
    <x v="13"/>
    <s v="NL"/>
    <s v="Province of Gelderland"/>
    <x v="4"/>
    <x v="3"/>
    <x v="19"/>
    <x v="3"/>
    <x v="6"/>
    <m/>
    <x v="2"/>
    <x v="10"/>
    <x v="0"/>
    <x v="0"/>
    <s v="B-LGA"/>
    <m/>
    <m/>
    <m/>
    <s v="Use critical realtime data"/>
    <s v="Limited-risk"/>
    <s v=" 0 Confident"/>
    <m/>
    <m/>
    <s v="Predictive Analytics, Simulation and Data Visualisation"/>
    <x v="0"/>
    <x v="6"/>
    <x v="0"/>
    <m/>
    <m/>
    <m/>
    <s v="G2G"/>
    <s v="Dynamic Data"/>
    <s v="Location Data"/>
    <s v="Public Services and engag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58"/>
    <s v="AIWT6-558"/>
    <s v="Use of scan cars for underground containers - Determining type of waste "/>
    <s v="https://www.digitaleoverheid.nl/overzicht-van-alle-onderwerpen/nieuwe-technologieen-data-en-ethiek/het-led/toolbox/aan-de-slag-datagedreven-werken-in-de-praktijk/ "/>
    <m/>
    <s v="By means of scan cars that drive around The Hague, photos can be taken of underground containers (ORAC's). Thanks to AI, it is determined what type of waste there is. "/>
    <x v="3"/>
    <x v="13"/>
    <s v="NL"/>
    <s v="Municipality of The Hague"/>
    <x v="4"/>
    <x v="8"/>
    <x v="17"/>
    <x v="3"/>
    <x v="0"/>
    <m/>
    <x v="5"/>
    <x v="6"/>
    <x v="0"/>
    <x v="0"/>
    <s v="C-STA"/>
    <m/>
    <m/>
    <m/>
    <m/>
    <s v="Minimal-risk"/>
    <s v=" 0 Confident"/>
    <m/>
    <m/>
    <s v="Computer Vision and Identity Recognition"/>
    <x v="3"/>
    <x v="8"/>
    <x v="0"/>
    <m/>
    <m/>
    <m/>
    <s v="G2B"/>
    <s v="Dynamic Data"/>
    <s v="Dynamic Data"/>
    <s v="Public Services and engagement"/>
    <m/>
    <x v="0"/>
    <m/>
    <s v="Improved Public Service"/>
    <m/>
    <m/>
    <s v="x"/>
    <m/>
    <m/>
    <b v="0"/>
    <b v="0"/>
    <m/>
    <m/>
    <m/>
    <m/>
    <m/>
    <m/>
    <m/>
    <b v="0"/>
    <m/>
    <m/>
    <m/>
    <s v="Hoekstra, M., Chideock, C., &amp; Veenstra, A.F. van (2021). Quik Scan AI in de Publieke Dienstverlening II - Longlist Initiatieven. TNO: Den Haag."/>
    <s v="validated"/>
    <x v="0"/>
  </r>
  <r>
    <n v="559"/>
    <s v="AIWT6-559"/>
    <s v="iRN_iColumbo"/>
    <s v="https://docplayer.nl/4918688-Projectplan-verduurzaming-irn-icolumbo.html"/>
    <s v="www.tno.nl"/>
    <s v="A service within the Internet Research &amp;Investigation Network (iRN) of the police where the Internet can be methodically and automatically searched for suspicious material.  TK 2013-2014, 26 643, nr. 298, p. 16"/>
    <x v="0"/>
    <x v="13"/>
    <s v="NL"/>
    <s v="Dutch Police"/>
    <x v="0"/>
    <x v="5"/>
    <x v="9"/>
    <x v="3"/>
    <x v="11"/>
    <m/>
    <x v="0"/>
    <x v="0"/>
    <x v="0"/>
    <x v="0"/>
    <s v="A-MLA"/>
    <s v="6-LawEnforcement"/>
    <s v="6a-LawEnforcement-riskassess_np"/>
    <m/>
    <m/>
    <s v="Limited-risk"/>
    <s v=" 0 Confident"/>
    <m/>
    <m/>
    <s v="Machine Learning, Deep Learning"/>
    <x v="3"/>
    <x v="7"/>
    <x v="0"/>
    <m/>
    <m/>
    <m/>
    <s v="G2G"/>
    <s v="Dynamic Data"/>
    <m/>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60"/>
    <s v="AIWT6-560"/>
    <s v="Artificial Intelligence Knowledge System for the judiciary searches for similar lawsuits"/>
    <s v="https://www.rijksoverheid.nl/binaries/rijksoverheid/documenten/kamerstukken/2018/12/19/ek-artificiele-intelligentie-en-algoritmen-in-de-rechtspleging/ek-artificiele-intelligentie-en-algoritmen-in-de-rechtspleging.pdf https://www.tweedekamer.nl/kamerstukken/kamervragen/detail?id=2020Z03232&amp;did=2020D11984"/>
    <m/>
    <s v="Knowledge system searches for similar lawsuits using entered text and gives the user the top 10 most similar lawsuits"/>
    <x v="2"/>
    <x v="13"/>
    <s v="NL"/>
    <s v="District Court of East Brabant"/>
    <x v="4"/>
    <x v="5"/>
    <x v="22"/>
    <x v="4"/>
    <x v="1"/>
    <m/>
    <x v="4"/>
    <x v="7"/>
    <x v="0"/>
    <x v="0"/>
    <s v="B-LGA"/>
    <s v="8-Justice"/>
    <m/>
    <m/>
    <s v="Output that could produce physical damages to natural persons"/>
    <s v="Limited-risk"/>
    <s v="-1 Minimal/Limited"/>
    <m/>
    <m/>
    <s v="AI-empowered Knowledge Management"/>
    <x v="1"/>
    <x v="5"/>
    <x v="0"/>
    <m/>
    <m/>
    <m/>
    <s v="G2B"/>
    <s v="Historical Data"/>
    <s v="Historical Data"/>
    <s v="Internal Management"/>
    <m/>
    <x v="1"/>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r>
  <r>
    <n v="561"/>
    <s v="AIWT6-561"/>
    <s v="Chamber of Commerce"/>
    <s v="TK 2010-2011, 17050, nr. 414 (bijlage)"/>
    <m/>
    <s v="The Chamber of Commerce analyses on a structural basis whether there are striking developments at the companies registered in the NHR, for example whether there are many board changes."/>
    <x v="0"/>
    <x v="13"/>
    <s v="NL"/>
    <s v="Chamber of Commerce"/>
    <x v="1"/>
    <x v="3"/>
    <x v="6"/>
    <x v="3"/>
    <x v="4"/>
    <m/>
    <x v="4"/>
    <x v="5"/>
    <x v="0"/>
    <x v="0"/>
    <m/>
    <m/>
    <m/>
    <m/>
    <m/>
    <m/>
    <s v=" 0 Confident"/>
    <m/>
    <m/>
    <m/>
    <x v="4"/>
    <x v="3"/>
    <x v="0"/>
    <m/>
    <m/>
    <m/>
    <m/>
    <m/>
    <m/>
    <s v="Business intelligence"/>
    <m/>
    <x v="0"/>
    <m/>
    <b v="0"/>
    <m/>
    <m/>
    <m/>
    <m/>
    <m/>
    <b v="0"/>
    <b v="0"/>
    <m/>
    <m/>
    <m/>
    <m/>
    <m/>
    <m/>
    <m/>
    <b v="0"/>
    <m/>
    <m/>
    <m/>
    <s v="Hoekstra, M., Chideock, C., &amp; Veenstra, A.F. van (2021). Quik Scan AI in de Publieke Dienstverlening II - Longlist Initiatieven. TNO: Den Haag."/>
    <s v="retired"/>
    <x v="1"/>
  </r>
  <r>
    <n v="562"/>
    <s v="AIWT6-562"/>
    <s v="LAA - Address quality BRP"/>
    <s v="https://www.rijksoverheid.nl/binaries/rijksoverheid/documenten/rapporten/2016/03/21/rapport-landelijke-aanpak-adreskwaliteit/rapport-landelijke-aanpak-adreskwaliteit.pdf_x000a_https://www.ictu.nl/projecten/landelijke-aanpak-adreskwaliteit"/>
    <m/>
    <s v="Data analysis used to achieve pattern recognition and to search for incorrect addressing based on this. The aim is to put the BRP in order and ultimately contribute to the fight against fraud."/>
    <x v="0"/>
    <x v="13"/>
    <s v="NL"/>
    <s v="Ministry of Interior"/>
    <x v="0"/>
    <x v="1"/>
    <x v="1"/>
    <x v="3"/>
    <x v="1"/>
    <m/>
    <x v="2"/>
    <x v="10"/>
    <x v="0"/>
    <x v="0"/>
    <s v="B-LGA"/>
    <m/>
    <m/>
    <m/>
    <m/>
    <s v="Minimal-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63"/>
    <s v="AIWT6-563"/>
    <s v="Legal engineering program with Calculemus Flint"/>
    <s v=" "/>
    <m/>
    <s v="The legal engineering program with Calculemus Flint is a method for interpreting legal sources and applying standards. Calculemus is a step-by-step plan to solve normative questions. Flint (Formal Language for the Interpretation of Normative Theories) is the domain specific language forinterpreting for legal sources."/>
    <x v="3"/>
    <x v="13"/>
    <s v="NL"/>
    <s v="TNO, the IND, the Ministry of the Interior and Kingdom Relations, the investment post OBDO (Government-wide Policy Consultation Digital Government), Ministry of Jusititie and Security, ICTU, Ministry of Economic Affairs and Climate, Ministry of Finance, University of Amsterdam and CWI."/>
    <x v="3"/>
    <x v="10"/>
    <x v="41"/>
    <x v="4"/>
    <x v="4"/>
    <m/>
    <x v="0"/>
    <x v="0"/>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validated"/>
    <x v="1"/>
  </r>
  <r>
    <n v="564"/>
    <s v="AIWT6-564"/>
    <s v="Using smart algorithms to map whether building or demolishing certain homes improves liveability"/>
    <s v="https://nos.nl/artikel/2366864-fraude-opsporen-of-gevaar-van-discriminatie-gemeenten-gebruiken-slimme-algoritmes.html"/>
    <m/>
    <s v="The Municipality of Breda uses smart algorithms to investigate whether building or demolishing certain types of homes improves the quality of life."/>
    <x v="3"/>
    <x v="13"/>
    <s v="NL"/>
    <s v="Municipality of Breda"/>
    <x v="4"/>
    <x v="8"/>
    <x v="39"/>
    <x v="3"/>
    <x v="7"/>
    <m/>
    <x v="2"/>
    <x v="10"/>
    <x v="0"/>
    <x v="0"/>
    <s v="B-LGA"/>
    <m/>
    <m/>
    <m/>
    <m/>
    <s v="Minimal-risk"/>
    <s v=" 0 Confident"/>
    <m/>
    <m/>
    <s v="Predictive Analytics, Simulation and Data Visualisation"/>
    <x v="2"/>
    <x v="12"/>
    <x v="0"/>
    <m/>
    <m/>
    <m/>
    <s v="G2B"/>
    <s v="Historical Data"/>
    <s v="Historical Data"/>
    <s v="Regulatory research, analysis and monitoring"/>
    <m/>
    <x v="0"/>
    <m/>
    <s v="Improved Public Service"/>
    <m/>
    <m/>
    <s v="x"/>
    <s v="x"/>
    <m/>
    <s v="Open Government Capabilities"/>
    <b v="0"/>
    <m/>
    <m/>
    <m/>
    <m/>
    <m/>
    <m/>
    <m/>
    <s v="Open government capabilities"/>
    <m/>
    <s v="x"/>
    <m/>
    <s v="Hoekstra, M., Chideock, C., &amp; Veenstra, A.F. van (2021). Quik Scan AI in de Publieke Dienstverlening II - Longlist Initiatieven. TNO: Den Haag."/>
    <s v="validated"/>
    <x v="0"/>
  </r>
  <r>
    <n v="565"/>
    <s v="AIWT6-565"/>
    <s v="Micro subsidies, automated decision-making saves energy"/>
    <s v=" "/>
    <m/>
    <s v="Automated decision-making saves energy"/>
    <x v="2"/>
    <x v="13"/>
    <s v="NL"/>
    <s v="Province of South Holland"/>
    <x v="1"/>
    <x v="10"/>
    <x v="41"/>
    <x v="4"/>
    <x v="4"/>
    <m/>
    <x v="4"/>
    <x v="5"/>
    <x v="0"/>
    <x v="0"/>
    <m/>
    <m/>
    <m/>
    <m/>
    <m/>
    <m/>
    <s v=" 0 Confident"/>
    <m/>
    <m/>
    <m/>
    <x v="4"/>
    <x v="3"/>
    <x v="0"/>
    <m/>
    <m/>
    <m/>
    <m/>
    <m/>
    <m/>
    <s v="Process automation"/>
    <m/>
    <x v="0"/>
    <m/>
    <b v="0"/>
    <m/>
    <m/>
    <m/>
    <m/>
    <m/>
    <b v="0"/>
    <b v="0"/>
    <m/>
    <m/>
    <m/>
    <m/>
    <m/>
    <m/>
    <m/>
    <b v="0"/>
    <m/>
    <m/>
    <m/>
    <s v="Hoekstra, M., Chideock, C., &amp; Veenstra, A.F. van (2021). Quik Scan AI in de Publieke Dienstverlening II - Longlist Initiatieven. TNO: Den Haag."/>
    <s v="validated"/>
    <x v="1"/>
  </r>
  <r>
    <n v="566"/>
    <s v="AIWT6-566"/>
    <s v="Monitor vital holiday parks "/>
    <s v="http://vitalevakantieparken.nl/default.aspx"/>
    <m/>
    <s v="Monitor vital holiday parks for insight into the quality of holiday parks contains the following functionalities.m: benchmark, planning and measuring interventions, quality of the parks etc."/>
    <x v="3"/>
    <x v="13"/>
    <s v="NL"/>
    <s v="Municipalities Putten. Heerde, Epe, Harderwijk, Ede, Ermelo and the province of Gelderland"/>
    <x v="1"/>
    <x v="2"/>
    <x v="37"/>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67"/>
    <s v="AIWT6-567"/>
    <s v="Monitoring in motion with AI"/>
    <s v=" "/>
    <m/>
    <s v="In this project, a smart camera system is developed to recognize, identify and measure objects in public spaces. "/>
    <x v="3"/>
    <x v="13"/>
    <s v="NL"/>
    <s v="Eco Consult, Devise Analytics"/>
    <x v="3"/>
    <x v="1"/>
    <x v="41"/>
    <x v="4"/>
    <x v="4"/>
    <m/>
    <x v="5"/>
    <x v="6"/>
    <x v="0"/>
    <x v="0"/>
    <s v="A-MLA"/>
    <m/>
    <m/>
    <m/>
    <m/>
    <s v="Limited-risk"/>
    <s v=" 0 Confident"/>
    <m/>
    <m/>
    <m/>
    <x v="4"/>
    <x v="3"/>
    <x v="0"/>
    <m/>
    <m/>
    <m/>
    <m/>
    <m/>
    <m/>
    <s v="Detection systems"/>
    <m/>
    <x v="0"/>
    <m/>
    <b v="0"/>
    <m/>
    <m/>
    <m/>
    <m/>
    <m/>
    <b v="0"/>
    <b v="0"/>
    <m/>
    <m/>
    <m/>
    <m/>
    <m/>
    <m/>
    <m/>
    <b v="0"/>
    <m/>
    <m/>
    <m/>
    <s v="Hoekstra, M., Chideock, C., &amp; Veenstra, A.F. van (2021). Quik Scan AI in de Publieke Dienstverlening II - Longlist Initiatieven. TNO: Den Haag."/>
    <s v="retired"/>
    <x v="1"/>
  </r>
  <r>
    <n v="568"/>
    <s v="AIWT6-568"/>
    <s v="Mutation signaling using AI"/>
    <s v="https://www.rvo.nl/subsidie-en-financieringswijzer/sbir/sbir-oproep-artifici%C3%ABle-intelligentie-voor-de-publieke-diensten/publieke-samenvattingen "/>
    <m/>
    <s v="During phase 1 of this SBIR, Readar investigates whether it can develop a mutation signaling on aerial photographs. The aim is to keep map material such as the BAG and BGT up to date more effectively. At the moment, this process has a lot of handicrafts. With the help of AI, the company expects to be able to automate the manual detection of the mutations."/>
    <x v="3"/>
    <x v="13"/>
    <s v="NL"/>
    <s v="Readar B.V. "/>
    <x v="3"/>
    <x v="10"/>
    <x v="41"/>
    <x v="4"/>
    <x v="4"/>
    <m/>
    <x v="0"/>
    <x v="0"/>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retired"/>
    <x v="1"/>
  </r>
  <r>
    <n v="569"/>
    <s v="AIWT6-569"/>
    <s v="MyStatLab"/>
    <s v="www.overheid.nl"/>
    <m/>
    <s v="'Big Learning Data' from Blackboard and other large-scale e-learning educational applications are used to gain knowledge about learning processes."/>
    <x v="3"/>
    <x v="13"/>
    <s v="NL"/>
    <s v="Universities"/>
    <x v="2"/>
    <x v="9"/>
    <x v="41"/>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retired"/>
    <x v="1"/>
  </r>
  <r>
    <n v="570"/>
    <s v="AIWT6-570"/>
    <s v="Tackling undermining using AI"/>
    <s v="https://www.rvo.nl/subsidie-en-financieringswijzer/sbir/sbir-oproep-artifici%C3%ABle-intelligentie-voor-de-publieke-diensten/publieke-samenvattingen "/>
    <m/>
    <s v="With a mobile app and web portal, Milvum can pass on suspicions of subversion (such as illegal prostitution or drug production) directly to the municipality. The addition of AI functionality (e.g. big data analysis) will take the platform one step further; for example by better identifying, categorising and prioritising subversive crime."/>
    <x v="3"/>
    <x v="13"/>
    <s v="NL"/>
    <s v="Milvum B.V."/>
    <x v="3"/>
    <x v="5"/>
    <x v="24"/>
    <x v="1"/>
    <x v="7"/>
    <m/>
    <x v="0"/>
    <x v="0"/>
    <x v="0"/>
    <x v="0"/>
    <s v="A-MLA"/>
    <s v="6-LawEnforcement"/>
    <m/>
    <m/>
    <s v="Output that could produce physical damages to natural persons"/>
    <s v="Limited-risk"/>
    <s v="-3 Not Confident"/>
    <m/>
    <m/>
    <m/>
    <x v="3"/>
    <x v="7"/>
    <x v="0"/>
    <m/>
    <m/>
    <m/>
    <s v="G2C"/>
    <s v="Dynamic Data"/>
    <s v="Dynamic Data"/>
    <s v="Process automation"/>
    <m/>
    <x v="0"/>
    <m/>
    <s v="Improved Public Service"/>
    <m/>
    <m/>
    <m/>
    <s v="x"/>
    <m/>
    <b v="0"/>
    <b v="0"/>
    <m/>
    <m/>
    <m/>
    <m/>
    <m/>
    <m/>
    <m/>
    <b v="0"/>
    <m/>
    <m/>
    <m/>
    <s v="Hoekstra, M., Chideock, C., &amp; Veenstra, A.F. van (2021). Quik Scan AI in de Publieke Dienstverlening II - Longlist Initiatieven. TNO: Den Haag."/>
    <s v="validated"/>
    <x v="0"/>
  </r>
  <r>
    <n v="571"/>
    <s v="AIWT6-571"/>
    <s v="Detecting 'unknown' companies with environmental risk"/>
    <s v="https://www.digitaleoverheid.nl/nieuws/data-project-eindhoven-maakt-onvindbare-bedrijven-vindbaar/"/>
    <m/>
    <s v="Mapping unknown companies that pose a potential environmental risk by making smart use of data."/>
    <x v="3"/>
    <x v="13"/>
    <s v="NL"/>
    <s v="Municipality of Eindhoven"/>
    <x v="4"/>
    <x v="3"/>
    <x v="6"/>
    <x v="1"/>
    <x v="5"/>
    <m/>
    <x v="2"/>
    <x v="10"/>
    <x v="0"/>
    <x v="0"/>
    <s v="B-LGA"/>
    <m/>
    <m/>
    <m/>
    <m/>
    <s v="Minimal-risk"/>
    <s v="-1 Minimal/Limited"/>
    <m/>
    <m/>
    <s v="Predictive Analytics, Simulation and Data Visualisation"/>
    <x v="3"/>
    <x v="7"/>
    <x v="0"/>
    <m/>
    <m/>
    <m/>
    <s v="G2G"/>
    <s v="Historical Data"/>
    <s v="Historical Data"/>
    <s v="Enforc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572"/>
    <s v="AIWT6-572"/>
    <s v="Detecting welfare fraud - Prediction of the likelihood of unlawful behavior"/>
    <s v="https://www.gemeentennl.nl/digitaal/inkoop-van-ai-door-gemeenten-3x-transparanter/en    https://www.nissewaard.nl/werk-en-inkomen/werk-en-inkomen_to/voorspelmodel-bijstandsfraude.htm en Gemeente Nissewaard. (z.d.). Infographic hoe controleren we de uitvoering van de bijstand? Opgevraagd van: https://www.nissewaard.nl/contact/contact_to/de-avg-in-nissewaard.htm "/>
    <m/>
    <s v="The municipality of Nissewaard uses AI to detect welfare fraud. The algorithm maps patterns in data that indicate an increased risk of wrongdoing. Based on these patterns, the algorithm predicts the likelihood of unlawful behavior for each client. "/>
    <x v="3"/>
    <x v="13"/>
    <s v="NL"/>
    <s v="Totta Datalab, municipality of Nissewaard, municipality of Brielle"/>
    <x v="4"/>
    <x v="0"/>
    <x v="14"/>
    <x v="3"/>
    <x v="5"/>
    <m/>
    <x v="2"/>
    <x v="10"/>
    <x v="0"/>
    <x v="0"/>
    <s v="B-LGA"/>
    <s v="6-LawEnforcement"/>
    <s v="6e-LawEnforcement-predictcrime"/>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3"/>
    <s v="AIWT6-573"/>
    <s v="Detecting welfare fraud in the municipality of Deventer and Goirle"/>
    <s v="https://nos.nl/artikel/2366864-fraude-opsporen-of-gevaar-van-discriminatie-gemeenten-gebruiken-slimme-algoritmes.html"/>
    <m/>
    <s v="Generating risk profiles of welfare recipients. On the basis of the risk score, it is determined whether a dossier is additionally investigated."/>
    <x v="3"/>
    <x v="13"/>
    <s v="NL"/>
    <s v="Municipality of Deventer, Municipality of Goirle"/>
    <x v="4"/>
    <x v="0"/>
    <x v="14"/>
    <x v="4"/>
    <x v="7"/>
    <m/>
    <x v="2"/>
    <x v="10"/>
    <x v="1"/>
    <x v="0"/>
    <s v="A-MLA"/>
    <s v="5-Services&amp;Benefits"/>
    <s v="6f-LawEnforcement-profiling_np"/>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4"/>
    <s v="AIWT6-574"/>
    <s v="Detection of crime and subversion"/>
    <s v="https://nos.nl/artikel/2366864-fraude-opsporen-of-gevaar-van-discriminatie-gemeenten-gebruiken-slimme-algoritmes.html"/>
    <m/>
    <s v="The municipality of Leudal uses algorithms to detect crime and subversion: in buildings where the paperwork smacks of suspicious cases. "/>
    <x v="3"/>
    <x v="13"/>
    <s v="NL"/>
    <s v="Municipality of Leudal"/>
    <x v="4"/>
    <x v="5"/>
    <x v="24"/>
    <x v="3"/>
    <x v="7"/>
    <m/>
    <x v="2"/>
    <x v="10"/>
    <x v="1"/>
    <x v="0"/>
    <s v="A-MLA"/>
    <s v="6-LawEnforcement"/>
    <s v="6a-LawEnforcement-riskassess_np"/>
    <m/>
    <m/>
    <s v="High-risk"/>
    <s v=" 0 Confident"/>
    <m/>
    <m/>
    <s v="Predictive Analytics, Simulation and Data Visualisation"/>
    <x v="3"/>
    <x v="13"/>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5"/>
    <s v="AIWT6-575"/>
    <s v="Detection of crime and subversion in the municipality of Dronten"/>
    <s v="https://nos.nl/artikel/2366864-fraude-opsporen-of-gevaar-van-discriminatie-gemeenten-gebruiken-slimme-algoritmes.html"/>
    <m/>
    <s v="Dronten Municipality has an experiment under way to investigate how algorithms can be used to detect subversive crime"/>
    <x v="3"/>
    <x v="13"/>
    <s v="NL"/>
    <s v="Municipality of Dronten"/>
    <x v="4"/>
    <x v="5"/>
    <x v="24"/>
    <x v="4"/>
    <x v="7"/>
    <m/>
    <x v="2"/>
    <x v="10"/>
    <x v="1"/>
    <x v="0"/>
    <s v="A-MLA"/>
    <s v="6-LawEnforcement"/>
    <s v="6a-LawEnforcement-riskassess_np"/>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6"/>
    <s v="AIWT6-576"/>
    <s v="Detection of crime and subversion in the municipality of Maastricht"/>
    <s v="https://nos.nl/artikel/2366864-fraude-opsporen-of-gevaar-van-discriminatie-gemeenten-gebruiken-slimme-algoritmes.html"/>
    <m/>
    <s v="The municipality of Maastricht uses algorithms to detect crime and subversion: in buildings where the paperwork smacks of suspicious cases. "/>
    <x v="3"/>
    <x v="13"/>
    <s v="NL"/>
    <s v="Municipality of Maastricht"/>
    <x v="4"/>
    <x v="5"/>
    <x v="24"/>
    <x v="3"/>
    <x v="7"/>
    <m/>
    <x v="2"/>
    <x v="10"/>
    <x v="1"/>
    <x v="0"/>
    <s v="A-MLA"/>
    <s v="6-LawEnforcement"/>
    <s v="6a-LawEnforcement-riskassess_np"/>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7"/>
    <s v="AIWT6-577"/>
    <s v="Detection of crime and subversion in the municipality of Nederweert"/>
    <s v="https://nos.nl/artikel/2366864-fraude-opsporen-of-gevaar-van-discriminatie-gemeenten-gebruiken-slimme-algoritmes.html"/>
    <m/>
    <s v="The municipality of Nederweert uses algorithms to detect crime and subversion: in buildings where the paperwork smacks of suspicious cases. "/>
    <x v="3"/>
    <x v="13"/>
    <s v="NL"/>
    <s v="Municipality of Nederweert"/>
    <x v="4"/>
    <x v="5"/>
    <x v="24"/>
    <x v="3"/>
    <x v="7"/>
    <m/>
    <x v="2"/>
    <x v="10"/>
    <x v="1"/>
    <x v="0"/>
    <s v="A-MLA"/>
    <s v="6-LawEnforcement"/>
    <s v="6a-LawEnforcement-riskassess_np"/>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s v="x"/>
    <m/>
    <m/>
    <m/>
    <s v="Open government capabilities"/>
    <s v="x"/>
    <m/>
    <m/>
    <s v="Hoekstra, M., Chideock, C., &amp; Veenstra, A.F. van (2021). Quik Scan AI in de Publieke Dienstverlening II - Longlist Initiatieven. TNO: Den Haag."/>
    <s v="validated"/>
    <x v="0"/>
  </r>
  <r>
    <n v="578"/>
    <s v="AIWT6-578"/>
    <s v="Detection undermining - patterns in manifestations of subversion"/>
    <s v="https://deProof of Conceptstarter.vng.nl/projecten/datagedreven-werken/opsporen-ondermijning-met-data-analyse"/>
    <m/>
    <s v="Analyzing patterns in manifestations of subversion to find and act on new cases (interventions)."/>
    <x v="3"/>
    <x v="13"/>
    <s v="NL"/>
    <s v="Municipality of Zaanstad (VNG)"/>
    <x v="1"/>
    <x v="5"/>
    <x v="24"/>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79"/>
    <s v="AIWT6-579"/>
    <s v="Organized Crime Field Lab - Testing the permit application of hospitality entrepreneur"/>
    <s v=" "/>
    <m/>
    <s v="Testing the permit application of hospitality entrepreneurs on the basis of the BiBOB regulations by linking data. TK 2017-2018, 29 911, nr. 200, p.11"/>
    <x v="0"/>
    <x v="13"/>
    <s v="NL"/>
    <s v="Financial Intelligence Unit Netherlands (FIU-Netherlands), the National Police, the Public Prosecutor's Office, the Municipality of Amsterdam and Rotterdam, the Tax Authorities, the FIOD, the ISZW"/>
    <x v="3"/>
    <x v="5"/>
    <x v="24"/>
    <x v="3"/>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80"/>
    <s v="AIWT6-580"/>
    <s v="Parking control in various Dutch municipalities - Parking control by means of scan cars"/>
    <s v="https://algoritmeregister.amsterdam.nl/parkeercontrole/"/>
    <m/>
    <s v="Parking control by means of scan cars. The scan cars are equipped with cameras and drive past parking spaces in the city. The cameras capture car license plates and use an image recognition algorithm to identify license plates."/>
    <x v="3"/>
    <x v="13"/>
    <s v="NL"/>
    <s v="Egis Parking Services B.V., Municipality of Amsterdam (Parking, Team Analysis &amp; Advice), the Hague, Rotterdam and Utrecht "/>
    <x v="3"/>
    <x v="3"/>
    <x v="19"/>
    <x v="3"/>
    <x v="7"/>
    <m/>
    <x v="5"/>
    <x v="6"/>
    <x v="0"/>
    <x v="0"/>
    <s v="C-STA"/>
    <m/>
    <m/>
    <s v="15-VideoSurveillance"/>
    <s v="Focus directly natural persons"/>
    <s v="Limited-risk"/>
    <s v=" 0 Confident"/>
    <m/>
    <m/>
    <s v="Computer Vision and Identity Recognition"/>
    <x v="3"/>
    <x v="8"/>
    <x v="0"/>
    <m/>
    <m/>
    <m/>
    <s v="G2C"/>
    <s v="Dynamic Data"/>
    <s v="Location Data"/>
    <s v="Enforcement"/>
    <m/>
    <x v="0"/>
    <m/>
    <s v="Improved Public Service"/>
    <m/>
    <m/>
    <m/>
    <s v="x"/>
    <m/>
    <b v="0"/>
    <b v="0"/>
    <m/>
    <m/>
    <m/>
    <m/>
    <m/>
    <m/>
    <m/>
    <b v="0"/>
    <m/>
    <m/>
    <m/>
    <s v="Hoekstra, M., Chideock, C., &amp; Veenstra, A.F. van (2021). Quik Scan AI in de Publieke Dienstverlening II - Longlist Initiatieven. TNO: Den Haag."/>
    <s v="validated"/>
    <x v="0"/>
  </r>
  <r>
    <n v="581"/>
    <s v="AIWT6-581"/>
    <s v="Parking sensors for a dynamic traffic referral system"/>
    <s v="https://deProof of Conceptstarter.vng.nl/projecten/omgevingswet/parkeersensoren-voor-een-dynamisch-verkeersverwijssysteem"/>
    <m/>
    <s v="Up-to-date information on available parking spaces is linked to electronic information boards along the roads to the city centre. Sensors detect whether or not a parking space is occupied. The sensor uses an infrared eye, a magnetic field and a special detection algorithm."/>
    <x v="3"/>
    <x v="13"/>
    <s v="NL"/>
    <s v="Municipality of Zoetermeer"/>
    <x v="1"/>
    <x v="3"/>
    <x v="19"/>
    <x v="4"/>
    <x v="4"/>
    <m/>
    <x v="0"/>
    <x v="0"/>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validated"/>
    <x v="1"/>
  </r>
  <r>
    <n v="582"/>
    <s v="AIWT6-582"/>
    <s v="Passer-by count"/>
    <s v="https://www.intemo.com/passantenstromen-in-beeld/"/>
    <m/>
    <s v="The municipality of Nijmegen uses sensors to visual monitor the hustle and bustle of the city and the economic development of the centre."/>
    <x v="3"/>
    <x v="13"/>
    <s v="NL"/>
    <s v="Intemo, Municipality of Nijmegen"/>
    <x v="4"/>
    <x v="3"/>
    <x v="30"/>
    <x v="3"/>
    <x v="7"/>
    <m/>
    <x v="5"/>
    <x v="6"/>
    <x v="1"/>
    <x v="0"/>
    <s v="A-MLA"/>
    <m/>
    <m/>
    <s v="15-VideoSurveillance"/>
    <s v="Focus directly natural persons"/>
    <s v="Limited-risk"/>
    <s v=" 0 Confident"/>
    <m/>
    <m/>
    <s v="Computer Vision and Identity Recognition"/>
    <x v="3"/>
    <x v="8"/>
    <x v="0"/>
    <m/>
    <m/>
    <m/>
    <s v="G2G"/>
    <s v="Dynamic Data"/>
    <s v="Dynamic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583"/>
    <s v="AIWT6-583"/>
    <s v="Analyzing data to help people on welfare get back to work for Social Assistance in The Hague "/>
    <s v="https://datascienceinitiative.eu/wp-content/uploads/2020/05/DSI-AIBinnenDeOverheid.pdf"/>
    <m/>
    <s v="Analyzing data to help people on welfare get back to work. The system finds people at an early stage so that they can be helped immediately on their way. "/>
    <x v="3"/>
    <x v="13"/>
    <s v="NL"/>
    <s v="Municipality of The Hague"/>
    <x v="4"/>
    <x v="0"/>
    <x v="0"/>
    <x v="4"/>
    <x v="0"/>
    <m/>
    <x v="2"/>
    <x v="10"/>
    <x v="1"/>
    <x v="0"/>
    <s v="A-MLA"/>
    <s v="4-Employement"/>
    <m/>
    <m/>
    <s v="Focus directly natural persons"/>
    <s v="Minimal-risk"/>
    <s v=" 0 Confident"/>
    <m/>
    <m/>
    <s v="Predictive Analytics, Simulation and Data Visualisation"/>
    <x v="2"/>
    <x v="9"/>
    <x v="0"/>
    <m/>
    <m/>
    <m/>
    <s v="G2C"/>
    <s v="Historical Data"/>
    <s v="Historical Data"/>
    <s v="Public Services and engagement"/>
    <m/>
    <x v="0"/>
    <m/>
    <s v="Improved Public Service"/>
    <m/>
    <m/>
    <s v="x"/>
    <s v="x"/>
    <m/>
    <b v="0"/>
    <b v="0"/>
    <m/>
    <m/>
    <m/>
    <m/>
    <m/>
    <m/>
    <m/>
    <b v="0"/>
    <m/>
    <m/>
    <m/>
    <s v="Hoekstra, M., Chideock, C., &amp; Veenstra, A.F. van (2021). Quik Scan AI in de Publieke Dienstverlening II - Longlist Initiatieven. TNO: Den Haag."/>
    <s v="validated"/>
    <x v="0"/>
  </r>
  <r>
    <n v="584"/>
    <s v="AIWT6-584"/>
    <s v="AviaTor - Pilot detection child abuse"/>
    <s v="https://www.inhope.org/EN/aviator_x000a_ https://www.ziuz.com/nl/nieuws/aviator-project-de-volgende-fase/"/>
    <s v="info@inhope.org"/>
    <s v="AviaTor, which stands for Augmented Visual Intelligence and Targeted Online Research,was developed from a research project into a working prototype in just 12 months. By using expert insight gained from extensive interviews with the Dutch and Belgian police, it was possible to establish how to best process NCMEC referrals. The AviaTor Project is funded by the European Union's Internal Security Fund – Police. "/>
    <x v="0"/>
    <x v="13"/>
    <s v="NL"/>
    <s v="National Police, Ziuz"/>
    <x v="0"/>
    <x v="5"/>
    <x v="9"/>
    <x v="3"/>
    <x v="7"/>
    <m/>
    <x v="2"/>
    <x v="10"/>
    <x v="0"/>
    <x v="0"/>
    <s v="B-LGA"/>
    <s v="6-LawEnforcement"/>
    <s v="6e-LawEnforcement-predictcrime"/>
    <m/>
    <s v="Focus directly natural persons"/>
    <s v="High-risk"/>
    <s v=" 0 Confident"/>
    <m/>
    <m/>
    <s v="Predictive Analytics, Simulation and Data Visualisation"/>
    <x v="3"/>
    <x v="13"/>
    <x v="0"/>
    <m/>
    <m/>
    <m/>
    <s v="G2G"/>
    <s v="Historical Data"/>
    <s v="Dynamic Data"/>
    <s v="Enforc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585"/>
    <s v="AIWT6-585"/>
    <s v="Pilot Youth Policy Rotterdam - Influencing factors socio-emotional development of young people"/>
    <s v="https://www.tno.nl/nl/aandachtsgebieden/strategische-analyses-beleid/expertisegroepen/strategy-policy/het-policy-lab-datagedreven-beleidsontwikkeling/"/>
    <s v="DR ANNE FLEUR VAN VEENSTRA"/>
    <s v="By linking datasets and using a combination of statistical methods and machine learning, we explore which factors determine the socio-emotional development of young people."/>
    <x v="3"/>
    <x v="13"/>
    <s v="NL"/>
    <s v="Municipality of Rotterdam, TNO and BZK"/>
    <x v="4"/>
    <x v="0"/>
    <x v="14"/>
    <x v="4"/>
    <x v="2"/>
    <m/>
    <x v="2"/>
    <x v="10"/>
    <x v="0"/>
    <x v="0"/>
    <s v="C-STA"/>
    <m/>
    <m/>
    <m/>
    <m/>
    <s v="Minimal-risk"/>
    <s v="-3 Not Confident"/>
    <m/>
    <m/>
    <s v="Predictive Analytics, Simulation and Data Visualisation"/>
    <x v="2"/>
    <x v="12"/>
    <x v="0"/>
    <m/>
    <m/>
    <m/>
    <s v="G2C"/>
    <s v="Historical Data"/>
    <s v="Historical Data"/>
    <s v="Regulatory research, analysis and monitoring"/>
    <m/>
    <x v="0"/>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r>
  <r>
    <n v="586"/>
    <s v="AIWT6-586"/>
    <s v="Predictive analysis for the safety of industrial estates"/>
    <s v=" "/>
    <m/>
    <m/>
    <x v="2"/>
    <x v="13"/>
    <s v="NL"/>
    <s v="Province of Gelderland"/>
    <x v="1"/>
    <x v="8"/>
    <x v="17"/>
    <x v="0"/>
    <x v="4"/>
    <m/>
    <x v="2"/>
    <x v="10"/>
    <x v="0"/>
    <x v="0"/>
    <m/>
    <m/>
    <m/>
    <m/>
    <m/>
    <m/>
    <s v=" 0 Confident"/>
    <m/>
    <m/>
    <m/>
    <x v="4"/>
    <x v="3"/>
    <x v="0"/>
    <m/>
    <m/>
    <m/>
    <m/>
    <m/>
    <m/>
    <s v="Predictive systems"/>
    <m/>
    <x v="0"/>
    <m/>
    <b v="0"/>
    <m/>
    <m/>
    <m/>
    <m/>
    <m/>
    <b v="0"/>
    <b v="0"/>
    <m/>
    <m/>
    <m/>
    <m/>
    <m/>
    <m/>
    <m/>
    <b v="0"/>
    <m/>
    <m/>
    <m/>
    <s v="Hoekstra, M., Chideock, C., &amp; Veenstra, A.F. van (2021). Quik Scan AI in de Publieke Dienstverlening II - Longlist Initiatieven. TNO: Den Haag."/>
    <s v="validated"/>
    <x v="1"/>
  </r>
  <r>
    <n v="587"/>
    <s v="AIWT6-587"/>
    <s v="Predictive mainentance"/>
    <s v=" "/>
    <m/>
    <m/>
    <x v="2"/>
    <x v="13"/>
    <s v="NL"/>
    <s v="Province of South Holland"/>
    <x v="1"/>
    <x v="10"/>
    <x v="41"/>
    <x v="4"/>
    <x v="4"/>
    <m/>
    <x v="2"/>
    <x v="10"/>
    <x v="0"/>
    <x v="0"/>
    <m/>
    <m/>
    <m/>
    <m/>
    <m/>
    <m/>
    <s v=" 0 Confident"/>
    <m/>
    <m/>
    <m/>
    <x v="4"/>
    <x v="3"/>
    <x v="0"/>
    <m/>
    <m/>
    <m/>
    <m/>
    <m/>
    <m/>
    <s v="Predictive systems"/>
    <m/>
    <x v="0"/>
    <m/>
    <b v="0"/>
    <m/>
    <m/>
    <m/>
    <m/>
    <m/>
    <b v="0"/>
    <b v="0"/>
    <m/>
    <m/>
    <m/>
    <m/>
    <m/>
    <m/>
    <m/>
    <b v="0"/>
    <m/>
    <m/>
    <m/>
    <s v="Hoekstra, M., Chideock, C., &amp; Veenstra, A.F. van (2021). Quik Scan AI in de Publieke Dienstverlening II - Longlist Initiatieven. TNO: Den Haag."/>
    <s v="validated"/>
    <x v="1"/>
  </r>
  <r>
    <n v="588"/>
    <s v="AIWT6-588"/>
    <s v="Test garden Inner City Monitoring"/>
    <s v="https://groningen.nieuws.nl/gemeente/736506/innovatieve-sensoren-moeten-binnenstad-toegankelijker-maken/"/>
    <m/>
    <s v="Map and, where possible, predict the traffic situation."/>
    <x v="3"/>
    <x v="13"/>
    <s v="NL"/>
    <s v="Municipality of Groningen"/>
    <x v="1"/>
    <x v="3"/>
    <x v="19"/>
    <x v="4"/>
    <x v="1"/>
    <m/>
    <x v="0"/>
    <x v="0"/>
    <x v="0"/>
    <x v="0"/>
    <m/>
    <m/>
    <m/>
    <m/>
    <m/>
    <m/>
    <s v=" 0 Confident"/>
    <m/>
    <m/>
    <m/>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589"/>
    <s v="AIWT6-589"/>
    <s v="Project Better insight for citizens with debts - Searching for patterns in debt problems"/>
    <s v="https://www.schulinck.nl/sociaal-domein-nieuws-burger-met-grote-schulden-kan-straks-in-een-keer-regeling-treffen"/>
    <m/>
    <s v="Another experiment within the framework of the LivingLab is the Project Better Insight citizens with debts, which will be carried out together with the CJIB. This searches for patterns in debt problems. If these can be identified, it may be considered to support these people through early interventions in such a way that they do not get into trouble."/>
    <x v="0"/>
    <x v="13"/>
    <s v="NL"/>
    <s v="CJIB"/>
    <x v="1"/>
    <x v="0"/>
    <x v="14"/>
    <x v="3"/>
    <x v="0"/>
    <m/>
    <x v="2"/>
    <x v="10"/>
    <x v="0"/>
    <x v="0"/>
    <m/>
    <m/>
    <m/>
    <m/>
    <m/>
    <m/>
    <s v=" 0 Confident"/>
    <m/>
    <m/>
    <s v="Predictive Analytics, Simulation and Data Visualisa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590"/>
    <s v="AIWT6-590"/>
    <s v="Project Jurisprudence Robot -  AI tool to support prosecutors and investigators"/>
    <s v="https://www.rechtspraak.nl/SiteCollectionDocuments/rechtstreeks-2019-02.pdf_x000a_https://www.lexiq.nl/clients"/>
    <m/>
    <s v="LexIQ has developed a Jurisprudence Robot for the Public Prosecution Service. This tool supports prosecutors and investigators in their day-to-day work"/>
    <x v="0"/>
    <x v="13"/>
    <s v="NL"/>
    <s v="LexIQ, Public Prosecutor's Office"/>
    <x v="3"/>
    <x v="5"/>
    <x v="22"/>
    <x v="3"/>
    <x v="2"/>
    <m/>
    <x v="3"/>
    <x v="3"/>
    <x v="0"/>
    <x v="0"/>
    <s v="B-LGA"/>
    <s v="8-Justice"/>
    <s v="8-Justice"/>
    <m/>
    <m/>
    <s v="High-risk"/>
    <s v=" 0 Confident"/>
    <m/>
    <m/>
    <s v="Cognitive Robotics and Process Automation, Connected and Automated Vehicles"/>
    <x v="0"/>
    <x v="0"/>
    <x v="0"/>
    <m/>
    <m/>
    <m/>
    <s v="G2G"/>
    <s v="Dynamic Data"/>
    <s v="Dynamic Data"/>
    <s v="Regulatory research, analysis and monitoring"/>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91"/>
    <s v="AIWT6-591"/>
    <s v="Project Regional Coordination Points Anti-Fraud North, Overijssel and Gelderland/Flevoland - Checking data on property ownership of people on welfare benefits"/>
    <s v="TK 2010-2011, 17050, nr. 414 (bijlage)"/>
    <m/>
    <s v="In this project, the municipalities check data on property ownership (such as housing and land) of people on welfare benefits. On the initiative of the RCF-Noord, the Social Intelligence and Investigation Service (SIOD) of the Ministry of Social Affairs and Employment has established a link between the assistance data of municipalities and the Land Registry. After a comparison, the participating municipalities receive reports from people whose land registry registration is known. The municipalities will investigate these so-called risk files in more detail. If it turns out that people on welfare benefits have concealed information about property ownership or intentionally provided misinformation, this may affect the benefit."/>
    <x v="3"/>
    <x v="13"/>
    <s v="NL"/>
    <s v="130 municipalities"/>
    <x v="1"/>
    <x v="0"/>
    <x v="14"/>
    <x v="3"/>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92"/>
    <s v="AIWT6-592"/>
    <s v="Pronto app"/>
    <s v="https://ferm-rotterdam.nl/nl/nieuws/havenbedrijf-rotterdam-lanceert-pronto-app-voor-serieuze-efficientieverbetering"/>
    <m/>
    <s v="Combining different data sources and advising on timeline by ship."/>
    <x v="3"/>
    <x v="13"/>
    <s v="NL"/>
    <s v="Municipality of Rotterdam/HBR"/>
    <x v="3"/>
    <x v="10"/>
    <x v="41"/>
    <x v="4"/>
    <x v="1"/>
    <m/>
    <x v="2"/>
    <x v="10"/>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retired"/>
    <x v="1"/>
  </r>
  <r>
    <n v="593"/>
    <s v="AIWT6-593"/>
    <s v="Real-time Anomaly Detection AI"/>
    <s v="https://www.rvo.nl/subsidie-en-financieringswijzer/sbir/sbir-oproep-artifici%C3%ABle-intelligentie-voor-de-publieke-diensten/publieke-samenvattingen "/>
    <m/>
    <s v="PrimiusX is a video surveillance system that uses AI. The system recognizes situations and deviations. "/>
    <x v="3"/>
    <x v="13"/>
    <s v="NL"/>
    <s v="EMRAYS B.V."/>
    <x v="3"/>
    <x v="10"/>
    <x v="41"/>
    <x v="4"/>
    <x v="7"/>
    <m/>
    <x v="5"/>
    <x v="6"/>
    <x v="0"/>
    <x v="0"/>
    <s v="A-MLA"/>
    <m/>
    <m/>
    <m/>
    <m/>
    <s v="Limited-risk"/>
    <s v=" 0 Confident"/>
    <m/>
    <m/>
    <m/>
    <x v="4"/>
    <x v="3"/>
    <x v="0"/>
    <m/>
    <m/>
    <m/>
    <m/>
    <m/>
    <m/>
    <s v="Detection systems"/>
    <m/>
    <x v="0"/>
    <m/>
    <b v="0"/>
    <m/>
    <m/>
    <m/>
    <m/>
    <m/>
    <b v="0"/>
    <b v="0"/>
    <m/>
    <m/>
    <m/>
    <m/>
    <m/>
    <m/>
    <m/>
    <b v="0"/>
    <m/>
    <m/>
    <m/>
    <s v="Hoekstra, M., Chideock, C., &amp; Veenstra, A.F. van (2021). Quik Scan AI in de Publieke Dienstverlening II - Longlist Initiatieven. TNO: Den Haag."/>
    <s v="retired"/>
    <x v="1"/>
  </r>
  <r>
    <n v="594"/>
    <s v="AIWT6-594"/>
    <s v="VIALIS Real-time incident detection"/>
    <s v="https://www.rvo.nl/subsidie-en-financieringswijzer/sbir/sbir-oproep-artifici%C3%ABle-intelligentie-voor-de-publieke-diensten/publieke-samenvattingen "/>
    <s v="Vialis B.V._x000a_Houten Loodsboot 15, 3991 CJ_x000a_Haarlem Conradweg 20, 2031 CM_x000a_Elst (Gld) Bemmelseweg 106 G, 6662 PE"/>
    <s v="The aim of this project is to prevent traffic problems based on urban traffic data. "/>
    <x v="3"/>
    <x v="13"/>
    <s v="NL"/>
    <s v="Vialis B.V."/>
    <x v="3"/>
    <x v="3"/>
    <x v="19"/>
    <x v="4"/>
    <x v="7"/>
    <m/>
    <x v="5"/>
    <x v="6"/>
    <x v="0"/>
    <x v="0"/>
    <s v="C-STA"/>
    <m/>
    <m/>
    <s v="16-Transportation"/>
    <s v="Use critical realtime data"/>
    <s v="Limited-risk"/>
    <s v="-2 High/Limited"/>
    <m/>
    <m/>
    <m/>
    <x v="3"/>
    <x v="7"/>
    <x v="0"/>
    <m/>
    <m/>
    <m/>
    <s v="G2C"/>
    <s v="Dynamic Data"/>
    <s v="Location Data"/>
    <s v="Smart city"/>
    <m/>
    <x v="0"/>
    <m/>
    <s v="Improved Public Service"/>
    <m/>
    <m/>
    <m/>
    <s v="x"/>
    <m/>
    <b v="0"/>
    <b v="0"/>
    <m/>
    <m/>
    <m/>
    <m/>
    <m/>
    <m/>
    <m/>
    <b v="0"/>
    <m/>
    <m/>
    <m/>
    <s v="Hoekstra, M., Chideock, C., &amp; Veenstra, A.F. van (2021). Quik Scan AI in de Publieke Dienstverlening II - Longlist Initiatieven. TNO: Den Haag."/>
    <s v="validated"/>
    <x v="0"/>
  </r>
  <r>
    <n v="595"/>
    <s v="AIWT6-595"/>
    <s v="Intelligence Agency's legality check"/>
    <s v="https://www.inlichtingenbureau.nl/"/>
    <m/>
    <s v="TK 2012-2013, 33 400-XV, nr. 5 , The Intelligence Agency continuously checks for circumstances which may affect the right to assistance. The result of this check is a form of confluence signals, which can be automatically read into most benefit administration packages of municipalities. Intelligence agency works with 12 information products, all of which have a separate signal function. The signals that the Intelligence Office sends to the municipalities inform municipal officials about situations that have arisen that may affect the legality of a benefit. They do not necessarily indicate illegality or fraud, but merely indicate that a situation is worth investigating. This goes beyond linking files."/>
    <x v="0"/>
    <x v="13"/>
    <s v="NL"/>
    <s v="Intelligence Agency"/>
    <x v="3"/>
    <x v="10"/>
    <x v="41"/>
    <x v="3"/>
    <x v="4"/>
    <m/>
    <x v="0"/>
    <x v="0"/>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validated"/>
    <x v="1"/>
  </r>
  <r>
    <n v="596"/>
    <s v="AIWT6-596"/>
    <s v="Rain radar Rijnmond - Prediction of rain to prevent flooding and damage"/>
    <s v="http://urbanbigdata.nl/big-data/voorbeelden/21/big-data-in-rotterdam_x000a_https://www.rotterdam.nl/wonen-leven/regenradar/"/>
    <m/>
    <s v="The Rijnmond rain radar measures and predicts precipitation in the region very locally. This helps prevent flooding and damage."/>
    <x v="3"/>
    <x v="13"/>
    <s v="NL"/>
    <s v="Municipality of Rotterdam, TUDelft"/>
    <x v="4"/>
    <x v="6"/>
    <x v="35"/>
    <x v="4"/>
    <x v="7"/>
    <m/>
    <x v="2"/>
    <x v="10"/>
    <x v="0"/>
    <x v="0"/>
    <s v="B-LGA"/>
    <m/>
    <m/>
    <m/>
    <m/>
    <s v="Minimal-risk"/>
    <s v="-1 Minimal/Limited"/>
    <m/>
    <m/>
    <s v="Predictive Analytics, Simulation and Data Visualisation"/>
    <x v="2"/>
    <x v="12"/>
    <x v="0"/>
    <m/>
    <m/>
    <m/>
    <s v="G2C"/>
    <s v="Dynamic Data"/>
    <s v="Location Data"/>
    <s v="Regulatory research, analysis and monitoring"/>
    <m/>
    <x v="0"/>
    <m/>
    <s v="Improved Public Service"/>
    <m/>
    <s v="x"/>
    <s v="x"/>
    <s v="x"/>
    <m/>
    <b v="0"/>
    <b v="0"/>
    <m/>
    <m/>
    <m/>
    <m/>
    <m/>
    <m/>
    <m/>
    <b v="0"/>
    <m/>
    <m/>
    <m/>
    <s v="Hoekstra, M., Chideock, C., &amp; Veenstra, A.F. van (2021). Quik Scan AI in de Publieke Dienstverlening II - Longlist Initiatieven. TNO: Den Haag."/>
    <s v="validated"/>
    <x v="0"/>
  </r>
  <r>
    <n v="597"/>
    <s v="AIWT6-597"/>
    <s v="Remote sensing for monitoring nature reserves on the Frisian Wadden Islands"/>
    <s v="https://www.mdpi.com/2072-4292/10/7/1085/htm"/>
    <m/>
    <s v="The aim of this project was to test the feasibility of models that monitor vegetation with annual frequency based on satellite data. These models are optimized by means of machine learning techniques. "/>
    <x v="2"/>
    <x v="13"/>
    <s v="NL"/>
    <s v="Province of Friesland, Ilionix"/>
    <x v="4"/>
    <x v="2"/>
    <x v="3"/>
    <x v="4"/>
    <x v="1"/>
    <m/>
    <x v="5"/>
    <x v="6"/>
    <x v="1"/>
    <x v="0"/>
    <s v="A-MLA"/>
    <m/>
    <m/>
    <m/>
    <m/>
    <s v="Minimal-risk"/>
    <s v=" 0 Confident"/>
    <m/>
    <m/>
    <s v="Computer Vision and Identity Recognition"/>
    <x v="3"/>
    <x v="11"/>
    <x v="0"/>
    <m/>
    <m/>
    <m/>
    <s v="G2G"/>
    <s v="Dynamic Data"/>
    <s v="Location Data"/>
    <s v="Regulatory research, analysis and monitoring"/>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598"/>
    <s v="AIWT6-598"/>
    <s v="Reed detection in satellite images"/>
    <s v=" "/>
    <m/>
    <m/>
    <x v="2"/>
    <x v="13"/>
    <s v="NL"/>
    <s v="Province of Overijssel, Neo"/>
    <x v="5"/>
    <x v="2"/>
    <x v="3"/>
    <x v="4"/>
    <x v="4"/>
    <m/>
    <x v="5"/>
    <x v="6"/>
    <x v="0"/>
    <x v="0"/>
    <m/>
    <m/>
    <m/>
    <m/>
    <m/>
    <m/>
    <s v=" 0 Confident"/>
    <m/>
    <m/>
    <s v="Computer Vision and Identity Recogni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599"/>
    <s v="AIWT6-599"/>
    <s v="Row radar "/>
    <s v="https://www.computable.nl/artikel/nieuws/digital-innovation/6002561/250449/rijenradar-toont-wachtrijen-amsterdamse-musea.html en https://www.iamsterdam.com/nl/op-bezoek/rijenradar"/>
    <m/>
    <s v="The mobile website gives visitors real-time information about the queues of popular museums."/>
    <x v="3"/>
    <x v="13"/>
    <s v="NL"/>
    <s v="City marketing organisation Amsterdam Marketing and municipality of Amsterdam"/>
    <x v="1"/>
    <x v="8"/>
    <x v="12"/>
    <x v="4"/>
    <x v="4"/>
    <m/>
    <x v="5"/>
    <x v="6"/>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retired"/>
    <x v="1"/>
  </r>
  <r>
    <n v="600"/>
    <s v="AIWT6-600"/>
    <s v="Rijkswaterstaat Improving incident response in the Netherlands - Minimizing incident reponse time"/>
    <s v=" "/>
    <m/>
    <s v="Improving incident response in the Netherlands – Data Science for Social Good Felllowship (dssgfellowship.org), DSSG will help RWS by developing a policy for optimizing stationary and patrolling locations of inspectors on duty to minimize the time it takes them to reach an incident site. The goal is to optimize safety and traffic flow for road users. The model could also be relevant to other similar emergency response operations."/>
    <x v="0"/>
    <x v="13"/>
    <s v="NL"/>
    <s v="Rijkswaterstaat"/>
    <x v="1"/>
    <x v="3"/>
    <x v="19"/>
    <x v="3"/>
    <x v="4"/>
    <m/>
    <x v="2"/>
    <x v="10"/>
    <x v="0"/>
    <x v="0"/>
    <m/>
    <m/>
    <m/>
    <m/>
    <m/>
    <m/>
    <s v=" 0 Confident"/>
    <m/>
    <m/>
    <s v="Predictive Analytics, Simulation and Data Visualisation"/>
    <x v="4"/>
    <x v="3"/>
    <x v="0"/>
    <m/>
    <m/>
    <m/>
    <m/>
    <m/>
    <m/>
    <s v="Internal Management"/>
    <m/>
    <x v="0"/>
    <m/>
    <b v="0"/>
    <m/>
    <m/>
    <m/>
    <m/>
    <m/>
    <b v="0"/>
    <b v="0"/>
    <m/>
    <m/>
    <m/>
    <m/>
    <m/>
    <m/>
    <m/>
    <b v="0"/>
    <m/>
    <m/>
    <m/>
    <s v="Hoekstra, M., Chideock, C., &amp; Veenstra, A.F. van (2021). Quik Scan AI in de Publieke Dienstverlening II - Longlist Initiatieven. TNO: Den Haag."/>
    <s v="validated"/>
    <x v="1"/>
  </r>
  <r>
    <n v="601"/>
    <s v="AIWT6-601"/>
    <s v="Rijkswaterstaat vital assets - Predictive maintenance on bridges"/>
    <s v="https://datascienceinitiative.eu/wp-content/uploads/2020/05/DSI-AIBinnenDeOverheid.pdf"/>
    <m/>
    <s v="Using data to predict when maintenance should be carried out on bridges. "/>
    <x v="0"/>
    <x v="13"/>
    <s v="NL"/>
    <s v="Rijkswaterstaat and Dutch Analytics"/>
    <x v="0"/>
    <x v="3"/>
    <x v="19"/>
    <x v="3"/>
    <x v="0"/>
    <m/>
    <x v="0"/>
    <x v="0"/>
    <x v="0"/>
    <x v="0"/>
    <s v="A-MLA"/>
    <s v="2-CritInfrastruct"/>
    <m/>
    <m/>
    <s v="Output that could produce physical damages to natural persons"/>
    <s v="Limited-risk"/>
    <s v=" 0 Confident"/>
    <m/>
    <m/>
    <s v="Machine Learning, Deep Learning"/>
    <x v="3"/>
    <x v="7"/>
    <x v="0"/>
    <m/>
    <m/>
    <m/>
    <s v="G2G"/>
    <s v="Dynamic Data"/>
    <s v="Dynamic Data"/>
    <s v="Internal Management"/>
    <m/>
    <x v="0"/>
    <m/>
    <b v="0"/>
    <m/>
    <m/>
    <m/>
    <m/>
    <m/>
    <s v="Improved Administration Efficency"/>
    <s v="Improved Administrative Efficiency"/>
    <m/>
    <s v="x"/>
    <m/>
    <m/>
    <m/>
    <m/>
    <m/>
    <b v="0"/>
    <m/>
    <m/>
    <m/>
    <s v="Hoekstra, M., Chideock, C., &amp; Veenstra, A.F. van (2021). Quik Scan AI in de Publieke Dienstverlening II - Longlist Initiatieven. TNO: Den Haag."/>
    <s v="validated"/>
    <x v="0"/>
  </r>
  <r>
    <n v="602"/>
    <s v="AIWT6-602"/>
    <s v="Scan car for checking group formation and complying with corona measures"/>
    <s v="https://nos.nl/nieuwsuur/artikel/2355542-hoe-algoritmes-de-stad-besturen.html"/>
    <m/>
    <s v="The municipality of Rotterdam has used a scan car to check for group formation and compliance with the corona measures"/>
    <x v="3"/>
    <x v="13"/>
    <s v="NL"/>
    <s v="Municipality of Rotterdam"/>
    <x v="4"/>
    <x v="4"/>
    <x v="21"/>
    <x v="0"/>
    <x v="0"/>
    <m/>
    <x v="5"/>
    <x v="6"/>
    <x v="1"/>
    <x v="0"/>
    <s v="A-MLA"/>
    <m/>
    <m/>
    <m/>
    <s v="Output that could produce physical damages to natural persons"/>
    <s v="Limited-risk"/>
    <s v=" 0 Confident"/>
    <m/>
    <m/>
    <s v="Computer Vision and Identity Recognition"/>
    <x v="3"/>
    <x v="8"/>
    <x v="0"/>
    <m/>
    <m/>
    <m/>
    <s v="G2G"/>
    <s v="Dynamic Data"/>
    <s v="Dynamic Data"/>
    <s v="Enforcement"/>
    <m/>
    <x v="0"/>
    <m/>
    <b v="0"/>
    <m/>
    <m/>
    <m/>
    <m/>
    <m/>
    <s v="Improved Administration Efficency"/>
    <s v="Improved Administrative Efficiency"/>
    <m/>
    <s v="x"/>
    <m/>
    <m/>
    <m/>
    <m/>
    <m/>
    <b v="0"/>
    <m/>
    <m/>
    <m/>
    <s v="Hoekstra, M., Chideock, C., &amp; Veenstra, A.F. van (2021). Quik Scan AI in de Publieke Dienstverlening II - Longlist Initiatieven. TNO: Den Haag."/>
    <s v="validated"/>
    <x v="0"/>
  </r>
  <r>
    <n v="603"/>
    <s v="AIWT6-603"/>
    <s v="Clean ship"/>
    <s v="TK 2010-2011, 17050, nr. 414 (bijlage)"/>
    <m/>
    <s v="Compare the data of persons with an Amsterdam address in the uwv's policy administration with their GBA data."/>
    <x v="3"/>
    <x v="13"/>
    <s v="NL"/>
    <s v="Municipality of Amsterdam, UWV, the Tax And Customs Administration and SVB"/>
    <x v="1"/>
    <x v="0"/>
    <x v="41"/>
    <x v="3"/>
    <x v="4"/>
    <m/>
    <x v="4"/>
    <x v="5"/>
    <x v="0"/>
    <x v="0"/>
    <m/>
    <m/>
    <m/>
    <m/>
    <m/>
    <m/>
    <s v=" 0 Confident"/>
    <m/>
    <m/>
    <m/>
    <x v="4"/>
    <x v="3"/>
    <x v="0"/>
    <m/>
    <m/>
    <m/>
    <m/>
    <m/>
    <m/>
    <s v="Business intelligence"/>
    <m/>
    <x v="0"/>
    <m/>
    <b v="0"/>
    <m/>
    <m/>
    <m/>
    <m/>
    <m/>
    <b v="0"/>
    <b v="0"/>
    <m/>
    <m/>
    <m/>
    <m/>
    <m/>
    <m/>
    <m/>
    <b v="0"/>
    <m/>
    <m/>
    <m/>
    <s v="Hoekstra, M., Chideock, C., &amp; Veenstra, A.F. van (2021). Quik Scan AI in de Publieke Dienstverlening II - Longlist Initiatieven. TNO: Den Haag."/>
    <s v="retired"/>
    <x v="1"/>
  </r>
  <r>
    <n v="604"/>
    <s v="AIWT6-604"/>
    <s v="Scorecard data management"/>
    <s v="https://deProof of Conceptstarter.vng.nl/sites/default/files/project_bestand/overzicht_resultaten_publicatie_0.pptx"/>
    <m/>
    <s v="Indicate maturity score per basic registration."/>
    <x v="3"/>
    <x v="13"/>
    <s v="NL"/>
    <s v="Municipality of Enschede, Almelo, Bloemendaal and Heemstede, Loon op Zand, Sudwest-Fryslan, Borger-Odoorn, Leerdam, Terneuzen, Leiden, Venray, Eindhoven, Noordoostpolder and Zoetermeer"/>
    <x v="1"/>
    <x v="1"/>
    <x v="1"/>
    <x v="4"/>
    <x v="4"/>
    <m/>
    <x v="4"/>
    <x v="5"/>
    <x v="0"/>
    <x v="0"/>
    <m/>
    <m/>
    <m/>
    <m/>
    <m/>
    <m/>
    <s v=" 0 Confident"/>
    <m/>
    <m/>
    <m/>
    <x v="4"/>
    <x v="3"/>
    <x v="0"/>
    <m/>
    <m/>
    <m/>
    <m/>
    <m/>
    <m/>
    <s v="Internal Management"/>
    <m/>
    <x v="0"/>
    <m/>
    <b v="0"/>
    <m/>
    <m/>
    <m/>
    <m/>
    <m/>
    <b v="0"/>
    <b v="0"/>
    <m/>
    <m/>
    <m/>
    <m/>
    <m/>
    <m/>
    <m/>
    <b v="0"/>
    <m/>
    <m/>
    <m/>
    <s v="Hoekstra, M., Chideock, C., &amp; Veenstra, A.F. van (2021). Quik Scan AI in de Publieke Dienstverlening II - Longlist Initiatieven. TNO: Den Haag."/>
    <s v="validated"/>
    <x v="1"/>
  </r>
  <r>
    <n v="605"/>
    <s v="AIWT6-605"/>
    <s v="Sia - Online notification system of the municipality of Amsterdam"/>
    <s v="https://algoritmeregister.amsterdam.nl/meldingen-openbare-ruimte/"/>
    <s v="CIO-office@amsterdam.nl"/>
    <s v="SIA is an online notification system of the municipality of Amsterdam. Reports can be made in the following situations: If something needs to be made or cleaned up on the street or in a park, in case of a dangerous traffic situation or nuisance of persons and restaurants.  "/>
    <x v="3"/>
    <x v="13"/>
    <s v="NL"/>
    <s v="Municipality of Amsterdam"/>
    <x v="4"/>
    <x v="1"/>
    <x v="1"/>
    <x v="1"/>
    <x v="0"/>
    <m/>
    <x v="1"/>
    <x v="1"/>
    <x v="0"/>
    <x v="6"/>
    <s v="B-LGA"/>
    <m/>
    <m/>
    <m/>
    <m/>
    <s v="Minimal-risk"/>
    <s v=" 0 Confident"/>
    <m/>
    <m/>
    <s v="Natural Language Processing, Text Mining and Speech Analytics"/>
    <x v="0"/>
    <x v="0"/>
    <x v="0"/>
    <m/>
    <m/>
    <m/>
    <s v="G2G"/>
    <s v="Dynamic Data"/>
    <s v="Dynamic Data"/>
    <s v="Public Services and engagement"/>
    <m/>
    <x v="0"/>
    <s v="Organizational / Sustained Change"/>
    <b v="0"/>
    <m/>
    <m/>
    <m/>
    <m/>
    <m/>
    <s v="Improved Administration Efficency"/>
    <s v="Improved Administrative Efficiency"/>
    <m/>
    <s v="x"/>
    <m/>
    <s v="x"/>
    <s v="x"/>
    <m/>
    <m/>
    <b v="0"/>
    <m/>
    <m/>
    <m/>
    <s v="Hoekstra, M., Chideock, C., &amp; Veenstra, A.F. van (2021). Quik Scan AI in de Publieke Dienstverlening II - Longlist Initiatieven. TNO: Den Haag."/>
    <s v="validated"/>
    <x v="0"/>
  </r>
  <r>
    <n v="606"/>
    <s v="AIWT6-606"/>
    <s v="Sigma - Foreigner workers"/>
    <s v="http://www.rijksbegroting.nl/2016/verantwoording/jaarverslag,kst233798_13.html_x000a_https://www.rijksictdashboard.nl/projecten/301498"/>
    <m/>
    <s v="This is an information system for the transfer of data of foreigners who have to leave forced NL. The ysteem consists partly of Basic Aliens Facility (BVV) and the Central Digital Depot (CDD). With Sigma, employees can have the necessary information (e.g. foreigner image) in real time to do their job. TK 2017-2018, 29 911, nr. 200, p.13"/>
    <x v="0"/>
    <x v="13"/>
    <s v="NL"/>
    <s v="National Police, the Royal Netherlands Marechaussee, the Centre of Expertise, Trafficking in Human Beings and People Smuggling, the Immigration and Naturalisation Service, the ISZW and the Public Prosecutor's Office "/>
    <x v="1"/>
    <x v="5"/>
    <x v="9"/>
    <x v="3"/>
    <x v="4"/>
    <m/>
    <x v="4"/>
    <x v="5"/>
    <x v="0"/>
    <x v="0"/>
    <m/>
    <s v="4-Employement"/>
    <m/>
    <m/>
    <m/>
    <s v="High-risk"/>
    <s v=" 0 Confident"/>
    <m/>
    <m/>
    <s v="AI-empowered Knowledge Management"/>
    <x v="4"/>
    <x v="3"/>
    <x v="0"/>
    <m/>
    <m/>
    <m/>
    <m/>
    <m/>
    <m/>
    <s v="Enforcement"/>
    <m/>
    <x v="0"/>
    <m/>
    <b v="0"/>
    <m/>
    <m/>
    <m/>
    <m/>
    <m/>
    <b v="0"/>
    <b v="0"/>
    <m/>
    <m/>
    <m/>
    <m/>
    <m/>
    <m/>
    <m/>
    <b v="0"/>
    <m/>
    <m/>
    <m/>
    <s v="Hoekstra, M., Chideock, C., &amp; Veenstra, A.F. van (2021). Quik Scan AI in de Publieke Dienstverlening II - Longlist Initiatieven. TNO: Den Haag."/>
    <s v="validated"/>
    <x v="1"/>
  </r>
  <r>
    <n v="607"/>
    <s v="AIWT6-607"/>
    <s v="Smart Cameras - Analyzing road situations"/>
    <s v="https://www.verkeersnet.nl/smart-mobility/22251/rijkswaterstaat-test-slimme-cameras-om-spitsstroken-automatisch-te-kunnen-openen/"/>
    <m/>
    <s v="Smart cameras that can 'read' the situation on the road, making opening and closing rush-hour lanes faster, easier and safer."/>
    <x v="0"/>
    <x v="13"/>
    <s v="NL"/>
    <s v="Rijkswaterstaat, Innovation Centre and ViNotion"/>
    <x v="0"/>
    <x v="3"/>
    <x v="19"/>
    <x v="4"/>
    <x v="5"/>
    <m/>
    <x v="5"/>
    <x v="6"/>
    <x v="1"/>
    <x v="0"/>
    <s v="A-MLA"/>
    <m/>
    <m/>
    <s v="16-Transportation"/>
    <s v="Use critical realtime data"/>
    <s v="Limited-risk"/>
    <s v=" 0 Confident"/>
    <m/>
    <m/>
    <s v="Computer Vision and Identity Recognition"/>
    <x v="3"/>
    <x v="8"/>
    <x v="0"/>
    <m/>
    <m/>
    <m/>
    <s v="G2G"/>
    <s v="Dynamic Data"/>
    <s v="Location Data"/>
    <s v="Adjudication"/>
    <m/>
    <x v="0"/>
    <s v="Organizational / Sustained Change"/>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608"/>
    <s v="AIWT6-608"/>
    <s v="Smart enforcement cameras - Enforcement of drivers driving through red road crosses"/>
    <s v="https://www.rijkswaterstaat.nl/nieuws/2019/05/proef-handhaving-negeren-rood-kruis-met-slimme-camera.aspx"/>
    <m/>
    <s v="In order to detect road users who ignore red crosses, and to reduce the number of violations, the Public Prosecutor's Office and Rijkswaterstaat have started a trial with enforcement using smart cameras along the A28 motorway near Amersfoort."/>
    <x v="0"/>
    <x v="13"/>
    <s v="NL"/>
    <s v="Public Prosecutor's Office and Rijkswaterstaat"/>
    <x v="0"/>
    <x v="5"/>
    <x v="9"/>
    <x v="1"/>
    <x v="2"/>
    <m/>
    <x v="5"/>
    <x v="6"/>
    <x v="1"/>
    <x v="0"/>
    <s v="A-MLA"/>
    <m/>
    <m/>
    <s v="15-VideoSurveillance"/>
    <s v="Use critical realtime data"/>
    <s v="Limited-risk"/>
    <s v=" 0 Confident"/>
    <m/>
    <m/>
    <s v="Computer Vision and Identity Recognition"/>
    <x v="3"/>
    <x v="8"/>
    <x v="0"/>
    <m/>
    <m/>
    <m/>
    <s v="G2C"/>
    <s v="Dynamic Data"/>
    <s v="Dynamic Data"/>
    <s v="Enforcement"/>
    <m/>
    <x v="0"/>
    <s v="Organizational / Sustained Change"/>
    <s v="Improved Public Service"/>
    <m/>
    <m/>
    <m/>
    <s v="x"/>
    <m/>
    <b v="0"/>
    <b v="0"/>
    <m/>
    <m/>
    <m/>
    <m/>
    <m/>
    <m/>
    <m/>
    <b v="0"/>
    <m/>
    <m/>
    <m/>
    <s v="Hoekstra, M., Chideock, C., &amp; Veenstra, A.F. van (2021). Quik Scan AI in de Publieke Dienstverlening II - Longlist Initiatieven. TNO: Den Haag."/>
    <s v="validated"/>
    <x v="0"/>
  </r>
  <r>
    <n v="609"/>
    <s v="AIWT6-609"/>
    <s v="Smart decision aid - Determining if a case is a scam or not"/>
    <s v="https://www.politie.nl/nieuws/2019/september/26/sneller-duidelijkheid-bij-aangifte-internetoplichting.html"/>
    <m/>
    <s v=" The National Internet Reporting Centre receives 42,000 reports of buying and selling fraud every year. In about 10,000 cases, after studying a police officer, it turns out that this is not a criminal offence. The 'smart decision aid' helps determine whether this is a scam and links this directly back to the declarant. The decision aid also offers an action perspective if it turns out that they have not been scammed."/>
    <x v="0"/>
    <x v="13"/>
    <s v="NL"/>
    <s v="National Police Lab Artificial Intelligence"/>
    <x v="0"/>
    <x v="5"/>
    <x v="9"/>
    <x v="3"/>
    <x v="2"/>
    <m/>
    <x v="4"/>
    <x v="5"/>
    <x v="0"/>
    <x v="0"/>
    <s v="B-LGA"/>
    <m/>
    <m/>
    <m/>
    <s v="Include automatic decision systems"/>
    <s v="Limited-risk"/>
    <s v=" 0 Confident"/>
    <m/>
    <m/>
    <s v="AI-empowered Knowledge Management"/>
    <x v="3"/>
    <x v="7"/>
    <x v="0"/>
    <m/>
    <m/>
    <m/>
    <s v="G2G"/>
    <s v="Historical Data"/>
    <s v="Historical Data"/>
    <s v="Adjudication"/>
    <m/>
    <x v="0"/>
    <s v="Incremental / Technical Change"/>
    <b v="0"/>
    <m/>
    <m/>
    <m/>
    <m/>
    <m/>
    <s v="Improved Administration Efficency"/>
    <s v="Improved Administrative Efficiency"/>
    <m/>
    <m/>
    <s v="x"/>
    <m/>
    <m/>
    <m/>
    <m/>
    <b v="0"/>
    <m/>
    <m/>
    <m/>
    <s v="Hoekstra, M., Chideock, C., &amp; Veenstra, A.F. van (2021). Quik Scan AI in de Publieke Dienstverlening II - Longlist Initiatieven. TNO: Den Haag."/>
    <s v="validated"/>
    <x v="0"/>
  </r>
  <r>
    <n v="610"/>
    <s v="AIWT6-610"/>
    <s v="Smart charging points"/>
    <s v="https://www.gelderland.nl/Slimme-laadpalen-voor-duurzame-mobiliteit#:~:text=In%20Gelderland%20en%20Overijssel%20komen,openbare%20ruimte%20stimuleert%20elektrisch%20rijden."/>
    <m/>
    <s v="Faster charging of vehicles when sufficient renewable energy is available."/>
    <x v="3"/>
    <x v="13"/>
    <s v="NL"/>
    <s v="Municipality of Overijssel and Gelderland"/>
    <x v="1"/>
    <x v="10"/>
    <x v="41"/>
    <x v="4"/>
    <x v="4"/>
    <m/>
    <x v="2"/>
    <x v="10"/>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retired"/>
    <x v="1"/>
  </r>
  <r>
    <n v="611"/>
    <s v="AIWT6-611"/>
    <s v="Smart lampposts for combating burglaries - Detection of suspicious movements and audio"/>
    <s v="https://nos.nl/nieuwsuur/artikel/2355542-hoe-algoritmes-de-stad-besturen.html_x000a_https://www.youtube.com/watch?v=gJDA4t6lIgY&amp;feature=youtu.be"/>
    <m/>
    <s v="The municipality of Rotterdam has installed smart lampposts in the Lombardijen district to combat burglaries. Sensors record suspicious movements and microphones hear if a window is being tapped. "/>
    <x v="3"/>
    <x v="13"/>
    <s v="NL"/>
    <s v="Municipality of Rotterdam"/>
    <x v="4"/>
    <x v="5"/>
    <x v="9"/>
    <x v="4"/>
    <x v="0"/>
    <m/>
    <x v="5"/>
    <x v="9"/>
    <x v="1"/>
    <x v="0"/>
    <s v="A-MLA"/>
    <m/>
    <m/>
    <s v="15-VideoSurveillance"/>
    <s v="Focus directly natural persons"/>
    <s v="Limited-risk"/>
    <s v=" 0 Confident"/>
    <m/>
    <m/>
    <s v="Audio Processing"/>
    <x v="3"/>
    <x v="8"/>
    <x v="0"/>
    <m/>
    <m/>
    <m/>
    <s v="G2G"/>
    <s v="Dynamic Data"/>
    <s v="Location Data"/>
    <s v="Enforcement"/>
    <m/>
    <x v="0"/>
    <s v="Incremental / Technical Change"/>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12"/>
    <s v="AIWT6-612"/>
    <s v="Smart sensor waste containers"/>
    <s v="https://www.ad.nl/rotterdam/afvalcontainers-voorzien-van-slimme-sensor~af64633b/ en https://www.rijnmond.nl/nieuws/183535/Afvalcontainers-vergeten-te-melden-dat-ze-vol-zitten"/>
    <s v="Bob Brussen - collection manager  - https://www.linkedin.com/in/brussen-bob-99218378"/>
    <s v="Sensors are installed in waste containers to measure how full the bins are. The 'filling degree meter' transmits the position every hour. This information is used to look at when the container can best be emptied. Drivers can see on a tablet which route to take next. The system prevents waste from accumulating next to an overcrowded container, while at the same time saving the garbage men from rides to empty bins."/>
    <x v="3"/>
    <x v="13"/>
    <s v="NL"/>
    <s v="Municipality of Rotterdam"/>
    <x v="4"/>
    <x v="3"/>
    <x v="19"/>
    <x v="4"/>
    <x v="7"/>
    <m/>
    <x v="5"/>
    <x v="6"/>
    <x v="0"/>
    <x v="0"/>
    <s v="C-STA"/>
    <m/>
    <m/>
    <m/>
    <m/>
    <s v="Minimal-risk"/>
    <s v=" 0 Confident"/>
    <m/>
    <m/>
    <m/>
    <x v="1"/>
    <x v="2"/>
    <x v="0"/>
    <m/>
    <m/>
    <m/>
    <s v="G2G"/>
    <s v="Dynamic Data"/>
    <s v="Location Data"/>
    <s v="Internal Management"/>
    <m/>
    <x v="0"/>
    <s v="Incremental / Technical Change"/>
    <b v="0"/>
    <m/>
    <m/>
    <m/>
    <m/>
    <m/>
    <s v="Improved Administration Efficency"/>
    <s v="Improved Administrative Efficiency"/>
    <m/>
    <s v="x"/>
    <s v="x"/>
    <s v="x"/>
    <m/>
    <m/>
    <m/>
    <b v="0"/>
    <m/>
    <m/>
    <m/>
    <s v="Hoekstra, M., Chideock, C., &amp; Veenstra, A.F. van (2021). Quik Scan AI in de Publieke Dienstverlening II - Longlist Initiatieven. TNO: Den Haag."/>
    <s v="ready"/>
    <x v="0"/>
  </r>
  <r>
    <n v="613"/>
    <s v="AIWT6-613"/>
    <s v="Smart scale"/>
    <s v=" "/>
    <m/>
    <m/>
    <x v="2"/>
    <x v="13"/>
    <s v="NL"/>
    <s v="Province of South Holland"/>
    <x v="5"/>
    <x v="10"/>
    <x v="41"/>
    <x v="5"/>
    <x v="4"/>
    <m/>
    <x v="5"/>
    <x v="6"/>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validated"/>
    <x v="1"/>
  </r>
  <r>
    <n v="614"/>
    <s v="AIWT6-614"/>
    <s v="Amsterdam City Archive - Handwritten Text Recognition for eabling searches on old handwritten texts"/>
    <s v="https://nlaic.com/use-cases/aincient-en-partners-slimmer-doorzoeken-van-archieven-door-de-inzet-van-ai-en-crowdsourcing/ "/>
    <m/>
    <s v="By means of Handwritten Text Recoginition (HTR), millions of scans of old handwritten texts from the Amsterdam City Archive can be automatically converted into transcriptions. This makes searching in complete texts possible. NLP is used. "/>
    <x v="3"/>
    <x v="13"/>
    <s v="NL"/>
    <s v="Aincient B.V., Picturae, Sioux Technologies, Islands of Meaning, Amsterdam City Archive. "/>
    <x v="3"/>
    <x v="1"/>
    <x v="5"/>
    <x v="1"/>
    <x v="7"/>
    <m/>
    <x v="1"/>
    <x v="1"/>
    <x v="1"/>
    <x v="6"/>
    <s v="A-MLA"/>
    <m/>
    <m/>
    <m/>
    <m/>
    <s v="Minimal-risk"/>
    <s v=" 0 Confident"/>
    <m/>
    <m/>
    <s v="Natural Language Processing, Text Mining and Speech Analytics"/>
    <x v="1"/>
    <x v="2"/>
    <x v="0"/>
    <m/>
    <m/>
    <m/>
    <s v="G2G"/>
    <s v="Historical Data"/>
    <s v="Historical Data"/>
    <s v="Internal Management"/>
    <m/>
    <x v="1"/>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15"/>
    <s v="AIWT6-615"/>
    <s v="Smart Roof 2.0"/>
    <s v="https://amror.nl/smart-roof-2-0/"/>
    <m/>
    <s v="The system collects rainwater and stores it in the 85 mm drainage layer underground."/>
    <x v="3"/>
    <x v="13"/>
    <s v="NL"/>
    <s v="Municipality of Amsterdam, Waternet, Drain Products, Aedes Real Estate, KWR Water Cycle Research Institute and Marineterrein Amsterdam"/>
    <x v="1"/>
    <x v="10"/>
    <x v="41"/>
    <x v="4"/>
    <x v="4"/>
    <m/>
    <x v="5"/>
    <x v="6"/>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retired"/>
    <x v="1"/>
  </r>
  <r>
    <n v="616"/>
    <s v="AIWT6-616"/>
    <s v="Smart Street Scan really sets up municipal services differently"/>
    <s v="https://www.rvo.nl/subsidie-en-financieringswijzer/sbir/sbir-oproep-artifici%C3%ABle-intelligentie-voor-de-publieke-diensten/publieke-samenvattingen "/>
    <m/>
    <s v="With Smart Street Scan, CentERdata wants to automatically scan the public space with sensor and camera technology. As a result, litter is quickly identified, classified and registered via image recognition. This can then streamline the service provided by the waste collection service, for example by optimizing sweeping routes."/>
    <x v="0"/>
    <x v="13"/>
    <s v="NL"/>
    <s v="CentERdata"/>
    <x v="3"/>
    <x v="1"/>
    <x v="2"/>
    <x v="4"/>
    <x v="7"/>
    <m/>
    <x v="5"/>
    <x v="6"/>
    <x v="1"/>
    <x v="0"/>
    <s v="A-MLA"/>
    <m/>
    <m/>
    <s v="15-VideoSurveillance"/>
    <s v="Use critical realtime data"/>
    <s v="Limited-risk"/>
    <s v=" 0 Confident"/>
    <m/>
    <m/>
    <s v="Computer Vision and Identity Recognition"/>
    <x v="1"/>
    <x v="2"/>
    <x v="0"/>
    <m/>
    <m/>
    <m/>
    <s v="G2G"/>
    <s v="Dynamic Data"/>
    <s v="Location Data"/>
    <s v="Internal Manag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17"/>
    <s v="AIWT6-617"/>
    <s v="Evaluation of enforcement policy Social Affairs and Employment opportunities"/>
    <s v="https://zoek.officielebekendmakingen.nl/blg-814167.pdf"/>
    <m/>
    <s v="Evaluation of enforcement policy_x000a_Social Affairs and Employment opportunities Policy photo and_x000a_the implementation of the enforcement of the social security laws with regard to the duty to inform "/>
    <x v="0"/>
    <x v="13"/>
    <s v="NL"/>
    <s v="UWV, SVB, the Tax And Customs Administration, DUO, Justid, CJIB and RDW"/>
    <x v="0"/>
    <x v="1"/>
    <x v="1"/>
    <x v="4"/>
    <x v="5"/>
    <m/>
    <x v="2"/>
    <x v="10"/>
    <x v="0"/>
    <x v="0"/>
    <s v="B-LGA"/>
    <m/>
    <m/>
    <m/>
    <s v="Focus directly natural persons"/>
    <s v="Limited-risk"/>
    <s v=" 0 Confident"/>
    <m/>
    <m/>
    <s v="Predictive Analytics, Simulation and Data Visualisation"/>
    <x v="2"/>
    <x v="12"/>
    <x v="0"/>
    <m/>
    <m/>
    <m/>
    <s v="G2G"/>
    <s v="Historical Data"/>
    <s v="Historical Data"/>
    <s v="Enforc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18"/>
    <s v="AIWT6-618"/>
    <s v="Software-based colleague robots - Ensure obtaining conditional release information"/>
    <s v=" "/>
    <m/>
    <s v="This project focuses on obtaining conditional release information (VI). This concerns data that is necessary to be able to set the correct conditions for the VI and information for victims of the crime and/or relatives of deceased victims."/>
    <x v="0"/>
    <x v="13"/>
    <s v="NL"/>
    <s v="Public Prosecutor's Office, Judicial Institutions Service (DJI), Central Judicial Collection Bureau (CJIB)"/>
    <x v="1"/>
    <x v="5"/>
    <x v="9"/>
    <x v="3"/>
    <x v="4"/>
    <m/>
    <x v="0"/>
    <x v="0"/>
    <x v="0"/>
    <x v="0"/>
    <m/>
    <m/>
    <m/>
    <m/>
    <m/>
    <m/>
    <s v=" 0 Confident"/>
    <m/>
    <m/>
    <s v="Machine Learning, Deep Learning"/>
    <x v="4"/>
    <x v="3"/>
    <x v="0"/>
    <m/>
    <m/>
    <m/>
    <m/>
    <m/>
    <m/>
    <s v="Public Services and engagement"/>
    <m/>
    <x v="0"/>
    <m/>
    <b v="0"/>
    <m/>
    <m/>
    <m/>
    <m/>
    <m/>
    <b v="0"/>
    <b v="0"/>
    <m/>
    <m/>
    <m/>
    <m/>
    <m/>
    <m/>
    <m/>
    <b v="0"/>
    <m/>
    <m/>
    <m/>
    <s v="Hoekstra, M., Chideock, C., &amp; Veenstra, A.F. van (2021). Quik Scan AI in de Publieke Dienstverlening II - Longlist Initiatieven. TNO: Den Haag."/>
    <s v="validated"/>
    <x v="1"/>
  </r>
  <r>
    <n v="619"/>
    <s v="AIWT6-619"/>
    <s v="Speaker Tracking in Time and Space"/>
    <s v="https://www.rvo.nl/subsidie-en-financieringswijzer/sbir/sbir-oproep-artifici%C3%ABle-intelligentie-voor-de-publieke-diensten/publieke-samenvattingen "/>
    <m/>
    <s v="Spraaklab develops AI technology that can mostly disassemble and label the speech of the different speakers. This is useful for the police, for example, when analyzing audio recordings. This allows the police to work more efficiently and with higher quality, while different conversations than those of the subject do not need to be listened to as often. This ensures the privacy of citizens better."/>
    <x v="0"/>
    <x v="13"/>
    <s v="NL"/>
    <s v="Dutch Police, with Speech lab B.V."/>
    <x v="0"/>
    <x v="5"/>
    <x v="9"/>
    <x v="4"/>
    <x v="7"/>
    <m/>
    <x v="5"/>
    <x v="9"/>
    <x v="1"/>
    <x v="0"/>
    <s v="A-MLA"/>
    <m/>
    <m/>
    <s v="16-Transportation"/>
    <m/>
    <s v="Minimal-risk"/>
    <s v=" 0 Confident"/>
    <m/>
    <m/>
    <s v="Audio Processing"/>
    <x v="3"/>
    <x v="8"/>
    <x v="0"/>
    <m/>
    <m/>
    <m/>
    <s v="G2G"/>
    <s v="Dynamic Data"/>
    <s v="Location Data"/>
    <s v="Enforcement"/>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620"/>
    <s v="AIWT6-620"/>
    <s v="Statistics on new construction transactions"/>
    <s v="https://www.kadaster.nl/-/cbs-en-kadaster-maken-statistiek-van-nieuwbouwtransacties?redirect=%2Fweb%2Fkadaster.nl%2Fterzake"/>
    <m/>
    <s v="Developing a national statistic of new construction transactions. The aim is to make the real estate developments transparent for, for example, homeowners and buyers in order to be able to make financial trade-offs."/>
    <x v="0"/>
    <x v="13"/>
    <s v="NL"/>
    <s v="CBS and Land Registry"/>
    <x v="1"/>
    <x v="10"/>
    <x v="41"/>
    <x v="4"/>
    <x v="4"/>
    <m/>
    <x v="0"/>
    <x v="0"/>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retired"/>
    <x v="1"/>
  </r>
  <r>
    <n v="621"/>
    <s v="AIWT6-621"/>
    <s v="Team Darkweb"/>
    <s v="TK 2017-2018, 29 911, nr. 200, p.12"/>
    <m/>
    <s v="The transactions suspected by the FIU-Netherlands were compared with the database compiled by Team Darkweb from the online Hansa Market."/>
    <x v="0"/>
    <x v="13"/>
    <s v="NL"/>
    <s v="Financial Intelligence Unit Netherlands (FIU-Netherlands)"/>
    <x v="1"/>
    <x v="10"/>
    <x v="41"/>
    <x v="4"/>
    <x v="4"/>
    <m/>
    <x v="0"/>
    <x v="0"/>
    <x v="0"/>
    <x v="0"/>
    <m/>
    <m/>
    <m/>
    <m/>
    <m/>
    <m/>
    <s v=" 0 Confident"/>
    <m/>
    <m/>
    <m/>
    <x v="4"/>
    <x v="3"/>
    <x v="0"/>
    <m/>
    <m/>
    <m/>
    <m/>
    <m/>
    <m/>
    <s v="Enforcement"/>
    <m/>
    <x v="0"/>
    <m/>
    <b v="0"/>
    <m/>
    <m/>
    <m/>
    <m/>
    <m/>
    <b v="0"/>
    <b v="0"/>
    <m/>
    <m/>
    <m/>
    <m/>
    <m/>
    <m/>
    <m/>
    <b v="0"/>
    <m/>
    <m/>
    <m/>
    <s v="Hoekstra, M., Chideock, C., &amp; Veenstra, A.F. van (2021). Quik Scan AI in de Publieke Dienstverlening II - Longlist Initiatieven. TNO: Den Haag."/>
    <s v="retired"/>
    <x v="1"/>
  </r>
  <r>
    <n v="622"/>
    <s v="AIWT6-622"/>
    <s v="Telephone incursions of traffic fines - Socially responsible collection of traffic fines"/>
    <s v="https://www.rijksoverheid.nl/documenten/rapporten/2020/06/30/ek-bijlage-2-juridische-aspecten-van-algoritmen-die-besluiten-nemen-een-verkennend-onderzoek"/>
    <m/>
    <s v="This Proof of Concept aims at a socially responsible collection of traffic fines. Some people who have not yet paid their fine after two reminders are called before their case is handed over to the bailiff. The algorithm used in the Proof of Concept predicts the probability that a bailiff can recover the claim from the data subject. If the algortime shows that there is a high probability that someone needs an external incentive, they are eligible to be called by the CJIB and a payment arrangement can be made within the conditions. Whether someone gets a call remains the human decision of a CJIB employee."/>
    <x v="0"/>
    <x v="13"/>
    <s v="NL"/>
    <s v="Central Judicial Debt Collection Agency (CJIB)"/>
    <x v="1"/>
    <x v="5"/>
    <x v="24"/>
    <x v="4"/>
    <x v="4"/>
    <m/>
    <x v="2"/>
    <x v="10"/>
    <x v="0"/>
    <x v="0"/>
    <m/>
    <m/>
    <m/>
    <m/>
    <m/>
    <m/>
    <s v=" 0 Confident"/>
    <m/>
    <m/>
    <s v="Predictive Analytics, Simulation and Data Visualisa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623"/>
    <s v="AIWT6-623"/>
    <s v="Counting vessels and vehicles"/>
    <s v=" "/>
    <m/>
    <m/>
    <x v="2"/>
    <x v="13"/>
    <s v="NL"/>
    <s v="Province of South Holland"/>
    <x v="1"/>
    <x v="3"/>
    <x v="19"/>
    <x v="4"/>
    <x v="4"/>
    <m/>
    <x v="5"/>
    <x v="6"/>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validated"/>
    <x v="1"/>
  </r>
  <r>
    <n v="624"/>
    <s v="AIWT6-624"/>
    <s v="Text analysis for quality of public administration"/>
    <s v=" "/>
    <m/>
    <m/>
    <x v="2"/>
    <x v="13"/>
    <s v="NL"/>
    <s v="Province of Overijssel, exocortex, University of Twente"/>
    <x v="1"/>
    <x v="10"/>
    <x v="41"/>
    <x v="4"/>
    <x v="4"/>
    <m/>
    <x v="1"/>
    <x v="1"/>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validated"/>
    <x v="1"/>
  </r>
  <r>
    <n v="625"/>
    <s v="AIWT6-625"/>
    <s v="Text mining in policy documents"/>
    <s v=" "/>
    <m/>
    <m/>
    <x v="2"/>
    <x v="13"/>
    <s v="NL"/>
    <s v="Province of South Holland"/>
    <x v="1"/>
    <x v="10"/>
    <x v="41"/>
    <x v="4"/>
    <x v="4"/>
    <m/>
    <x v="1"/>
    <x v="1"/>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validated"/>
    <x v="1"/>
  </r>
  <r>
    <n v="626"/>
    <s v="AIWT6-626"/>
    <s v="Theme control using machine learning in the social domain - Comparing data sources to determine likelihood of being a fraudster."/>
    <s v="https://deProof of Conceptstarter.vng.nl/projecten/datagedreven-werken/themacontrole-mbv-machine-learning-het-sociaal-domein"/>
    <m/>
    <m/>
    <x v="3"/>
    <x v="13"/>
    <s v="NL"/>
    <s v="VNG"/>
    <x v="5"/>
    <x v="1"/>
    <x v="26"/>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27"/>
    <s v="AIWT6-627"/>
    <s v="Thermometer vandalism"/>
    <s v="https://www.destentor.nl/noordoostpolder/thermometer-voor-vandalisme-in-dronten~a375445d/"/>
    <m/>
    <s v="the municipality of Dronten will keep track of the number of vandalism on a kind of thermometer. Vandalism is a constant concern, say CDA, PvdA and ChristenUnie.  Monitoring the number of destructions."/>
    <x v="3"/>
    <x v="13"/>
    <s v="NL"/>
    <s v="Municipality of Dronten"/>
    <x v="1"/>
    <x v="5"/>
    <x v="50"/>
    <x v="3"/>
    <x v="4"/>
    <m/>
    <x v="5"/>
    <x v="6"/>
    <x v="0"/>
    <x v="0"/>
    <m/>
    <m/>
    <m/>
    <m/>
    <m/>
    <m/>
    <s v=" 0 Confident"/>
    <m/>
    <m/>
    <m/>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28"/>
    <s v="AIWT6-628"/>
    <s v="Transparency information on the labour market  - Linking data to real-time labour market information."/>
    <s v="https://arbeidsmarktinzicht.nl/over-ons"/>
    <m/>
    <s v=" ArbeidsmarktInZicht provides all information about the opportunities and threats and thus supports and stimulates the conversation and cooperation within and between the regions._x000a__x000a_HOW DOES IT WORK?_x000a_The management information of ArbeidsmarktInZicht has a broad and scientific basis. Data on the labour market, education, economy and competences have been collected, bundled and connected to each other. ArbeidsmarktInZicht shares data and interpretation on an online platform, as a foundation for policy development and result-oriented actions."/>
    <x v="3"/>
    <x v="13"/>
    <s v="NL"/>
    <s v="VNG"/>
    <x v="5"/>
    <x v="3"/>
    <x v="40"/>
    <x v="4"/>
    <x v="4"/>
    <m/>
    <x v="2"/>
    <x v="10"/>
    <x v="0"/>
    <x v="0"/>
    <m/>
    <m/>
    <m/>
    <m/>
    <m/>
    <m/>
    <s v=" 0 Confident"/>
    <m/>
    <m/>
    <s v="Predictive Analytics, Simulation and Data Visualisa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629"/>
    <s v="AIWT6-629"/>
    <s v="Use case garbage municipality Amsterdam"/>
    <s v=" "/>
    <m/>
    <m/>
    <x v="3"/>
    <x v="13"/>
    <s v="NL"/>
    <s v="Municipality of Amsterdam"/>
    <x v="1"/>
    <x v="8"/>
    <x v="17"/>
    <x v="4"/>
    <x v="4"/>
    <m/>
    <x v="5"/>
    <x v="6"/>
    <x v="0"/>
    <x v="0"/>
    <m/>
    <m/>
    <m/>
    <m/>
    <m/>
    <m/>
    <s v=" 0 Confident"/>
    <m/>
    <m/>
    <s v="Computer Vision and Identity Recognition"/>
    <x v="4"/>
    <x v="3"/>
    <x v="0"/>
    <m/>
    <m/>
    <m/>
    <m/>
    <m/>
    <m/>
    <s v="Internal Management"/>
    <m/>
    <x v="0"/>
    <m/>
    <b v="0"/>
    <m/>
    <m/>
    <m/>
    <m/>
    <m/>
    <b v="0"/>
    <b v="0"/>
    <m/>
    <m/>
    <m/>
    <m/>
    <m/>
    <m/>
    <m/>
    <b v="0"/>
    <m/>
    <m/>
    <m/>
    <s v="Hoekstra, M., Chideock, C., &amp; Veenstra, A.F. van (2021). Quik Scan AI in de Publieke Dienstverlening II - Longlist Initiatieven. TNO: Den Haag."/>
    <s v="validated"/>
    <x v="1"/>
  </r>
  <r>
    <n v="630"/>
    <s v="AIWT6-630"/>
    <s v="Identify vegetation types"/>
    <s v=" "/>
    <m/>
    <m/>
    <x v="2"/>
    <x v="13"/>
    <s v="NL"/>
    <s v="Province of Groningen, NEO"/>
    <x v="1"/>
    <x v="10"/>
    <x v="41"/>
    <x v="4"/>
    <x v="4"/>
    <m/>
    <x v="5"/>
    <x v="6"/>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validated"/>
    <x v="1"/>
  </r>
  <r>
    <n v="631"/>
    <s v="AIWT6-631"/>
    <s v="Change detection in satellite images"/>
    <s v=" "/>
    <m/>
    <m/>
    <x v="2"/>
    <x v="13"/>
    <s v="NL"/>
    <s v="Province of Overijssel, Neo"/>
    <x v="1"/>
    <x v="10"/>
    <x v="41"/>
    <x v="4"/>
    <x v="4"/>
    <m/>
    <x v="5"/>
    <x v="6"/>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validated"/>
    <x v="1"/>
  </r>
  <r>
    <n v="632"/>
    <s v="AIWT6-632"/>
    <s v="Road safety model The Hague - Providing a risk score for all road sections and intersections"/>
    <s v="https://www.digitaleoverheid.nl/overzicht-van-alle-onderwerpen/nieuwe-technologieen-data-en-ethiek/het-led/toolbox/aan-de-slag-datagedreven-werken-in-de-praktijk/ "/>
    <m/>
    <s v="The model determines a risk score for all road sections and intersections in The Hague by means of machine learning and historical accidents. Recorded accidents are compared to a large dataset that describes the traffic situation at each intersection and road section by means of 250 characteristics. The model helps traffic experts identify unsafe traffic situations."/>
    <x v="3"/>
    <x v="13"/>
    <s v="NL"/>
    <s v="Municipality of The Hague"/>
    <x v="4"/>
    <x v="3"/>
    <x v="19"/>
    <x v="3"/>
    <x v="0"/>
    <m/>
    <x v="2"/>
    <x v="10"/>
    <x v="1"/>
    <x v="0"/>
    <s v="A-MLA"/>
    <m/>
    <m/>
    <s v="16-Transportation"/>
    <m/>
    <s v="Minimal-risk"/>
    <s v=" 0 Confident"/>
    <m/>
    <m/>
    <s v="Predictive Analytics, Simulation and Data Visualisation"/>
    <x v="2"/>
    <x v="12"/>
    <x v="0"/>
    <m/>
    <m/>
    <m/>
    <s v="G2G"/>
    <s v="Historical Data"/>
    <s v="Location Data"/>
    <s v="Regulatory research, analysis and monitoring"/>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33"/>
    <s v="AIWT6-633"/>
    <s v="Road safety model Rotterdam - Predictive model for road accidents"/>
    <s v="https://www.kennisnetwerkspv.nl/Meetinstrumenten/Overige-meetinstrumenten/Verkeersveiligheidsmodel-machine-learning "/>
    <m/>
    <s v="In the Road Safety Model, data on historical accidents is linked to data about the road, traffic and the environment within the sphere of influence of the (accident) location. By using machine learning, a model with a predictive character is created."/>
    <x v="3"/>
    <x v="13"/>
    <s v="NL"/>
    <s v="Municipality of Rotterdam, Welance.io, "/>
    <x v="4"/>
    <x v="3"/>
    <x v="19"/>
    <x v="3"/>
    <x v="0"/>
    <m/>
    <x v="2"/>
    <x v="10"/>
    <x v="0"/>
    <x v="0"/>
    <s v="B-LGA"/>
    <m/>
    <m/>
    <s v="16-Transportation"/>
    <m/>
    <s v="Minimal-risk"/>
    <s v=" 0 Confident"/>
    <m/>
    <m/>
    <s v="Predictive Analytics, Simulation and Data Visualisation"/>
    <x v="2"/>
    <x v="12"/>
    <x v="0"/>
    <m/>
    <m/>
    <m/>
    <s v="G2G"/>
    <s v="Historical Data"/>
    <s v="Location Data"/>
    <s v="Regulatory research, analysis and monitoring"/>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34"/>
    <s v="AIWT6-634"/>
    <s v="Movable Traffic Predictor"/>
    <s v="https://www.rvo.nl/subsidie-en-financieringswijzer/sbir/sbir-oproep-artifici%C3%ABle-intelligentie-voor-de-publieke-diensten/publieke-samenvattingen "/>
    <m/>
    <s v="The aim of this project is to develop a new type of traffic forecaster, based on AI, that can predict traffic up to about 1 hour ahead."/>
    <x v="0"/>
    <x v="13"/>
    <s v="NL"/>
    <s v="File radar B.V."/>
    <x v="3"/>
    <x v="3"/>
    <x v="19"/>
    <x v="4"/>
    <x v="7"/>
    <m/>
    <x v="2"/>
    <x v="10"/>
    <x v="0"/>
    <x v="0"/>
    <s v="B-LGA"/>
    <m/>
    <m/>
    <s v="16-Transportation"/>
    <m/>
    <s v="Minimal-risk"/>
    <s v=" 0 Confident"/>
    <m/>
    <m/>
    <m/>
    <x v="2"/>
    <x v="12"/>
    <x v="0"/>
    <m/>
    <m/>
    <m/>
    <s v="G2G"/>
    <s v="Historical Data"/>
    <s v="Historical Data"/>
    <s v="Smart city"/>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35"/>
    <s v="AIWT6-635"/>
    <s v="Referral Index At Risk Youth - Creation of risk reports about young people"/>
    <s v="https://hetccv.nl/onderwerpen/informatiepositie-gemeenten/voorbeeldgemeenten/gemeente-tilburg/_x000a_https://vng.nl/files/vng/20160223_verwijsindex_risicojongeren_hv.pdf_x000a_https://vng.nl/artikelen/verwijsindex-risicojongeren-vir"/>
    <m/>
    <s v="A digital system that brings together risk reports about young people up to the age of 23. The goal is to identify risks early so that appropriate help, care or adjustment can be given in a timely manner. For this purpose, competent officials may report a young person if they have a reasonable suspicion that they are actually threatened by one or more of the risks referred to in the Youth Act. For example, Referral Index Tilburg is a municipal example of VIR."/>
    <x v="3"/>
    <x v="13"/>
    <s v="NL"/>
    <s v="VNG, Municipality of Tilburg"/>
    <x v="1"/>
    <x v="0"/>
    <x v="8"/>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36"/>
    <s v="AIWT6-636"/>
    <s v="Reference Index Recherche Onderzoeken en Subjecten - Detection of unusual transactions "/>
    <s v="https://wetten.overheid.nl/BWBR0041193/2018-07-25_x000a_https://www.rijksoverheid.nl/binaries/rijksoverheid/documenten/rapporten/2019/07/23/tk-bijlage-fiu-nederland-jaaroverzicht-2018/tk-bijlage-fiu-nederland-jaaroverzicht-2018.pdf "/>
    <m/>
    <s v="Unusual transactions are compared by means of a partly automated process with the Referral Index Recherche Onderzoeken en Subjecten (VROS), a file managed by the National Police. Positive matches led to a suspicion of the unusual transactions in question. It is clear in these cases that the transaction in question is linked to an investigation."/>
    <x v="0"/>
    <x v="13"/>
    <s v="NL"/>
    <s v="Financial Intelligence Unit Netherlands (FIU-Netherlands)"/>
    <x v="0"/>
    <x v="5"/>
    <x v="9"/>
    <x v="3"/>
    <x v="1"/>
    <m/>
    <x v="2"/>
    <x v="10"/>
    <x v="0"/>
    <x v="0"/>
    <s v="B-LGA"/>
    <s v="6-LawEnforcement"/>
    <s v="6f-LawEnforcement-profiling_np"/>
    <m/>
    <m/>
    <s v="High-risk"/>
    <s v="-3 Not Confident"/>
    <m/>
    <m/>
    <s v="Predictive Analytics, Simulation and Data Visualisation"/>
    <x v="3"/>
    <x v="13"/>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637"/>
    <s v="AIWT6-637"/>
    <s v="Viralcom Egg - accidents in the water"/>
    <s v="https://www.smartcitydordrecht.nl/projecten-innovatiefonds/viralcom-egg "/>
    <m/>
    <s v="A prototype that can detect accidents in the water through Artificial Intelligence and neural networks and communicate to the rescue services. The goal is to be able to detect drownings underwater so that water safety is increased. Viralcom would like to test the 'Egg' remotely, pattern recognition and drowning detection from the quay in Zwijndrecht to the other side of the quay in Dordrecht. "/>
    <x v="3"/>
    <x v="13"/>
    <s v="NL"/>
    <s v="Municipality of Dordrecht"/>
    <x v="3"/>
    <x v="5"/>
    <x v="24"/>
    <x v="4"/>
    <x v="1"/>
    <m/>
    <x v="0"/>
    <x v="0"/>
    <x v="1"/>
    <x v="0"/>
    <s v="A-MLA"/>
    <m/>
    <m/>
    <m/>
    <s v="Use critical realtime data"/>
    <s v="Limited-risk"/>
    <s v=" 0 Confident"/>
    <m/>
    <m/>
    <s v="Machine Learning, Deep Learning"/>
    <x v="3"/>
    <x v="8"/>
    <x v="0"/>
    <m/>
    <m/>
    <m/>
    <s v="G2G"/>
    <s v="Dynamic Data"/>
    <s v="Dynamic Data"/>
    <s v="Enforcement"/>
    <m/>
    <x v="0"/>
    <m/>
    <b v="0"/>
    <m/>
    <m/>
    <m/>
    <m/>
    <m/>
    <s v="Improved Administration Efficency"/>
    <s v="Improved Administrative Efficiency"/>
    <m/>
    <m/>
    <m/>
    <s v="x"/>
    <m/>
    <m/>
    <m/>
    <b v="0"/>
    <m/>
    <m/>
    <m/>
    <s v="Hoekstra, M., Chideock, C., &amp; Veenstra, A.F. van (2021). Quik Scan AI in de Publieke Dienstverlening II - Longlist Initiatieven. TNO: Den Haag."/>
    <s v="validated"/>
    <x v="0"/>
  </r>
  <r>
    <n v="638"/>
    <s v="AIWT6-638"/>
    <s v="Predict which residents have a higher risk of care or debt problems (SyRI)"/>
    <s v="https://nos.nl/artikel/2366864-fraude-opsporen-of-gevaar-van-discriminatie-gemeenten-gebruiken-slimme-algoritmes.html"/>
    <m/>
    <s v="At least 25 municipalities use predictive systems and algorithms to, for example, detect welfare fraud, predict where potentially subversive crime takes place and to be able to help citizens with debts in time._x000a__x000a_Risk profiling is under a magnifying glass. In the childcare allowance affair, dual nationality appeared to be taken into account when drawing up risk profiles. Last year, the judge also dismissed the SyRI profiling system, partly because it was insufficiently transparent and therefore there was a risk of discrimination."/>
    <x v="3"/>
    <x v="13"/>
    <s v="NL"/>
    <s v="Municipality of Twenterand"/>
    <x v="4"/>
    <x v="0"/>
    <x v="14"/>
    <x v="3"/>
    <x v="7"/>
    <m/>
    <x v="2"/>
    <x v="10"/>
    <x v="0"/>
    <x v="0"/>
    <s v="B-LGA"/>
    <s v="6-LawEnforcement"/>
    <s v="6a-LawEnforcement-riskassess_np"/>
    <m/>
    <s v="Focus directly natural persons"/>
    <s v="High-risk"/>
    <s v=" 0 Confident"/>
    <m/>
    <s v="yes"/>
    <s v="Predictive Analytics, Simulation and Data Visualisation"/>
    <x v="2"/>
    <x v="12"/>
    <x v="0"/>
    <m/>
    <m/>
    <m/>
    <s v="G2G"/>
    <s v="Historical Data"/>
    <s v="Historical Data"/>
    <s v="Enforcement"/>
    <m/>
    <x v="0"/>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r>
  <r>
    <n v="639"/>
    <s v="AIWT6-639"/>
    <s v="Early school leavers in the municipality of Amersfoort - Estimation of students at risk "/>
    <s v="https://nos.nl/artikel/2286848-overheid-gebruikt-op-grote-schaal-voorspellende-algoritmes-risico-op-discriminatie.html"/>
    <m/>
    <s v="The municipality of Amersfoort and Dordrecht use an algorithm to estimate which students are at risk of becoming early school leavers. "/>
    <x v="3"/>
    <x v="13"/>
    <s v="NL"/>
    <s v="Municipality of Amersfoort and Dordrecht"/>
    <x v="4"/>
    <x v="9"/>
    <x v="32"/>
    <x v="3"/>
    <x v="2"/>
    <m/>
    <x v="2"/>
    <x v="10"/>
    <x v="0"/>
    <x v="0"/>
    <s v="B-LGA"/>
    <s v="3-Education"/>
    <s v="3b-Education-students"/>
    <m/>
    <m/>
    <s v="High-risk"/>
    <s v=" 0 Confident"/>
    <m/>
    <m/>
    <s v="Predictive Analytics, Simulation and Data Visualisation"/>
    <x v="2"/>
    <x v="9"/>
    <x v="0"/>
    <m/>
    <m/>
    <m/>
    <s v="G2G"/>
    <s v="Historical Data"/>
    <s v="Historical Data"/>
    <s v="Public Services and engag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40"/>
    <s v="AIWT6-640"/>
    <s v="Wabo assistant - Automated environmental permits"/>
    <s v="https://www.digitaleoverheid.nl/overzicht-van-alle-onderwerpen/nieuwe-technologieen-data-en-ethiek/het-led/toolbox/aan-de-slag-datagedreven-werken-in-de-praktijk/ "/>
    <m/>
    <s v="The Environmental Law General Provisions Act (Wabo) regulates the environmental permit. The municipality of The Hague needs a more efficient intake of the Wabo permits. The municipality wants to automate some of the tasks and make them more efficient through AI. The type of AI used is NLP."/>
    <x v="3"/>
    <x v="13"/>
    <s v="NL"/>
    <s v="Municipality of The Hague"/>
    <x v="4"/>
    <x v="2"/>
    <x v="3"/>
    <x v="4"/>
    <x v="0"/>
    <m/>
    <x v="1"/>
    <x v="1"/>
    <x v="0"/>
    <x v="6"/>
    <s v="B-LGA"/>
    <s v="5-Services&amp;Benefits"/>
    <s v="5a-Services&amp;Benefits-eligibility_np"/>
    <m/>
    <m/>
    <s v="High-risk"/>
    <s v=" 0 Confident"/>
    <m/>
    <m/>
    <s v="Natural Language Processing, Text Mining and Speech Analytics"/>
    <x v="0"/>
    <x v="6"/>
    <x v="0"/>
    <m/>
    <m/>
    <m/>
    <s v="G2C"/>
    <s v="Historical Data"/>
    <s v="Historical Data"/>
    <s v="Internal Management"/>
    <m/>
    <x v="0"/>
    <s v="Organizational / Sustained Change"/>
    <s v="Improved Public Service"/>
    <m/>
    <s v="x"/>
    <m/>
    <s v="x"/>
    <m/>
    <b v="0"/>
    <b v="0"/>
    <m/>
    <m/>
    <m/>
    <m/>
    <m/>
    <m/>
    <m/>
    <b v="0"/>
    <m/>
    <m/>
    <m/>
    <s v="Hoekstra, M., Chideock, C., &amp; Veenstra, A.F. van (2021). Quik Scan AI in de Publieke Dienstverlening II - Longlist Initiatieven. TNO: Den Haag."/>
    <s v="validated"/>
    <x v="0"/>
  </r>
  <r>
    <n v="641"/>
    <s v="AIWT6-641"/>
    <s v="Warm front office"/>
    <s v="http://www.slimmernetwerk.nl/2014/05/doorbraak-doetank-schuldhulpverlening-in-zicht/ and http://pulse.ictu.nl/nl/mobile/spread/10121/790702"/>
    <m/>
    <s v="Through data exchange, the municipality wants to promote cooperation between creditors of the national government (the tax authorities, DUO) and the municipal debt relief process."/>
    <x v="0"/>
    <x v="13"/>
    <s v="NL"/>
    <s v="Municipality, Tax Authorities, DUO, CJIB, Legal Aid Council, WNSP Office"/>
    <x v="1"/>
    <x v="10"/>
    <x v="41"/>
    <x v="4"/>
    <x v="4"/>
    <m/>
    <x v="2"/>
    <x v="10"/>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retired"/>
    <x v="1"/>
  </r>
  <r>
    <n v="642"/>
    <s v="AIWT6-642"/>
    <s v="Water fields - purification system for rainwater"/>
    <s v="https://www.technologyrecord.com/Article/city-of-breda-optimises-water-use-with-the-internet-of-things-45082"/>
    <m/>
    <s v="The water fields are a purification system for rainwater. Rainwater from the district is collected, buffered and purified by a number of natural filters. Data on the operation of the system and on the amount of rainwater are used to optimize the operation and predict the supply of rainwater."/>
    <x v="3"/>
    <x v="13"/>
    <s v="NL"/>
    <s v="Municipality of Breda and I-SAGO"/>
    <x v="4"/>
    <x v="2"/>
    <x v="51"/>
    <x v="3"/>
    <x v="8"/>
    <m/>
    <x v="2"/>
    <x v="10"/>
    <x v="0"/>
    <x v="0"/>
    <s v="B-LGA"/>
    <m/>
    <m/>
    <m/>
    <s v="Output that could produce physical damages to natural persons"/>
    <s v="Limited-risk"/>
    <s v=" 0 Confident"/>
    <m/>
    <m/>
    <m/>
    <x v="2"/>
    <x v="4"/>
    <x v="0"/>
    <m/>
    <m/>
    <m/>
    <s v="G2G"/>
    <s v="Dynamic Data"/>
    <s v="Dynamic Data"/>
    <s v="Process digitalisation"/>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43"/>
    <s v="AIWT6-643"/>
    <s v="Water management SR - Predicting of water levels"/>
    <s v="https://hal24k.com/dimension"/>
    <m/>
    <s v="how data science is used to solve complex problems at water treatment plants and management of water levels. A live demonstration of our data intelligence platform Dimension showed how real-time sensor data can be used for efficient and proactive maintenance."/>
    <x v="3"/>
    <x v="13"/>
    <s v="NL"/>
    <s v="Hoogheemraadschap de Stichtse Rijnlanden en Tauw en HAL24k"/>
    <x v="3"/>
    <x v="2"/>
    <x v="25"/>
    <x v="1"/>
    <x v="0"/>
    <m/>
    <x v="2"/>
    <x v="10"/>
    <x v="0"/>
    <x v="0"/>
    <s v="B-LGA"/>
    <m/>
    <m/>
    <m/>
    <s v="Output that could produce physical damages to natural persons"/>
    <s v="Limited-risk"/>
    <s v=" 0 Confident"/>
    <m/>
    <m/>
    <s v="Predictive Analytics, Simulation and Data Visualisation"/>
    <x v="2"/>
    <x v="12"/>
    <x v="0"/>
    <m/>
    <m/>
    <m/>
    <s v="G2G"/>
    <s v="Historical Data"/>
    <s v="Historical Data"/>
    <s v="Regulatory research, analysis and monitoring"/>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44"/>
    <s v="AIWT6-644"/>
    <s v="Water test/waterproof"/>
    <s v="https://www.hoogeveen.nl/bis/dsresource?objectid=d3525063-c977-4300-b159-d114a3810a04"/>
    <m/>
    <s v="Detect address fraud by linking water consumption to addresses specified by WWB clients."/>
    <x v="0"/>
    <x v="13"/>
    <s v="NL"/>
    <s v="Municipalities in Friesland, Groningen and Drenthe ism SVB and Belastingdienst"/>
    <x v="1"/>
    <x v="1"/>
    <x v="1"/>
    <x v="3"/>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45"/>
    <s v="AIWT6-645"/>
    <s v="Website and surfing behaviour - Analysing web user behaviour with AI"/>
    <s v="https://deProof of Conceptstarter.vng.nl/sites/default/files/project_bestand/rapport-exploratief-onderzoek-digitaledienstverlening20met20huisstijl.pdf"/>
    <m/>
    <s v="The web statistics, weblogs, etc. have been requested from municipalities. These files have been investigated with Big Data Analytic tools, aimed at the surfing behavior of the visitor."/>
    <x v="3"/>
    <x v="13"/>
    <s v="NL"/>
    <s v="Municipality of 's-Hertogenbosch, Vught, Utrecht, Veenendaal, Zeewolde, Veldhoven, The Hague, Heerlen, Oss, Schijndel"/>
    <x v="1"/>
    <x v="1"/>
    <x v="1"/>
    <x v="4"/>
    <x v="4"/>
    <m/>
    <x v="0"/>
    <x v="0"/>
    <x v="0"/>
    <x v="0"/>
    <m/>
    <m/>
    <m/>
    <m/>
    <m/>
    <m/>
    <s v=" 0 Confident"/>
    <m/>
    <m/>
    <s v="Machine Learning, Deep Learning"/>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46"/>
    <s v="AIWT6-646"/>
    <s v="Road quality by remote sensing"/>
    <s v=" "/>
    <m/>
    <m/>
    <x v="2"/>
    <x v="13"/>
    <s v="NL"/>
    <s v="Province of South Holland, RoadEO"/>
    <x v="1"/>
    <x v="3"/>
    <x v="19"/>
    <x v="4"/>
    <x v="4"/>
    <m/>
    <x v="5"/>
    <x v="6"/>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validated"/>
    <x v="1"/>
  </r>
  <r>
    <n v="647"/>
    <s v="AIWT6-647"/>
    <s v="WGA project Middle area Vlissingen - Detection of  various type of fraud and nuisance"/>
    <s v=" "/>
    <m/>
    <s v="Multiple file link that, in addition to benefit fraud, could detect various other types of fraud and nuisance. TK 2012-2013, 33 400-XV, nr. 5"/>
    <x v="3"/>
    <x v="13"/>
    <s v="NL"/>
    <s v="Municipality of Vlissingen"/>
    <x v="1"/>
    <x v="0"/>
    <x v="0"/>
    <x v="3"/>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48"/>
    <s v="AIWT6-648"/>
    <s v="WIL Leak Current - Discover abuse and improper use of benefits"/>
    <s v="https://nos.nl/artikel/2286848-overheid-gebruikt-op-grote-schaal-voorspellende-algoritmes-risico-op-discriminatie.html"/>
    <m/>
    <s v="WIL Lekstroom is a collaboration between the municipality of Houten, Ijsselstein, Lopik, Nieuwegein and Vijfheerenland and uses algorithms to discover abuse and improper use of benefits. "/>
    <x v="3"/>
    <x v="13"/>
    <s v="NL"/>
    <s v="Municipality of Houten, Ijsselstein, Lopik, Nieuwegein and Vijfheerenland"/>
    <x v="4"/>
    <x v="0"/>
    <x v="14"/>
    <x v="3"/>
    <x v="2"/>
    <m/>
    <x v="2"/>
    <x v="10"/>
    <x v="1"/>
    <x v="0"/>
    <s v="A-MLA"/>
    <s v="5-Services&amp;Benefits"/>
    <s v="6d-LawEnforcement-reliabilityevidence"/>
    <m/>
    <m/>
    <s v="High-risk"/>
    <s v=" 0 Confident"/>
    <m/>
    <m/>
    <s v="Predictive Analytics, Simulation and Data Visualisation"/>
    <x v="5"/>
    <x v="10"/>
    <x v="0"/>
    <m/>
    <m/>
    <m/>
    <s v="G2G"/>
    <s v="Historical Data"/>
    <s v="Historical Data"/>
    <s v="Enforcement"/>
    <m/>
    <x v="0"/>
    <m/>
    <b v="0"/>
    <m/>
    <m/>
    <m/>
    <m/>
    <m/>
    <s v="Improved Administration Efficency"/>
    <s v="Improved Administrative Efficiency"/>
    <m/>
    <s v="x"/>
    <s v="x"/>
    <m/>
    <m/>
    <s v="x"/>
    <m/>
    <s v="Open government capabilities"/>
    <s v="x"/>
    <m/>
    <m/>
    <s v="Hoekstra, M., Chideock, C., &amp; Veenstra, A.F. van (2021). Quik Scan AI in de Publieke Dienstverlening II - Longlist Initiatieven. TNO: Den Haag."/>
    <s v="validated"/>
    <x v="0"/>
  </r>
  <r>
    <n v="649"/>
    <s v="AIWT6-649"/>
    <s v="Exchange failure"/>
    <s v="https://home.kpmg/nl/nl/home/insights/2019/05/data-analytics-case-prorail-wisselstoringen-voorspellen-met-data-analyse.html"/>
    <m/>
    <s v="ProRail has investigated the extent to which it can be predicted when exchange failures occur. For this purpose, data is used from the elekro motors that convert track switches, the logbook of the control system of switches and the temperature in the relay housing, the cabinet that is near the switch and controls the switches. The model can now predict a changeover failure with a precision of 90%."/>
    <x v="0"/>
    <x v="13"/>
    <s v="NL"/>
    <s v="ProRail, KPMG"/>
    <x v="3"/>
    <x v="3"/>
    <x v="19"/>
    <x v="3"/>
    <x v="4"/>
    <m/>
    <x v="2"/>
    <x v="10"/>
    <x v="0"/>
    <x v="0"/>
    <m/>
    <m/>
    <m/>
    <m/>
    <m/>
    <m/>
    <s v=" 0 Confident"/>
    <m/>
    <m/>
    <s v="Predictive Analytics, Simulation and Data Visualisation"/>
    <x v="4"/>
    <x v="3"/>
    <x v="0"/>
    <m/>
    <m/>
    <m/>
    <m/>
    <m/>
    <m/>
    <s v="Internal Management"/>
    <m/>
    <x v="0"/>
    <m/>
    <b v="0"/>
    <m/>
    <m/>
    <m/>
    <m/>
    <m/>
    <b v="0"/>
    <b v="0"/>
    <m/>
    <m/>
    <m/>
    <m/>
    <m/>
    <m/>
    <m/>
    <b v="0"/>
    <m/>
    <m/>
    <m/>
    <s v="Hoekstra, M., Chideock, C., &amp; Veenstra, A.F. van (2021). Quik Scan AI in de Publieke Dienstverlening II - Longlist Initiatieven. TNO: Den Haag."/>
    <s v="validated"/>
    <x v="1"/>
  </r>
  <r>
    <n v="650"/>
    <s v="AIWT6-650"/>
    <s v="Recognizing bears in camera footage"/>
    <s v=" "/>
    <m/>
    <s v="Together with the University of Twente, the province of Overijssel has developed a new technique to better count wild animals. Drones with thermal cameras are used for this purpose."/>
    <x v="2"/>
    <x v="13"/>
    <s v="NL"/>
    <s v="University of Twente, Drone Flight Company, Province of Overijssel"/>
    <x v="2"/>
    <x v="2"/>
    <x v="36"/>
    <x v="4"/>
    <x v="4"/>
    <m/>
    <x v="5"/>
    <x v="6"/>
    <x v="0"/>
    <x v="0"/>
    <s v="A-MLA"/>
    <m/>
    <m/>
    <m/>
    <m/>
    <s v="Minimal-risk"/>
    <s v=" 0 Confident"/>
    <m/>
    <m/>
    <s v="Computer Vision and Identity Recognition"/>
    <x v="4"/>
    <x v="3"/>
    <x v="0"/>
    <m/>
    <m/>
    <m/>
    <m/>
    <m/>
    <m/>
    <s v="Regulatory research, analysis and monitoring"/>
    <m/>
    <x v="0"/>
    <m/>
    <b v="0"/>
    <m/>
    <m/>
    <m/>
    <m/>
    <m/>
    <b v="0"/>
    <b v="0"/>
    <m/>
    <m/>
    <m/>
    <m/>
    <m/>
    <m/>
    <m/>
    <b v="0"/>
    <m/>
    <m/>
    <m/>
    <s v="Hoekstra, M., Chideock, C., &amp; Veenstra, A.F. van (2021). Quik Scan AI in de Publieke Dienstverlening II - Longlist Initiatieven. TNO: Den Haag."/>
    <s v="retired"/>
    <x v="1"/>
  </r>
  <r>
    <n v="651"/>
    <s v="AIWT6-651"/>
    <s v="Robotics and Autonomous Systems"/>
    <s v="https://hcss.nl/report/capstone-report-robotic-and-autonomous-systems-military-context en https://magazines.defensie.nl/landmacht/2019/01/11_innovatie_e-mobility_01-2019 "/>
    <m/>
    <s v="At the 13 Light Brigade in Oirschot, a Robots and Autonomous Systems (RAS) team has been set up to test which robots and other unmanned systems are suitable for missions and operations."/>
    <x v="0"/>
    <x v="13"/>
    <s v="NL"/>
    <s v="Ministry of Defence, Milrem Robotics"/>
    <x v="1"/>
    <x v="6"/>
    <x v="41"/>
    <x v="4"/>
    <x v="4"/>
    <m/>
    <x v="3"/>
    <x v="3"/>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retired"/>
    <x v="1"/>
  </r>
  <r>
    <n v="652"/>
    <s v="AIWT6-652"/>
    <s v="Nexus -  speech-operated expert system"/>
    <s v="https://www.brightlands.com/brightlands-smart-services-campus/evenement/nexus-using-voice-technology-information-exchange"/>
    <s v="Brightlands Smart Services Campus"/>
    <s v="Nexus is a speech-operated expert system that provides the Community Police Officers with a detailed briefing of recent incidents in their neighbourhood. "/>
    <x v="0"/>
    <x v="13"/>
    <s v="NL"/>
    <s v="Brightlands Techruption, OU (CAROU), UM (BISS), Police NL (iLAB)"/>
    <x v="3"/>
    <x v="5"/>
    <x v="9"/>
    <x v="4"/>
    <x v="1"/>
    <m/>
    <x v="5"/>
    <x v="9"/>
    <x v="1"/>
    <x v="0"/>
    <s v="A-MLA"/>
    <s v="6-LawEnforcement"/>
    <s v="6d-LawEnforcement-reliabilityevidence"/>
    <m/>
    <s v="Include automatic decision systems"/>
    <s v="High-risk"/>
    <s v=" 0 Confident"/>
    <m/>
    <m/>
    <s v="Expert and Rule based Systems, Algorithmic Decision Making"/>
    <x v="0"/>
    <x v="6"/>
    <x v="0"/>
    <m/>
    <m/>
    <m/>
    <s v="G2G"/>
    <s v="Dynamic Data"/>
    <s v="Location Data"/>
    <s v="Public Services and engagement"/>
    <m/>
    <x v="0"/>
    <m/>
    <b v="0"/>
    <m/>
    <m/>
    <m/>
    <m/>
    <m/>
    <s v="Improved Administration Efficency"/>
    <s v="Improved Administrative Efficiency"/>
    <m/>
    <s v="x"/>
    <m/>
    <m/>
    <s v="x"/>
    <m/>
    <m/>
    <b v="0"/>
    <m/>
    <m/>
    <m/>
    <s v="Hoekstra, M., Chideock, C., &amp; Veenstra, A.F. van (2021). Quik Scan AI in de Publieke Dienstverlening II - Longlist Initiatieven. TNO: Den Haag."/>
    <s v="validated"/>
    <x v="0"/>
  </r>
  <r>
    <n v="653"/>
    <s v="AIWT6-653"/>
    <s v="W(e). Service.Heerlen (WESH)"/>
    <s v="https://www.brightlands.com/brightlands-smart-services-campus/subsidieprogramma-wesh"/>
    <s v="Brightlands Smart Services Campus"/>
    <s v="App for citizens, aimed at promoting citizen participation in the maintenance of the public environment. The app allows citizens to take on maintenance jobs. Once they have successfully completed this job, they will receive a financial reward that can be used by local SMEs"/>
    <x v="3"/>
    <x v="13"/>
    <s v="NL"/>
    <s v="Municipality of Heerlen, CBS, VNG, CoTown, Heerlen Mijn Stad, Brightlands"/>
    <x v="3"/>
    <x v="1"/>
    <x v="45"/>
    <x v="4"/>
    <x v="1"/>
    <m/>
    <x v="2"/>
    <x v="10"/>
    <x v="1"/>
    <x v="0"/>
    <s v="A-MLA"/>
    <m/>
    <m/>
    <m/>
    <m/>
    <s v="Minimal-risk"/>
    <s v=" 0 Confident"/>
    <m/>
    <m/>
    <m/>
    <x v="0"/>
    <x v="1"/>
    <x v="0"/>
    <m/>
    <m/>
    <m/>
    <s v="G2C"/>
    <s v="Dynamic Data"/>
    <s v="Location Data"/>
    <s v="Public Services and engagement"/>
    <m/>
    <x v="0"/>
    <m/>
    <s v="Improved Public Service"/>
    <m/>
    <m/>
    <m/>
    <s v="x"/>
    <m/>
    <b v="0"/>
    <b v="0"/>
    <m/>
    <m/>
    <m/>
    <m/>
    <m/>
    <m/>
    <m/>
    <b v="0"/>
    <m/>
    <m/>
    <m/>
    <s v="Hoekstra, M., Chideock, C., &amp; Veenstra, A.F. van (2021). Quik Scan AI in de Publieke Dienstverlening II - Longlist Initiatieven. TNO: Den Haag."/>
    <s v="validated"/>
    <x v="0"/>
  </r>
  <r>
    <n v="654"/>
    <s v="AIWT6-654"/>
    <s v="Ethnographic Agent-Based Modelling"/>
    <s v=" "/>
    <m/>
    <s v="A methodology for agent-based modelling in which both input and output are qualitative in nature."/>
    <x v="3"/>
    <x v="13"/>
    <s v="NL"/>
    <s v="OU, Koblenz University (DE), Mainz University (DE), Police (DLIO)"/>
    <x v="2"/>
    <x v="10"/>
    <x v="41"/>
    <x v="4"/>
    <x v="4"/>
    <m/>
    <x v="3"/>
    <x v="11"/>
    <x v="0"/>
    <x v="0"/>
    <m/>
    <m/>
    <m/>
    <m/>
    <m/>
    <m/>
    <s v=" 0 Confident"/>
    <m/>
    <m/>
    <m/>
    <x v="4"/>
    <x v="3"/>
    <x v="0"/>
    <m/>
    <m/>
    <m/>
    <m/>
    <m/>
    <m/>
    <s v="Co-designed services"/>
    <m/>
    <x v="0"/>
    <m/>
    <b v="0"/>
    <m/>
    <m/>
    <m/>
    <m/>
    <m/>
    <b v="0"/>
    <b v="0"/>
    <m/>
    <m/>
    <m/>
    <m/>
    <m/>
    <m/>
    <m/>
    <b v="0"/>
    <m/>
    <m/>
    <m/>
    <s v="Hoekstra, M., Chideock, C., &amp; Veenstra, A.F. van (2021). Quik Scan AI in de Publieke Dienstverlening II - Longlist Initiatieven. TNO: Den Haag."/>
    <s v="retired"/>
    <x v="1"/>
  </r>
  <r>
    <n v="655"/>
    <s v="AIWT6-655"/>
    <s v="Smart Hills"/>
    <s v="https://www.ou.nl/en/carou/smart-cities-data-analytics"/>
    <m/>
    <s v="Smart HILLS forms an umbrella programme with systematic anchor points for programming from a regional research. Research projects are being developed within a number of important (Limburg) themes (e.g. culture, climate and health). The overarching theme is Smart Cities &amp; Data Analytics and providing insight across sectors through dashboards."/>
    <x v="3"/>
    <x v="13"/>
    <s v="NL"/>
    <s v="OU, Municipality of Heerlen, Parkstad, APG, Shell"/>
    <x v="3"/>
    <x v="1"/>
    <x v="41"/>
    <x v="3"/>
    <x v="4"/>
    <m/>
    <x v="2"/>
    <x v="10"/>
    <x v="0"/>
    <x v="0"/>
    <m/>
    <m/>
    <m/>
    <m/>
    <m/>
    <m/>
    <s v=" 0 Confident"/>
    <m/>
    <m/>
    <s v="AI-empowered Knowledge Management"/>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56"/>
    <s v="AIWT6-656"/>
    <s v="Be.Cultour"/>
    <s v="https://errin.eu/becultour-beyond-cultural-tourism-community"/>
    <m/>
    <s v="Trans-European project in the field of sustainable cultural tourism, with concrete objectives for an application in South Limburg (i.e.b. Parkstad): 1) development and use of new data analytical techniques for research into visitor behaviour and – appreciation of cultural-historical values in urban areas and 2) the development of a regional 'data warehouse' for tourism, which includes, in addition to statistical information, results of social media information , with the aim of creating a 'signpost' for tourist offer and policy."/>
    <x v="1"/>
    <x v="13"/>
    <s v="NL"/>
    <s v="OU, Parkstad, VVV Zuid-Limburg. Other participating partners come from the following countries: Italy, Belgium, Germany, Sweden, the Netherlands, Spain, Cyprus, Serbia, Romania and Moldova"/>
    <x v="3"/>
    <x v="7"/>
    <x v="12"/>
    <x v="4"/>
    <x v="4"/>
    <m/>
    <x v="0"/>
    <x v="0"/>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validated"/>
    <x v="1"/>
  </r>
  <r>
    <n v="657"/>
    <s v="AIWT6-657"/>
    <s v="Face recognition training - App to train the ability to recognize (wanted) persons"/>
    <s v="https://dataintelligence.zuyd.nl/studenten/studentprojecten/"/>
    <m/>
    <s v="The Innovation Lab (iLab) of the Police has developed an app to train the ability to recognize (wanted) persons."/>
    <x v="0"/>
    <x v="13"/>
    <s v="NL"/>
    <s v="Zuyd, Limburg police"/>
    <x v="1"/>
    <x v="5"/>
    <x v="9"/>
    <x v="4"/>
    <x v="4"/>
    <m/>
    <x v="5"/>
    <x v="6"/>
    <x v="0"/>
    <x v="0"/>
    <m/>
    <m/>
    <m/>
    <m/>
    <m/>
    <m/>
    <s v=" 0 Confident"/>
    <m/>
    <m/>
    <s v="Computer Vision and Identity Recognition"/>
    <x v="4"/>
    <x v="3"/>
    <x v="0"/>
    <m/>
    <m/>
    <m/>
    <m/>
    <m/>
    <m/>
    <s v="Enforcement"/>
    <m/>
    <x v="0"/>
    <m/>
    <b v="0"/>
    <m/>
    <m/>
    <m/>
    <m/>
    <m/>
    <b v="0"/>
    <b v="0"/>
    <m/>
    <m/>
    <m/>
    <m/>
    <m/>
    <m/>
    <m/>
    <b v="0"/>
    <m/>
    <m/>
    <m/>
    <s v="Hoekstra, M., Chideock, C., &amp; Veenstra, A.F. van (2021). Quik Scan AI in de Publieke Dienstverlening II - Longlist Initiatieven. TNO: Den Haag."/>
    <s v="validated"/>
    <x v="1"/>
  </r>
  <r>
    <n v="658"/>
    <s v="AIWT6-658"/>
    <s v="Tailormade briefing - AI-based briefing for police about their neighbourhood"/>
    <s v=" "/>
    <m/>
    <s v="Tailor Made Briefing will help neighbourhood agents to work more specifically on the safety and liveability in the neighbourhood. This is done by unlocking up-to-date information, based on public sources and social media. Based on this information, the neighbourhood agents receive a tailor-made briefing based on role, location and time."/>
    <x v="0"/>
    <x v="13"/>
    <s v="NL"/>
    <s v="iLab (Police), National portfolios within the National Police. Conclusion and Accenture. Open University and Maastricht University. For social media data Obi4One."/>
    <x v="1"/>
    <x v="5"/>
    <x v="9"/>
    <x v="4"/>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59"/>
    <s v="AIWT6-659"/>
    <s v="Drones"/>
    <s v=" "/>
    <m/>
    <s v="ethical issue: privacy; the iLab focuses on the exploration and development of sensors in combination with drones. This may include ethical considerations depending on the sensor used. "/>
    <x v="0"/>
    <x v="13"/>
    <s v="NL"/>
    <s v="iLab (Police), External: Aerial precision (Lidar), DKE programme Maastricht University (Hennepsniffer), Saxion University of Applied Sciences (Narcosniffer), University of Twente (trainee)"/>
    <x v="2"/>
    <x v="5"/>
    <x v="9"/>
    <x v="4"/>
    <x v="4"/>
    <m/>
    <x v="3"/>
    <x v="3"/>
    <x v="0"/>
    <x v="0"/>
    <m/>
    <m/>
    <m/>
    <m/>
    <m/>
    <m/>
    <s v=" 0 Confident"/>
    <m/>
    <m/>
    <s v="Cognitive Robotics and Process Automation, Connected and Automated Vehicles"/>
    <x v="4"/>
    <x v="3"/>
    <x v="0"/>
    <m/>
    <m/>
    <m/>
    <m/>
    <m/>
    <m/>
    <s v="Enforcement"/>
    <m/>
    <x v="0"/>
    <m/>
    <b v="0"/>
    <m/>
    <m/>
    <m/>
    <m/>
    <m/>
    <b v="0"/>
    <b v="0"/>
    <m/>
    <m/>
    <m/>
    <m/>
    <m/>
    <m/>
    <m/>
    <b v="0"/>
    <m/>
    <m/>
    <m/>
    <s v="Hoekstra, M., Chideock, C., &amp; Veenstra, A.F. van (2021). Quik Scan AI in de Publieke Dienstverlening II - Longlist Initiatieven. TNO: Den Haag."/>
    <s v="validated"/>
    <x v="1"/>
  </r>
  <r>
    <n v="660"/>
    <s v="AIWT6-660"/>
    <s v="Permits for monumental buildings"/>
    <s v=" "/>
    <m/>
    <s v="Digital application (obv self-sovereign identity) that makes it easier for citizens to apply for a grant for the maintenance of monumental buildings"/>
    <x v="3"/>
    <x v="13"/>
    <s v="NL"/>
    <s v="Brightlands Techruption, Province Limburg, TNO"/>
    <x v="3"/>
    <x v="7"/>
    <x v="12"/>
    <x v="4"/>
    <x v="4"/>
    <m/>
    <x v="2"/>
    <x v="10"/>
    <x v="0"/>
    <x v="0"/>
    <m/>
    <m/>
    <m/>
    <m/>
    <m/>
    <m/>
    <s v=" 0 Confident"/>
    <m/>
    <m/>
    <m/>
    <x v="4"/>
    <x v="3"/>
    <x v="0"/>
    <m/>
    <m/>
    <m/>
    <m/>
    <m/>
    <m/>
    <s v="Authentication"/>
    <m/>
    <x v="0"/>
    <m/>
    <b v="0"/>
    <m/>
    <m/>
    <m/>
    <m/>
    <m/>
    <b v="0"/>
    <b v="0"/>
    <m/>
    <m/>
    <m/>
    <m/>
    <m/>
    <m/>
    <m/>
    <b v="0"/>
    <m/>
    <m/>
    <m/>
    <s v="Hoekstra, M., Chideock, C., &amp; Veenstra, A.F. van (2021). Quik Scan AI in de Publieke Dienstverlening II - Longlist Initiatieven. TNO: Den Haag."/>
    <s v="retired"/>
    <x v="1"/>
  </r>
  <r>
    <n v="661"/>
    <s v="AIWT6-661"/>
    <s v="Poverty prevention - Identification of poverty and debt early"/>
    <s v="https://www.brightlands.com/brightlands-smart-services-campus/brightlands-techruption-use-case"/>
    <m/>
    <s v="Digital solution to identify poverty and debt early and preventively by drawing conclusions from the data of different agencies without violating the privacy of the citizen (e..b g. multi-party computation"/>
    <x v="3"/>
    <x v="13"/>
    <s v="NL"/>
    <s v="Brightlands Techruption, CBS, municipality of Heerlen, CZ, Maastricht University, TNO"/>
    <x v="3"/>
    <x v="0"/>
    <x v="14"/>
    <x v="4"/>
    <x v="1"/>
    <m/>
    <x v="2"/>
    <x v="10"/>
    <x v="0"/>
    <x v="0"/>
    <s v="B-LGA"/>
    <s v="5-Services&amp;Benefits"/>
    <s v="5b-Services&amp;Benefit-creditworthinessnp"/>
    <m/>
    <m/>
    <s v="High-risk"/>
    <s v=" 0 Confident"/>
    <m/>
    <m/>
    <s v="Predictive Analytics, Simulation and Data Visualisation"/>
    <x v="2"/>
    <x v="9"/>
    <x v="0"/>
    <m/>
    <m/>
    <m/>
    <s v="G2G"/>
    <s v="Historical Data"/>
    <s v="Historical Data"/>
    <s v="Public Services and engag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62"/>
    <s v="AIWT6-662"/>
    <s v="Welfare population Heerlen - Understanding characteristics of those who need income support"/>
    <s v="https://www.cbs.nl/nl-nl/maatwerk/2019/34/bijstandspopulatie-heerlen-2015-2017"/>
    <m/>
    <s v="Understand the characteristics of the own welfare population and discover which characteristics occur in persons who need or will need income support. "/>
    <x v="3"/>
    <x v="13"/>
    <s v="NL"/>
    <s v="UDC, Municipality of Heerlen, CBS"/>
    <x v="1"/>
    <x v="0"/>
    <x v="14"/>
    <x v="3"/>
    <x v="4"/>
    <m/>
    <x v="2"/>
    <x v="10"/>
    <x v="0"/>
    <x v="0"/>
    <m/>
    <m/>
    <m/>
    <m/>
    <m/>
    <m/>
    <s v=" 0 Confident"/>
    <m/>
    <m/>
    <s v="Predictive Analytics, Simulation and Data Visualisa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663"/>
    <s v="AIWT6-663"/>
    <s v="Youth aid Heerlen - Identify  vulnerable group of young people at high risk of going into youth care"/>
    <s v="https://www.cbs.nl/nl-nl/maatwerk/2019/28/instroom-naar-jeugdhulp-in-de-gemeente-heerlen-2015"/>
    <m/>
    <s v="Identify the vulnerable group of young people at high risk of ent into youth care. By giving the group of at-risk youth preventive attention, a number of young people can maintain their control and self-reliance without becoming dependent on (heavy and expensive) youth care. "/>
    <x v="3"/>
    <x v="13"/>
    <s v="NL"/>
    <s v="UDC, Municipality of Heerlen, CBS"/>
    <x v="1"/>
    <x v="0"/>
    <x v="8"/>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4"/>
    <s v="AIWT6-664"/>
    <s v="Promising start "/>
    <s v="https://www.cbs.nl/nl-nl/maatwerk/2019/27/kansrijk-van-start-in-heerlen-2016"/>
    <m/>
    <s v="Heerlen and the entire Parkstad region have to deal with major health differences. They start at a young age. On average, (un)born children from Heerlen also have less good health. What are the potential risk factors of an unhealthy and uneven start in the life of the newborn child?"/>
    <x v="3"/>
    <x v="13"/>
    <s v="NL"/>
    <s v="UDC, Municipality of Heerlen, CBS"/>
    <x v="1"/>
    <x v="0"/>
    <x v="8"/>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5"/>
    <s v="AIWT6-665"/>
    <s v="Promoting electric driving - Insight into the use of electric vehicles and the existing infrastructure of charging stations in the region"/>
    <s v="https://www.cbs.nl/nl-nl/maatwerk/2019/12/elektrische-auto-s-heerlen-2012-2018"/>
    <m/>
    <s v="Insight into the use of electric vehicles and the existing infrastructure of charging stations in the region. Where the infrastructure at charging stations is limited, it is strengthened, facilitating and stimulating electric driving. "/>
    <x v="3"/>
    <x v="13"/>
    <s v="NL"/>
    <s v="UDC, CBS, municipality of Heerlen, Stichting Laadpalen.nl, GoudappelKoffing"/>
    <x v="3"/>
    <x v="3"/>
    <x v="19"/>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6"/>
    <s v="AIWT6-666"/>
    <s v="Movement behaviour and promotion of cycling"/>
    <s v="https://www.rijkswaterstaat.nl/nieuws/2017/11/mobiliteit-van-nederlanders-in-beeld.aspx"/>
    <m/>
    <s v="Gain insight into the movement behaviour of the citizen, including the reason for movement, means of transport and final destination. From this insight, then ensure that one takes the car less and more often the bike."/>
    <x v="3"/>
    <x v="13"/>
    <s v="NL"/>
    <s v="UDC, CBS, municipality of Heerlen, Parkstad municipalities, Rijkswaterstaat, Zuid-Limburg Bereikbaar, Zuyd, Atrium"/>
    <x v="3"/>
    <x v="7"/>
    <x v="38"/>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7"/>
    <s v="AIWT6-667"/>
    <s v="Moving behaviour"/>
    <s v="https://public.tableau.com/profile/centraal.bureau.voor.de.statistiek#!/vizhome/DashboardVerhuisbewegingen/Welkom"/>
    <m/>
    <s v="Mapping the growth and contraction of the Parkstad urban region. Where do people come from and where do they go? And which target groups are these: age, income, student or not, migration background etc."/>
    <x v="3"/>
    <x v="13"/>
    <s v="NL"/>
    <s v="UDC, City Region Parkstad, CBS, housing corporations"/>
    <x v="3"/>
    <x v="3"/>
    <x v="19"/>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8"/>
    <s v="AIWT6-668"/>
    <s v="iRoom"/>
    <s v=" "/>
    <m/>
    <s v="a 24-hour situation room where all information and data meet and are used live for colleagues 'in the field'. Acts as a converger and diverge point of data. From data to operational. control information"/>
    <x v="0"/>
    <x v="13"/>
    <s v="NL"/>
    <s v="iLab (Police), Mainly police internally. But also cooperation with various knowledge institutions"/>
    <x v="3"/>
    <x v="5"/>
    <x v="9"/>
    <x v="4"/>
    <x v="4"/>
    <m/>
    <x v="5"/>
    <x v="6"/>
    <x v="0"/>
    <x v="0"/>
    <m/>
    <m/>
    <m/>
    <m/>
    <m/>
    <m/>
    <s v=" 0 Confident"/>
    <m/>
    <m/>
    <s v="AI-empowered Knowledge Management"/>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9"/>
    <s v="AIWT6-669"/>
    <s v="Kops -  App that assists police in detecting wanted persons"/>
    <s v=" "/>
    <m/>
    <s v="KOPS is an app that trains officers to get to know people known to the police and to learn more about these people. For example, whether someone is involved in a criminal offence or has been in the past."/>
    <x v="0"/>
    <x v="13"/>
    <s v="NL"/>
    <s v="iLab (Police), In the investigation Zuyd University of Applied Sciences. In the development Studio 575. In the Proof of Concept various teams within the National Police and Avans University of Applied Sciences, Maastricht University (PREMIUM project)"/>
    <x v="1"/>
    <x v="5"/>
    <x v="9"/>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70"/>
    <s v="AIWT6-670"/>
    <s v="INZNAK Project - Intelligent road signs for adaptive vehicle traffic control"/>
    <s v=" https://ieeexplore.ieee.org/document/8883382"/>
    <m/>
    <s v="In response to the desire to improve road safety and vehicle traffic, the INZNAK project was proposed. This project aims to improve road traffic by developing and building a network of autonomous road signs. The use of intelligent road signs in road traffic will prevent the most common collisions on highways, resulting from speed not being adapted to weather conditions, the condition of the surface and damming? vehicles in the event of a need to brake suddenly. During the project, 3 types of signs will be developed: standing, hanging and mobile. Each sign will have a display that will present hints for drivers along with a suggested speed. Hints will be displayed in the form of text and image messages, which will warn or inform about current traffic disruptions. Thanks to the use of a string of signs placed along the road, drivers will be warned much faster about possible dangers on the road. This is due to the fact that each of the signs will communicate with the others, making it easier to manage traffic. The signs will communicate in LoraWan and LTE technology. LoraWan technology will enable the characters to communicate with each other. And LTE technology will be used to send and receive messages from the traffic control center. The use of two-level communication allows the solution to become independent from possible failures of the telecommunications infrastructure. To ensure the flow of up-to-date information to autonomous signs, it is necessary to equip them with a number of sensors, which will analyze the traffic in the vicinity of the sign on an ongoing basis. The experimental installations of intelligent signs will be equipped with sensors analyzing road traffic, such as: Doppler radar, lidar, acoustic probe, RGB camera, Bluetooth receiver. Due to the fact that changing weather conditions, such as: storms, blizzards, fog, black ice, are also a big risk on the road. A weather station will be installed in each sign, analyzing the current weather conditions around the sign. As a result, the resolution of weather measurements will be very high. The proposed approach to traffic analysis is based on the principles of multimodality, thanks to which it is possible to supplement each of the individual methods with a different one in a place where it better serves its purpose. Such a case can be observed e.g. at night, where standard vision cameras mainly capture car lights. The use of a lidar device in such conditions allows for proper detection of most vehicles. In the next chapter, individual modalities used in the conducted research will be presented."/>
    <x v="3"/>
    <x v="14"/>
    <s v="PL"/>
    <s v="Gdansk"/>
    <x v="4"/>
    <x v="3"/>
    <x v="19"/>
    <x v="4"/>
    <x v="2"/>
    <m/>
    <x v="0"/>
    <x v="0"/>
    <x v="0"/>
    <x v="0"/>
    <s v="A-MLA"/>
    <m/>
    <m/>
    <m/>
    <s v="Output that could produce physical damages to natural persons"/>
    <s v="Limited-risk"/>
    <s v=" 0 Confident"/>
    <m/>
    <m/>
    <s v="Machine Learning, Deep Learning"/>
    <x v="2"/>
    <x v="4"/>
    <x v="0"/>
    <m/>
    <m/>
    <m/>
    <s v="G2C"/>
    <s v="Dynamic Data"/>
    <s v="Location Data"/>
    <s v="Adjudication"/>
    <m/>
    <x v="0"/>
    <m/>
    <s v="Improved Public Service"/>
    <s v="x"/>
    <s v="x"/>
    <m/>
    <s v="x"/>
    <m/>
    <b v="0"/>
    <b v="0"/>
    <m/>
    <m/>
    <m/>
    <m/>
    <m/>
    <m/>
    <m/>
    <b v="0"/>
    <m/>
    <m/>
    <m/>
    <s v="https://www.gov.pl/web/cyfryzacja/mapa-innowacji"/>
    <s v="validated"/>
    <x v="0"/>
  </r>
  <r>
    <n v="671"/>
    <s v="AIWT6-671"/>
    <s v="Virtual Clerk - Assistance with search for information "/>
    <s v=" "/>
    <m/>
    <s v="&quot;Virtual Clerk&quot; is a system used to optimize the processes of servicing hundreds of thousands of beneficiaries. A modern and innovative tool that uses Artificial Intelligence, allowing you to intuitively search for information on the operation of the office and the procedures carried out by it. An important benefit offered by WU is the ease and speed in reaching the information sought and the availability of the service 24 hours a day, 7 days a week."/>
    <x v="3"/>
    <x v="14"/>
    <s v="PL"/>
    <s v="Chorzow"/>
    <x v="4"/>
    <x v="1"/>
    <x v="5"/>
    <x v="1"/>
    <x v="0"/>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s v="x"/>
    <m/>
    <m/>
    <m/>
    <m/>
    <b v="0"/>
    <b v="0"/>
    <m/>
    <m/>
    <m/>
    <m/>
    <m/>
    <m/>
    <m/>
    <b v="0"/>
    <m/>
    <m/>
    <m/>
    <s v="https://www.gov.pl/web/cyfryzacja/mapa-innowacji"/>
    <s v="validated"/>
    <x v="0"/>
  </r>
  <r>
    <n v="672"/>
    <s v="AIWT6-672"/>
    <s v="Intelligent Management Systems"/>
    <s v=" "/>
    <m/>
    <s v="The project consisted in the implementation of intelligent management systems in the buildings of the County Office, e.g. access control, external roller shutters, monitoring, management of water and electricity consumption, PIAPY, IT network, intelligent conference room, fire protection system."/>
    <x v="3"/>
    <x v="14"/>
    <s v="PL"/>
    <s v="Płońsk"/>
    <x v="4"/>
    <x v="1"/>
    <x v="5"/>
    <x v="1"/>
    <x v="0"/>
    <m/>
    <x v="0"/>
    <x v="0"/>
    <x v="0"/>
    <x v="0"/>
    <s v="A-MLA"/>
    <m/>
    <m/>
    <m/>
    <m/>
    <s v="Minimal-risk"/>
    <s v="-1 Minimal/Limited"/>
    <m/>
    <m/>
    <s v="Machine Learning, Deep Learning"/>
    <x v="1"/>
    <x v="5"/>
    <x v="0"/>
    <m/>
    <m/>
    <m/>
    <s v="G2G"/>
    <s v="Dynamic Data"/>
    <s v="Dynamic Data"/>
    <s v="Internal Management"/>
    <m/>
    <x v="0"/>
    <m/>
    <b v="0"/>
    <m/>
    <m/>
    <m/>
    <m/>
    <m/>
    <s v="Improved Administration Efficency"/>
    <s v="Improved Administrative Efficiency"/>
    <m/>
    <m/>
    <m/>
    <s v="x"/>
    <m/>
    <m/>
    <m/>
    <b v="0"/>
    <m/>
    <m/>
    <m/>
    <s v="https://www.gov.pl/web/cyfryzacja/mapa-innowacji"/>
    <s v="validated"/>
    <x v="0"/>
  </r>
  <r>
    <n v="673"/>
    <s v="AIWT6-673"/>
    <s v="The use of game theory in the process of modeling the development of smart city"/>
    <s v=" "/>
    <m/>
    <s v="The aim of the authors of the application is to develop a model of a participatory game using AI methods, which will comprehensively illustrate the process of development and functioning of the &quot;smart city&quot; with the use of game theory. The theory of the cooperative game can form the formal basis for many processes characterizing the development of the so-called &quot;Smart cities&quot;. A particularly important task is the parameterization of the developed model, which includes, inter alia, designating a different number of players, defining their roles (e.g. city authorities, developers, environmental organizations, residents, etc.)."/>
    <x v="3"/>
    <x v="14"/>
    <s v="PL"/>
    <s v="Warsaw"/>
    <x v="4"/>
    <x v="1"/>
    <x v="26"/>
    <x v="4"/>
    <x v="0"/>
    <m/>
    <x v="0"/>
    <x v="0"/>
    <x v="0"/>
    <x v="0"/>
    <s v="A-MLA"/>
    <m/>
    <m/>
    <m/>
    <m/>
    <s v="Minimal-risk"/>
    <s v=" 0 Confident"/>
    <m/>
    <m/>
    <s v="Machine Learning, Deep Learning"/>
    <x v="0"/>
    <x v="1"/>
    <x v="0"/>
    <m/>
    <m/>
    <m/>
    <s v="G2C"/>
    <s v="Dynamic Data"/>
    <s v="Dynamic Data"/>
    <s v="Internal Management"/>
    <m/>
    <x v="0"/>
    <m/>
    <s v="Improved Public Service"/>
    <m/>
    <m/>
    <m/>
    <s v="x"/>
    <m/>
    <b v="0"/>
    <b v="0"/>
    <m/>
    <m/>
    <m/>
    <m/>
    <m/>
    <m/>
    <m/>
    <b v="0"/>
    <m/>
    <m/>
    <m/>
    <s v="https://www.gov.pl/web/cyfryzacja/mapa-innowacji"/>
    <s v="validated"/>
    <x v="0"/>
  </r>
  <r>
    <n v="674"/>
    <s v="AIWT6-674"/>
    <s v="Monitoring of a Water Treatment Station"/>
    <s v=" "/>
    <s v="Digitization of KPRM ul. Królewska 27 00-060 Warszawa +48222500110  "/>
    <s v="Monitoring of the Water Treatment Plant in Kartuzy includes: measurements of the flow rate, pressure in the network, control and regulation of the intake operation. Control of the amount of water sent to the water supply network. Balance of the volume of water distributed in the network, e.g. water losses"/>
    <x v="3"/>
    <x v="14"/>
    <s v="PL"/>
    <s v="Kartuzy"/>
    <x v="4"/>
    <x v="8"/>
    <x v="15"/>
    <x v="1"/>
    <x v="0"/>
    <m/>
    <x v="0"/>
    <x v="0"/>
    <x v="0"/>
    <x v="0"/>
    <s v="A-MLA"/>
    <s v="2-CritInfrastruct"/>
    <m/>
    <m/>
    <s v="Output that could produce physical damages to natural persons"/>
    <s v="Limited-risk"/>
    <s v=" 0 Confident"/>
    <m/>
    <m/>
    <s v="Machine Learning, Deep Learning"/>
    <x v="1"/>
    <x v="5"/>
    <x v="0"/>
    <m/>
    <m/>
    <m/>
    <s v="G2G"/>
    <s v="Dynamic Data"/>
    <s v="Dynamic Data"/>
    <s v="Internal Management"/>
    <m/>
    <x v="0"/>
    <m/>
    <b v="0"/>
    <m/>
    <m/>
    <m/>
    <m/>
    <m/>
    <s v="Improved Administration Efficency"/>
    <s v="Improved Administrative Efficiency"/>
    <m/>
    <m/>
    <s v="x"/>
    <m/>
    <m/>
    <m/>
    <m/>
    <b v="0"/>
    <m/>
    <m/>
    <m/>
    <s v="https://www.gov.pl/web/cyfryzacja/mapa-innowacji"/>
    <s v="validated"/>
    <x v="0"/>
  </r>
  <r>
    <n v="675"/>
    <s v="AIWT6-675"/>
    <s v="Intelligent water and sewage network management system"/>
    <s v=" "/>
    <s v="Digitization of KPRM ul. Królewska 27 00-060 Warszawa +48222500110  "/>
    <s v="The project involves the construction of an analytical system including hydraulic calculations, devices for the ongoing monitoring of network parameters and information about recipients. It is in line with the global trend of building smart grids, the aim of which is to optimize the operation of the network and its maintenance costs through the use of dynamic (on-line) information about the network load and optimization of used resources."/>
    <x v="3"/>
    <x v="14"/>
    <s v="PL"/>
    <s v="Zywiec"/>
    <x v="4"/>
    <x v="8"/>
    <x v="15"/>
    <x v="3"/>
    <x v="0"/>
    <m/>
    <x v="0"/>
    <x v="0"/>
    <x v="0"/>
    <x v="0"/>
    <s v="A-MLA"/>
    <s v="2-CritInfrastruct"/>
    <m/>
    <m/>
    <s v="Output that could produce physical damages to natural persons"/>
    <s v="Limited-risk"/>
    <s v=" 0 Confident"/>
    <m/>
    <m/>
    <s v="Machine Learning, Deep Learning"/>
    <x v="1"/>
    <x v="2"/>
    <x v="0"/>
    <m/>
    <m/>
    <m/>
    <s v="G2G"/>
    <s v="Dynamic Data"/>
    <s v="Dynamic Data"/>
    <s v="Internal Management"/>
    <m/>
    <x v="0"/>
    <m/>
    <b v="0"/>
    <m/>
    <m/>
    <m/>
    <m/>
    <m/>
    <s v="Improved Administration Efficency"/>
    <s v="Improved Administrative Efficiency"/>
    <m/>
    <m/>
    <s v="x"/>
    <m/>
    <m/>
    <m/>
    <m/>
    <b v="0"/>
    <m/>
    <m/>
    <m/>
    <s v="https://www.gov.pl/web/cyfryzacja/mapa-innowacji"/>
    <s v="validated"/>
    <x v="0"/>
  </r>
  <r>
    <n v="676"/>
    <s v="AIWT6-676"/>
    <s v="Lupine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x v="3"/>
    <x v="14"/>
    <s v="PL"/>
    <s v="Lupine"/>
    <x v="4"/>
    <x v="8"/>
    <x v="52"/>
    <x v="1"/>
    <x v="0"/>
    <m/>
    <x v="0"/>
    <x v="0"/>
    <x v="0"/>
    <x v="0"/>
    <s v="A-MLA"/>
    <m/>
    <m/>
    <m/>
    <m/>
    <s v="Minimal-risk"/>
    <s v=" 0 Confident"/>
    <m/>
    <m/>
    <s v="Machine Learning, Deep Learning"/>
    <x v="1"/>
    <x v="2"/>
    <x v="0"/>
    <m/>
    <m/>
    <m/>
    <s v="G2C"/>
    <s v="Dynamic Data"/>
    <s v="Location Data"/>
    <s v="Internal Management"/>
    <m/>
    <x v="0"/>
    <m/>
    <s v="Improved Public Service"/>
    <m/>
    <m/>
    <m/>
    <s v="x"/>
    <m/>
    <b v="0"/>
    <b v="0"/>
    <m/>
    <m/>
    <m/>
    <m/>
    <m/>
    <m/>
    <m/>
    <b v="0"/>
    <m/>
    <m/>
    <m/>
    <s v="https://www.gov.pl/web/cyfryzacja/mapa-innowacji"/>
    <s v="validated"/>
    <x v="0"/>
  </r>
  <r>
    <n v="677"/>
    <s v="AIWT6-677"/>
    <s v="Development of the Electronic Flood Warning System"/>
    <s v=" "/>
    <s v="Digitization of KPRM ul. Królewska 27 00-060 Warszawa +48222500110  "/>
    <s v="The project consists in the expansion of the Electronic Flood Warning System in the Biała Tarnowska River catchment area. The purpose of the system is to generate flood risk forecasts. The system is to determine when, where and with what intensity a flood risk is possible. One of the essential elements of the system is the introduction of Artificial Intelligence and machine learning mechanisms. Algorithms will be developed to analyze the relationship between the intensity of historical and on-line precipitation and the change in the water level (flood wave) on the river or the occurrence of the so-called flash flood."/>
    <x v="3"/>
    <x v="14"/>
    <s v="PL"/>
    <s v="Tarnow"/>
    <x v="4"/>
    <x v="2"/>
    <x v="3"/>
    <x v="3"/>
    <x v="0"/>
    <m/>
    <x v="2"/>
    <x v="10"/>
    <x v="0"/>
    <x v="0"/>
    <s v="B-LGA"/>
    <m/>
    <m/>
    <m/>
    <m/>
    <s v="Minimal-risk"/>
    <s v=" 0 Confident"/>
    <m/>
    <m/>
    <s v="Predictive Analytics, Simulation and Data Visualisation"/>
    <x v="2"/>
    <x v="12"/>
    <x v="0"/>
    <m/>
    <m/>
    <m/>
    <s v="G2C"/>
    <s v="Dynamic Data"/>
    <s v="Location Data"/>
    <s v="Regulatory research, analysis and monitoring"/>
    <m/>
    <x v="0"/>
    <m/>
    <s v="Improved Public Service"/>
    <m/>
    <m/>
    <s v="x"/>
    <m/>
    <m/>
    <b v="0"/>
    <b v="0"/>
    <m/>
    <m/>
    <m/>
    <m/>
    <m/>
    <m/>
    <m/>
    <b v="0"/>
    <m/>
    <m/>
    <m/>
    <s v="https://www.gov.pl/web/cyfryzacja/mapa-innowacji"/>
    <s v="validated"/>
    <x v="0"/>
  </r>
  <r>
    <n v="678"/>
    <s v="AIWT6-678"/>
    <s v="Gliwice &amp; Poznan Integrated Public Transport Management System - ITS"/>
    <s v=" "/>
    <s v="Digitization of KPRM ul. Królewska 27 00-060 Warszawa +48222500110  "/>
    <s v="1. Giving green light priority to public transport vehicles. 2. Prioritization of emergency services vehicles passing through intersections equipped with traffic lights. 3. Development of the road information system for drivers. 4. Introduction of a mobile information application for road users. 5. Expansion of the system of traffic measurement points with vehicle identification and implementation of the System presenting journey times on variable message signs. 6. Development of intersection monitoring with video analytics that automatically informs about dangerous road incidents. 7. Development of the system for identifying free parking spaces in the city. 8. Development of the meteorological system. 9. Introduction of a pre-selection vehicle weighing system at the inlets to the city of Gliwice. 10."/>
    <x v="3"/>
    <x v="14"/>
    <s v="PL"/>
    <s v="Gliwice &amp; Poznan"/>
    <x v="4"/>
    <x v="3"/>
    <x v="19"/>
    <x v="1"/>
    <x v="0"/>
    <m/>
    <x v="4"/>
    <x v="5"/>
    <x v="0"/>
    <x v="0"/>
    <s v="B-LGA"/>
    <m/>
    <m/>
    <s v="16-Transportation"/>
    <s v="Output that could produce physical damages to natural persons"/>
    <s v="Limited-risk"/>
    <s v=" 0 Confident"/>
    <m/>
    <m/>
    <s v="Machine Learning, Deep Learning"/>
    <x v="1"/>
    <x v="2"/>
    <x v="0"/>
    <m/>
    <m/>
    <m/>
    <s v="G2C"/>
    <s v="Dynamic Data"/>
    <s v="Location Data"/>
    <s v="Internal Management"/>
    <m/>
    <x v="7"/>
    <m/>
    <s v="Improved Public Service"/>
    <m/>
    <m/>
    <m/>
    <s v="x"/>
    <m/>
    <b v="0"/>
    <b v="0"/>
    <m/>
    <m/>
    <m/>
    <m/>
    <m/>
    <m/>
    <m/>
    <b v="0"/>
    <m/>
    <m/>
    <m/>
    <s v="https://www.gov.pl/web/cyfryzacja/mapa-innowacji"/>
    <s v="validated"/>
    <x v="0"/>
  </r>
  <r>
    <n v="679"/>
    <s v="AIWT6-679"/>
    <s v="Cracow Virtual Clerk"/>
    <s v=" "/>
    <s v="Digitization of KPRM ul. Królewska 27 00-060 Warszawa +48222500110  "/>
    <s v="A pioneering solution has been launched on the new POP website - a virtual clerk. It is an innovative tool that uses Artificial Intelligence, allowing you to intuitively search for information in the field of entrepreneur service, including setting up your own business. An important advantage offered by a virtual officer is the ease and speed in reaching the information sought and the availability of the service 24 hours a day, seven days a week."/>
    <x v="3"/>
    <x v="14"/>
    <s v="PL"/>
    <s v="Cracow"/>
    <x v="4"/>
    <x v="1"/>
    <x v="5"/>
    <x v="4"/>
    <x v="0"/>
    <m/>
    <x v="1"/>
    <x v="1"/>
    <x v="1"/>
    <x v="1"/>
    <s v="A-ML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s v="x"/>
    <m/>
    <m/>
    <s v="x"/>
    <m/>
    <b v="0"/>
    <b v="0"/>
    <m/>
    <m/>
    <m/>
    <m/>
    <m/>
    <m/>
    <m/>
    <b v="0"/>
    <m/>
    <m/>
    <m/>
    <s v="https://www.gov.pl/web/cyfryzacja/mapa-innowacji"/>
    <s v="validated"/>
    <x v="0"/>
  </r>
  <r>
    <n v="680"/>
    <s v="AIWT6-680"/>
    <s v="The Poznań Electronic Agglomeration Card System"/>
    <s v=" "/>
    <s v="Digitization of KPRM ul. Królewska 27 00-060 Warszawa +48222500110  "/>
    <s v="As part of the project, the system infrastructure was modernized based on the so-called MetroCluster ™. The applied solution was the only and the newest solution of this type in Poland. The architecture used allows the continuity of the PEKA system operation through: - two data processing centers, operating in the HA high availability mode, - synchronous data cloning, - recording to two places simultaneously, - two disk pools in each location - local and remote, - cross mode work. - the possibility of uninterrupted operation of the PEKA system in the event of the need to carry out maintenance works on the infrastructure. In the case of the &quot;old infrastructure&quot;, such works had to be carried out with the PEKA system turned off, as well as counting on the understanding of customers for whom there was no access to system services in that period &quot; Non-financial benefits: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old system infrastructure has become a full-scale test environment - a significant decrease in failures - computing power reserve These advantages make the PEKA system more stable and safer, and therefore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x v="3"/>
    <x v="14"/>
    <s v="PL"/>
    <s v="Poznan"/>
    <x v="1"/>
    <x v="3"/>
    <x v="19"/>
    <x v="2"/>
    <x v="4"/>
    <m/>
    <x v="2"/>
    <x v="10"/>
    <x v="0"/>
    <x v="0"/>
    <m/>
    <m/>
    <m/>
    <m/>
    <m/>
    <m/>
    <s v=" 0 Confident"/>
    <m/>
    <m/>
    <m/>
    <x v="4"/>
    <x v="3"/>
    <x v="0"/>
    <m/>
    <m/>
    <m/>
    <m/>
    <m/>
    <m/>
    <s v="Smart city"/>
    <m/>
    <x v="0"/>
    <m/>
    <b v="0"/>
    <m/>
    <m/>
    <m/>
    <m/>
    <m/>
    <b v="0"/>
    <b v="0"/>
    <m/>
    <m/>
    <m/>
    <m/>
    <m/>
    <m/>
    <m/>
    <b v="0"/>
    <m/>
    <m/>
    <m/>
    <s v="https://www.gov.pl/web/cyfryzacja/mapa-innowacji"/>
    <s v="retired"/>
    <x v="1"/>
  </r>
  <r>
    <n v="681"/>
    <s v="AIWT6-681"/>
    <s v="AI-based timetables"/>
    <s v=" "/>
    <s v="Digitization of KPRM ul. Królewska 27 00-060 Warszawa +48222500110  "/>
    <s v="Provision of software for creating timetables, which takes into account historical data obtained from vehicles on the completed timetable. The software enables the projection of historical data from the completed trips on the timetable and the determination of the optimal travel time on a given section on the basis of statistical analysis, ensuring maximum punctuality."/>
    <x v="3"/>
    <x v="14"/>
    <s v="PL"/>
    <s v="Poznan"/>
    <x v="4"/>
    <x v="3"/>
    <x v="19"/>
    <x v="1"/>
    <x v="0"/>
    <m/>
    <x v="2"/>
    <x v="10"/>
    <x v="0"/>
    <x v="0"/>
    <s v="B-LGA"/>
    <m/>
    <m/>
    <m/>
    <m/>
    <s v="Minimal-risk"/>
    <s v=" 0 Confident"/>
    <m/>
    <m/>
    <s v="Predictive Analytics, Simulation and Data Visualisation"/>
    <x v="1"/>
    <x v="2"/>
    <x v="0"/>
    <m/>
    <m/>
    <m/>
    <s v="G2G"/>
    <s v="Historical Data"/>
    <s v="Historical Data"/>
    <s v="Internal Management"/>
    <m/>
    <x v="0"/>
    <m/>
    <b v="0"/>
    <m/>
    <m/>
    <m/>
    <m/>
    <m/>
    <s v="Improved Administration Efficency"/>
    <s v="Improved Administrative Efficiency"/>
    <m/>
    <m/>
    <s v="x"/>
    <m/>
    <m/>
    <m/>
    <m/>
    <b v="0"/>
    <m/>
    <m/>
    <m/>
    <s v="https://www.gov.pl/web/cyfryzacja/mapa-innowacji"/>
    <s v="validated"/>
    <x v="0"/>
  </r>
  <r>
    <n v="682"/>
    <s v="AIWT6-682"/>
    <s v="Poznan: Improving the flow of electric bus traffic"/>
    <s v=" "/>
    <s v="Digitization of KPRM ul. Królewska 27 00-060 Warszawa +48222500110  "/>
    <s v="In connection with the planned introduction in the fourth quarter of 2019 of electric buses on the route No. 174, traffic lights on the route of this line are equipped with signal receivers from buses, and traffic light programs are adjusted to prioritize buses. The aim is to obtain the maximum smoothness of bus traffic in order to ensure the longest possible vehicle charging time in the end loop."/>
    <x v="3"/>
    <x v="14"/>
    <s v="PL"/>
    <s v="Poznan"/>
    <x v="4"/>
    <x v="3"/>
    <x v="19"/>
    <x v="4"/>
    <x v="0"/>
    <m/>
    <x v="4"/>
    <x v="5"/>
    <x v="0"/>
    <x v="0"/>
    <s v="B-LGA"/>
    <m/>
    <m/>
    <s v="16-Transportation"/>
    <s v="Output that could produce physical damages to natural persons"/>
    <s v="Limited-risk"/>
    <s v=" 0 Confident"/>
    <m/>
    <m/>
    <s v="Machine Learning, Deep Learning"/>
    <x v="1"/>
    <x v="2"/>
    <x v="0"/>
    <m/>
    <m/>
    <m/>
    <s v="G2G"/>
    <s v="Dynamic Data"/>
    <s v="Location Data"/>
    <s v="Internal Management"/>
    <m/>
    <x v="0"/>
    <m/>
    <b v="0"/>
    <m/>
    <m/>
    <m/>
    <m/>
    <m/>
    <s v="Improved Administration Efficency"/>
    <s v="Improved Administrative Efficiency"/>
    <m/>
    <m/>
    <s v="x"/>
    <m/>
    <m/>
    <m/>
    <m/>
    <b v="0"/>
    <m/>
    <m/>
    <m/>
    <s v="https://www.gov.pl/web/cyfryzacja/mapa-innowacji"/>
    <s v="validated"/>
    <x v="0"/>
  </r>
  <r>
    <n v="683"/>
    <s v="AIWT6-683"/>
    <s v="Ioom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x v="3"/>
    <x v="14"/>
    <s v="PL"/>
    <s v="loom"/>
    <x v="4"/>
    <x v="8"/>
    <x v="52"/>
    <x v="1"/>
    <x v="0"/>
    <m/>
    <x v="4"/>
    <x v="5"/>
    <x v="0"/>
    <x v="0"/>
    <s v="B-LGA"/>
    <m/>
    <m/>
    <m/>
    <m/>
    <s v="Minimal-risk"/>
    <s v=" 0 Confident"/>
    <m/>
    <m/>
    <m/>
    <x v="2"/>
    <x v="12"/>
    <x v="0"/>
    <m/>
    <m/>
    <m/>
    <s v="G2C"/>
    <s v="Dynamic Data"/>
    <s v="Location Data"/>
    <s v="Process digitalisation"/>
    <m/>
    <x v="0"/>
    <m/>
    <s v="Improved Public Service"/>
    <m/>
    <m/>
    <m/>
    <s v="x"/>
    <m/>
    <b v="0"/>
    <b v="0"/>
    <m/>
    <m/>
    <m/>
    <m/>
    <m/>
    <m/>
    <m/>
    <b v="0"/>
    <m/>
    <m/>
    <m/>
    <s v="https://www.gov.pl/web/cyfryzacja/mapa-innowacji"/>
    <s v="validated"/>
    <x v="0"/>
  </r>
  <r>
    <n v="684"/>
    <s v="AIWT6-684"/>
    <s v="Smart lighting in urban space"/>
    <s v=" "/>
    <s v="Digitization of KPRM ul. Królewska 27 00-060 Warszawa +48222500110  "/>
    <s v="The lighting installed in the WUWA 2 estate uses a remote control system and LED technology, thus helping to reduce the costs of electricity consumption. It senses changes in traffic and adjusts the lighting intensity, which improves the safety of all residents. Permanent power supply for street lighting circuits allows the use of lighting infrastructure to offer residents additional functionalities, such as charging electric vehicles or providing the Internet."/>
    <x v="3"/>
    <x v="14"/>
    <s v="PL"/>
    <s v="Wroclaw"/>
    <x v="4"/>
    <x v="8"/>
    <x v="52"/>
    <x v="1"/>
    <x v="0"/>
    <m/>
    <x v="4"/>
    <x v="5"/>
    <x v="0"/>
    <x v="0"/>
    <s v="B-LGA"/>
    <m/>
    <m/>
    <m/>
    <m/>
    <s v="Minimal-risk"/>
    <s v=" 0 Confident"/>
    <m/>
    <m/>
    <m/>
    <x v="0"/>
    <x v="0"/>
    <x v="0"/>
    <m/>
    <m/>
    <m/>
    <s v="G2C"/>
    <s v="Dynamic Data"/>
    <s v="Location Data"/>
    <s v="Smart city"/>
    <m/>
    <x v="0"/>
    <m/>
    <s v="Improved Public Service"/>
    <m/>
    <m/>
    <m/>
    <s v="x"/>
    <m/>
    <b v="0"/>
    <b v="0"/>
    <m/>
    <m/>
    <m/>
    <m/>
    <m/>
    <m/>
    <m/>
    <b v="0"/>
    <m/>
    <m/>
    <m/>
    <s v="https://www.gov.pl/web/cyfryzacja/mapa-innowacji"/>
    <s v="validated"/>
    <x v="0"/>
  </r>
  <r>
    <n v="685"/>
    <s v="AIWT6-685"/>
    <s v="Wroclaw Intelligent lighting system"/>
    <s v=" "/>
    <s v="Digitization of KPRM ul. Królewska 27 00-060 Warszawa +48222500110  "/>
    <s v="A research project aimed at developing a combination of the basic function of lighting poles with new functions aimed at residents. As part of the available infrastructure, devices for counting pedestrians, cyclists and vehicles (along with the specification of the vehicle type) were installed. The lighting was replaced with LED with the function of adjusting the light intensity to external conditions."/>
    <x v="3"/>
    <x v="14"/>
    <s v="PL"/>
    <s v="Wroclaw"/>
    <x v="4"/>
    <x v="8"/>
    <x v="52"/>
    <x v="1"/>
    <x v="0"/>
    <m/>
    <x v="4"/>
    <x v="5"/>
    <x v="0"/>
    <x v="0"/>
    <s v="B-LGA"/>
    <m/>
    <m/>
    <m/>
    <m/>
    <s v="Minimal-risk"/>
    <s v=" 0 Confident"/>
    <m/>
    <m/>
    <m/>
    <x v="0"/>
    <x v="6"/>
    <x v="0"/>
    <m/>
    <m/>
    <m/>
    <s v="G2C"/>
    <s v="Dynamic Data"/>
    <s v="Location Data"/>
    <s v="Process digitalisation"/>
    <m/>
    <x v="0"/>
    <m/>
    <s v="Improved Public Service"/>
    <m/>
    <m/>
    <m/>
    <s v="x"/>
    <m/>
    <b v="0"/>
    <b v="0"/>
    <m/>
    <m/>
    <m/>
    <m/>
    <m/>
    <m/>
    <m/>
    <b v="0"/>
    <m/>
    <m/>
    <m/>
    <s v="https://www.gov.pl/web/cyfryzacja/mapa-innowacji"/>
    <s v="validated"/>
    <x v="0"/>
  </r>
  <r>
    <n v="686"/>
    <s v="AIWT6-686"/>
    <s v="Wroclaw Intelligent parking system"/>
    <s v=" "/>
    <s v="Digitization of KPRM ul. Królewska 27 00-060 Warszawa +48222500110  "/>
    <s v="A research project aimed at developing a prototype system collecting data from various sources, such as sensors and cameras, on the basis of which it is possible to provide the resident with information about the chances of finding a free parking space in the area he is heading to. The solution is aimed mainly at recognizing how many free and occupied parking spaces are left in a given street space. As part of the project, a mobile application will be created that will determine the travel time to the car park and the availability of parking spaces."/>
    <x v="3"/>
    <x v="14"/>
    <s v="PL"/>
    <s v="Wroclaw"/>
    <x v="4"/>
    <x v="3"/>
    <x v="19"/>
    <x v="1"/>
    <x v="0"/>
    <m/>
    <x v="2"/>
    <x v="10"/>
    <x v="0"/>
    <x v="0"/>
    <s v="B-LGA"/>
    <m/>
    <m/>
    <m/>
    <m/>
    <s v="Minimal-risk"/>
    <s v=" 0 Confident"/>
    <m/>
    <m/>
    <s v="Predictive Analytics, Simulation and Data Visualisation"/>
    <x v="0"/>
    <x v="6"/>
    <x v="0"/>
    <m/>
    <m/>
    <m/>
    <s v="G2C"/>
    <s v="Dynamic Data"/>
    <s v="Location Data"/>
    <s v="Public Services and engagement"/>
    <m/>
    <x v="0"/>
    <m/>
    <s v="Improved Public Service"/>
    <m/>
    <m/>
    <m/>
    <s v="x"/>
    <m/>
    <b v="0"/>
    <b v="0"/>
    <m/>
    <m/>
    <m/>
    <m/>
    <m/>
    <m/>
    <m/>
    <b v="0"/>
    <m/>
    <m/>
    <m/>
    <s v="https://www.gov.pl/web/cyfryzacja/mapa-innowacji"/>
    <s v="validated"/>
    <x v="0"/>
  </r>
  <r>
    <n v="687"/>
    <s v="AIWT6-687"/>
    <s v="Resident's Virtual Advisor"/>
    <s v=" "/>
    <s v="Digitization of KPRM ul. Królewska 27 00-060 Warszawa +48222500110  "/>
    <s v="The Virtual Resident Advisor is an innovative software used by thousands of customers, including administration, to optimize customer service processes. Its main task is to improve the search for necessary information on the pages of the Public Information Bulletin in Wrocław. The Virtual Resident Advisor is a chat-based dialogue system that simulates a conversation with a real person, leading the user on the BIP side to the right answer. The offered solution belongs to the group of the so-called intelligence customer interaction solutions and uses the integration of sound and video with Artificial Intelligence mechanisms. The Virtual Resident Advisor is available at www.bip.um.wroc.pl"/>
    <x v="3"/>
    <x v="14"/>
    <s v="PL"/>
    <s v="Wroclaw"/>
    <x v="4"/>
    <x v="1"/>
    <x v="1"/>
    <x v="1"/>
    <x v="0"/>
    <m/>
    <x v="1"/>
    <x v="1"/>
    <x v="0"/>
    <x v="1"/>
    <s v="B-LGA"/>
    <m/>
    <m/>
    <m/>
    <m/>
    <s v="Minimal-risk"/>
    <s v=" 0 Confident"/>
    <m/>
    <m/>
    <s v="Chatbots, Intelligent Digital Assistants, Virtual Agents and Recommendation Systems"/>
    <x v="0"/>
    <x v="1"/>
    <x v="0"/>
    <m/>
    <m/>
    <m/>
    <s v="G2C"/>
    <s v="Dynamic Data"/>
    <s v="Dynamic Data"/>
    <s v="Public Services and engagement"/>
    <m/>
    <x v="0"/>
    <m/>
    <s v="Improved Public Service"/>
    <s v="x"/>
    <m/>
    <m/>
    <s v="x"/>
    <m/>
    <b v="0"/>
    <b v="0"/>
    <m/>
    <m/>
    <m/>
    <m/>
    <m/>
    <m/>
    <m/>
    <b v="0"/>
    <m/>
    <m/>
    <m/>
    <s v="https://www.gov.pl/web/cyfryzacja/mapa-innowacji"/>
    <s v="validated"/>
    <x v="0"/>
  </r>
  <r>
    <n v="688"/>
    <s v="AIWT6-688"/>
    <s v="Katowice Intelligent Monitoring and Analysis System (KISMiA)"/>
    <s v=" "/>
    <s v="Digitization of KPRM ul. Królewska 27 00-060 Warszawa +48222500110  "/>
    <s v="Katowice Intelligent Monitoring and Analysis System (KISMiA) is built with the use of three components: - Video materials management system (VMS) - Video Analytics Component - Operational Support Component The video management system is used to manage and administer the video data supplied to the system. The Video Analytics component, based on the IBM Intelligent Video Analytics (IVA) platform, continuously analyzes video streams and generates information describing the images from each camera. The Operational Support Component (IBM) is designed to oversee and coordinate operations, and provide the right people with the right information to help them make the right decisions and track their results. The main component of the KISMiA system is the IOC platform. It is a gathering point for all elements of the system and enables coordination of activities of supported services with other integrated systems (IVA, VMS). Currently, there are 260 cameras in the KISMiA system."/>
    <x v="3"/>
    <x v="14"/>
    <s v="PL"/>
    <s v="Katowice"/>
    <x v="4"/>
    <x v="5"/>
    <x v="24"/>
    <x v="1"/>
    <x v="0"/>
    <m/>
    <x v="5"/>
    <x v="6"/>
    <x v="1"/>
    <x v="0"/>
    <s v="A-MLA"/>
    <m/>
    <m/>
    <m/>
    <s v="Use critical realtime data"/>
    <s v="Limited-risk"/>
    <s v=" 0 Confident"/>
    <m/>
    <m/>
    <s v="Computer Vision and Identity Recognition"/>
    <x v="3"/>
    <x v="8"/>
    <x v="0"/>
    <m/>
    <m/>
    <m/>
    <s v="G2B"/>
    <s v="Dynamic Data"/>
    <s v="Dynamic Data"/>
    <s v="Enforcement"/>
    <m/>
    <x v="0"/>
    <m/>
    <s v="Improved Public Service"/>
    <m/>
    <m/>
    <m/>
    <s v="x"/>
    <m/>
    <b v="0"/>
    <b v="0"/>
    <m/>
    <m/>
    <m/>
    <m/>
    <m/>
    <m/>
    <m/>
    <b v="0"/>
    <m/>
    <m/>
    <m/>
    <s v="https://www.gov.pl/web/cyfryzacja/mapa-innowacji"/>
    <s v="validated"/>
    <x v="0"/>
  </r>
  <r>
    <n v="689"/>
    <s v="AIWT6-689"/>
    <s v="Integrated Public Transport Management System - ITS"/>
    <s v=" "/>
    <s v="Digitization of KPRM ul. Królewska 27 00-060 Warszawa +48222500110  "/>
    <s v="The project includes, among others on integration with the systems of: public transport management, parking management, city bike, cooperation with the traffic control system on the Lublin bypass, expansion and implementation of the priority system for public transport at intersections, expansion of the system with new functionalities, incl. o parking, meteorological, red light and speed control subsystems."/>
    <x v="3"/>
    <x v="14"/>
    <s v="PL"/>
    <s v="Lublin"/>
    <x v="4"/>
    <x v="3"/>
    <x v="19"/>
    <x v="1"/>
    <x v="0"/>
    <m/>
    <x v="4"/>
    <x v="5"/>
    <x v="1"/>
    <x v="0"/>
    <s v="A-MLA"/>
    <m/>
    <m/>
    <s v="16-Transportation"/>
    <m/>
    <s v="Minimal-risk"/>
    <s v="-1 Minimal/Limited"/>
    <m/>
    <m/>
    <s v="AI-empowered Knowledge Management"/>
    <x v="0"/>
    <x v="6"/>
    <x v="0"/>
    <m/>
    <m/>
    <m/>
    <s v="G2C"/>
    <s v="Dynamic Data"/>
    <s v="Location Data"/>
    <s v="Service integration"/>
    <m/>
    <x v="7"/>
    <s v="Transformative / Disruptive"/>
    <s v="Improved Public Service"/>
    <m/>
    <m/>
    <s v="x"/>
    <s v="x"/>
    <m/>
    <b v="0"/>
    <b v="0"/>
    <m/>
    <m/>
    <m/>
    <m/>
    <m/>
    <m/>
    <m/>
    <b v="0"/>
    <m/>
    <m/>
    <m/>
    <s v="https://www.gov.pl/web/cyfryzacja/mapa-innowacji"/>
    <s v="validated"/>
    <x v="0"/>
  </r>
  <r>
    <n v="690"/>
    <s v="AIWT6-690"/>
    <s v="Intelligent parking system"/>
    <s v=" "/>
    <s v="Digitization of KPRM ul. Królewska 27 00-060 Warszawa +48222500110  "/>
    <s v="The system allows you to search for free parking spaces in the city of Limanowa."/>
    <x v="3"/>
    <x v="14"/>
    <s v="PL"/>
    <s v="Limanowa"/>
    <x v="1"/>
    <x v="3"/>
    <x v="19"/>
    <x v="2"/>
    <x v="4"/>
    <m/>
    <x v="4"/>
    <x v="5"/>
    <x v="0"/>
    <x v="0"/>
    <m/>
    <m/>
    <m/>
    <m/>
    <m/>
    <m/>
    <s v=" 0 Confident"/>
    <m/>
    <m/>
    <s v="AI-empowered Knowledge Management"/>
    <x v="4"/>
    <x v="3"/>
    <x v="0"/>
    <m/>
    <m/>
    <m/>
    <m/>
    <m/>
    <m/>
    <s v="Public Services and engagement"/>
    <m/>
    <x v="0"/>
    <m/>
    <b v="0"/>
    <m/>
    <m/>
    <m/>
    <m/>
    <m/>
    <b v="0"/>
    <b v="0"/>
    <m/>
    <m/>
    <m/>
    <m/>
    <m/>
    <m/>
    <m/>
    <b v="0"/>
    <m/>
    <m/>
    <m/>
    <s v="https://www.gov.pl/web/cyfryzacja/mapa-innowacji"/>
    <s v="validated"/>
    <x v="1"/>
  </r>
  <r>
    <n v="691"/>
    <s v="AIWT6-691"/>
    <s v="Chojnice Virtual clerk"/>
    <s v=" "/>
    <s v="Digitization of KPRM ul. Królewska 27 00-060 Warszawa +48222500110  "/>
    <s v="As part of the project &quot;Chojnice Poviat - attractive, innovative, investment-friendly - construction of the Biznes Chojnice portal and image campaign of the Chojnice Poviat&quot;, among others, on the bizneschojnice.eu website, the &quot;virtual assistant&quot; (chat-bot) service was launched. The &quot;virtual assistant&quot; is a system used to optimize the processes of servicing hundreds of thousands of beneficiaries. It informs interested parties about general matters related to the poviat (tourism, business tip)."/>
    <x v="3"/>
    <x v="14"/>
    <s v="PL"/>
    <s v="Chojnice"/>
    <x v="4"/>
    <x v="3"/>
    <x v="30"/>
    <x v="4"/>
    <x v="0"/>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s v="x"/>
    <m/>
    <m/>
    <s v="x"/>
    <m/>
    <b v="0"/>
    <b v="0"/>
    <m/>
    <m/>
    <m/>
    <m/>
    <m/>
    <m/>
    <m/>
    <b v="0"/>
    <m/>
    <m/>
    <m/>
    <s v="https://www.gov.pl/web/cyfryzacja/mapa-innowacji"/>
    <s v="validated"/>
    <x v="0"/>
  </r>
  <r>
    <n v="692"/>
    <s v="AIWT6-692"/>
    <s v="Introduction of autonomous electric vehicles for urban transport"/>
    <s v=" "/>
    <s v="Digitization of KPRM ul. Królewska 27 00-060 Warszawa +48222500110  "/>
    <s v="On the route connecting individual local / long-distance / railway / air stations, MPK autonomous, driverless electric public transport vehicles will be introduced, transporting passengers between transfer nodes"/>
    <x v="3"/>
    <x v="14"/>
    <s v="PL"/>
    <s v="Rzeszow"/>
    <x v="4"/>
    <x v="3"/>
    <x v="19"/>
    <x v="4"/>
    <x v="0"/>
    <m/>
    <x v="3"/>
    <x v="3"/>
    <x v="1"/>
    <x v="0"/>
    <s v="A-MLA"/>
    <m/>
    <m/>
    <s v="16-Transportation"/>
    <m/>
    <s v="Minimal-risk"/>
    <s v="-1 Minimal/Limited"/>
    <m/>
    <m/>
    <s v="Cognitive Robotics and Process Automation, Connected and Automated Vehicles"/>
    <x v="0"/>
    <x v="6"/>
    <x v="0"/>
    <m/>
    <m/>
    <m/>
    <s v="G2C"/>
    <s v="Dynamic Data"/>
    <s v="Dynamic Data"/>
    <s v="Public Services and engagement"/>
    <m/>
    <x v="0"/>
    <s v="Transformative / Disruptive"/>
    <s v="Improved Public Service"/>
    <m/>
    <m/>
    <m/>
    <s v="x"/>
    <m/>
    <b v="0"/>
    <b v="0"/>
    <m/>
    <m/>
    <m/>
    <m/>
    <m/>
    <m/>
    <m/>
    <b v="0"/>
    <m/>
    <m/>
    <m/>
    <s v="https://www.gov.pl/web/cyfryzacja/mapa-innowacji"/>
    <s v="validated"/>
    <x v="0"/>
  </r>
  <r>
    <n v="693"/>
    <s v="AIWT6-693"/>
    <s v="Chatbot SAM - Virtual Community Assistant"/>
    <s v=" "/>
    <s v="Digitization of KPRM ul. Królewska 27 00-060 Warszawa +48222500110  "/>
    <s v="Chatbot SAM is a solution that will be introduced to the Kielce Technology Park. It will enable communication between tenants and guests with KPT employees. SAM will run mainly on the platforms that users know best, such as Facebook Messenger and Facebook. Using Messenger, the virtual assistant will be able to precisely locate his user, helping him find an event, office or specific company, and even lead and navigate inside and outside the building. Using it, tenants will have ongoing contact with guardians, and it will be easier for them to find business partners. Artificial Intelligence is to be used here to present the offer and stimulate the activity of the KTP community."/>
    <x v="3"/>
    <x v="14"/>
    <s v="PL"/>
    <s v="Kielce Technology Park"/>
    <x v="4"/>
    <x v="1"/>
    <x v="34"/>
    <x v="1"/>
    <x v="7"/>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s v="x"/>
    <m/>
    <m/>
    <s v="x"/>
    <m/>
    <b v="0"/>
    <b v="0"/>
    <m/>
    <m/>
    <m/>
    <m/>
    <m/>
    <m/>
    <m/>
    <b v="0"/>
    <m/>
    <m/>
    <m/>
    <s v="https://www.gov.pl/web/cyfryzacja/mapa-innowacji"/>
    <s v="validated"/>
    <x v="0"/>
  </r>
  <r>
    <n v="694"/>
    <s v="AIWT6-694"/>
    <s v="Intelligent building management"/>
    <s v=" "/>
    <m/>
    <s v="The investment &quot;The development of infrastructure and R&amp;D areas of the Kielce Technology Park is an undertaking that consisted in the expansion of the Kielce Technology Park. Thanks to the project, an additional and modern infrastructure was created, prepared for entrepreneurs who want to operate in the capital of the Świętokrzyskie Voivodeship. Incubators and a Technology Center were established. equipped with intelligent solutions The Skye incubator has a remote reading of electricity and water meters, a BMS system for monitoring mechanical ventilation, air conditioning, heating, electricity and photovoltaic devices. The Oulu hall has a remote system of water meters in the buffet and common areas. remote partial reading of central heating meters, BMS system for monitoring mechanical ventilation devices and heating system CO. Yuyao and Recife halls have a BMS system for monitoring air handling units. The Orange incubator is equipped with a solar installation for heating water, and Skye has a solar installation for heating water and a photovoltaic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installation. The Yuyao, Recife halls have a vertical ground heat pump installation, and the Singapore hall has a solar water installation."/>
    <x v="3"/>
    <x v="14"/>
    <s v="PL"/>
    <s v="Kielce"/>
    <x v="1"/>
    <x v="1"/>
    <x v="39"/>
    <x v="2"/>
    <x v="4"/>
    <m/>
    <x v="4"/>
    <x v="5"/>
    <x v="0"/>
    <x v="0"/>
    <m/>
    <m/>
    <m/>
    <m/>
    <m/>
    <m/>
    <s v=" 0 Confident"/>
    <m/>
    <m/>
    <s v="Expert and Rule based Systems, Algorithmic Decision Making"/>
    <x v="4"/>
    <x v="3"/>
    <x v="0"/>
    <m/>
    <m/>
    <m/>
    <m/>
    <m/>
    <m/>
    <s v="Smart city"/>
    <m/>
    <x v="0"/>
    <m/>
    <b v="0"/>
    <m/>
    <m/>
    <m/>
    <m/>
    <m/>
    <b v="0"/>
    <b v="0"/>
    <m/>
    <m/>
    <m/>
    <m/>
    <m/>
    <m/>
    <m/>
    <b v="0"/>
    <m/>
    <m/>
    <m/>
    <s v="https://www.gov.pl/web/cyfryzacja/mapa-innowacji"/>
    <s v="retired"/>
    <x v="1"/>
  </r>
  <r>
    <n v="695"/>
    <s v="AIWT6-695"/>
    <s v="Kąty Wrocławskie Virtual clerk"/>
    <s v=" https://www.bskw.pl/"/>
    <m/>
    <s v="The aim of the project is to implement advanced public e-services in poviat and commune administration, aimed at improving and rationalizing work and communication between the office and the citizen. The eK @ ty Wrocławskie mobile application is an assistant to an inhabitant of the Kąty Wrocławskie commune. It contains information about current events in the life of the commune. It also contains a description of monuments and interesting places in terms of tourism and recreation. The application also allows residents to contact the municipal office and report matters related to everyday life, such as, for example, faults of street lamps, damaged road infrastructure or damage to municipal playgrounds. An important functionality of the application is the possibility of contacting the Electronic Customer Service Office - E-BOI and settling official matters without visiting the office. In this way, the application allows you to check the status of the case or tax information, in particular: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for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for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due to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for felling or transplanting trees or shrubs. Through the application, residents are informed about the risks that may occur in the commune. for felling or transplanting trees or shrubs. Through the application, residents are informed about the risks that may occur in the commune. "/>
    <x v="3"/>
    <x v="14"/>
    <s v="PL"/>
    <s v="Kąty Wrocławskie"/>
    <x v="4"/>
    <x v="1"/>
    <x v="1"/>
    <x v="1"/>
    <x v="7"/>
    <m/>
    <x v="1"/>
    <x v="1"/>
    <x v="0"/>
    <x v="1"/>
    <s v="B-LGA"/>
    <m/>
    <m/>
    <m/>
    <m/>
    <s v="Minimal-risk"/>
    <s v=" 0 Confident"/>
    <m/>
    <m/>
    <s v="Chatbots, Intelligent Digital Assistants, Virtual Agents and Recommendation Systems"/>
    <x v="0"/>
    <x v="1"/>
    <x v="0"/>
    <m/>
    <m/>
    <m/>
    <s v="G2C"/>
    <s v="Dynamic Data"/>
    <s v="Dynamic Data"/>
    <s v="Public Services and engagement"/>
    <m/>
    <x v="0"/>
    <m/>
    <s v="Improved Public Service"/>
    <m/>
    <s v="x"/>
    <m/>
    <m/>
    <m/>
    <b v="0"/>
    <b v="0"/>
    <m/>
    <m/>
    <m/>
    <m/>
    <m/>
    <m/>
    <m/>
    <b v="0"/>
    <m/>
    <m/>
    <m/>
    <s v="https://www.gov.pl/web/cyfryzacja/mapa-innowacji"/>
    <s v="validated"/>
    <x v="0"/>
  </r>
  <r>
    <n v="696"/>
    <s v="AIWT6-696"/>
    <s v="iVoting - a cyberdemocracy tool"/>
    <s v=" https://ivoting.pl/en/"/>
    <s v="biuro@ivoting.pl"/>
    <s v="iVoting is a tool that allows local governments to organize surveys and polls as well as to conduct voting on civic budgets via the Internet. Thanks to iVoting, it is possible to create the electronic identity of citizens using advanced cryptology and blockchain. Municipal or municipal applications based on iVoting can be used by citizens to authenticate their computers and smartphones on several levels of security. IVoting protocols guarantee transparency and audibility of the voting procedure. Thanks to the applied cybernetics and cryptology, votes can be anonymous (secret) and public, depending on the type of vote. The system provides a strong level of security thanks to the use of a decentralized network of notaries' servers, which creates a trust machine that makes it virtually impossible to manipulate voting resul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to vote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for voting in various collective bodies such as sessions, councils and local government commissions. As the only tool in Poland, it will support the statutory local resolution initiatives and the collection of signatures for petitions and civic applications to local governments."/>
    <x v="3"/>
    <x v="14"/>
    <s v="PL"/>
    <s v="Jawor"/>
    <x v="4"/>
    <x v="1"/>
    <x v="1"/>
    <x v="1"/>
    <x v="0"/>
    <m/>
    <x v="0"/>
    <x v="0"/>
    <x v="0"/>
    <x v="0"/>
    <s v="A-MLA"/>
    <m/>
    <m/>
    <s v="19-Politics"/>
    <s v="Human Rights"/>
    <s v="High-risk"/>
    <s v=" 0 Confident"/>
    <m/>
    <m/>
    <s v="Machine Learning, Deep Learning"/>
    <x v="0"/>
    <x v="1"/>
    <x v="0"/>
    <m/>
    <m/>
    <m/>
    <s v="G2C"/>
    <s v="Dynamic Data"/>
    <s v="Streaming Data"/>
    <s v="Public Services and engagement"/>
    <m/>
    <x v="0"/>
    <m/>
    <s v="Improved Public Service"/>
    <m/>
    <s v="x"/>
    <m/>
    <s v="x"/>
    <m/>
    <s v="Open Government Capabilities"/>
    <b v="0"/>
    <m/>
    <m/>
    <m/>
    <m/>
    <m/>
    <m/>
    <m/>
    <s v="Open government capabilities"/>
    <s v="x"/>
    <s v="x"/>
    <s v="x"/>
    <s v="https://www.gov.pl/web/cyfryzacja/mapa-innowacji"/>
    <s v="validated"/>
    <x v="0"/>
  </r>
  <r>
    <n v="697"/>
    <s v="AIWT6-697"/>
    <s v="Calculation unemployment benefits"/>
    <s v=" "/>
    <s v="E-mail automating-society@algorithmwatch.org Phone +49 30 99 40 49 001"/>
    <s v="The Spanish Public Employment Service (SEPE) uses an automated system to calculate unemployment benefits and to allocate job offers, interviews and training courses. Over the last eight years, the number of people receiving benefits for long-term unemployment has decreased by more than 50 percent. However, it is unclear how much this automated system helped with this decrease. One of the reasons for this is deficient data reconciliation. This is due to the simultaneous use of incompatible software, meaning that a single mistake in a single field in a spreadsheet, in a database, or in the software running the allocation of the money can make a substantial difference."/>
    <x v="0"/>
    <x v="22"/>
    <s v="ES"/>
    <s v="Spanish Public Employment Service (SEPE) "/>
    <x v="1"/>
    <x v="0"/>
    <x v="0"/>
    <x v="4"/>
    <x v="0"/>
    <m/>
    <x v="4"/>
    <x v="5"/>
    <x v="0"/>
    <x v="0"/>
    <m/>
    <s v="5-Services&amp;Benefits"/>
    <s v="6a-LawEnforcement-riskassess_np"/>
    <m/>
    <m/>
    <s v="Limited-risk"/>
    <s v=" 0 Confident"/>
    <m/>
    <m/>
    <s v="Expert and Rule based Systems, Algorithmic Decision Making"/>
    <x v="4"/>
    <x v="3"/>
    <x v="0"/>
    <m/>
    <m/>
    <m/>
    <m/>
    <m/>
    <m/>
    <s v="Public Services and engagement"/>
    <m/>
    <x v="0"/>
    <m/>
    <b v="0"/>
    <m/>
    <m/>
    <m/>
    <m/>
    <m/>
    <b v="0"/>
    <b v="0"/>
    <m/>
    <m/>
    <m/>
    <m/>
    <m/>
    <m/>
    <m/>
    <b v="0"/>
    <m/>
    <m/>
    <m/>
    <s v="https://automatingsociety.algorithmwatch.org/report2020/spain/"/>
    <s v="validated"/>
    <x v="1"/>
  </r>
  <r>
    <n v="698"/>
    <s v="AIWT6-698"/>
    <s v="BOSCO - Distribution of financial aid"/>
    <s v=" "/>
    <m/>
    <s v="In November 2017, the office of the Secretary of State for Energy released some software, known as BOSCO, to companies providing electricity. The aim of BOSCO was to determine whether people were entitled to financial aid to help; them with their electricity bills. The reasoning behind the ADM was twofold. Firstly, that it would make the process much easier for aid applicants (although, this didn’t seem to be the case judging by the large number of complaints the system received) and secondly, that it would also make the process easier and more efficient for the public utility companies.After receiving many reports that the software was not functioning properly, Civio, a Madrid-based non-profit investigative newsroom and citizen lobby, discovered that BOSCO was systematically denying aid to eligible applicants. Civio asked the government for the BOSCO source code to identify why those errors were happening. The request passed through three different ministries before ending up at the Committee for Transparency and Good Governance, which refused to share the code saying that it would violate copyright regulations (even though the software had been developed by the public administration itself)._x000a_In July 2019, Civio filed an administrative complaint arguing that the source code of any ADM system used by the public administration should be made public by default, in the same way that legal texts are made public. The case – which at the time of writing was ongoing – could end up at the Spanish Supreme Court, and could set a legal precedent. "/>
    <x v="0"/>
    <x v="22"/>
    <s v="ES"/>
    <s v="Secretary of State for Energy"/>
    <x v="0"/>
    <x v="0"/>
    <x v="14"/>
    <x v="1"/>
    <x v="5"/>
    <n v="2020"/>
    <x v="4"/>
    <x v="5"/>
    <x v="1"/>
    <x v="0"/>
    <s v="A-MLA"/>
    <s v="5-Services&amp;Benefits"/>
    <s v="5a-Services&amp;Benefits-eligibility_np"/>
    <m/>
    <m/>
    <s v="High-risk"/>
    <s v=" 0 Confident"/>
    <m/>
    <s v="yes"/>
    <s v="Expert and Rule based Systems, Algorithmic Decision Making"/>
    <x v="5"/>
    <x v="10"/>
    <x v="0"/>
    <m/>
    <m/>
    <m/>
    <s v="G2G"/>
    <s v="Historical Data"/>
    <s v="Historical Data"/>
    <s v="Public Services and engagement"/>
    <s v="Yes"/>
    <x v="0"/>
    <s v="Incremental / Technical Change"/>
    <b v="0"/>
    <m/>
    <m/>
    <m/>
    <m/>
    <m/>
    <s v="Improved Administration Efficency"/>
    <s v="Improved Administrative Efficiency"/>
    <m/>
    <s v="x"/>
    <m/>
    <s v="x"/>
    <m/>
    <s v="x"/>
    <m/>
    <s v="Open government capabilities"/>
    <s v="x"/>
    <m/>
    <m/>
    <s v="https://automatingsociety.algorithmwatch.org/report2020/spain/"/>
    <s v="validated"/>
    <x v="0"/>
  </r>
  <r>
    <n v="699"/>
    <s v="AIWT6-699"/>
    <s v="Saler - Detecting fraud in public procurement"/>
    <s v=" https://ec.europa.eu/antifraud-knowledge-centre/library-good-practices-and-case-studies/good-practices/saler-rapid-alert-system_en"/>
    <s v="gavara_ali@gva.es"/>
    <s v="In October 2018, the regional Valencian parliament passed a law that included the use ofADM to detect possible cases of fraud in public procurement (Europa Press, 2018). The parliamentary majority in government at the time was made up of a coalition of progressive parties that came to power in 2015. This coalition came about after 20 years of rule by the Conservative People’s Party, which in the end became marred in a series of corruption scandals regarding, among other things, public procurement._x000a__x000a_The ADM system, known as Saler, was funded by the Valencian government and the human rights organization FIBGAR, and developed by the Polytechnic University of Valencia._x000a__x000a_Saler cross-checks data from various Valencian public administration databases and the official gazette of the Commercial Registry. The purpose is to raise red flags when it finds suspicious behavior (for example, a high number of small contracts given to the same company). Saler then automatically sends the information to the corresponding authority: the Anti-fraud Agency, the Public Prosecutor’s Office or the Court of Audits. The idea, yet to be proven, is that Saler will become more effective in raising relevant red flags as it’s fed more databases and as it learns by being used by public servants. Its creators would like to export it to other regional administrations in Spain, and to the national central administration too, but the fact that each region uses different databases and indexes makes this quite a complicated process for the time being._x000a_The public launch of this ADM by the Valencian authorities got a fair amount of press coverage by usual standards, probably because it dealt with corruption and that its original acronym was Satan (Cid, 2018)."/>
    <x v="2"/>
    <x v="22"/>
    <s v="ES"/>
    <s v="Valencian Regional Government"/>
    <x v="1"/>
    <x v="1"/>
    <x v="5"/>
    <x v="6"/>
    <x v="1"/>
    <m/>
    <x v="2"/>
    <x v="10"/>
    <x v="0"/>
    <x v="0"/>
    <s v="C-STA"/>
    <m/>
    <m/>
    <m/>
    <s v="Focus directly natural persons"/>
    <s v="Limited-risk"/>
    <s v=" 0 Confident"/>
    <m/>
    <m/>
    <s v="Predictive Analytics, Simulation and Data Visualisation"/>
    <x v="3"/>
    <x v="7"/>
    <x v="0"/>
    <m/>
    <m/>
    <m/>
    <s v="G2B"/>
    <s v="Historical Data"/>
    <s v="Historical Data"/>
    <s v="Internal Management"/>
    <m/>
    <x v="0"/>
    <m/>
    <s v="Improved Public Service"/>
    <m/>
    <m/>
    <s v="x"/>
    <s v="x"/>
    <m/>
    <b v="0"/>
    <b v="0"/>
    <m/>
    <m/>
    <m/>
    <m/>
    <m/>
    <m/>
    <m/>
    <b v="0"/>
    <m/>
    <m/>
    <m/>
    <s v="https://automatingsociety.algorithmwatch.org/report2020/spain/"/>
    <s v="validated"/>
    <x v="1"/>
  </r>
  <r>
    <n v="700"/>
    <s v="AIWT6-700"/>
    <s v="Pred Crime Pilot Rivas-Vaciamadrid"/>
    <s v=" "/>
    <m/>
    <s v="In 2016, the local police of Rivas-Vaciamadrid, a town of 86,000 people in the Madrid region, ran a pilot of the Pred-Crime software, developed by Spanish company EuroCop (Europa Press, 2015). Pred-Crime analyzes historical data to predict where and when it’s more likely that different types of common misdemeanors and offenses, like traffic violations and robberies, will be committed. Reportedly, the plan was to fully implement this software during 2016, but after testing it for nine months the municipality decided not to go on using it. EuroCop says on its website that it has dozens of municipalities from all over Spain among its customers, but it doesn’t specify whether those local authorities are using its predictive software or any of the other non-predictive tools the company also markets. In another case of predictive policing, the Spanish police have reportedly been using software that analyzes the available data about the victim of a killing and the context of the crime, and then produces the likely profile of the killer. Between 2018 and 2019, agents of the office of the Secretary of State for Security have collaborated with the police by using such software in at least five investigations, according to a press report (Pérez Colomé, 2019b)"/>
    <x v="0"/>
    <x v="22"/>
    <s v="ES"/>
    <s v="Rivas-Vaciamadrid"/>
    <x v="0"/>
    <x v="5"/>
    <x v="9"/>
    <x v="4"/>
    <x v="6"/>
    <m/>
    <x v="2"/>
    <x v="10"/>
    <x v="0"/>
    <x v="0"/>
    <s v="C-STA"/>
    <s v="6-LawEnforcement"/>
    <s v="6e-LawEnforcement-predictcrime"/>
    <m/>
    <s v="Focus directly natural persons"/>
    <s v="High-risk"/>
    <s v="-2 High/Limited"/>
    <m/>
    <m/>
    <s v="Predictive Analytics, Simulation and Data Visualisation"/>
    <x v="3"/>
    <x v="7"/>
    <x v="0"/>
    <m/>
    <m/>
    <m/>
    <s v="G2C"/>
    <s v="Historical Data"/>
    <s v="Historical Data"/>
    <s v="Enforcement"/>
    <m/>
    <x v="0"/>
    <m/>
    <s v="Improved Public Service"/>
    <m/>
    <m/>
    <s v="x"/>
    <s v="x"/>
    <m/>
    <b v="0"/>
    <b v="0"/>
    <m/>
    <m/>
    <m/>
    <m/>
    <m/>
    <m/>
    <m/>
    <b v="0"/>
    <m/>
    <m/>
    <m/>
    <s v="https://automatingsociety.algorithmwatch.org/report2020/spain/"/>
    <s v="validated"/>
    <x v="0"/>
  </r>
  <r>
    <n v="701"/>
    <s v="AIWT6-701"/>
    <s v="Automated analysis of social media content"/>
    <s v=" "/>
    <m/>
    <s v="In January 2018, the regional Government of Catalonia started a pilot project to try and measure the impact among the public of its STEMcat’s initiatives, a plan aimed at promoting scientific and technological vocations among young people._x000a__x000a_For a month and a half, the Catalan government used Citibeats. This text-analysis software used machine-learning algorithms to collect and analyze around 12,000 tweets that spoke about the STEM disciplines in Catalonia. One of the insights the authorities said that they had gained was that women were more responsive to messages about natural sciences than about technology, according to the Catalan government’s PR. The authorities then used that and other insights to “optimize their strategy and propose new initiatives” to make young people interested in the STEM disciplines. The project was part of SmartCAT, the Catalan government’s strategy to become a smart region (as noted in this chapter, regional governments in Spain have a high degree of autonomy to develop their policies). The SmartCAT director said the software had allowed them “to evaluate in a more objective way the impact of the (government’s) initiatives” to make people interested in science and technology._x000a__x000a_Citibeats, developed by Social Coin, a Barcelona-based start-up, was also used in December 2017 by the Barcelona municipality to gather people’s attitudes towards public transport and mobility in the city by analyzing around 30,000 comments by more than 15,000 people. In a case study of this project, Citibeats spoke of “citizens as sensors”._x000a__x000a_In the two cases described above, and while the authorities praise the software’s ability to gather and analyze thousands of online comments (something it would take much more time and money to do using traditional survey methods), it’s not clear how representative those samples are and how valid the conclusions might be; and there doesn’t seem to be any information on how those analyses then influenced public policy._x000a__x000a_Since March 2019, the regional government of Navarra has also been using the Citibeats software to detect online hate speech by analyzing text published on Facebook, Twitter and Instagram._x000a__x000a_As with other cases dealing with personal data, it’s not clear how the software works and what oversight mechanisms the public authority may have in place when using it."/>
    <x v="2"/>
    <x v="22"/>
    <s v="ES511"/>
    <s v="Catalan Regional Government"/>
    <x v="4"/>
    <x v="1"/>
    <x v="5"/>
    <x v="4"/>
    <x v="1"/>
    <m/>
    <x v="1"/>
    <x v="1"/>
    <x v="1"/>
    <x v="6"/>
    <s v="A-MLA"/>
    <m/>
    <m/>
    <m/>
    <s v="Include automatic decision systems"/>
    <s v="Limited-risk"/>
    <s v=" 0 Confident"/>
    <m/>
    <m/>
    <s v="Natural Language Processing, Text Mining and Speech Analytics"/>
    <x v="2"/>
    <x v="9"/>
    <x v="0"/>
    <m/>
    <m/>
    <m/>
    <s v="G2G"/>
    <s v="Historical Data"/>
    <s v="Historical Data"/>
    <s v="Regulatory research, analysis and monitoring"/>
    <m/>
    <x v="0"/>
    <m/>
    <b v="0"/>
    <m/>
    <m/>
    <m/>
    <m/>
    <m/>
    <s v="Improved Administration Efficency"/>
    <s v="Improved Administrative Efficiency"/>
    <m/>
    <m/>
    <m/>
    <s v="x"/>
    <m/>
    <m/>
    <s v="x"/>
    <s v="Open government capabilities"/>
    <s v="x"/>
    <s v="x"/>
    <m/>
    <s v="https://automatingsociety.algorithmwatch.org/report2020/spain/"/>
    <s v="validated"/>
    <x v="0"/>
  </r>
  <r>
    <n v="702"/>
    <s v="AIWT6-702"/>
    <s v="Automated evaluation of offers for public procurement through e-tendering"/>
    <s v=" "/>
    <s v="E-mail automating-society@algorithmwatch.org Phone +49 30 99 40 49 001"/>
    <s v="The current law governing public procurement in Spain, which was passed in November 2017 to adhere to EU regulations, allows public authorities to run digital bidding processes using electronic devices that can sort the different offers “through automated evaluation methods”._x000a_This kind of digital bidding can only be used when the “requisite specifications of the contract to be awarded can be established in a precise way” and the “public services that are its object are not of an intellectual type, as in engineering, consultancy and architecture”. Contracts to do with food quality can’t be awarded through digital bidding either._x000a_According to the law, before using this method a public authority needs to make public which “electronic device” it is going to use in the bidding process._x000a__x000a_Before running the digital bidding itself, the authority needs to carry out a complete evaluation of all the offers and then send a simultaneous electronic invitation to all the eligible bidders. When such an invitation is sent, the authority has to include “the mathematical formula” that will be used in the automated classification of the eligible offers."/>
    <x v="0"/>
    <x v="22"/>
    <s v="ES"/>
    <m/>
    <x v="1"/>
    <x v="3"/>
    <x v="1"/>
    <x v="2"/>
    <x v="4"/>
    <m/>
    <x v="4"/>
    <x v="5"/>
    <x v="0"/>
    <x v="0"/>
    <m/>
    <m/>
    <m/>
    <m/>
    <m/>
    <m/>
    <s v=" 0 Confident"/>
    <m/>
    <m/>
    <s v="Expert and Rule based Systems, Algorithmic Decision Making"/>
    <x v="4"/>
    <x v="3"/>
    <x v="0"/>
    <m/>
    <m/>
    <m/>
    <m/>
    <m/>
    <m/>
    <s v="Internal Management"/>
    <m/>
    <x v="0"/>
    <m/>
    <b v="0"/>
    <m/>
    <m/>
    <m/>
    <m/>
    <m/>
    <b v="0"/>
    <b v="0"/>
    <m/>
    <m/>
    <m/>
    <m/>
    <m/>
    <m/>
    <m/>
    <b v="0"/>
    <m/>
    <m/>
    <m/>
    <s v="https://automatingsociety.algorithmwatch.org/report2020/spain/"/>
    <s v="validated"/>
    <x v="1"/>
  </r>
  <r>
    <n v="703"/>
    <s v="AIWT6-703"/>
    <s v="IBM Watson: Automated assistance in tax filing in Spain_x000a_"/>
    <s v=" "/>
    <s v="E-mail automating-society@algorithmwatch.org Phone +49 30 99 40 49 001"/>
    <s v="Since July 2017, the Tax Authority in Spain has been using the IBM Watson software to provide automated assistance regarding a particular aspect of VAT filing which mostly affects big companies. In public communications about it, both IBM and the Tax Authority highlighted that the software can work 24/7 and, as such, was freeing public servants from having to deal with a large number of emails from people trying to do their VAT filing. According to their PR, between July 2017 and February 2018, the number of emails to civil servants about VAT issues decreased from 900 to 165 per week. And, reportedly, the automated assistant went from receiving around 200 questions per week, when it was launched in July 2017 to around 2,000 by November 2017 (Computing, 2018)._x000a__x000a_"/>
    <x v="0"/>
    <x v="22"/>
    <s v="ES"/>
    <s v="Spanish Tax Authority"/>
    <x v="0"/>
    <x v="1"/>
    <x v="1"/>
    <x v="1"/>
    <x v="5"/>
    <m/>
    <x v="1"/>
    <x v="1"/>
    <x v="1"/>
    <x v="1"/>
    <s v="A-MLA"/>
    <m/>
    <m/>
    <m/>
    <m/>
    <s v="Minimal-risk"/>
    <s v=" 0 Confident"/>
    <m/>
    <m/>
    <s v="Chatbots, Intelligent Digital Assistants, Virtual Agents and Recommendation Systems"/>
    <x v="0"/>
    <x v="0"/>
    <x v="0"/>
    <m/>
    <m/>
    <m/>
    <s v="G2C"/>
    <s v="Dynamic Data"/>
    <s v="Streaming Data"/>
    <s v="Public Services and engagement"/>
    <m/>
    <x v="0"/>
    <m/>
    <s v="Improved Public Service"/>
    <s v="x"/>
    <m/>
    <m/>
    <s v="x"/>
    <m/>
    <b v="0"/>
    <b v="0"/>
    <m/>
    <m/>
    <m/>
    <m/>
    <m/>
    <m/>
    <m/>
    <b v="0"/>
    <m/>
    <m/>
    <m/>
    <s v="https://automatingsociety.algorithmwatch.org/report2020/spain/"/>
    <s v="validated"/>
    <x v="0"/>
  </r>
  <r>
    <n v="704"/>
    <s v="AIWT6-704"/>
    <s v="REACHOUT: Smart Cities: from smart waste to smart tourism"/>
    <s v="https://cordis.europa.eu/project/id/101036599"/>
    <m/>
    <s v="As cities aim to start using big data and automated processes to become “smart”, a series of ADM systems have been embedded at the municipal level in Spain. These systems usually support decision-making rather than working entirely autonomously. One such example is the Smart Waste platform, which collects data from sensors installed in bins and trucks, and also from social media, surveys, the census, and satellite information. The combined data helps local authorities decide what services will be needed when and where. Smart Waste was developed by The Circular Lab (from the innovation center of Ecoembes) which is a non-profit organization charged with collecting plastic packaging, cans, cartons, paper, and cardboard packaging for recycling. Minsait, a division of Indra, a Spanish multinational transport, defense, and security technology consultancy company also helped develop the platform._x000a__x000a_During 2018, the Logroño municipality and the La Rioja and Cantabria regional governments first ran the platform as a pilot and today it is available to local and regional authorities all over Spain._x000a__x000a_As is the norm in almost every case in Spain, there does not seem to be any available information on how the software works, what kind of output it produces, and what decisions or changes the different authorities have adopted due to its use._x000a__x000a_In another example of the involvement of local governments with ADM systems, the Barcelona municipality and the Sagrada Familia basilica, one of the city’s tourist attractions, partnered with the private company Bismart to develop a mobile application, called Smart Destination. This application analyzes publicly available data about people (including social media posts and the number of people queuing to enter a tourist attraction), vehicles and traffic, the weather, bar and hotel occupancy, etc., and also the preferences given by the user to automatically generate personalized tourist plans and routes._x000a__x000a_Once again, it is not known exactly how the system works and how it comes up with the output it gives to the public."/>
    <x v="2"/>
    <x v="22"/>
    <s v="ES"/>
    <s v="Logroño municipality and the La Rioja and Cantabria regional governments"/>
    <x v="4"/>
    <x v="8"/>
    <x v="17"/>
    <x v="4"/>
    <x v="7"/>
    <n v="2025"/>
    <x v="0"/>
    <x v="0"/>
    <x v="0"/>
    <x v="0"/>
    <s v="A-MLA"/>
    <m/>
    <m/>
    <m/>
    <m/>
    <s v="Minimal-risk"/>
    <s v=" 0 Confident"/>
    <m/>
    <m/>
    <s v="Machine Learning, Deep Learning"/>
    <x v="0"/>
    <x v="6"/>
    <x v="0"/>
    <m/>
    <m/>
    <m/>
    <s v="G2G"/>
    <s v="Dynamic Data"/>
    <s v="Location Data"/>
    <s v="Public Services and engagement"/>
    <m/>
    <x v="7"/>
    <m/>
    <b v="0"/>
    <m/>
    <m/>
    <m/>
    <m/>
    <m/>
    <s v="Improved Administration Efficency"/>
    <s v="Improved Administrative Efficiency"/>
    <m/>
    <m/>
    <s v="x"/>
    <m/>
    <m/>
    <m/>
    <m/>
    <b v="0"/>
    <m/>
    <m/>
    <m/>
    <s v="https://automatingsociety.algorithmwatch.org/report2020/spain/"/>
    <s v="validated"/>
    <x v="0"/>
  </r>
  <r>
    <n v="705"/>
    <s v="AIWT6-705"/>
    <s v="Smart video surveillance by the local police: Briefcam"/>
    <s v=" "/>
    <m/>
    <s v="Since 2019, the local police in the cities of Kortrijk, Kuurne, and Lendelde (VLAS) have been using a ‘smart’ video surveillance system developed by an American company called Briefcam. According to the police, the goals of the system are as follows:_x000a_To aid. For instance, if a person with a backpack and wearing a blue coat has fled in a certain direction, this person can be found easily by the algorithm. The person is then traced on other cameras to get a more complete picture of the route he or she took and to detect crimes that might have been committed. The system can also help search for lost children and solve bicycle theft more easily._x000a_The generation of live. For instance, at the beginning and end of the school day, trucks are not permitted to drive near schools. If a truck is spotted driving through an area it is not allowed to, the system sends an alert to the police._x000a_Collect statistical information to support_x000a_The system stores all ‘objects’ (for example: people, small and large vehicles, and animals) that appear in the video images. An algorithm then decides what category each object belongs to, and, after this first categorization, a sub-categorization is made. For example, when it comes to people, the system categorizes each person as either a man, woman, or child before further categorizing by clothing: short/long sleeves, short/long trousers, color of clothing, and things such as hats, handbags, backpacks, etc. The same system of categorization is used for vehicles. For example, if the vehicle has two wheels: Is it a bicycle or a motorcycle? For different vehicles: Is it a car, pick-up, van, truck, or a bus? In addition, the direction, size, and velocity of the object are also registered. The system is also able to implement face recognition (PZVlas, 2019), although, at the moment, there is no legal framework to regulate use by the police. However, as the spokesperson of the VLAS police zone indicated in an interview: in exceptional circumstances, when requested by an investigatory judge, it is possible to use face recognition"/>
    <x v="3"/>
    <x v="2"/>
    <s v="BE"/>
    <s v="Kortrijk, Kuurne, and Lendelde"/>
    <x v="4"/>
    <x v="5"/>
    <x v="9"/>
    <x v="1"/>
    <x v="2"/>
    <m/>
    <x v="5"/>
    <x v="6"/>
    <x v="1"/>
    <x v="0"/>
    <s v="A-MLA"/>
    <m/>
    <m/>
    <s v="15-VideoSurveillance"/>
    <s v="Focus directly natural persons"/>
    <s v="Limited-risk"/>
    <s v=" 0 Confident"/>
    <m/>
    <m/>
    <s v="Computer Vision and Identity Recognition"/>
    <x v="3"/>
    <x v="8"/>
    <x v="0"/>
    <m/>
    <m/>
    <m/>
    <s v="G2G"/>
    <s v="Dynamic Data"/>
    <s v="Location Data"/>
    <s v="Enforcement"/>
    <m/>
    <x v="0"/>
    <m/>
    <b v="0"/>
    <m/>
    <m/>
    <m/>
    <m/>
    <m/>
    <s v="Improved Administration Efficency"/>
    <s v="Improved Administrative Efficiency"/>
    <m/>
    <s v="x"/>
    <m/>
    <s v="x"/>
    <m/>
    <m/>
    <m/>
    <b v="0"/>
    <m/>
    <m/>
    <m/>
    <s v="https://automatingsociety.algorithmwatch.org/report2020/belgium/"/>
    <s v="validated"/>
    <x v="0"/>
  </r>
  <r>
    <n v="706"/>
    <s v="AIWT6-706"/>
    <s v="Algorithmic school registrations"/>
    <s v=" "/>
    <m/>
    <s v="In many Belgian cities, there are problems when registering children for schools, especially when a lot of parents want to register their children at the same school. This has led to parents spending several nights in tents outside schools so that they can be the first to register their children. In response to this situation, which was considered unfair, several cities started organizing school registration via a central online system that uses an algorithm to decide in which school a child can be registered. In the system for primary schools, that is used in Leuven, a city east of Brussels, a number of variables are taken into account. On the basis of the answers given by the parents to a series of questions relating to the education level of the mother and whether or not the student receives a grant, students are then divided into ‘indicator students’ and ‘non-indicator students’. An indicator student is a student who is defined as having fewer life chances and is based upon the level of education of the mother and if the student is eligible for an education allowance. Further categorization happens on the basis of two criteria: distance from home to school and preference of school. The schools can decide how much weight they assign to distance and preference i.e. between 30%, 50%, or 70% for each (Meldjeaan, 2020). This weight can differ between cities, for instance, in Antwerp the schools have to assign a minimum of 50% to the distance criterium. For secondary schools, some cities also use an online registration system, which uses an algorithm to decide which school the child will go to. However, the system is not the same as for primary schools. As not every municipality has a secondary school, the distance criterium is considered discriminatory and, therefore, it is not taken up (Dierickx and Berlanger, 2019). The system does take into account priority students (i.e., children of the staff of the school) and indicator-students (see above). The algorithm works randomly on the basis of the first choice in three rounds (Aanmelden school, 2020). As the system does not take distance into account, this has led to situations where students from Brussels took up places in Flemish secondary schools outside of Brussels, and children, living close to the school not getting in and having to be registered in schools much farther away (Dierickx and Berlanger, 2019)."/>
    <x v="3"/>
    <x v="2"/>
    <s v="BE"/>
    <s v="Leuven"/>
    <x v="4"/>
    <x v="9"/>
    <x v="23"/>
    <x v="1"/>
    <x v="0"/>
    <m/>
    <x v="4"/>
    <x v="5"/>
    <x v="0"/>
    <x v="0"/>
    <s v="B-LGA"/>
    <s v="3-Education"/>
    <m/>
    <m/>
    <s v="Focus directly natural persons"/>
    <s v="Limited-risk"/>
    <s v="-3 Not Confident"/>
    <m/>
    <m/>
    <s v="Expert and Rule based Systems, Algorithmic Decision Making"/>
    <x v="0"/>
    <x v="6"/>
    <x v="0"/>
    <m/>
    <m/>
    <m/>
    <s v="G2C"/>
    <s v="Dynamic Data"/>
    <s v="Streaming Data"/>
    <s v="Business intelligence"/>
    <m/>
    <x v="0"/>
    <m/>
    <s v="Improved Public Service"/>
    <m/>
    <m/>
    <m/>
    <s v="x"/>
    <m/>
    <b v="0"/>
    <b v="0"/>
    <m/>
    <m/>
    <m/>
    <m/>
    <m/>
    <m/>
    <m/>
    <b v="0"/>
    <m/>
    <m/>
    <m/>
    <s v="https://automatingsociety.algorithmwatch.org/report2020/belgium/"/>
    <s v="validated"/>
    <x v="0"/>
  </r>
  <r>
    <n v="707"/>
    <s v="AIWT6-707"/>
    <s v="Predictive ADM systems for healthcare and upbringing"/>
    <s v=" https://www.kantify.com/"/>
    <m/>
    <s v="A Brussels startup called Kantify and the AI Lab at the Université Libre Bruxelles (Iridia) has—for the first time—developed a model for predicting atrial fibrillation, a heart rhythm disorder, which causes heart attacks. According to an interview in the Flemish newspaper De Standaard, Lauren Van Parys, a Flemish member of Parliament, said a newly formed government agency of Flanders called the Agency for Upbringing (Agentschap Opgroeien), will use AI to better predict whether problems will emerge with a particular child, based upon existing information . However, when asked about this further, the Agency for Upbringing indicated that there are no concrete plans yet, but that they are preparing a policy note about it."/>
    <x v="2"/>
    <x v="2"/>
    <s v="BE2"/>
    <s v="Agency for Upbringing (Agentschap Opgroeien)"/>
    <x v="4"/>
    <x v="4"/>
    <x v="21"/>
    <x v="1"/>
    <x v="7"/>
    <m/>
    <x v="2"/>
    <x v="10"/>
    <x v="0"/>
    <x v="0"/>
    <s v="B-LGA"/>
    <m/>
    <m/>
    <m/>
    <s v="Focus directly natural persons"/>
    <s v="Limited-risk"/>
    <s v=" 0 Confident"/>
    <m/>
    <m/>
    <s v="Predictive Analytics, Simulation and Data Visualisation"/>
    <x v="0"/>
    <x v="6"/>
    <x v="0"/>
    <m/>
    <m/>
    <m/>
    <s v="G2C"/>
    <s v="Historical Data"/>
    <s v="Historical Data"/>
    <s v="Public Services and engagement"/>
    <m/>
    <x v="0"/>
    <s v="Transformative / Radical"/>
    <s v="Improved Public Service"/>
    <m/>
    <m/>
    <s v="x"/>
    <s v="x"/>
    <m/>
    <b v="0"/>
    <b v="0"/>
    <m/>
    <m/>
    <m/>
    <m/>
    <m/>
    <m/>
    <m/>
    <b v="0"/>
    <m/>
    <m/>
    <m/>
    <s v="https://automatingsociety.algorithmwatch.org/report2020/belgium/"/>
    <s v="validated"/>
    <x v="0"/>
  </r>
  <r>
    <n v="708"/>
    <s v="AIWT6-708"/>
    <s v="Taxation and the automatization of property evaluation"/>
    <s v=" "/>
    <m/>
    <s v="For years, and with varying degrees of success, the Danish government has tried to centralize and automate tax administration. Attempts to centralize and automate tax collection in 2005 with EFI (Et Fælles Inddrivelsessystem or One Shared Tax collection system) failed, and EFI was shelved in 2015 (Alfter, 2019, 51). A new system, to collect billions of Danish crowns owed by taxpayers, was expected to be finalized by mid-2019, however, in September 2019, the Auditors of the Danish Parliament, Rigsrevision, published a critical report indicating that tax collection would only be fully up and running by the end of 2020, or later (Rigsrevisionen, 2019)._x000a__x000a_Missing out on collecting billions of Danish crowns in tax revenue, however, is just one of several automatization concerns on the table of every new minister of finance. One heated discussion is about automatizing the estimation of property values – particularly in a context where housing costs are growing significantly in the capital and near larger cities while they are dropping elsewhere, thus affecting property owners in a country where large parts of the population own their own home._x000a__x000a_Passed in 2017, the Ejendomsvurderingslov (law on property assessment, 2017) states that automatic real estate valuation assessment will become standard practice. In preparation for the law, this fully automated system was described as “machine assessments” (Motzfeldt &amp; Abkenar, 2019, p. 36-37). The system is set to include “sales prices related to the neighborhood, location and size. Sales price levels are adjusted to take into account the distance to forests and recreation areas, schools, streets, railways”. The system will also take into account whether or not there is the possibility to build on the surrounding terrain and whether or not ground pollution is an issue (Motzfeldt &amp; Abkenar, 2019, p. 37). A total of 19 parameters will be used to automatically calculate property value (Version2 Editorial, 2019). A preparatory committee prepared an analysis to guide the government ahead of the legislation. The committee followed the overall line to move from “subjective to objective” assessments, from human to digital assessments, and from manual to automatic administration, to improve assessments and lower administration costs (Engbergudvalget, 2014, p. 68-69). While it does not explicitly mention it, this model uses a level of machine learning to develop a “statistical predictive model” (Motzfeldt &amp; Abkenar, 2019, p. 37). Furthermore, the overall assumption of the preparatory committee was that machine assessments were more objective than human assessments, where human assessments are considered subjective._x000a__x000a_As with many other systems, the automated property assessment system has been significantly delayed. Along the way, fears surfaced that it did not comply with Danish administrative law (Mølsted, 2018). It also proved to be more expensive than the estimate in the initial report regarding the cost of a property valuation calculated by a human (Motzfeldt, 2019-2). This project, and other problematic attempts by the Danish tax authorities to incorporate IT projects, have been described as “the ministers’ (…) IT-phantoms” (Version2 Editorial, 2019). The law to assess property values allows a variation of 40% in the value of a given property – 20% either side of the price calculated by the system – “and one does not need to hold a PhD in human behavior to predict that this will lead to protests if or when the system comes into use. Worst case we will see headlines that two newly built and identical houses will be taxed very differently. Could we blame citizens if they ask critical questions why they had to spend billions for a system with such a low level of precision” (Motzfeldt, 2019-2)."/>
    <x v="0"/>
    <x v="9"/>
    <s v="DK"/>
    <s v="Danish Tax Authority"/>
    <x v="0"/>
    <x v="1"/>
    <x v="1"/>
    <x v="1"/>
    <x v="7"/>
    <m/>
    <x v="4"/>
    <x v="5"/>
    <x v="0"/>
    <x v="0"/>
    <s v="B-LGA"/>
    <s v="6-LawEnforcement"/>
    <s v="6a-LawEnforcement-riskassess_np"/>
    <m/>
    <s v="Focus directly natural persons"/>
    <s v="High-risk"/>
    <s v=" 0 Confident"/>
    <m/>
    <m/>
    <s v="Expert and Rule based Systems, Algorithmic Decision Making"/>
    <x v="3"/>
    <x v="7"/>
    <x v="0"/>
    <m/>
    <m/>
    <m/>
    <s v="G2G"/>
    <s v="Dynamic Data"/>
    <s v="Streaming Data"/>
    <s v="Public Services and engagement"/>
    <m/>
    <x v="0"/>
    <m/>
    <b v="0"/>
    <m/>
    <m/>
    <m/>
    <m/>
    <m/>
    <s v="Improved Administration Efficency"/>
    <s v="Improved Administrative Efficiency"/>
    <m/>
    <m/>
    <s v="x"/>
    <m/>
    <m/>
    <m/>
    <m/>
    <b v="0"/>
    <m/>
    <m/>
    <m/>
    <s v="https://automatingsociety.algorithmwatch.org/report2020/denmark/"/>
    <s v="validated"/>
    <x v="0"/>
  </r>
  <r>
    <n v="709"/>
    <s v="AIWT6-709"/>
    <s v="Exam control in schools: fighting fraud or profiling students?_x000a_"/>
    <s v=" "/>
    <s v="E-mail automating-society@algorithmwatch.org Phone +49 30 99 40 49 001"/>
    <s v="You try to control me, I outsmart you. This was the logic of a Danish high school student who, in a post on Github, described how to disable a digital exam monitor (Schou, 2019). The move was part of massive protests by the students against The Digital Exam Monitor, developed by the Danish Ministry of Education (Den Digitale Prøvevagt), and which was set to roll out in spring 2019. Following the protests against this surveillance, which included copies of the clipboard, active websites in four browsers, a key logger, a screen dump every minute, or whenever an active window changed, detection of virtual machines in the background, a list of all active programs, various unique IDs, etc.) (Møller Kjemtrup, 2019), the ministry of education put the tool on hold (Undervisningsministeriet, 2019). Yet under the new social democrat government, students continue to ask the authorities to shelve it entirely (Mejlgaard, 2019). Meanwhile, another tool that uses machine learning to detect exam fraud has been developed at Copenhagen University. This move stirred new controversies and fears about student profiling in 2019. In 2014, high school software provider Macom supplied a tool called Lectio, which operated as an early detection system to trace students in danger of dropping out (Copenha- gen University, 2014). The tool was developed by university students and based upon information gathered through the administration and communication system used by 9 out of 10 Danish high schools, according to Macom and media reports. However, use of the algorithm was stopped about a week after it was introduced. The data used to develop it had been handed to a third party – the university and its master’s students – without permission from the high schools (Møllerhøj, 2015). More recently, in May 2019, a group at the same department of Copenhagen University published a machine learning system by the name of Ghostwriter. The developers said that it could be used to trace the writing style of students in assignments and that it could detect with some certainty, whether or not a student had submitted a text written by someone else. The aim of Ghostwriter was to fight exam fraud, but (the university wrote in a press release) that the model could also be applied elsewhere to detect texts written in an unusual style (Copenhagen University, 2019). The machine learning was based upon 130,000 student assignments held in the Lectio system by Macom. The ensuing controversy between the high schools, the university professor, and the director of Macom focused on a breach of contract related to the handling of the students’ data: “We feel unsafe when the data handling agreement is not respected,” a representative of the high schools stated to online technology news website Version2, (Bang Frederiksen, 2019-1; Bang Frederiksen, 2019-2; Bang Frederiksen, 2019-3)."/>
    <x v="0"/>
    <x v="9"/>
    <s v="DK"/>
    <s v="Danish Ministry of Education"/>
    <x v="0"/>
    <x v="9"/>
    <x v="29"/>
    <x v="1"/>
    <x v="2"/>
    <m/>
    <x v="0"/>
    <x v="0"/>
    <x v="0"/>
    <x v="0"/>
    <s v="A-MLA"/>
    <s v="3-Education"/>
    <s v="3b-Education-students"/>
    <m/>
    <m/>
    <s v="High-risk"/>
    <s v=" 0 Confident"/>
    <m/>
    <s v="yes"/>
    <s v="Machine Learning, Deep Learning"/>
    <x v="3"/>
    <x v="7"/>
    <x v="0"/>
    <m/>
    <m/>
    <m/>
    <s v="G2G"/>
    <s v="Dynamic Data"/>
    <s v="Streaming Data"/>
    <s v="Business intelligence"/>
    <m/>
    <x v="0"/>
    <m/>
    <b v="0"/>
    <m/>
    <m/>
    <m/>
    <m/>
    <m/>
    <s v="Improved Administration Efficency"/>
    <s v="Improved Administrative Efficiency"/>
    <m/>
    <m/>
    <s v="x"/>
    <m/>
    <m/>
    <m/>
    <m/>
    <b v="0"/>
    <m/>
    <m/>
    <m/>
    <s v="https://automatingsociety.algorithmwatch.org/report2020/denmark/"/>
    <s v="validated"/>
    <x v="0"/>
  </r>
  <r>
    <n v="710"/>
    <s v="AIWT6-710"/>
    <s v="The Youth Guarantee Support System (YGSS) to identifying young people not in education or employment"/>
    <s v=" "/>
    <m/>
    <s v="Since 2018, municipal governments in Estonia have been able to use a tool called The Youth Guarantee Support System (YGSS) (Mis on noortegarantii tugisüsteem? – Tööelu.ee o. J.). This tool helps case managers (social workers, child protection officers, youth workers, etc.) identify young people aged 16-26 who are not in education, employment or training (NEET). It is used to support them when they need to return to education or enter the labor market. Case managers of the Youth Guarantee Support System or the municipal government employees can see information about young people living in their specific locality. However, up until now, not all of the municipalities have joined the program. In order to join, the municipal governments have to send an application to the Municipal Government Information System for Social Services and Benefits (STAR). The case managers or municipal government employees are then shown a list in the STAR system of all the NEET youth who are registered as residents in a specific municipal area and who – according to other registry data – need help. This information is based on data from nine different registries, creating, therefore, a very comprehensive dataset that includes information on the young person’s address, email, phone number, educational background, and if they studied in Estonian or Russian. Young people have the right to forbid the analysis by a case manager, and in cases where the data is processed, young people must give their consent.  The case manager then contacts the young people identified by the system and a letter or an SMS is sent to each person asking them to complete a survey. The Youth Guarantee Support System Request is automatically triggered twice a year (15.03 and 15.10)."/>
    <x v="0"/>
    <x v="3"/>
    <s v="EE"/>
    <s v="Various municipalities in Estonia"/>
    <x v="4"/>
    <x v="0"/>
    <x v="0"/>
    <x v="1"/>
    <x v="1"/>
    <m/>
    <x v="4"/>
    <x v="7"/>
    <x v="0"/>
    <x v="0"/>
    <s v="B-LGA"/>
    <s v="5-Services&amp;Benefits"/>
    <s v="5a-Services&amp;Benefits-eligibility_np"/>
    <m/>
    <s v="Focus directly natural persons"/>
    <s v="High-risk"/>
    <s v=" 0 Confident"/>
    <m/>
    <m/>
    <s v="AI-empowered Knowledge Management"/>
    <x v="2"/>
    <x v="9"/>
    <x v="0"/>
    <m/>
    <m/>
    <m/>
    <s v="G2G"/>
    <s v="Historical Data"/>
    <s v="Historical Data"/>
    <s v="Public Services and engagement"/>
    <m/>
    <x v="0"/>
    <m/>
    <b v="0"/>
    <m/>
    <m/>
    <m/>
    <m/>
    <m/>
    <s v="Improved Administration Efficency"/>
    <s v="Improved Administrative Efficiency"/>
    <m/>
    <m/>
    <s v="x"/>
    <m/>
    <m/>
    <m/>
    <m/>
    <b v="0"/>
    <m/>
    <m/>
    <m/>
    <s v="https://automatingsociety.algorithmwatch.org/report2020/estonia/"/>
    <s v="validated"/>
    <x v="0"/>
  </r>
  <r>
    <n v="711"/>
    <s v="AIWT6-711"/>
    <s v="Prediction model for the healthcare needs of patients with chronic illnesses"/>
    <s v=" "/>
    <m/>
    <s v="he EHIF has been cooperating with the World Bank since 2014. The pilot was created by the World Bank with the involvement of the Estonian Health Insurance Fund. Costa Rica is also involved in the project by allowing access to its medical billing database (to look at clinical/socio-economic data not included in EHIF databases)._x000a__x000a_The pilot was officially launched in January 2017. Throughout the pilot, family practitioners joined a series of webinars, led by the local pilot coordinator (World Bank consultant), to reinforce and refresh the initial training. This solution contributes to the empowerment of primary care and also helps find the best algorithm to predict which patients with selected diagnoses are likely to be admitted to the hospital. The solution first identifies certain medical conditions/diagnoses in the EHIF’s medical invoice data- base. It then provides a practical model for family physicians to predict which patients are more likely to be admitted to the hospital or suffer other health problems. _x000a_"/>
    <x v="0"/>
    <x v="3"/>
    <s v="EE"/>
    <s v="Estonian Health Insurance Fund"/>
    <x v="0"/>
    <x v="4"/>
    <x v="21"/>
    <x v="1"/>
    <x v="3"/>
    <m/>
    <x v="2"/>
    <x v="10"/>
    <x v="0"/>
    <x v="0"/>
    <s v="B-LGA"/>
    <m/>
    <m/>
    <s v="12-ClinicalUse"/>
    <m/>
    <s v="High-risk"/>
    <s v=" 0 Confident"/>
    <s v="A11-Medical devices, Reg. (EU) 2017/745"/>
    <m/>
    <s v="Predictive Analytics, Simulation and Data Visualisation"/>
    <x v="2"/>
    <x v="12"/>
    <x v="0"/>
    <m/>
    <m/>
    <m/>
    <s v="G2C"/>
    <s v="Historical Data"/>
    <s v="Historical Data"/>
    <s v="Public Services and engagement"/>
    <m/>
    <x v="0"/>
    <m/>
    <s v="Improved Public Service"/>
    <m/>
    <m/>
    <s v="x"/>
    <s v="x"/>
    <m/>
    <b v="0"/>
    <b v="0"/>
    <m/>
    <m/>
    <m/>
    <m/>
    <m/>
    <m/>
    <m/>
    <b v="0"/>
    <m/>
    <m/>
    <m/>
    <s v="https://automatingsociety.algorithmwatch.org/report2020/estonia/"/>
    <s v="validated"/>
    <x v="0"/>
  </r>
  <r>
    <n v="712"/>
    <s v="AIWT6-712"/>
    <s v="Checking of data Estonian Unemployment Insurance Fund"/>
    <s v=" "/>
    <s v="E-mail automating-society@algorithmwatch.org Phone +49 30 99 40 49 001"/>
    <s v="Estonia’s Unemployment Insurance Fund (EUIF) increasingly uses different automated solutions in its everyday work. After a citizen registers on the Unemployment Insurance Fund website as unemployed, the data is checked and, if it is correct, the citizen is then registered as unemployed. In the background, the system uses AI to check an applicant’s data in different databases. It then decides which document to send to the applicant."/>
    <x v="0"/>
    <x v="3"/>
    <s v="EE"/>
    <s v="Estonia Unemployment Insurance Fund (EUIF)"/>
    <x v="0"/>
    <x v="0"/>
    <x v="0"/>
    <x v="1"/>
    <x v="0"/>
    <m/>
    <x v="4"/>
    <x v="5"/>
    <x v="0"/>
    <x v="0"/>
    <s v="B-LGA"/>
    <s v="4-Employement"/>
    <s v="4a-Employement-recruit"/>
    <m/>
    <m/>
    <s v="High-risk"/>
    <s v=" 0 Confident"/>
    <m/>
    <m/>
    <s v="Expert and Rule based Systems, Algorithmic Decision Making"/>
    <x v="3"/>
    <x v="7"/>
    <x v="0"/>
    <m/>
    <m/>
    <m/>
    <s v="G2G"/>
    <s v="Historical Data"/>
    <s v="Historical Data"/>
    <s v="Public Services and engagement"/>
    <m/>
    <x v="0"/>
    <m/>
    <b v="0"/>
    <m/>
    <m/>
    <m/>
    <m/>
    <m/>
    <s v="Improved Administration Efficency"/>
    <s v="Improved Administrative Efficiency"/>
    <m/>
    <m/>
    <s v="x"/>
    <s v="x"/>
    <m/>
    <m/>
    <m/>
    <b v="0"/>
    <m/>
    <m/>
    <m/>
    <s v="https://automatingsociety.algorithmwatch.org/report2020/estonia/"/>
    <s v="validated"/>
    <x v="0"/>
  </r>
  <r>
    <n v="713"/>
    <s v="AIWT6-713"/>
    <s v="Checking entitlement of umemployment aid "/>
    <s v=" "/>
    <m/>
    <s v="Estonia’s Unemployment Insurance Fund (EUIF)  uses ADM to decide what a person is entitled to, including what amount of unemployment aid or unemployment insurance aid, and for how long.  50% of those decisions are made entirely through AI_x000a_"/>
    <x v="0"/>
    <x v="3"/>
    <s v="EE"/>
    <s v="Estonia Unemployment Insurance Fund (EUIF)"/>
    <x v="0"/>
    <x v="0"/>
    <x v="0"/>
    <x v="1"/>
    <x v="0"/>
    <m/>
    <x v="0"/>
    <x v="0"/>
    <x v="0"/>
    <x v="0"/>
    <s v="A-MLA"/>
    <s v="4-Employement"/>
    <s v="4a-Employement-recruit"/>
    <m/>
    <m/>
    <s v="High-risk"/>
    <s v=" 0 Confident"/>
    <m/>
    <m/>
    <s v="Machine Learning, Deep Learning"/>
    <x v="5"/>
    <x v="10"/>
    <x v="0"/>
    <m/>
    <m/>
    <m/>
    <s v="G2G"/>
    <s v="Historical Data"/>
    <s v="Historical Data"/>
    <s v="Adjudication"/>
    <m/>
    <x v="0"/>
    <m/>
    <b v="0"/>
    <m/>
    <m/>
    <m/>
    <m/>
    <m/>
    <s v="Improved Administration Efficency"/>
    <s v="Improved Administrative Efficiency"/>
    <s v="x"/>
    <m/>
    <m/>
    <m/>
    <m/>
    <m/>
    <m/>
    <b v="0"/>
    <m/>
    <m/>
    <m/>
    <s v="https://automatingsociety.algorithmwatch.org/report2020/estonia/"/>
    <s v="validated"/>
    <x v="0"/>
  </r>
  <r>
    <n v="714"/>
    <s v="AIWT6-714"/>
    <s v="Automatic identification of individual risk factors in social care and healthcare "/>
    <s v=" "/>
    <m/>
    <s v="In October 2019, the Japanese multinational IT service provider, Fujitsu, announced that it was developing an AI solution for South Karelia’s social care and healthcare district (known by its Finnish acronym Eksote). The project employs machine learning methods with the aim of helping Eksote identify factors underlying social exclusion of young adults, as well as predicting associated risks. With the predictive model, social and healthcare professionals will be provided an overview of risk factors. According to Fujitsu’s press release, the model identifies some 90% of young adults susceptible to social exclusion. In practical terms, the model that is being used is derived from pseudonymized data taken from the use of Eksote’s services by young adults, and it uses this data to predict social exclusion outcomes defined by Eksote’s professionals. According to Eksote, the legislation on the secondary and combined use of healthcare data makes it possible to use only non-identifiable, pseudonymized data. This means that Fujitsu’s model cannot be used to identify individual young adults considered to be at risk of social exclusion; rather, the model produces a list of risk factors on a general level. The next step in the project is to examine whether it is possible, under the current legislation, to set up a consent-based system: a client’s consent would be asked for before using the predictive model on their individual data when they, for example, have an appointment with a social care or healthcare professional. "/>
    <x v="2"/>
    <x v="7"/>
    <s v="FI"/>
    <s v="Eksote"/>
    <x v="4"/>
    <x v="4"/>
    <x v="21"/>
    <x v="6"/>
    <x v="7"/>
    <m/>
    <x v="0"/>
    <x v="0"/>
    <x v="0"/>
    <x v="0"/>
    <s v="A-MLA"/>
    <m/>
    <m/>
    <s v="14-SocialAssistance"/>
    <s v="Focus directly natural persons"/>
    <s v="Limited-risk"/>
    <s v=" 0 Confident"/>
    <m/>
    <m/>
    <s v="Predictive Analytics, Simulation and Data Visualisation"/>
    <x v="2"/>
    <x v="12"/>
    <x v="0"/>
    <m/>
    <m/>
    <m/>
    <s v="G2C"/>
    <s v="Historical Data"/>
    <s v="Historical Data"/>
    <s v="Public Services and engagement"/>
    <m/>
    <x v="0"/>
    <m/>
    <s v="Improved Public Service"/>
    <s v="x"/>
    <m/>
    <m/>
    <s v="x"/>
    <m/>
    <b v="0"/>
    <b v="0"/>
    <m/>
    <m/>
    <m/>
    <m/>
    <m/>
    <m/>
    <m/>
    <b v="0"/>
    <m/>
    <m/>
    <m/>
    <s v="https://automatingsociety.algorithmwatch.org/report2020/finland/"/>
    <s v="validated"/>
    <x v="0"/>
  </r>
  <r>
    <n v="715"/>
    <s v="AIWT6-715"/>
    <s v="Predicting youth problems - Identifying youth problems and providing support "/>
    <s v=" "/>
    <m/>
    <s v=" In June 2018, Eksote announced that it had developed, in collaboration with the Finnish IT firm, Avaintec, an AI model to predict problems experienced by children and the youth. The aim was to identify problems early on, so that an intervention could be made and support provided to families sooner rather than later. Much like in the 2019 project on young adults and social exclusion, this model was based on explicitly defined undesired “endpoints”: low-grade averages, disciplinary interventions at school, high-class non-attendance figures, being taken into custody, acceptance into psychiatric care, and substance abuse. The model made use of data gathered from the IT systems of maternity clinics, kindergartens, schools, healthcare, and mental healthcare providers, as well as social services – e.g., it combined data from different administrative branches, namely social care, healthcare, and education. The outcome was the identification of a total of 1340 risk factors, ranging from bad teeth in children, to parents missing maternity clinic appointments, to the child’s siblings bullying others at school. These examples also give an idea of the kinds of data that were employed when making predictions. Ideally, the model would make it possible to continuously keep track of risk factors of individual children."/>
    <x v="2"/>
    <x v="7"/>
    <s v="FI"/>
    <s v="Eksote"/>
    <x v="4"/>
    <x v="0"/>
    <x v="8"/>
    <x v="6"/>
    <x v="1"/>
    <m/>
    <x v="2"/>
    <x v="10"/>
    <x v="0"/>
    <x v="0"/>
    <s v="B-LGA"/>
    <m/>
    <m/>
    <m/>
    <s v="Focus directly natural persons"/>
    <s v="Limited-risk"/>
    <s v=" 0 Confident"/>
    <m/>
    <m/>
    <s v="Predictive Analytics, Simulation and Data Visualisation"/>
    <x v="2"/>
    <x v="12"/>
    <x v="0"/>
    <m/>
    <m/>
    <m/>
    <s v="G2C"/>
    <s v="Historical Data"/>
    <s v="Historical Data"/>
    <s v="Public Services and engagement"/>
    <m/>
    <x v="0"/>
    <m/>
    <s v="Improved Public Service"/>
    <m/>
    <s v="x"/>
    <s v="x"/>
    <s v="x"/>
    <m/>
    <b v="0"/>
    <b v="0"/>
    <m/>
    <m/>
    <m/>
    <m/>
    <m/>
    <m/>
    <m/>
    <b v="0"/>
    <m/>
    <m/>
    <m/>
    <s v="https://automatingsociety.algorithmwatch.org/report2020/finland/"/>
    <s v="validated"/>
    <x v="0"/>
  </r>
  <r>
    <n v="716"/>
    <s v="AIWT6-716"/>
    <s v="Face recognition at schools - Face recognition at the building’s entrance"/>
    <s v="https://automatingsociety.algorithmwatch.org/report2020/france/"/>
    <m/>
    <s v="The two largest southern cities of Nice and Marseille, proposed that some high schools should introduce face recognition at the building’s entrance. Under the plan, students would pass a face check prior to entering their high school. The program was to be funded and implemented by Cisco, a US company. The project is on hold after the French data protection authority considered it  illegal"/>
    <x v="3"/>
    <x v="11"/>
    <s v="FR"/>
    <s v="Nice and Marseille"/>
    <x v="4"/>
    <x v="9"/>
    <x v="32"/>
    <x v="0"/>
    <x v="2"/>
    <m/>
    <x v="5"/>
    <x v="6"/>
    <x v="1"/>
    <x v="0"/>
    <s v="A-MLA"/>
    <s v="1-Biometrics"/>
    <s v="1-Biometrics"/>
    <m/>
    <m/>
    <s v="High-risk"/>
    <s v=" 0 Confident"/>
    <m/>
    <m/>
    <s v="Computer Vision and Identity Recognition"/>
    <x v="3"/>
    <x v="8"/>
    <x v="0"/>
    <m/>
    <m/>
    <m/>
    <s v="G2C"/>
    <s v="Dynamic Data"/>
    <s v="Dynamic Data"/>
    <s v="Enforcement"/>
    <m/>
    <x v="0"/>
    <s v="Incremental / Technical Change"/>
    <s v="Improved Public Service"/>
    <m/>
    <m/>
    <s v="x"/>
    <m/>
    <m/>
    <b v="0"/>
    <b v="0"/>
    <m/>
    <m/>
    <m/>
    <m/>
    <m/>
    <m/>
    <m/>
    <b v="0"/>
    <m/>
    <m/>
    <m/>
    <s v="https://automatingsociety.algorithmwatch.org/report2020/finland/"/>
    <s v="validated"/>
    <x v="0"/>
  </r>
  <r>
    <n v="717"/>
    <s v="AIWT6-717"/>
    <s v="Suspicious sound detection Saint-Étienne"/>
    <s v=" "/>
    <m/>
    <s v="In Saint-Étienne (pop. 175,000), the city planned to deploy microphones in order to automatically detect suspicious sounds. The project was to be implemented in a poor neighborhood, in coordination with CCTV cameras and an autonomous drone equipped with a camera. The plan was to register all “suspicious” sounds, including things like gunshots but also electric drills, sprays, and whistles (Tesquet, 2019 ; La Quadrature, 2019)._x000a_The project is on hold after the French data protection authority considered it  illegal. The Saint-Étienne microphones would infringe on the privacy of citizens deemed disproportionate, they said (Hourdeaux, 2019a)._x000a_"/>
    <x v="3"/>
    <x v="11"/>
    <s v="FR"/>
    <s v="Saint-Étienne"/>
    <x v="4"/>
    <x v="5"/>
    <x v="24"/>
    <x v="0"/>
    <x v="2"/>
    <m/>
    <x v="5"/>
    <x v="9"/>
    <x v="1"/>
    <x v="0"/>
    <s v="A-MLA"/>
    <m/>
    <m/>
    <s v="15-VideoSurveillance"/>
    <s v="Focus directly natural persons"/>
    <s v="Limited-risk"/>
    <s v=" 0 Confident"/>
    <m/>
    <m/>
    <s v="Audio Processing"/>
    <x v="3"/>
    <x v="11"/>
    <x v="0"/>
    <m/>
    <m/>
    <m/>
    <s v="G2G"/>
    <s v="Dynamic Data"/>
    <s v="Streaming Data"/>
    <s v="Enforcement"/>
    <m/>
    <x v="0"/>
    <s v="Incremental / Technical Change"/>
    <b v="0"/>
    <m/>
    <m/>
    <m/>
    <m/>
    <m/>
    <s v="Improved Administration Efficency"/>
    <s v="Improved Administrative Efficiency"/>
    <m/>
    <s v="x"/>
    <m/>
    <s v="x"/>
    <m/>
    <m/>
    <m/>
    <b v="0"/>
    <m/>
    <m/>
    <m/>
    <s v="https://automatingsociety.algorithmwatch.org/report2020/france/"/>
    <s v="validated"/>
    <x v="0"/>
  </r>
  <r>
    <n v="718"/>
    <s v="AIWT6-718"/>
    <s v="RADAAR-iTE Predictive policing - risk assessment of militant Salafitsts "/>
    <s v=" "/>
    <m/>
    <s v="Since 2017, the Bundeskriminalamt (Federal Crime Agency, BKA) has used the risk-assessment tool RADAR-iTE (Bundeskriminalamt, 2017) to sort “militant Salafists” into three threat levels (high, conspicuous, and moderate). The system was developed in cooperation with the Department of Forensic Psychology at the University of Konstanz. In order to assess a person already known to the authorities, the caseworker fills in a standardized questionnaire about the “observable behavior” of the subject, drawing on data the police previously gathered on the person and everything the police is legally authorized to access. Once the results of the corresponding threat levels are provided, the caseworker (or the respective department) decides what action to take._x000a_"/>
    <x v="0"/>
    <x v="1"/>
    <s v="DE"/>
    <s v="Bundeskriminalamt (Federal Crime Agency, BKA)"/>
    <x v="0"/>
    <x v="5"/>
    <x v="9"/>
    <x v="1"/>
    <x v="5"/>
    <m/>
    <x v="2"/>
    <x v="10"/>
    <x v="0"/>
    <x v="0"/>
    <s v="B-LGA"/>
    <s v="6-LawEnforcement"/>
    <s v="6a-LawEnforcement-riskassess_np"/>
    <m/>
    <m/>
    <s v="High-risk"/>
    <s v=" 0 Confident"/>
    <m/>
    <m/>
    <s v="Predictive Analytics, Simulation and Data Visualisation"/>
    <x v="3"/>
    <x v="7"/>
    <x v="0"/>
    <m/>
    <m/>
    <m/>
    <s v="G2C"/>
    <s v="Historical Data"/>
    <s v="Historical Data"/>
    <s v="Enforcement"/>
    <m/>
    <x v="0"/>
    <m/>
    <s v="Improved Public Service"/>
    <m/>
    <m/>
    <s v="x"/>
    <m/>
    <m/>
    <b v="0"/>
    <b v="0"/>
    <m/>
    <m/>
    <m/>
    <m/>
    <m/>
    <m/>
    <m/>
    <b v="0"/>
    <m/>
    <m/>
    <m/>
    <s v="https://automatingsociety.algorithmwatch.org/report2020/germany/"/>
    <s v="validated"/>
    <x v="0"/>
  </r>
  <r>
    <n v="719"/>
    <s v="AIWT6-719"/>
    <s v="PRECOBS - Predictive policing in German administrations"/>
    <s v=" "/>
    <m/>
    <s v="In Bavaria, the tool PRECOBS (Institut für musterbasierte Prognosetechnik, 2018) calculates where burglaries are most likely to occur, however, the same software was discontinued in Baden Wurttemberg in 2019 due to data quality issues (Mayer, 2019). In the field of burglary prevention, the state of Hesse deploys the KLB-operativ forecast tool (Polizei Hessen, 2017), and Berlin uses KrimPro (Dinger, 2019). Both of these tools analyze data to identify where a potential break-in is most likely to occur. Based on IBM products, North Rhine-Westphalia developed SKALA (Polizei Nordrhein-Westfahlen, 2020), while Lower Saxony uses PreMAP (Niedersächsisches Ministerium für Inneres und Sport, 2018); these two tools make predictions about burglary hot spots, which the police incorporate into action plans._x000a_"/>
    <x v="2"/>
    <x v="1"/>
    <s v="DE"/>
    <s v="Baden Wurttemberg, Hesse,  Berlin and  North Rhine-Westphalia"/>
    <x v="4"/>
    <x v="5"/>
    <x v="9"/>
    <x v="4"/>
    <x v="1"/>
    <n v="2018"/>
    <x v="2"/>
    <x v="10"/>
    <x v="0"/>
    <x v="0"/>
    <s v="B-LGA"/>
    <s v="6-LawEnforcement"/>
    <s v="6a-LawEnforcement-riskassess_np"/>
    <m/>
    <m/>
    <s v="High-risk"/>
    <s v=" 0 Confident"/>
    <m/>
    <m/>
    <s v="Predictive Analytics, Simulation and Data Visualisation"/>
    <x v="3"/>
    <x v="7"/>
    <x v="0"/>
    <m/>
    <m/>
    <m/>
    <s v="G2C"/>
    <s v="Historical Data"/>
    <s v="Historical Data"/>
    <s v="Enforcement"/>
    <m/>
    <x v="0"/>
    <m/>
    <s v="Improved Public Service"/>
    <m/>
    <m/>
    <s v="x"/>
    <s v="x"/>
    <m/>
    <b v="0"/>
    <b v="0"/>
    <m/>
    <m/>
    <m/>
    <m/>
    <m/>
    <m/>
    <m/>
    <b v="0"/>
    <m/>
    <m/>
    <m/>
    <s v="https://automatingsociety.algorithmwatch.org/report2020/germany/"/>
    <s v="validated"/>
    <x v="0"/>
  </r>
  <r>
    <n v="720"/>
    <s v="AIWT6-720"/>
    <s v="AI to combat child pornography online"/>
    <s v="https://www.dw.com/en/germany-new-ai-microsoft-combat-child-porn/a-49899882_x000a_https://news.microsoft.com/de-de/ki-im-einsatz-gegen-kinderpornografie/"/>
    <m/>
    <s v="An AI tool to identify pornographic images of children was developed in a collaboration between (Richter, 2019) Microsoft and the Ministry of Justice of the State of North Rhine-Westphalia, the Zentral- und Ansprechstelle Cybercrime (Contact Office for Cyber Crime, ZAC NRW) based in the department of public prosecution in Cologne. In order to comply with strict regulations related to data and child protection, software is used to blur images in police investigations on the police servers in Germany before they are uploaded to Microsoft servers in a non-identifiable way. In the cloud, algorithms analyze the images for pornographic content, identify the faces of victims and abusers and compare them to existing profiles stored in a database. These results are returned to the police for further analysis. This software aims to reduce the workload and mental strain police endure while investigating child abuse._x000a_"/>
    <x v="2"/>
    <x v="1"/>
    <s v="DE"/>
    <s v="the Zentral- und Ansprechstelle Cybercrime (Contact Office for Cyber Crime, ZAC NRW)"/>
    <x v="4"/>
    <x v="5"/>
    <x v="9"/>
    <x v="1"/>
    <x v="2"/>
    <m/>
    <x v="5"/>
    <x v="6"/>
    <x v="1"/>
    <x v="0"/>
    <s v="A-MLA"/>
    <s v="6-LawEnforcement"/>
    <s v="6e-LawEnforcement-predictcrime"/>
    <m/>
    <s v="Focus directly natural persons"/>
    <s v="High-risk"/>
    <s v=" 0 Confident"/>
    <m/>
    <m/>
    <s v="Computer Vision and Identity Recognition"/>
    <x v="3"/>
    <x v="7"/>
    <x v="0"/>
    <m/>
    <m/>
    <m/>
    <s v="G2G"/>
    <s v="Historical Data"/>
    <s v="Historical Data"/>
    <s v="Enforcement"/>
    <m/>
    <x v="0"/>
    <m/>
    <b v="0"/>
    <m/>
    <m/>
    <m/>
    <m/>
    <m/>
    <s v="Improved Administration Efficency"/>
    <s v="Improved Administrative Efficiency"/>
    <m/>
    <s v="x"/>
    <m/>
    <s v="x"/>
    <m/>
    <m/>
    <m/>
    <b v="0"/>
    <m/>
    <m/>
    <m/>
    <s v="https://automatingsociety.algorithmwatch.org/report2020/germany/"/>
    <s v="validated"/>
    <x v="0"/>
  </r>
  <r>
    <n v="721"/>
    <s v="AIWT6-721"/>
    <s v="Suicide Prevention in Jail - Detecting of suspicious objects in a cell"/>
    <s v=" "/>
    <m/>
    <s v="In 2019, the Ministry of Justice of the State of North Rhine-Westphalia launched a program aimed at preventing suicide in jail. The ministry employed the Chemnitz-based firm FusionSystems GmbH  to build a video surveillance system that can detect suspicious objects such as a knotted rope or a firelighter inside a cell and alert officers on duty. The system is supposed to be used on inmates who are categorized at a medium to high suicide risk level and it is meant to substitute the current in-person checks carried out at 15-minute intervals, which have been criticized because they potentially increase the emotional strain on inmates._x000a_"/>
    <x v="2"/>
    <x v="1"/>
    <s v="DE"/>
    <s v="Ministry of Justice of the State of North Rhine-Westphalia"/>
    <x v="4"/>
    <x v="5"/>
    <x v="24"/>
    <x v="6"/>
    <x v="2"/>
    <m/>
    <x v="5"/>
    <x v="6"/>
    <x v="1"/>
    <x v="0"/>
    <s v="A-MLA"/>
    <m/>
    <m/>
    <s v="15-VideoSurveillance"/>
    <s v="Focus directly natural persons"/>
    <s v="High-risk"/>
    <s v=" 0 Confident"/>
    <m/>
    <m/>
    <s v="Computer Vision and Identity Recognition"/>
    <x v="3"/>
    <x v="8"/>
    <x v="0"/>
    <m/>
    <m/>
    <m/>
    <s v="G2G"/>
    <s v="Historical Data"/>
    <s v="Historical Data"/>
    <s v="Enforcement"/>
    <m/>
    <x v="0"/>
    <m/>
    <b v="0"/>
    <m/>
    <m/>
    <m/>
    <m/>
    <m/>
    <s v="Improved Administration Efficency"/>
    <s v="Improved Administrative Efficiency"/>
    <m/>
    <s v="x"/>
    <m/>
    <s v="x"/>
    <m/>
    <m/>
    <m/>
    <b v="0"/>
    <m/>
    <m/>
    <m/>
    <s v="https://automatingsociety.algorithmwatch.org/report2020/germany/"/>
    <s v="validated"/>
    <x v="0"/>
  </r>
  <r>
    <n v="722"/>
    <s v="AIWT6-722"/>
    <s v="PRE-VIEW - Identification of international crisis"/>
    <s v=" "/>
    <m/>
    <s v="The Federal Foreign Office uses the data analytics tool PRE- VIEW– Prediction, Visualization, Early Warning (Auswärtiges Amt, 2019) to identify evolving international crises. The tool analyzes publicly available data related to current political, economic, and societal trends and conflicts in order to identify developing crises. According to the Federal Foreign Office, AI is used to process the data, which is then used to produce infographics and maps to help provide insights into the state of a particular conflict. Furthermore, trend analyses illustrate how political and societal developments may evolve. PREVIEW is deployed by the Federal Foreign Office’s Department S, which oversees international stabilization measures and crises engagement. The output also supports the civil servants in determining which steps to take next._x000a_"/>
    <x v="0"/>
    <x v="1"/>
    <s v="DE"/>
    <s v="Federal Foreign Office"/>
    <x v="0"/>
    <x v="5"/>
    <x v="50"/>
    <x v="1"/>
    <x v="1"/>
    <m/>
    <x v="2"/>
    <x v="10"/>
    <x v="0"/>
    <x v="0"/>
    <s v="B-LGA"/>
    <m/>
    <m/>
    <m/>
    <s v="Include automatic decision systems"/>
    <s v="Limited-risk"/>
    <s v="-3 Not Confident"/>
    <m/>
    <m/>
    <s v="Predictive Analytics, Simulation and Data Visualisation"/>
    <x v="2"/>
    <x v="4"/>
    <x v="0"/>
    <m/>
    <m/>
    <m/>
    <s v="G2C"/>
    <s v="Historical Data"/>
    <s v="Historical Data"/>
    <s v="Regulatory research, analysis and monitoring"/>
    <m/>
    <x v="0"/>
    <m/>
    <s v="Improved Public Service"/>
    <m/>
    <s v="x"/>
    <m/>
    <s v="x"/>
    <m/>
    <s v="Open Government Capabilities"/>
    <b v="0"/>
    <m/>
    <m/>
    <m/>
    <m/>
    <m/>
    <m/>
    <m/>
    <s v="Open government capabilities"/>
    <s v="x"/>
    <m/>
    <m/>
    <s v="https://automatingsociety.algorithmwatch.org/report2020/germany/"/>
    <s v="validated"/>
    <x v="0"/>
  </r>
  <r>
    <n v="723"/>
    <s v="AIWT6-723"/>
    <s v="Identity Check of Migrants - Analysis of content and language of phones "/>
    <s v=" "/>
    <m/>
    <s v="The Bundesamt für Migration und Flüchtlinge (Federal Office for Migration and Refugees, BAMF) has been using automated text and speech recognition systems to identify refugees since 2017. Agency employees can ask asylum seekers to give them access to their cell phone, tablet, or laptop to verify if they are telling the truth about where they come from. The agency has the ability to obtain all the data contained on the devices and run software on it. The software presents the employee with a limited overview of the content, which also includes language analysis of the text retrieved. According to the BAMF, both the software and the hardware was provided by the firm Atos SE, however, VICE Magazine found evidence,   that the mobile forensic technology firm MSAB was also involved. Another tool deployed by the BAMF aims to identify disguised dialects in speech. When an asylum seeker does not have a valid proof of ID, a two-minute voice recording of the person describing a picture in their mother tongue is analyzed by software, which then calculates a percentage of how close the speech comes to a certain dialect._x000a_"/>
    <x v="0"/>
    <x v="1"/>
    <s v="DE"/>
    <s v="Bundesamt für Migration und Flüchtlinge (Federal Office for Migration and Refugees, BAMF)"/>
    <x v="0"/>
    <x v="0"/>
    <x v="14"/>
    <x v="1"/>
    <x v="5"/>
    <m/>
    <x v="1"/>
    <x v="1"/>
    <x v="1"/>
    <x v="4"/>
    <s v="A-MLA"/>
    <s v="7-Migration"/>
    <s v="7c-Migration-authenticity_docs"/>
    <m/>
    <m/>
    <s v="High-risk"/>
    <s v=" 0 Confident"/>
    <m/>
    <m/>
    <s v="Natural Language Processing, Text Mining and Speech Analytics"/>
    <x v="2"/>
    <x v="4"/>
    <x v="0"/>
    <m/>
    <m/>
    <m/>
    <s v="G2C"/>
    <s v="Dynamic Data"/>
    <s v="Streaming Data"/>
    <s v="Enforcement"/>
    <m/>
    <x v="0"/>
    <m/>
    <s v="Improved Public Service"/>
    <s v="x"/>
    <m/>
    <m/>
    <s v="x"/>
    <m/>
    <b v="0"/>
    <b v="0"/>
    <m/>
    <m/>
    <m/>
    <m/>
    <m/>
    <m/>
    <m/>
    <b v="0"/>
    <m/>
    <m/>
    <m/>
    <s v="https://automatingsociety.algorithmwatch.org/report2020/germany/"/>
    <s v="validated"/>
    <x v="0"/>
  </r>
  <r>
    <n v="724"/>
    <s v="AIWT6-724"/>
    <s v="JUS-IT -  Child Care Service"/>
    <s v=" https://www.bszam.de/newsreader-fos-bos/jus-it-internet-statt-alte-akten.html"/>
    <s v="Staatliches Berufliches Schulzentrum Amberg_x000a_Raigeringer Straße 27_x000a_92224 Amberg_x000a_Tel.: 09621 10 50-00"/>
    <s v="Since 2012, the Behörde für Arbeit, Soziales, Familie und Integration (Agency for Labor, Social Affairs, Family and Integration) in Hamburg has been using a piece of software called JUS-IT (Behörde für Arbeit Soziales Familie und Integration, 2018) for the General Social Service, the Child Care Service and the Economic Help for Youths Programme. It is used to administer cases and automate payments and is equipped with interfaces that connect it to police reports and health insurance funds. The system is based on Cúram – a modular off-the-shelf IBM product that can be tailored for specific needs – which has been criticized for functioning inaccurately in Canada (Human Rights Watch, 2018). In 2018, an expert commission on child protection (BÜRGERSCHAFT DER FREIEN UND HANSESTADT HAMBURG, 2018)found that JUS-IT lengthens administrative processes, leaving less time for much-needed family visits. As a result, the commission recommends major revisions or a complete shutdown (Lasarzik, 2019) of the software._x000a__x000a_"/>
    <x v="3"/>
    <x v="1"/>
    <s v="DE"/>
    <s v="Behörde für Arbeit, Soziales, Familie und Integration (Agency for Labor, Social Affairs, Family and Integration)"/>
    <x v="4"/>
    <x v="0"/>
    <x v="8"/>
    <x v="3"/>
    <x v="1"/>
    <m/>
    <x v="4"/>
    <x v="5"/>
    <x v="0"/>
    <x v="0"/>
    <s v="B-LGA"/>
    <m/>
    <m/>
    <m/>
    <s v="Focus directly natural persons"/>
    <s v="Limited-risk"/>
    <s v=" 0 Confident"/>
    <m/>
    <m/>
    <s v="Expert and Rule based Systems, Algorithmic Decision Making"/>
    <x v="2"/>
    <x v="4"/>
    <x v="0"/>
    <m/>
    <m/>
    <m/>
    <s v="G2C"/>
    <s v="Historical Data"/>
    <s v="Historical Data"/>
    <s v="Adjudication"/>
    <m/>
    <x v="0"/>
    <m/>
    <s v="Improved Public Service"/>
    <m/>
    <m/>
    <m/>
    <s v="x"/>
    <m/>
    <b v="0"/>
    <b v="0"/>
    <m/>
    <m/>
    <m/>
    <m/>
    <m/>
    <m/>
    <m/>
    <b v="0"/>
    <m/>
    <m/>
    <m/>
    <s v="https://automatingsociety.algorithmwatch.org/report2020/germany/"/>
    <s v="validated"/>
    <x v="0"/>
  </r>
  <r>
    <n v="725"/>
    <s v="AIWT6-725"/>
    <s v="ALLEGRO - administer unemployment benefit"/>
    <s v=" "/>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x v="0"/>
    <x v="1"/>
    <s v="DE"/>
    <s v="Bundesagentur für Arbeit (Federal Labor Agency)"/>
    <x v="0"/>
    <x v="0"/>
    <x v="0"/>
    <x v="1"/>
    <x v="9"/>
    <m/>
    <x v="4"/>
    <x v="5"/>
    <x v="0"/>
    <x v="0"/>
    <s v="B-LGA"/>
    <s v="5-Services&amp;Benefits"/>
    <s v="5a-Services&amp;Benefits-eligibility_np"/>
    <m/>
    <m/>
    <s v="High-risk"/>
    <s v=" 0 Confident"/>
    <m/>
    <m/>
    <s v="Expert and Rule based Systems, Algorithmic Decision Making"/>
    <x v="5"/>
    <x v="10"/>
    <x v="0"/>
    <m/>
    <m/>
    <m/>
    <s v="G2G"/>
    <s v="Dynamic Data"/>
    <s v="Streaming Data"/>
    <s v="Adjudication"/>
    <m/>
    <x v="0"/>
    <m/>
    <b v="0"/>
    <m/>
    <m/>
    <m/>
    <m/>
    <m/>
    <s v="Improved Administration Efficency"/>
    <s v="Improved Administrative Efficiency"/>
    <m/>
    <s v="x"/>
    <s v="x"/>
    <m/>
    <m/>
    <s v="x"/>
    <m/>
    <s v="Open government capabilities"/>
    <s v="x"/>
    <m/>
    <m/>
    <s v="https://automatingsociety.algorithmwatch.org/report2020/germany/"/>
    <s v="validated"/>
    <x v="0"/>
  </r>
  <r>
    <n v="726"/>
    <s v="AIWT6-726"/>
    <s v="DyRiAS threat levels of abusive male partners"/>
    <s v=" https://second.wiki/wiki/dyrias"/>
    <m/>
    <s v="Protection centers for women in the cities of Singen and Weimar use DyRiAS-Intimpartner (DyRiAS intimate partner) to determine the threat levels of abusive male partners"/>
    <x v="3"/>
    <x v="1"/>
    <s v="DE"/>
    <s v="Cities of Singen and Weima"/>
    <x v="4"/>
    <x v="0"/>
    <x v="14"/>
    <x v="1"/>
    <x v="3"/>
    <m/>
    <x v="2"/>
    <x v="10"/>
    <x v="0"/>
    <x v="0"/>
    <s v="B-LGA"/>
    <s v="6-LawEnforcement"/>
    <s v="6e-LawEnforcement-predictcrime"/>
    <m/>
    <s v="Focus directly natural persons"/>
    <s v="High-risk"/>
    <s v=" 0 Confident"/>
    <m/>
    <m/>
    <s v="Predictive Analytics, Simulation and Data Visualisation"/>
    <x v="2"/>
    <x v="4"/>
    <x v="0"/>
    <m/>
    <m/>
    <m/>
    <s v="G2C"/>
    <s v="Historical Data"/>
    <s v="Historical Data"/>
    <s v="Enforcement"/>
    <m/>
    <x v="0"/>
    <m/>
    <s v="Improved Public Service"/>
    <m/>
    <m/>
    <s v="x"/>
    <m/>
    <m/>
    <b v="0"/>
    <b v="0"/>
    <m/>
    <m/>
    <m/>
    <m/>
    <m/>
    <m/>
    <m/>
    <b v="0"/>
    <m/>
    <m/>
    <m/>
    <s v="https://automatingsociety.algorithmwatch.org/report2020/germany/"/>
    <s v="validated"/>
    <x v="0"/>
  </r>
  <r>
    <n v="727"/>
    <s v="AIWT6-727"/>
    <s v="DyRiAS potential to go on a school shooting rampage."/>
    <s v=" https://second.wiki/wiki/dyrias"/>
    <m/>
    <s v="In Landesschulamt Sachsen-Anhalt (Federal State Education Agency) DyRiAS-Schule (DyRiAS school) is deployed to analyze the threat levels of students who have the potential to go on a school shooting rampage."/>
    <x v="0"/>
    <x v="1"/>
    <s v="DE"/>
    <s v="Landesschulamt Sachsen-Anhalt (Federal State Education Agency"/>
    <x v="0"/>
    <x v="5"/>
    <x v="24"/>
    <x v="1"/>
    <x v="3"/>
    <m/>
    <x v="2"/>
    <x v="10"/>
    <x v="0"/>
    <x v="0"/>
    <s v="B-LGA"/>
    <s v="3-Education"/>
    <s v="3b-Education-students"/>
    <m/>
    <m/>
    <s v="High-risk"/>
    <s v=" 0 Confident"/>
    <m/>
    <m/>
    <s v="Predictive Analytics, Simulation and Data Visualisation"/>
    <x v="3"/>
    <x v="7"/>
    <x v="0"/>
    <m/>
    <m/>
    <m/>
    <s v="G2C"/>
    <s v="Historical Data"/>
    <s v="Historical Data"/>
    <s v="Enforcement"/>
    <m/>
    <x v="0"/>
    <m/>
    <s v="Improved Public Service"/>
    <m/>
    <m/>
    <s v="x"/>
    <m/>
    <m/>
    <b v="0"/>
    <b v="0"/>
    <m/>
    <m/>
    <m/>
    <m/>
    <m/>
    <m/>
    <m/>
    <b v="0"/>
    <m/>
    <m/>
    <m/>
    <s v="https://automatingsociety.algorithmwatch.org/report2020/germany/"/>
    <s v="validated"/>
    <x v="0"/>
  </r>
  <r>
    <n v="728"/>
    <s v="AIWT6-728"/>
    <s v="ROBORDER project"/>
    <s v="https://roborder.eu/"/>
    <s v="Dr. Stefanos Vrochidis (Project Coordinator)_x000a_E-Mail: stefanos@iti.gr_x000a_Phone: +302311257754"/>
    <s v="The Center for Research and Technology Hellas (ITI/CERTH), the National and Kapodistrian University of Athens (UoA), and the Hellenic Ministry of Defense participate in the research project consortium ROBORDER (“autonomous swarm of heterogeneous RObots for BORDER surveillance”). The aim of the ROBORDER project is to deliver a fully-functional, autonomous border surveillance system. The system consists of unmanned mobile robots including aerial, water surface, underwater and ground vehicles, capable of functioning both on a standalone basis and in swarms. The project started in May 2017 and will conclude in February 2021. Twelve other countries are also participating in this consortium: Portugal, United Kingdom, Romania, Germany, Italy, Switzerland, Bulgaria, Spain, Hungary, Belgium, Finland, and Estonia (ROBORDER, 2017)._x000a_"/>
    <x v="0"/>
    <x v="28"/>
    <s v="EL"/>
    <s v="Hellenic Ministry of Defense"/>
    <x v="0"/>
    <x v="5"/>
    <x v="24"/>
    <x v="3"/>
    <x v="5"/>
    <n v="2021"/>
    <x v="5"/>
    <x v="6"/>
    <x v="0"/>
    <x v="0"/>
    <s v="C-STA"/>
    <s v="7-Migration"/>
    <s v="7b-Migration-assess_risk"/>
    <m/>
    <m/>
    <s v="High-risk"/>
    <s v="-3 Not Confident"/>
    <m/>
    <m/>
    <s v="Computer Vision and Identity Recognition"/>
    <x v="3"/>
    <x v="13"/>
    <x v="0"/>
    <s v="Yes"/>
    <s v="Yes"/>
    <m/>
    <s v="G2G"/>
    <s v="Dynamic Data"/>
    <s v="Location Data"/>
    <s v="Enforcement"/>
    <m/>
    <x v="0"/>
    <s v="Organizational / Sustained Change"/>
    <b v="0"/>
    <m/>
    <m/>
    <m/>
    <m/>
    <m/>
    <s v="Improved Administration Efficency"/>
    <s v="Improved Administrative Efficiency"/>
    <m/>
    <s v="x"/>
    <m/>
    <s v="x"/>
    <m/>
    <m/>
    <m/>
    <b v="0"/>
    <m/>
    <m/>
    <m/>
    <s v="https://automatingsociety.algorithmwatch.org/report2020/greece/"/>
    <s v="validated"/>
    <x v="0"/>
  </r>
  <r>
    <n v="729"/>
    <s v="AIWT6-729"/>
    <s v="AVINT Trikala - Integration of a line of automated buses"/>
    <s v=" https://space.uitp.org/initiatives/avint-trikala-av-greece"/>
    <s v="space@uitp.org"/>
    <s v=" Trikala city is part of the AVINT (“Autonomous vehicles integrated within the urban context”). Tjos is a project set up to study urban transport in Trikala. It will integrate a line of automated buses – three buses in total, carrying 10 passengers each – into the city’s transportation network. This automated bus line will connect Trikala city center with the university campus. The project started in January 2019 and will be completed in December 2021. "/>
    <x v="3"/>
    <x v="28"/>
    <s v="EL"/>
    <s v="Trikala City"/>
    <x v="4"/>
    <x v="3"/>
    <x v="19"/>
    <x v="3"/>
    <x v="1"/>
    <n v="2021"/>
    <x v="3"/>
    <x v="13"/>
    <x v="1"/>
    <x v="0"/>
    <s v="A-MLA"/>
    <m/>
    <m/>
    <s v="16-Transportation"/>
    <m/>
    <s v="Minimal-risk"/>
    <s v="-1 Minimal/Limited"/>
    <m/>
    <m/>
    <s v="Cognitive Robotics and Process Automation, Connected and Automated Vehicles"/>
    <x v="0"/>
    <x v="6"/>
    <x v="0"/>
    <m/>
    <m/>
    <m/>
    <s v="G2C"/>
    <s v="Dynamic Data"/>
    <s v="Location Data"/>
    <s v="Public Services and engagement"/>
    <m/>
    <x v="7"/>
    <s v="Transformative / Disruptive"/>
    <s v="Improved Public Service"/>
    <m/>
    <s v="x"/>
    <m/>
    <s v="x"/>
    <m/>
    <b v="0"/>
    <b v="0"/>
    <m/>
    <m/>
    <m/>
    <m/>
    <m/>
    <m/>
    <m/>
    <b v="0"/>
    <m/>
    <m/>
    <m/>
    <s v="https://automatingsociety.algorithmwatch.org/report2020/greece/"/>
    <s v="validated"/>
    <x v="0"/>
  </r>
  <r>
    <n v="730"/>
    <s v="AIWT6-730"/>
    <s v="ANPR Greece"/>
    <s v="https://datanoesis.gr/security/automatic-license-plate-recognition/"/>
    <s v="info@datanoesis.gr"/>
    <s v="Automatic Number Plate Recognition (ANPR) cameras were  introduced in  2019.  50 Hellenic police vehicles are equipped with such cameras and they are capable of detecting the license plates of stolen vehicles or vehicles used in criminal activities. The ANPR can recognize 15,000 license plates per hour, and the cameras can detect license plates at speeds above 170 km per hour. In the near future, they will also be able to detect uninsured vehicles."/>
    <x v="0"/>
    <x v="28"/>
    <s v="EL"/>
    <s v="Hellenic Police"/>
    <x v="0"/>
    <x v="3"/>
    <x v="19"/>
    <x v="1"/>
    <x v="1"/>
    <m/>
    <x v="5"/>
    <x v="6"/>
    <x v="1"/>
    <x v="0"/>
    <s v="A-MLA"/>
    <m/>
    <m/>
    <m/>
    <m/>
    <s v="Minimal-risk"/>
    <s v=" 0 Confident"/>
    <m/>
    <m/>
    <s v="Computer Vision and Identity Recognition"/>
    <x v="3"/>
    <x v="8"/>
    <x v="0"/>
    <m/>
    <m/>
    <m/>
    <s v="G2G"/>
    <s v="Dynamic Data"/>
    <s v="Dynamic Data"/>
    <s v="Enforcement"/>
    <m/>
    <x v="0"/>
    <m/>
    <b v="0"/>
    <m/>
    <m/>
    <m/>
    <m/>
    <m/>
    <s v="Improved Administration Efficency"/>
    <s v="Improved Administrative Efficiency"/>
    <m/>
    <s v="x"/>
    <m/>
    <s v="x"/>
    <m/>
    <m/>
    <m/>
    <b v="0"/>
    <m/>
    <m/>
    <m/>
    <s v="https://automatingsociety.algorithmwatch.org/report2020/greece/"/>
    <s v="validated"/>
    <x v="0"/>
  </r>
  <r>
    <n v="731"/>
    <s v="AIWT6-731"/>
    <s v="Smart policing software - Development an integrated information system for police"/>
    <s v=" "/>
    <m/>
    <s v="Intracom Telecom, a global telecommunication systems and solutions vendor, signed a four million euro contract with the Hellenic Police and the Hellenic Ministry of Citizen Protection for the development of “Smart Policing” software. The contract states that Intracom Telecom will develop an integrated information system which will include the core building blocks for face recognition, automated fingerprint identification, document authentication, and complex information searches in existing databases. The system will allow the police to run checks in real-time during police stops. Based on the implementation timetable of the project, the vendor will deliver the system to the Hellenic Police within 20 months of signing the contract. "/>
    <x v="0"/>
    <x v="28"/>
    <s v="EL"/>
    <s v="Hellenic Police and the Hellenic Ministry of Citizen Protection"/>
    <x v="0"/>
    <x v="5"/>
    <x v="9"/>
    <x v="3"/>
    <x v="1"/>
    <m/>
    <x v="2"/>
    <x v="10"/>
    <x v="0"/>
    <x v="0"/>
    <s v="B-LGA"/>
    <s v="6-LawEnforcement"/>
    <s v="6f-LawEnforcement-profiling_np"/>
    <m/>
    <m/>
    <s v="High-risk"/>
    <s v="-3 Not Confident"/>
    <m/>
    <m/>
    <s v="Predictive Analytics, Simulation and Data Visualisation"/>
    <x v="1"/>
    <x v="2"/>
    <x v="0"/>
    <m/>
    <m/>
    <m/>
    <s v="G2C"/>
    <s v="Historical Data"/>
    <s v="Historical Data"/>
    <s v="Enforcement"/>
    <m/>
    <x v="0"/>
    <m/>
    <s v="Improved Public Service"/>
    <m/>
    <m/>
    <m/>
    <s v="x"/>
    <m/>
    <b v="0"/>
    <b v="0"/>
    <m/>
    <m/>
    <m/>
    <m/>
    <m/>
    <m/>
    <m/>
    <b v="0"/>
    <m/>
    <m/>
    <m/>
    <s v="https://automatingsociety.algorithmwatch.org/report2020/greece/"/>
    <s v="validated"/>
    <x v="0"/>
  </r>
  <r>
    <n v="732"/>
    <s v="AIWT6-732"/>
    <s v="SPIRIT predictive policing  - privacy-preserving intelligence analysis for resolving identities"/>
    <s v=" "/>
    <m/>
    <s v="Hellenic Police and four other law enforcement authorities (i.e. the West Midlands Police (UK), the Police and Crime Commissioner for Thames Valley (UK), the Serbian Ministry of Interior (RS), and the Police Academy in Szcytno (PL)) are taking part in a project called SPIRIT (“Scalable privacy-preserving intelligence analysis for resolving identities”). The information available on the project’s web- site is very limited, even though the project has been up and running since August 2018. Nevertheless, it is evident from the website that the project aims to use tools such as face extraction and matching, to correlate information from social media data, and to continuously initiate complex associative searches across all sources relevant to criminal investigation. A successful freedom of information request revealed that trial runs will be organized, including in Greece, involving end-users and practitioners, such as law enforcement agencies, and other stakeholders. The Hellenic Police (Border Unit) is involved in trials that run between January and August 2020, while reports of trial runs and tests are expected in the form of deliverables in April 2020 and January 2021. Two of the Greek stakeholders in SPIRIT’s consortium are the private companies Singular Logic and Nydor System Technologies. The project is due to end in July 2021. "/>
    <x v="1"/>
    <x v="28"/>
    <s v="EL"/>
    <s v="Hellenic Police"/>
    <x v="1"/>
    <x v="5"/>
    <x v="9"/>
    <x v="3"/>
    <x v="1"/>
    <n v="2020"/>
    <x v="2"/>
    <x v="10"/>
    <x v="0"/>
    <x v="0"/>
    <s v="B-LGA"/>
    <s v="6-LawEnforcement"/>
    <s v="6f-LawEnforcement-profiling_np"/>
    <m/>
    <s v="Focus directly natural persons"/>
    <s v="High-risk"/>
    <s v="-2 High/Limited"/>
    <m/>
    <m/>
    <s v="Predictive Analytics, Simulation and Data Visualisation"/>
    <x v="3"/>
    <x v="7"/>
    <x v="0"/>
    <m/>
    <m/>
    <m/>
    <s v="G2C"/>
    <s v="Historical Data"/>
    <s v="Historical Data"/>
    <s v="Enforcement"/>
    <m/>
    <x v="0"/>
    <m/>
    <s v="Improved Public Service"/>
    <m/>
    <m/>
    <s v="x"/>
    <s v="x"/>
    <m/>
    <b v="0"/>
    <b v="0"/>
    <m/>
    <m/>
    <m/>
    <m/>
    <m/>
    <m/>
    <m/>
    <b v="0"/>
    <m/>
    <m/>
    <m/>
    <s v="https://automatingsociety.algorithmwatch.org/report2020/greece/"/>
    <s v="validated"/>
    <x v="0"/>
  </r>
  <r>
    <n v="733"/>
    <s v="AIWT6-733"/>
    <s v="Predicting chronic pathologies and post-surgery complications"/>
    <s v=" "/>
    <m/>
    <s v="In the city of Vimercate, in the Lombardy region of northern Italy, the local branch of the public health authority (Azienda Socio Sanitaria Territoriale, ASST) has adopted open source cloud solutions (developed by Almaviva) which use algorithms to predict the beginning of chronic pathologies and post-surgery complications Building on a decade spent digitizing medical records, Vimercate hospital aims to more efficiently manage patients, including by personalizing treatments according to machine learning-powered analytics, thus reducing costs and optimizing logistics, while at the same time improving its “precision medicine” solutions._x000a_“This is the first structured usage of AI within a hospital in Italy”, says Head of AI Solutions at Almaviva, Antonio Cer-qua, who also revealed that the objective is to provide his company’s IoT platform, Giotto, “to a national network of hospitals”. According to Cerqua, “many have already shown their interest” (Il Giorno 2019)._x000a_Representatives from the consulting giant Deloitte also visited the Vimercate hospital specifically because of this project, wrote Giornale di Monza.“AI must not replace physicians”, says Head of Informatics at ASST Vimercate, Giovanni Delgrossi, “but support them, a tool that helps them making better decisions” (Sole 24 Ore 2019)"/>
    <x v="3"/>
    <x v="12"/>
    <s v="IT"/>
    <s v="City of Vimercate"/>
    <x v="4"/>
    <x v="4"/>
    <x v="18"/>
    <x v="3"/>
    <x v="2"/>
    <m/>
    <x v="2"/>
    <x v="10"/>
    <x v="1"/>
    <x v="0"/>
    <s v="A-MLA"/>
    <m/>
    <m/>
    <s v="12-ClinicalUse"/>
    <m/>
    <s v="High-risk"/>
    <s v=" 0 Confident"/>
    <s v="A11-Medical devices, Reg. (EU) 2017/745"/>
    <m/>
    <s v="Predictive Analytics, Simulation and Data Visualisation"/>
    <x v="2"/>
    <x v="12"/>
    <x v="0"/>
    <m/>
    <m/>
    <m/>
    <s v="G2C"/>
    <s v="Historical Data"/>
    <s v="Historical Data"/>
    <s v="Public Services and engagement"/>
    <s v="Yes"/>
    <x v="0"/>
    <m/>
    <s v="Improved Public Service"/>
    <m/>
    <s v="x"/>
    <s v="x"/>
    <s v="x"/>
    <m/>
    <b v="0"/>
    <b v="0"/>
    <m/>
    <m/>
    <m/>
    <m/>
    <m/>
    <m/>
    <m/>
    <b v="0"/>
    <m/>
    <m/>
    <m/>
    <s v="https://automatingsociety.algorithmwatch.org/report2020/italy/"/>
    <s v="validated"/>
    <x v="0"/>
  </r>
  <r>
    <n v="734"/>
    <s v="AIWT6-734"/>
    <s v="Predictive Jurisprudence - Tribunale di Pisa"/>
    <s v=" https://www.predictivejustice.eu"/>
    <s v="segrliderlab@santannapisa.it"/>
    <s v="In 2019, the first experiment with automated decision-making within the justice system was developed at LIDER Lab Scuola Superiore Sant’Anna in collaboration with EMbeDS, KDD Lab and the Tribunal of Genoa (Gonews 2019).‎Predictive Justice is an ambitious long-term project built with an innovative approach and an underlying philosophy. The approach starts from the assumption that only the combination of different expertise and different tools in coherent and integrated pipelines can offer effective results in a short time. For this reason, the teams of each &quot;sub-project&quot; are interdisciplinary and the individual sub-projects also constitute autonomous projects from a scientific and operational point of view. Precisely the idea that the advancement of knowledge with its applicative implications offers pieces to be organized modularly in multiple ways has convinced us to organize the work in building-blocks projects. The ambitions are multiple and transversal: from the attempt to &quot;export&quot; knowledge, techniques, and solutions across disciplines (for example from omics to legal data mining) to the combination of protocols and software to automate the pseudonymization of texts or to the creation of innovative tools for querying legal materials through their automatic annotation to the construction of prediction tools based on data science and Intelligence Artificial, to the attempt to offer understandable explanations on the functioning of the tools produced / used adapting them to the needs / capabilities of the different end users. ‎ ‎All these steps are obviously articulated in full coherence with the corresponding regulatory and ethical framework, convinced that the regulatory and ethical profiles in research are central and go beyond mere adherence to the rules. ‎"/>
    <x v="2"/>
    <x v="12"/>
    <s v="IT"/>
    <s v="Tribunal of Pisa (and EMbeDS, KDD Lab)"/>
    <x v="4"/>
    <x v="5"/>
    <x v="22"/>
    <x v="3"/>
    <x v="7"/>
    <m/>
    <x v="0"/>
    <x v="0"/>
    <x v="0"/>
    <x v="0"/>
    <s v="A-MLA"/>
    <s v="8-Justice"/>
    <s v="8-Justice"/>
    <m/>
    <m/>
    <s v="High-risk"/>
    <s v=" 0 Confident"/>
    <m/>
    <m/>
    <s v="Machine Learning, Deep Learning"/>
    <x v="1"/>
    <x v="2"/>
    <x v="0"/>
    <m/>
    <m/>
    <m/>
    <s v="G2G"/>
    <s v="Dynamic Data"/>
    <s v="Streaming Data"/>
    <s v="Internal Management"/>
    <m/>
    <x v="1"/>
    <m/>
    <b v="0"/>
    <m/>
    <m/>
    <m/>
    <m/>
    <m/>
    <s v="Improved Administration Efficency"/>
    <s v="Improved Administrative Efficiency"/>
    <m/>
    <m/>
    <s v="x"/>
    <m/>
    <m/>
    <m/>
    <m/>
    <b v="0"/>
    <m/>
    <m/>
    <m/>
    <s v="https://www.lanazione.it/pisa/cronaca/la-giustizia-diventa-predittiva-con-l-intelligenza-artificiale-della-scuola-sant-anna-1.6390186"/>
    <s v="validated"/>
    <x v="0"/>
  </r>
  <r>
    <n v="735"/>
    <s v="AIWT6-735"/>
    <s v="Fiscal reliability assessment"/>
    <s v=" "/>
    <s v="E-mail automating-society@algorithmwatch.org Phone +49 30 99 40 49 001"/>
    <s v="First introduced by the Gentiloni government in 2017, the ISA Fiscal Reliability Index finally came into use in 2019. Developed by SOSE (Soluzioni per il sistema economico), a subsidiary of both the Ministry of Finance (MEF) and Banca d’Italia, the system consists of an algorithmic scoring of fiscal trustworthiness. The system assigns precise benefits to higher rankings (above 8 out of a scale of 10), while at the same time prescribing stricter controls on those below 6. This is based on the mere automated presumption of anomalies in consumption, properties, investments, and other financial behavior. Its rationale is to give fiscal sub-jects a way to self-assess their position and preemptively fill any gaps that might alert authorities and lead to further scrutiny."/>
    <x v="2"/>
    <x v="12"/>
    <s v="IT"/>
    <s v="Prime Minister"/>
    <x v="1"/>
    <x v="3"/>
    <x v="40"/>
    <x v="2"/>
    <x v="4"/>
    <m/>
    <x v="4"/>
    <x v="5"/>
    <x v="0"/>
    <x v="0"/>
    <m/>
    <m/>
    <m/>
    <m/>
    <m/>
    <m/>
    <s v=" 0 Confident"/>
    <m/>
    <m/>
    <s v="Predictive Analytics, Simulation and Data Visualisation"/>
    <x v="4"/>
    <x v="3"/>
    <x v="0"/>
    <m/>
    <m/>
    <m/>
    <m/>
    <m/>
    <m/>
    <s v="Internal Management"/>
    <m/>
    <x v="0"/>
    <m/>
    <b v="0"/>
    <m/>
    <m/>
    <m/>
    <m/>
    <m/>
    <b v="0"/>
    <b v="0"/>
    <m/>
    <m/>
    <m/>
    <m/>
    <m/>
    <m/>
    <m/>
    <b v="0"/>
    <m/>
    <m/>
    <m/>
    <s v="https://automatingsociety.algorithmwatch.org/report2020/italy/"/>
    <s v="validated"/>
    <x v="1"/>
  </r>
  <r>
    <n v="736"/>
    <s v="AIWT6-736"/>
    <s v="Evasometro Anonimizzato - Big data analysis of taxpayer behaviour"/>
    <s v=" "/>
    <m/>
    <s v="Called “Evasometro Anonimizzato”, the tool will include “specific algorithms”, wrote financial newspaper Il Sole 24 Ore, and will be able to cross-check the different databases held by the Italian fiscal authorities for inconsistencies in consumption patterns or in any other financial operation. Anomalies recognized by the “digital eyes” of the system will alert fiscal authorities, who can then summon flagged individuals for further scrutiny._x000a__x000a_This algorithmic-driven monitoring has to be coupled with that of “open sources”, such as “news articles, websites and social media”, by the Italian fiscal authority, Agenzia delle Entrate. The monitoring system has been active since 2016, but was largely unknown to the public until January 2020. It was devised to “acquire all elements that could be useful in knowing the taxpayer”, thereby helping the institution check the consistency of each individual’s fiscal behavior (Corriere della Sera 2019b)."/>
    <x v="0"/>
    <x v="12"/>
    <s v="IT"/>
    <s v="Italian Tax Authority (Agenzia delle Entrate)"/>
    <x v="0"/>
    <x v="1"/>
    <x v="45"/>
    <x v="1"/>
    <x v="0"/>
    <m/>
    <x v="2"/>
    <x v="10"/>
    <x v="0"/>
    <x v="0"/>
    <s v="B-LGA"/>
    <m/>
    <m/>
    <m/>
    <s v="Focus directly natural persons"/>
    <s v="Limited-risk"/>
    <s v=" 0 Confident"/>
    <m/>
    <m/>
    <s v="Predictive Analytics, Simulation and Data Visualisation"/>
    <x v="3"/>
    <x v="13"/>
    <x v="0"/>
    <m/>
    <m/>
    <m/>
    <s v="G2C"/>
    <s v="Historical Data"/>
    <s v="Historical Data"/>
    <s v="Enforcement"/>
    <s v="Yes"/>
    <x v="0"/>
    <m/>
    <s v="Improved Public Service"/>
    <m/>
    <m/>
    <s v="x"/>
    <m/>
    <m/>
    <b v="0"/>
    <b v="0"/>
    <m/>
    <m/>
    <m/>
    <m/>
    <m/>
    <m/>
    <m/>
    <b v="0"/>
    <m/>
    <m/>
    <m/>
    <s v="https://automatingsociety.algorithmwatch.org/report2020/italy/"/>
    <s v="validated"/>
    <x v="0"/>
  </r>
  <r>
    <n v="737"/>
    <s v="AIWT6-737"/>
    <s v="KeyCrime software -  Finding relationships among serial crimes"/>
    <s v=" "/>
    <m/>
    <s v="KeyCrime software had been deployed in the city of Milan"/>
    <x v="3"/>
    <x v="12"/>
    <s v="IT"/>
    <s v="Municipality of Milan"/>
    <x v="4"/>
    <x v="5"/>
    <x v="9"/>
    <x v="1"/>
    <x v="2"/>
    <m/>
    <x v="2"/>
    <x v="10"/>
    <x v="0"/>
    <x v="0"/>
    <s v="B-LGA"/>
    <s v="6-LawEnforcement"/>
    <s v="6g-LawEnforcement-crime analytics_np"/>
    <m/>
    <m/>
    <s v="High-risk"/>
    <s v=" 0 Confident"/>
    <m/>
    <m/>
    <s v="Predictive Analytics, Simulation and Data Visualisation"/>
    <x v="3"/>
    <x v="7"/>
    <x v="0"/>
    <m/>
    <m/>
    <m/>
    <s v="G2C"/>
    <s v="Historical Data"/>
    <s v="Historical Data"/>
    <s v="Enforcement"/>
    <m/>
    <x v="0"/>
    <m/>
    <s v="Improved Public Service"/>
    <m/>
    <m/>
    <s v="x"/>
    <m/>
    <m/>
    <b v="0"/>
    <b v="0"/>
    <m/>
    <m/>
    <m/>
    <m/>
    <m/>
    <m/>
    <m/>
    <b v="0"/>
    <m/>
    <m/>
    <m/>
    <s v="https://www.vice.com/en/article/kzggz3/the-milan-police-have-a-high-tech-solution-to-catch-robbers"/>
    <s v="validated"/>
    <x v="0"/>
  </r>
  <r>
    <n v="738"/>
    <s v="AIWT6-738"/>
    <s v="XLAW - Trends and pattern discovery in crimes"/>
    <s v="https://www.xlaw.it/presentazione/index_eng.asp_x000a_https://www.youtube.com/watch?v=dJAWBQTTBsM"/>
    <s v="Elia Lombardo (info@xlaw.it)"/>
    <s v="XLAW software  also developed by a law enforcement official and it has already been deployed in the cities of Naples, Modena, Prato, Salerno, Livorno, Trieste, Trento, and Venice (Business Insider 2019), where it led to the arrest of a 55-year-old man accused of theft. Law information website Altalex reports that the system’s accuracy is 87-93% in Naples, 92-93% in Venice, and 94% in Prato, but, at the moment, no independent auditing or fact-checking is publicly available for each of these trials. _x000a_XLAW is software that uses probabilistic, machine learning-powered solution for trends and pattern discovery in crimes. This implies that one can deduce — or more accurately, induce — how criminal behavior will unfold, before it has happened, by intelligent analysis of the criminal history of a location over time. Lombardo claims to have done this by carefully analyzing 20 years of data and also by calling on his experience in the field. As a result, thanks to XLAW, law enforcement officials can be alerted and deployed on the scene before a crime has even happened. At the same time, XLAW provides police officers with details as precise as “genre, height, citizenship, distinguishing features, and biometrics” of a potential suspect.XLAW has a strong predictive component to it. In the case of Venice, for example, State Police boasted that “84% of felonies (“fatti-reato”) that have been either attempted or committed had been foreseen by the system”. As a result, XLAW is regularly portrayed as a success story."/>
    <x v="0"/>
    <x v="12"/>
    <s v="IT"/>
    <s v="Department of Public Security Central Anti-Crime Directorate"/>
    <x v="0"/>
    <x v="5"/>
    <x v="24"/>
    <x v="1"/>
    <x v="2"/>
    <m/>
    <x v="4"/>
    <x v="7"/>
    <x v="0"/>
    <x v="0"/>
    <s v="B-LGA"/>
    <s v="6-LawEnforcement"/>
    <s v="6g-LawEnforcement-crime analytics_np"/>
    <m/>
    <m/>
    <s v="High-risk"/>
    <s v=" 0 Confident"/>
    <m/>
    <m/>
    <m/>
    <x v="2"/>
    <x v="9"/>
    <x v="0"/>
    <m/>
    <m/>
    <s v="Yes"/>
    <s v="G2G"/>
    <s v="Historical Data"/>
    <s v="Historical Data"/>
    <s v="Smart city"/>
    <m/>
    <x v="0"/>
    <s v="Transformative / Disruptive"/>
    <b v="0"/>
    <m/>
    <m/>
    <m/>
    <m/>
    <m/>
    <s v="Improved Administration Efficency"/>
    <s v="Improved Administrative Efficiency"/>
    <m/>
    <m/>
    <m/>
    <s v="x"/>
    <m/>
    <m/>
    <m/>
    <b v="0"/>
    <m/>
    <m/>
    <m/>
    <s v="https://spainsnews.com/the-policeman-who-learned-to-program-to-predict-crimes-technology/"/>
    <s v="validated"/>
    <x v="0"/>
  </r>
  <r>
    <n v="739"/>
    <s v="AIWT6-739"/>
    <s v="Catch facial recognition software"/>
    <s v=" "/>
    <m/>
    <s v="Dutch police’s Catch face recognition system is of particular importance. An investigation published by VICE in July 2019 uncovered the existence of over 2.2 million images in the Catch system of a total of 1.3 million individuals who may be suspected of committing a serious criminal offense. In November 2019, the police confirmed that its face recognition system now has access to a complete database of people suspected of serious crimes. Current figures are unknown, but in 2017, 93 suspects were identified using the system.  Furthermore, the national police introduced a smartphone app last year that allows police officers to send images to Catch. "/>
    <x v="0"/>
    <x v="13"/>
    <s v="NL"/>
    <s v="Dutch Police"/>
    <x v="0"/>
    <x v="5"/>
    <x v="9"/>
    <x v="1"/>
    <x v="0"/>
    <m/>
    <x v="5"/>
    <x v="6"/>
    <x v="1"/>
    <x v="0"/>
    <s v="A-MLA"/>
    <s v="1-Biometrics"/>
    <s v="1-Biometrics"/>
    <m/>
    <m/>
    <s v="High-risk"/>
    <s v=" 0 Confident"/>
    <m/>
    <m/>
    <s v="Predictive Analytics, Simulation and Data Visualisation"/>
    <x v="3"/>
    <x v="8"/>
    <x v="0"/>
    <m/>
    <m/>
    <m/>
    <s v="G2C"/>
    <s v="Dynamic Data"/>
    <s v="Dynamic Data"/>
    <s v="Enforcement"/>
    <m/>
    <x v="0"/>
    <s v="Transformative / Disruptive"/>
    <s v="Improved Public Service"/>
    <s v="x"/>
    <m/>
    <m/>
    <s v="x"/>
    <m/>
    <b v="0"/>
    <b v="0"/>
    <m/>
    <m/>
    <m/>
    <m/>
    <m/>
    <m/>
    <m/>
    <b v="0"/>
    <m/>
    <m/>
    <m/>
    <s v="https://automatingsociety.algorithmwatch.org/report2020/netherlands/"/>
    <s v="validated"/>
    <x v="0"/>
  </r>
  <r>
    <n v="740"/>
    <s v="AIWT6-740"/>
    <s v="Proof of life recognition - Audio or video recognition "/>
    <s v=" "/>
    <m/>
    <s v="Every year, approximately 11,000 retired Portuguese citizens who live abroad must demonstrate “proof of life” in order to continue receiving their pension. Now, a pilot project launched by Caixa Geral de Aposentações, a welfare institution for civil servants, aims to simplify the process by allowing pensioners who live abroad to demonstrate the required proof of life via face or voice recognition. The pilot project started in Macau (a former colony that remained under Portuguese administration until 1999), where hundreds of people are already using the system."/>
    <x v="3"/>
    <x v="24"/>
    <s v="PT"/>
    <s v="Macau"/>
    <x v="4"/>
    <x v="0"/>
    <x v="16"/>
    <x v="4"/>
    <x v="1"/>
    <m/>
    <x v="5"/>
    <x v="9"/>
    <x v="1"/>
    <x v="0"/>
    <s v="A-MLA"/>
    <m/>
    <m/>
    <m/>
    <m/>
    <s v="Minimal-risk"/>
    <s v=" 0 Confident"/>
    <m/>
    <m/>
    <s v="Audio Processing"/>
    <x v="0"/>
    <x v="6"/>
    <x v="0"/>
    <m/>
    <m/>
    <m/>
    <s v="G2C"/>
    <s v="Dynamic Data"/>
    <s v="Dynamic Data"/>
    <s v="Public Services and engagement"/>
    <m/>
    <x v="0"/>
    <s v="Incremental / Technical Change"/>
    <s v="Improved Public Service"/>
    <m/>
    <m/>
    <m/>
    <s v="x"/>
    <m/>
    <b v="0"/>
    <b v="0"/>
    <m/>
    <m/>
    <m/>
    <m/>
    <m/>
    <m/>
    <m/>
    <b v="0"/>
    <m/>
    <m/>
    <m/>
    <s v="https://automatingsociety.algorithmwatch.org/report2020/portugal/"/>
    <s v="validated"/>
    <x v="0"/>
  </r>
  <r>
    <n v="741"/>
    <s v="AIWT6-741"/>
    <s v="AI in e-Sociala program - Optimization of the social benefits tranfers_x000a_"/>
    <s v=" "/>
    <m/>
    <s v="In 2010, the Slovenian government introduced the e-Sociala (e-social services) program to optimize social transfers, such as social and unemployment benefits, child benefits, subsidies, etc. that make up the welfare system. The system consists of many connected databases (Ministry of Public Administration, 2009) and was designed to optimize the work process for social workers, evaluate their work, and prevent errors when processing applications for social welfare. The system has been upgraded since its introduction and that it now includes AI, ADM, and machine learning capabilities._x000a__x000a_For example, citizens can use ADM to learn their social rights and see a prediction of benefit payments so that they can make an informed evaluation and calculation before applying for social benefits. Furthermore, the application processes for several social rights/benefits is fully automated, e.g., to research previous decisions related to social benefits and to see new (informative) ones for particular applicants. E-sociala can also detect people from the same family and access their financial information, thereby simplifying the process for social workers._x000a__x000a_The goal is to further automate the process so that the system can create a full “social rights profile” for every applicant. The system will then be able to see what benefits a particular citizen is eligible for, for how long, and for what amount of money. For legal reasons, social workers still need to personally evaluate, print, sign and send every application. At the moment, the process still requires some manual (human) intervention which is recorded and analyzed in order to improve the system and prevent errors."/>
    <x v="0"/>
    <x v="26"/>
    <s v="SI"/>
    <s v="Ministry of Public Administration"/>
    <x v="0"/>
    <x v="0"/>
    <x v="14"/>
    <x v="1"/>
    <x v="11"/>
    <m/>
    <x v="0"/>
    <x v="0"/>
    <x v="0"/>
    <x v="0"/>
    <s v="A-MLA"/>
    <m/>
    <m/>
    <m/>
    <s v="Focus directly natural persons"/>
    <s v="Limited-risk"/>
    <s v=" 0 Confident"/>
    <m/>
    <m/>
    <s v="Machine Learning, Deep Learning"/>
    <x v="5"/>
    <x v="10"/>
    <x v="0"/>
    <m/>
    <m/>
    <m/>
    <s v="G2G"/>
    <s v="Historical Data"/>
    <s v="Historical Data"/>
    <s v="Public Services and engagement"/>
    <m/>
    <x v="0"/>
    <s v="Incremental / Technical Change"/>
    <b v="0"/>
    <m/>
    <m/>
    <m/>
    <m/>
    <m/>
    <s v="Improved Administration Efficency"/>
    <s v="Improved Administrative Efficiency"/>
    <m/>
    <s v="x"/>
    <s v="x"/>
    <s v="x"/>
    <m/>
    <s v="x"/>
    <m/>
    <s v="Open government capabilities"/>
    <s v="x"/>
    <m/>
    <m/>
    <s v="https://automatingsociety.algorithmwatch.org/report2020/slovenia/"/>
    <s v="validated"/>
    <x v="0"/>
  </r>
  <r>
    <n v="742"/>
    <s v="AIWT6-742"/>
    <s v="Detecting tax evasion schemes - Machine learning to detect tax evasion_x000a_"/>
    <s v=" "/>
    <m/>
    <s v="The Ministry of Finance’s financial administration has been using machine learning to detect tax evasion schemes, and tax fraud, and to find errors in tax reports. During the research for this report, we also learned that the ministry ranks “risky” citizens who it thinks are more likely to become tax evaders._x000a_"/>
    <x v="0"/>
    <x v="26"/>
    <s v="SI"/>
    <s v="Ministry of Finance"/>
    <x v="0"/>
    <x v="1"/>
    <x v="1"/>
    <x v="1"/>
    <x v="1"/>
    <m/>
    <x v="4"/>
    <x v="5"/>
    <x v="1"/>
    <x v="0"/>
    <s v="A-MLA"/>
    <s v="6-LawEnforcement"/>
    <s v="6e-LawEnforcement-predictcrime"/>
    <m/>
    <s v="Focus directly natural persons"/>
    <s v="High-risk"/>
    <s v=" 0 Confident"/>
    <m/>
    <m/>
    <s v="Predictive Analytics, Simulation and Data Visualisation"/>
    <x v="3"/>
    <x v="13"/>
    <x v="0"/>
    <m/>
    <m/>
    <m/>
    <s v="G2G"/>
    <s v="Historical Data"/>
    <s v="Historical Data"/>
    <s v="Enforcement"/>
    <m/>
    <x v="0"/>
    <s v="Organizational / Sustained Change"/>
    <b v="0"/>
    <m/>
    <m/>
    <m/>
    <m/>
    <m/>
    <s v="Improved Administration Efficency"/>
    <s v="Improved Administrative Efficiency"/>
    <m/>
    <m/>
    <s v="x"/>
    <m/>
    <m/>
    <m/>
    <m/>
    <b v="0"/>
    <m/>
    <m/>
    <m/>
    <s v="https://automatingsociety.algorithmwatch.org/report2020/slovenia/"/>
    <s v="validated"/>
    <x v="0"/>
  </r>
  <r>
    <n v="743"/>
    <s v="AIWT6-743"/>
    <s v="Detect early learning problems in primary schools (METS)"/>
    <s v=" "/>
    <s v="E-mail automating-society@algorithmwatch.org Phone +49 30 99 40 49 001"/>
    <s v="Slovenia was one of the first countries in the world to develop and test an intelligent system to detect early learning problems in primary schools (METIS). The system was designed to monitor pupils’ grades and absences, to search for specific learning patterns, and help teachers find “problematic” pupils. However, the system has been critized. The educational experts were  critical of the methodology and they claimed that grades and absences by themselves were not sufficient indicators to reliably detect learning problems. In addition, the budget was too small, and thus researchers had to use interpolated data and take other shortcuts. The public debate also addressed another related issue: that a lot of school data is collected and owned by a private (commercial) contractor - which has a de facto monopoly on AI development in education. "/>
    <x v="0"/>
    <x v="26"/>
    <s v="SI"/>
    <m/>
    <x v="3"/>
    <x v="9"/>
    <x v="23"/>
    <x v="4"/>
    <x v="11"/>
    <m/>
    <x v="0"/>
    <x v="0"/>
    <x v="0"/>
    <x v="0"/>
    <s v="A-MLA"/>
    <s v="3-Education"/>
    <s v="3b-Education-students"/>
    <m/>
    <m/>
    <s v="High-risk"/>
    <s v="-2 High/Limited"/>
    <m/>
    <m/>
    <s v="Machine Learning, Deep Learning"/>
    <x v="2"/>
    <x v="9"/>
    <x v="0"/>
    <m/>
    <m/>
    <m/>
    <s v="G2G"/>
    <s v="Historical Data"/>
    <s v="Historical Data"/>
    <s v="Public Services and engagement"/>
    <m/>
    <x v="0"/>
    <s v="Organizational / Sustained Change"/>
    <b v="0"/>
    <m/>
    <m/>
    <m/>
    <m/>
    <m/>
    <s v="Improved Administration Efficency"/>
    <s v="Improved Administrative Efficiency"/>
    <m/>
    <m/>
    <s v="x"/>
    <s v="x"/>
    <m/>
    <m/>
    <m/>
    <b v="0"/>
    <m/>
    <m/>
    <m/>
    <s v="https://automatingsociety.algorithmwatch.org/report2020/slovenia/"/>
    <s v="validated"/>
    <x v="0"/>
  </r>
  <r>
    <n v="744"/>
    <s v="AIWT6-744"/>
    <s v="Checks for financial support - AI for checking companies requesting support"/>
    <s v=" "/>
    <m/>
    <s v="The Public Employment Services is actively working and experimenting with AI. ADM is  used to perform financial checks on companies seeking financial support to help them employ the long-term unemployed. The eligibility of a company to receive this support is automatically rated: green = eligible for support, yellow = needs an additional manual check, and red = not eligible). There are limited possibilities for caseworkers to challenge the automated decision in this specific area."/>
    <x v="0"/>
    <x v="18"/>
    <s v="SE"/>
    <s v="Public Employment Service"/>
    <x v="0"/>
    <x v="0"/>
    <x v="0"/>
    <x v="4"/>
    <x v="2"/>
    <m/>
    <x v="2"/>
    <x v="10"/>
    <x v="0"/>
    <x v="0"/>
    <s v="B-LGA"/>
    <m/>
    <m/>
    <m/>
    <s v="Include automatic decision systems"/>
    <s v="Limited-risk"/>
    <s v=" 0 Confident"/>
    <m/>
    <m/>
    <s v="Predictive Analytics, Simulation and Data Visualisation"/>
    <x v="0"/>
    <x v="1"/>
    <x v="0"/>
    <m/>
    <m/>
    <m/>
    <s v="G2B"/>
    <s v="Historical Data"/>
    <s v="Historical Data"/>
    <s v="Public Services and engagement"/>
    <m/>
    <x v="0"/>
    <s v="Organizational / Sustained Change"/>
    <s v="Improved Public Service"/>
    <m/>
    <s v="x"/>
    <m/>
    <s v="x"/>
    <m/>
    <b v="0"/>
    <b v="0"/>
    <m/>
    <m/>
    <m/>
    <m/>
    <m/>
    <m/>
    <m/>
    <b v="0"/>
    <m/>
    <m/>
    <m/>
    <s v="https://automatingsociety.algorithmwatch.org/report2020/sweden/"/>
    <s v="validated"/>
    <x v="0"/>
  </r>
  <r>
    <n v="745"/>
    <s v="AIWT6-745"/>
    <s v="Yasmine - Robot employee"/>
    <s v=" "/>
    <m/>
    <s v="Nacka municipality is part of Stockholm county, and it has developed and implemented a so-called robot employee called Yasmine. The robot is part of an RPA service platform that was provided by the Norwegian company Basefarm. So far, the administration of Nacka has automated three processes. Two of these are in the so-called Establishment Unit (Etablering), and the other is in the Work and Business Unit. The Establishment Unit is responsible for economic support, unaccompanied children and minors (refugees). The Work and Business Unit administers adult education, societal orientation, and labor market initiatives"/>
    <x v="3"/>
    <x v="10"/>
    <s v="UK"/>
    <s v="Nacka municipality"/>
    <x v="4"/>
    <x v="1"/>
    <x v="1"/>
    <x v="4"/>
    <x v="1"/>
    <n v="2020"/>
    <x v="3"/>
    <x v="3"/>
    <x v="0"/>
    <x v="0"/>
    <s v="B-LGA"/>
    <m/>
    <m/>
    <m/>
    <s v="Output that could produce physical damages to natural persons"/>
    <s v="Limited-risk"/>
    <s v=" 0 Confident"/>
    <m/>
    <m/>
    <s v="Cognitive Robotics and Process Automation, Connected and Automated Vehicles"/>
    <x v="5"/>
    <x v="10"/>
    <x v="0"/>
    <m/>
    <m/>
    <m/>
    <s v="G2C"/>
    <s v="Dynamic Data"/>
    <s v="Dynamic Data"/>
    <s v="Internal Management"/>
    <m/>
    <x v="0"/>
    <s v="Incremental / Technical Change"/>
    <s v="Improved Public Service"/>
    <m/>
    <s v="x"/>
    <m/>
    <s v="x"/>
    <m/>
    <b v="0"/>
    <b v="0"/>
    <m/>
    <m/>
    <m/>
    <m/>
    <m/>
    <m/>
    <m/>
    <b v="0"/>
    <m/>
    <m/>
    <m/>
    <s v="https://automatingsociety.algorithmwatch.org/report2020/sweden/"/>
    <s v="validated"/>
    <x v="0"/>
  </r>
  <r>
    <n v="746"/>
    <s v="AIWT6-746"/>
    <s v="Fall-Screening-Tool FaST - Assisting risk-oriented sanctioning"/>
    <s v=" "/>
    <m/>
    <s v="The Swiss Execution of Penal Sentences and Justice has been introducing a tool called Fall-Screening-Tool to assist in the classification of cases in Risk-Oriented Sanctioning. "/>
    <x v="0"/>
    <x v="27"/>
    <s v="CH"/>
    <s v="Swiss Execution of Penal Sentences and Justice"/>
    <x v="0"/>
    <x v="5"/>
    <x v="9"/>
    <x v="1"/>
    <x v="5"/>
    <m/>
    <x v="0"/>
    <x v="0"/>
    <x v="0"/>
    <x v="0"/>
    <s v="A-MLA"/>
    <s v="6-LawEnforcement"/>
    <s v="6d-LawEnforcement-reliabilityevidence"/>
    <m/>
    <m/>
    <s v="High-risk"/>
    <s v="-3 Not Confident"/>
    <m/>
    <m/>
    <s v="Machine Learning, Deep Learning"/>
    <x v="3"/>
    <x v="13"/>
    <x v="0"/>
    <m/>
    <m/>
    <m/>
    <s v="G2C"/>
    <s v="Dynamic Data"/>
    <s v="Streaming Data"/>
    <s v="Public Services and engagement"/>
    <m/>
    <x v="0"/>
    <s v="Transformative / Disruptive"/>
    <s v="Improved Public Service"/>
    <m/>
    <s v="x"/>
    <m/>
    <s v="x"/>
    <m/>
    <b v="0"/>
    <b v="0"/>
    <m/>
    <m/>
    <m/>
    <m/>
    <m/>
    <m/>
    <m/>
    <b v="0"/>
    <m/>
    <m/>
    <m/>
    <s v="https://automatingsociety.algorithmwatch.org/report2020/switzerland/"/>
    <s v="validated"/>
    <x v="0"/>
  </r>
  <r>
    <n v="747"/>
    <s v="AIWT6-747"/>
    <s v="Facial recognition Settled Status Applications - Checking identity"/>
    <s v=" "/>
    <m/>
    <s v="As part of preparations for Brexit, the UK government launched a scheme to establish the residency rights of the estimated 3.4 million EU citizens living in the country.The registration system uses an the app checks identity through facial matching."/>
    <x v="0"/>
    <x v="10"/>
    <s v="UK"/>
    <s v="Police"/>
    <x v="0"/>
    <x v="1"/>
    <x v="1"/>
    <x v="4"/>
    <x v="5"/>
    <m/>
    <x v="5"/>
    <x v="6"/>
    <x v="1"/>
    <x v="16"/>
    <s v="A-MLA"/>
    <s v="1-Biometrics"/>
    <s v="1-Biometrics"/>
    <m/>
    <m/>
    <s v="High-risk"/>
    <s v="-3 Not Confident"/>
    <m/>
    <m/>
    <s v="Computer Vision and Identity Recognition"/>
    <x v="3"/>
    <x v="8"/>
    <x v="0"/>
    <m/>
    <m/>
    <m/>
    <s v="G2C"/>
    <s v="Dynamic Data"/>
    <s v="Dynamic Data"/>
    <s v="Public Services and engagement"/>
    <m/>
    <x v="0"/>
    <s v="Incremental / Technical Change"/>
    <s v="Improved Public Service"/>
    <m/>
    <m/>
    <m/>
    <s v="x"/>
    <m/>
    <b v="0"/>
    <b v="0"/>
    <m/>
    <m/>
    <m/>
    <m/>
    <m/>
    <m/>
    <m/>
    <b v="0"/>
    <m/>
    <m/>
    <m/>
    <s v="https://automatingsociety.algorithmwatch.org/report2020/united-kingdom/"/>
    <s v="validated"/>
    <x v="0"/>
  </r>
  <r>
    <n v="748"/>
    <s v="AIWT6-748"/>
    <s v="Ofqual grading algorithm"/>
    <s v=" "/>
    <m/>
    <s v="AI Fiasco"/>
    <x v="0"/>
    <x v="10"/>
    <s v="UK"/>
    <m/>
    <x v="1"/>
    <x v="9"/>
    <x v="43"/>
    <x v="7"/>
    <x v="4"/>
    <m/>
    <x v="4"/>
    <x v="5"/>
    <x v="0"/>
    <x v="0"/>
    <m/>
    <m/>
    <m/>
    <m/>
    <m/>
    <m/>
    <s v=" 0 Confident"/>
    <m/>
    <m/>
    <s v="Expert and Rule based Systems, Algorithmic Decision Making"/>
    <x v="4"/>
    <x v="3"/>
    <x v="0"/>
    <m/>
    <m/>
    <m/>
    <m/>
    <m/>
    <m/>
    <s v="Adjudication"/>
    <m/>
    <x v="0"/>
    <m/>
    <b v="0"/>
    <m/>
    <m/>
    <m/>
    <m/>
    <m/>
    <b v="0"/>
    <b v="0"/>
    <m/>
    <m/>
    <m/>
    <m/>
    <m/>
    <m/>
    <m/>
    <b v="0"/>
    <m/>
    <m/>
    <m/>
    <s v="https://automatingsociety.algorithmwatch.org/report2020/united-kingdom/"/>
    <s v="validated"/>
    <x v="1"/>
  </r>
  <r>
    <n v="749"/>
    <s v="AIWT6-749"/>
    <s v="Facial recognition for apprehension police - Apprehension of suspects"/>
    <s v="https://automatingsociety.algorithmwatch.org/report2020/united-kingdom/"/>
    <m/>
    <s v="Police forces had begun trialing the use of automatic face recognition systems to automatically decide when people should be apprehended as suspects. This development was challenged by the civil society organization Big Brother Watch, which monitored the use of face recognition at Notting Hill Carnival in London and observed a high number of false positives."/>
    <x v="0"/>
    <x v="10"/>
    <s v="UK"/>
    <s v="Police"/>
    <x v="0"/>
    <x v="5"/>
    <x v="9"/>
    <x v="4"/>
    <x v="5"/>
    <m/>
    <x v="5"/>
    <x v="6"/>
    <x v="1"/>
    <x v="16"/>
    <s v="A-MLA"/>
    <s v="1-Biometrics"/>
    <s v="1-Biometrics"/>
    <m/>
    <m/>
    <s v="High-risk"/>
    <s v=" 0 Confident"/>
    <m/>
    <s v="yes"/>
    <s v="Computer Vision and Identity Recognition"/>
    <x v="3"/>
    <x v="8"/>
    <x v="0"/>
    <m/>
    <s v="Yes"/>
    <m/>
    <s v="G2C"/>
    <s v="Dynamic Data"/>
    <s v="Dynamic Data"/>
    <s v="Enforcement"/>
    <m/>
    <x v="0"/>
    <s v="Incremental / Technical Change"/>
    <s v="Improved Public Service"/>
    <m/>
    <m/>
    <m/>
    <s v="x"/>
    <m/>
    <b v="0"/>
    <b v="0"/>
    <m/>
    <m/>
    <m/>
    <m/>
    <m/>
    <m/>
    <m/>
    <b v="0"/>
    <m/>
    <m/>
    <m/>
    <s v="https://automatingsociety.algorithmwatch.org/report2020/united-kingdom/"/>
    <s v="validated"/>
    <x v="0"/>
  </r>
  <r>
    <n v="750"/>
    <s v="AIWT6-750"/>
    <s v="Financial Assistance Automation"/>
    <s v=" "/>
    <s v="Ghita Flinckman_x000a_ Change leader _x000a_Nacka municipality"/>
    <s v="Nacka wants to be a modern municipality where the administrators will have more time for individual support with a focus on self-sufficiency through reduced administration. In 2017, work was therefore started on introducing e-service and in December of the same year, the processing process was automated. Nacka was then the second municipality in Sweden to automate the process of financial assistance.Through automation, an increase in quality has been achieved for those who apply digitally. The process is more efficient and customer-oriented. The client chooses when he wants to initiate a case and can then follow his case. "/>
    <x v="3"/>
    <x v="18"/>
    <s v="SE"/>
    <s v="Nacka municipality"/>
    <x v="4"/>
    <x v="1"/>
    <x v="1"/>
    <x v="4"/>
    <x v="5"/>
    <n v="2019"/>
    <x v="3"/>
    <x v="3"/>
    <x v="0"/>
    <x v="0"/>
    <s v="B-LGA"/>
    <m/>
    <m/>
    <m/>
    <s v="Include automatic decision systems"/>
    <s v="Limited-risk"/>
    <s v=" 0 Confident"/>
    <m/>
    <m/>
    <s v="Cognitive Robotics and Process Automation, Connected and Automated Vehicles"/>
    <x v="0"/>
    <x v="1"/>
    <x v="0"/>
    <m/>
    <m/>
    <m/>
    <s v="G2C"/>
    <s v="Dynamic Data"/>
    <s v="Streaming Data"/>
    <s v="Internal Management"/>
    <m/>
    <x v="0"/>
    <s v="Incremental / Technical Change"/>
    <s v="Improved Public Service"/>
    <m/>
    <m/>
    <s v="x"/>
    <s v="x"/>
    <m/>
    <b v="0"/>
    <b v="0"/>
    <m/>
    <m/>
    <m/>
    <m/>
    <m/>
    <m/>
    <m/>
    <b v="0"/>
    <m/>
    <m/>
    <m/>
    <s v="https://skr.se/skr/tjanster/larandeexempel/allalarandeexempel/saharautomatiseradenackaprocessenekonomisktbistand.50611.html"/>
    <s v="validated"/>
    <x v="0"/>
  </r>
  <r>
    <n v="751"/>
    <s v="AIWT6-751"/>
    <s v="Automated processes Uddevalla - AI to internal processes"/>
    <s v=" "/>
    <s v="Roger Granat _x000a_ Development _x000a_Manager Social Administration Uddevalla Municipality_x000a_0522-697066_x000a_roger.granat@uddevalla.se"/>
    <s v="Uddevalla municipality has 10 automated processes underway, which corresponds to 20 full-time positions' annual work. Until 2021, more automated processes will be started, which will free up twice as many full-time jobs. Before the end of the year, Uddevalla municipality will, through automation, free up resources corresponding to 20 full-time positions' annual work within the social administration. They will also be working on new processes so that another 20 full-time positions can be released by 2021. An automated process can also handle increased volumes without additional resources. The freed up resources can, for example, be used to strengthen childcare and handle increased volumes in the home care service._x000a_Right now, Uddevalla municipality has 10 automated processes and the processes involved are:_x000a_Compensation, Sick pay costs, Authorization admin, Info technology group, Planning system, Financial aid, Automatic closing, Accounting Försäkringskassan, Lunch boxes,   Absence, Extra time, New decisions, Change in income, Resource allocation"/>
    <x v="3"/>
    <x v="18"/>
    <s v="SE"/>
    <s v="Uddevalla municipality"/>
    <x v="4"/>
    <x v="1"/>
    <x v="1"/>
    <x v="1"/>
    <x v="7"/>
    <m/>
    <x v="0"/>
    <x v="3"/>
    <x v="0"/>
    <x v="0"/>
    <s v="B-LGA"/>
    <m/>
    <m/>
    <m/>
    <s v="Include automatic decision systems"/>
    <s v="Limited-risk"/>
    <s v=" 0 Confident"/>
    <m/>
    <m/>
    <s v="Cognitive Robotics and Process Automation, Connected and Automated Vehicles"/>
    <x v="1"/>
    <x v="2"/>
    <x v="0"/>
    <m/>
    <m/>
    <m/>
    <s v="G2G"/>
    <s v="Dynamic Data"/>
    <s v="Streaming Data"/>
    <s v="Internal Management"/>
    <m/>
    <x v="0"/>
    <s v="Incremental / Technical Change"/>
    <b v="0"/>
    <m/>
    <m/>
    <m/>
    <m/>
    <m/>
    <s v="Improved Administration Efficency"/>
    <s v="Improved Administrative Efficiency"/>
    <m/>
    <m/>
    <s v="x"/>
    <s v="x"/>
    <m/>
    <m/>
    <m/>
    <b v="0"/>
    <m/>
    <m/>
    <m/>
    <s v="https://skr.se/skr/tjanster/larandeexempel/allalarandeexempel/uddevallakommunhar10automatiseradeprocesserigang.51089.html"/>
    <s v="validated"/>
    <x v="0"/>
  </r>
  <r>
    <n v="752"/>
    <s v="AIWT6-752"/>
    <s v="RPA in Södertälje - Automation of internal services"/>
    <s v=" "/>
    <s v="Anthony McCarrick_x000a_ Digitization strategist _x000a_Södertälje municipality"/>
    <s v="Södertälje Municipality has introduced RPA to automate several services within the operation: Absence reporting of hourly employees, terminate hourly employees, travel service booking and employer certificate. "/>
    <x v="3"/>
    <x v="18"/>
    <s v="SE"/>
    <s v="Södertälje municipality"/>
    <x v="4"/>
    <x v="1"/>
    <x v="1"/>
    <x v="4"/>
    <x v="2"/>
    <m/>
    <x v="0"/>
    <x v="3"/>
    <x v="0"/>
    <x v="0"/>
    <s v="B-LGA"/>
    <m/>
    <m/>
    <m/>
    <s v="Include automatic decision systems"/>
    <s v="Limited-risk"/>
    <s v="-1 Minimal/Limited"/>
    <m/>
    <m/>
    <s v="Cognitive Robotics and Process Automation, Connected and Automated Vehicles"/>
    <x v="1"/>
    <x v="5"/>
    <x v="0"/>
    <m/>
    <m/>
    <m/>
    <s v="G2G"/>
    <s v="Dynamic Data"/>
    <s v="Streaming Data"/>
    <s v="Internal Management"/>
    <m/>
    <x v="0"/>
    <s v="Incremental / Technical Change"/>
    <b v="0"/>
    <m/>
    <m/>
    <m/>
    <m/>
    <m/>
    <s v="Improved Administration Efficency"/>
    <s v="Improved Administrative Efficiency"/>
    <m/>
    <m/>
    <s v="x"/>
    <s v="x"/>
    <m/>
    <m/>
    <m/>
    <b v="0"/>
    <m/>
    <m/>
    <m/>
    <s v="https://skr.se/skr/tjanster/larandeexempel/allalarandeexempel/tekniskavagvalocherfarenhetervidinforandetavrpaisodertalje.50823.html"/>
    <s v="validated"/>
    <x v="0"/>
  </r>
  <r>
    <n v="753"/>
    <s v="AIWT6-753"/>
    <s v="Machine Learning SoSi (ML_SoSi)"/>
    <s v=" "/>
    <m/>
    <s v="Grouping of typical prospective progression patterns with regard to benefit payments in the system of social security and gainful employment as well as estimation of group membership by using individual characteristics and retrospective progression data using a machine learning approach."/>
    <x v="0"/>
    <x v="27"/>
    <s v="CH"/>
    <m/>
    <x v="0"/>
    <x v="0"/>
    <x v="14"/>
    <x v="4"/>
    <x v="2"/>
    <m/>
    <x v="0"/>
    <x v="0"/>
    <x v="0"/>
    <x v="0"/>
    <s v="A-MLA"/>
    <s v="5-Services&amp;Benefits"/>
    <s v="5a-Services&amp;Benefits-eligibility_np"/>
    <m/>
    <m/>
    <s v="High-risk"/>
    <s v="-2 High/Limited"/>
    <m/>
    <m/>
    <s v="Machine Learning, Deep Learning"/>
    <x v="2"/>
    <x v="9"/>
    <x v="0"/>
    <m/>
    <m/>
    <m/>
    <s v="G2G"/>
    <s v="Dynamic Data"/>
    <s v="Streaming Data"/>
    <s v="Virtual models"/>
    <m/>
    <x v="0"/>
    <s v="Incremental / Technical Change"/>
    <b v="0"/>
    <m/>
    <m/>
    <m/>
    <m/>
    <m/>
    <s v="Improved Administration Efficency"/>
    <s v="Improved Administrative Efficiency"/>
    <m/>
    <m/>
    <s v="x"/>
    <m/>
    <m/>
    <m/>
    <m/>
    <b v="0"/>
    <m/>
    <m/>
    <m/>
    <s v="https://www.experimental.bfs.admin.ch/expstat/de/home/innovative-datenwissenschaft/ml-sosi.html"/>
    <s v="validated"/>
    <x v="0"/>
  </r>
  <r>
    <n v="754"/>
    <s v="AIWT6-754"/>
    <s v="Plausibility check with machine learning - Expanding plausability checks"/>
    <s v=" "/>
    <m/>
    <s v="This project intends to expand and accelerate the plausibility checks in the FSO using machine learning algorithms and at the same time to increase the data quality."/>
    <x v="0"/>
    <x v="27"/>
    <s v="CH"/>
    <m/>
    <x v="0"/>
    <x v="0"/>
    <x v="14"/>
    <x v="4"/>
    <x v="2"/>
    <m/>
    <x v="0"/>
    <x v="0"/>
    <x v="0"/>
    <x v="0"/>
    <s v="A-MLA"/>
    <m/>
    <m/>
    <m/>
    <s v="Include automatic decision systems"/>
    <s v="Limited-risk"/>
    <s v="-1 Minimal/Limited"/>
    <m/>
    <m/>
    <s v="Machine Learning, Deep Learning"/>
    <x v="1"/>
    <x v="2"/>
    <x v="0"/>
    <m/>
    <m/>
    <m/>
    <s v="G2G"/>
    <s v="Dynamic Data"/>
    <s v="Streaming Data"/>
    <s v="Data access and reuse"/>
    <m/>
    <x v="6"/>
    <s v="Incremental / Technical Change"/>
    <b v="0"/>
    <m/>
    <m/>
    <m/>
    <m/>
    <m/>
    <s v="Improved Administration Efficency"/>
    <s v="Improved Administrative Efficiency"/>
    <m/>
    <m/>
    <s v="x"/>
    <m/>
    <m/>
    <m/>
    <m/>
    <b v="0"/>
    <m/>
    <m/>
    <m/>
    <s v="https://www.experimental.bfs.admin.ch/expstat/de/home/innovative-datenwissenschaft/plausi.html"/>
    <s v="validated"/>
    <x v="0"/>
  </r>
  <r>
    <n v="755"/>
    <s v="AIWT6-755"/>
    <s v="MedicalGuide . Canton Aargau"/>
    <s v="https://www.egovernment.ch/de/dokumentation/trends-in-der-digitalisierung/kunstliche-intelligenz-ki/_x000a_https://medicalguide.ch/de/"/>
    <m/>
    <s v="Canton Aargau has been involved in the MedicalGuide project, which provides users with an initial assessment of disease by using a Chatbot"/>
    <x v="3"/>
    <x v="27"/>
    <s v="CH"/>
    <s v="Canton Aargau"/>
    <x v="4"/>
    <x v="4"/>
    <x v="21"/>
    <x v="1"/>
    <x v="0"/>
    <m/>
    <x v="0"/>
    <x v="0"/>
    <x v="0"/>
    <x v="0"/>
    <s v="A-MLA"/>
    <m/>
    <m/>
    <m/>
    <s v="Focus directly natural persons"/>
    <s v="Limited-risk"/>
    <s v="-1 Minimal/Limited"/>
    <m/>
    <m/>
    <s v="Chatbots, Intelligent Digital Assistants, Virtual Agents and Recommendation Systems"/>
    <x v="0"/>
    <x v="0"/>
    <x v="0"/>
    <m/>
    <m/>
    <m/>
    <s v="G2C"/>
    <s v="Dynamic Data"/>
    <s v="Dynamic Data"/>
    <s v="Public Services and engagement"/>
    <m/>
    <x v="0"/>
    <s v="Incremental / Technical Change"/>
    <s v="Improved Public Service"/>
    <m/>
    <s v="x"/>
    <m/>
    <s v="x"/>
    <m/>
    <b v="0"/>
    <b v="0"/>
    <m/>
    <m/>
    <m/>
    <m/>
    <m/>
    <m/>
    <m/>
    <b v="0"/>
    <m/>
    <m/>
    <m/>
    <s v="https://www.egovernment.ch/de/dokumentation/trends-in-der-digitalisierung/kunstliche-intelligenz-ki/"/>
    <s v="validated"/>
    <x v="0"/>
  </r>
  <r>
    <n v="756"/>
    <s v="AIWT6-756"/>
    <s v="Bristol Integrated Analytical Hub - Prediction of future needs"/>
    <s v=" "/>
    <m/>
    <s v="The Integrated Analytical Hub is an in-house developed system that was established out of Bristol City Council’s Think Family approach to the national Troubled Families programme ‘to encourage services to deal with families as a whole, rather than responding to each problem, or person, separately’. The Troubled Families programme was launched in 2011 to help families who struggle with factors such as unemployment, crime and poor school attendance. Think Family identified families facing issues, such as parents and children involved in crime or anti-social behaviour; children not attending school regularly; children who need help; adult out of work or at risk of financial exclusion and young people at risk of worklessness; families affected by domestic violence and abuse; parents and children with a range of health problems. Bristol’s Think Family programme is now in its second phase. As a result of the learning from the first phase, Bristol developed a Think Family Database that consolidated information from 35 different social issue datasets, about 54,000 families in the local authority area, to understand the strategic and operational needs of the city. The database is up and running and is now able to provide information to predict future need as well as simply responding to presenting issues._x000a_ "/>
    <x v="3"/>
    <x v="10"/>
    <s v="UK"/>
    <s v="Bristol City Council"/>
    <x v="1"/>
    <x v="0"/>
    <x v="8"/>
    <x v="2"/>
    <x v="4"/>
    <m/>
    <x v="4"/>
    <x v="7"/>
    <x v="0"/>
    <x v="0"/>
    <m/>
    <m/>
    <m/>
    <m/>
    <m/>
    <m/>
    <s v=" 0 Confident"/>
    <m/>
    <m/>
    <s v="Predictive Analytics, Simulation and Data Visualisation"/>
    <x v="4"/>
    <x v="3"/>
    <x v="0"/>
    <m/>
    <m/>
    <m/>
    <m/>
    <m/>
    <m/>
    <s v="Enforcement"/>
    <m/>
    <x v="0"/>
    <m/>
    <b v="0"/>
    <m/>
    <m/>
    <m/>
    <m/>
    <m/>
    <b v="0"/>
    <b v="0"/>
    <m/>
    <m/>
    <m/>
    <m/>
    <m/>
    <m/>
    <m/>
    <b v="0"/>
    <m/>
    <m/>
    <m/>
    <s v="https://data-scores.org/case-studies"/>
    <s v="validated"/>
    <x v="1"/>
  </r>
  <r>
    <n v="757"/>
    <s v="AIWT6-757"/>
    <s v="Camden Resident Index  - Providing a single view of a citizen"/>
    <s v=" "/>
    <m/>
    <s v="The Camden Resident Index is a data management system utilising software supplied by IBM that allows for a ‘single view of a citizen’ by aggregating data from 16 different council business systems across Camden Council, covering 123 fields of primarily demographic information. It is to date the largest data management installation in local government in the UK. It was created in 2013 following the closure of the national children’s database Contact Point to uphold multi-agency work. It uses probabilistic matching technology to match individuals or households across the different business systems, in which records are matched together to produce a comparison score that indicates the likelihood of records belonging to the same person or family. The Camden Resident Index is used by the Multi-Agency Safeguarding Hub to locate information about a household’s engagement with services across the Council. A key use of the index is to enable fraud detection, such as validation for residency for accessing council services such as school places, number of residents in a household for council tax discount, or cases of illegal subletting of council housing._x000a_"/>
    <x v="3"/>
    <x v="10"/>
    <s v="UK"/>
    <s v="Camden Council"/>
    <x v="1"/>
    <x v="0"/>
    <x v="8"/>
    <x v="2"/>
    <x v="4"/>
    <m/>
    <x v="2"/>
    <x v="10"/>
    <x v="0"/>
    <x v="0"/>
    <m/>
    <m/>
    <m/>
    <m/>
    <m/>
    <m/>
    <s v=" 0 Confident"/>
    <m/>
    <m/>
    <s v="Predictive Analytics, Simulation and Data Visualisation"/>
    <x v="4"/>
    <x v="3"/>
    <x v="0"/>
    <m/>
    <m/>
    <m/>
    <m/>
    <m/>
    <m/>
    <s v="Enforcement"/>
    <m/>
    <x v="0"/>
    <m/>
    <b v="0"/>
    <m/>
    <m/>
    <m/>
    <m/>
    <m/>
    <b v="0"/>
    <b v="0"/>
    <m/>
    <m/>
    <m/>
    <m/>
    <m/>
    <m/>
    <m/>
    <b v="0"/>
    <m/>
    <m/>
    <m/>
    <s v="https://data-scores.org/case-studies"/>
    <s v="validated"/>
    <x v="1"/>
  </r>
  <r>
    <n v="758"/>
    <s v="AIWT6-758"/>
    <s v="Avon &amp; Somerset Police Qlik Sense - Performance assessment and predictive policing tool"/>
    <s v=" "/>
    <m/>
    <s v="Qlik Sense was first piloted by Avon &amp; Somerset Police in 2016 and now has over 30 applications across teams. It serves as both a performance assessment tool and a predictive policing tool. Developed in part as a response to on-going austerity measures, the system is a form of self-service analytics software that connects internal datasets within Avon &amp; Somerset Police, as well as some datasets from other agencies in Bristol Council, to provide integrated assessments and evaluations. The focus in this report is the predictive modeling for individual offenders and victims as well as neighbourhood mapping of crime. Built into Qlik Sense applications are offender risk scores and vulnerability risk scores along with a harm rating that determines an overall risk. It is intended as a ‘one-click’ system that provides individual offending and intelligence profiles to help ‘triage’ risks and threats. The system is used by frontline staff to decide on allocation of resources and pathways of managing highest risk offenders. In some instances, such as domestic abuse, it is used to decide on who to manage and to enable pre-emptive measures._x000a_"/>
    <x v="3"/>
    <x v="10"/>
    <s v="UK"/>
    <s v="Avon &amp; Somerset Police"/>
    <x v="1"/>
    <x v="5"/>
    <x v="9"/>
    <x v="2"/>
    <x v="4"/>
    <m/>
    <x v="2"/>
    <x v="10"/>
    <x v="0"/>
    <x v="0"/>
    <m/>
    <m/>
    <m/>
    <m/>
    <m/>
    <m/>
    <s v=" 0 Confident"/>
    <m/>
    <m/>
    <s v="Predictive Analytics, Simulation and Data Visualisation"/>
    <x v="4"/>
    <x v="3"/>
    <x v="0"/>
    <m/>
    <m/>
    <m/>
    <m/>
    <m/>
    <m/>
    <s v="Enforcement"/>
    <m/>
    <x v="0"/>
    <m/>
    <b v="0"/>
    <m/>
    <m/>
    <m/>
    <m/>
    <m/>
    <b v="0"/>
    <b v="0"/>
    <m/>
    <m/>
    <m/>
    <m/>
    <m/>
    <m/>
    <m/>
    <b v="0"/>
    <m/>
    <m/>
    <m/>
    <s v="https://data-scores.org/case-studies"/>
    <s v="validated"/>
    <x v="1"/>
  </r>
  <r>
    <n v="759"/>
    <s v="AIWT6-759"/>
    <s v="Kent Integrated Dataset - Population Health Planning"/>
    <s v=" "/>
    <m/>
    <s v="The Kent Integrated Dataset is used for population health planning. It is not used to make decisions about specific individuals. Data about individuals in the dataset are pseudonymised. Access to the dataset is limited to the Kent Public Health Observatory team. Controlled access is possible for research purposes but requires application. In the spring of 2018 Kent County Council noted that they have not deployed predictive analytics processes but that they have hopes to in the future. They have done analyses that ‘project into the future based on past trends’. They are developing a system dynamics model, detailed below, to see the impact of health prevention efforts on reducing smoking, obesity and others.The Kent Clinical Commissioning Groups have contracted Optum, a healthcare intelligence company, to provide their business analytics service. Optum is going to create a new Kent Integrated Dataset to inform commissioning decisions. Optum is part of the American UnitedHealth Group. More research into the development of this new Optum integrated dataset is ongoing._x000a_"/>
    <x v="3"/>
    <x v="10"/>
    <s v="UK"/>
    <s v="Kent Public Health Observatory "/>
    <x v="1"/>
    <x v="4"/>
    <x v="21"/>
    <x v="2"/>
    <x v="4"/>
    <m/>
    <x v="2"/>
    <x v="10"/>
    <x v="0"/>
    <x v="0"/>
    <m/>
    <m/>
    <m/>
    <m/>
    <m/>
    <m/>
    <s v=" 0 Confident"/>
    <m/>
    <m/>
    <s v="Predictive Analytics, Simulation and Data Visualisation"/>
    <x v="4"/>
    <x v="3"/>
    <x v="0"/>
    <m/>
    <m/>
    <m/>
    <m/>
    <m/>
    <m/>
    <s v="Regulatory research, analysis and monitoring"/>
    <m/>
    <x v="0"/>
    <m/>
    <b v="0"/>
    <m/>
    <m/>
    <m/>
    <m/>
    <m/>
    <b v="0"/>
    <b v="0"/>
    <m/>
    <m/>
    <m/>
    <m/>
    <m/>
    <m/>
    <m/>
    <b v="0"/>
    <m/>
    <m/>
    <m/>
    <s v="https://data-scores.org/case-studies"/>
    <s v="validated"/>
    <x v="1"/>
  </r>
  <r>
    <n v="760"/>
    <s v="AIWT6-760"/>
    <s v="Manchester’s Research &amp; Intelligence Database - Identifying troubled families"/>
    <s v="https://www.local.gov.uk/sites/default/files/documents/childrens-social-care-and-b32.pdf"/>
    <m/>
    <s v="Manchester City Council is using a system it calls the Manchester Research &amp; Intelligence Database to identify Troubled Families, families in need of support, to enable caseworkers to access more information more quickly than previously and to enable the collection and analysis of data to assess services and impact. The Council developed the system by buying an IBM product called iBase. The approach to using the system has been internally developed. It is noted that the aim is to empower ‘lead professionals to make the best use of data they are legally able to see, and is not about replacing decision making or interpretation with system algorithms or decisions’. The stated aim is to enable a more ‘holistic’ understanding of people, needs and services. Future goals include developing decision making tools, building performance reporting tools, building threshold and alerting tools and rolling the system out to more users, as well as connecting more data._x000a_"/>
    <x v="3"/>
    <x v="10"/>
    <s v="UK"/>
    <s v="Manchester City Council"/>
    <x v="4"/>
    <x v="0"/>
    <x v="8"/>
    <x v="1"/>
    <x v="6"/>
    <m/>
    <x v="5"/>
    <x v="10"/>
    <x v="0"/>
    <x v="0"/>
    <s v="B-LGA"/>
    <m/>
    <m/>
    <m/>
    <s v="Focus directly natural persons"/>
    <s v="Limited-risk"/>
    <s v=" 0 Confident"/>
    <m/>
    <m/>
    <s v="Predictive Analytics, Simulation and Data Visualisation"/>
    <x v="2"/>
    <x v="12"/>
    <x v="0"/>
    <m/>
    <m/>
    <m/>
    <s v="G2G"/>
    <s v="Historical Data"/>
    <s v="Historical Data"/>
    <s v="Enforcement"/>
    <m/>
    <x v="0"/>
    <s v="Incremental / Technical Change"/>
    <b v="0"/>
    <m/>
    <m/>
    <m/>
    <m/>
    <m/>
    <s v="Improved Administration Efficency"/>
    <s v="Improved Administrative Efficiency"/>
    <m/>
    <m/>
    <s v="x"/>
    <s v="x"/>
    <m/>
    <m/>
    <m/>
    <b v="0"/>
    <m/>
    <m/>
    <m/>
    <s v="https://data-scores.org/case-studies"/>
    <s v="validated"/>
    <x v="0"/>
  </r>
  <r>
    <n v="761"/>
    <s v="AIWT6-761"/>
    <s v="Document digitization using OCR and document management"/>
    <s v="https://modus.gr/"/>
    <s v="damanatidis@raports.gr"/>
    <s v="At the Regulatory Authority for Ports in Greece, we have acquired Papyrus, by Modus SA, a document and process management system for effective paperless office. The software facilitates hand-written document digitization using OCR, thereby enabling “AI-empowered knowledge management”, an AI typology as described in JRC report “AI Watch: Artificial Intelligence in public services”. The software's features, simplify intra-departmental workflow and handling cases under investigation by the Regulatory Authority, saving time and money."/>
    <x v="0"/>
    <x v="28"/>
    <s v="EL"/>
    <s v="Regulatory Authority for Ports"/>
    <x v="1"/>
    <x v="1"/>
    <x v="1"/>
    <x v="2"/>
    <x v="4"/>
    <m/>
    <x v="1"/>
    <x v="1"/>
    <x v="0"/>
    <x v="0"/>
    <m/>
    <m/>
    <m/>
    <m/>
    <m/>
    <m/>
    <s v=" 0 Confident"/>
    <m/>
    <m/>
    <s v="AI-empowered Knowledge Management"/>
    <x v="4"/>
    <x v="3"/>
    <x v="0"/>
    <m/>
    <m/>
    <m/>
    <m/>
    <m/>
    <m/>
    <s v="Internal Management"/>
    <m/>
    <x v="0"/>
    <m/>
    <s v="Improved Public Service"/>
    <m/>
    <m/>
    <m/>
    <s v="x"/>
    <m/>
    <b v="0"/>
    <b v="0"/>
    <m/>
    <m/>
    <m/>
    <m/>
    <m/>
    <m/>
    <m/>
    <b v="0"/>
    <m/>
    <m/>
    <m/>
    <s v="Survey Use and impact of AI in the public sector. 2021"/>
    <s v="retired"/>
    <x v="1"/>
  </r>
  <r>
    <n v="762"/>
    <s v="AIWT6-762"/>
    <s v="Machine Learning for resource allocation process"/>
    <s v="www.csn.se"/>
    <m/>
    <s v="We are evaluating a machine learning model that supports the resource allocation process. Preliminary results indicate that the model has about 15-25 % better effiency at matching the need for personnel to the rates of incoming calls compared to the current method. The application is currently being evaluated._x000a__x000a_The model uses supervised machine learning _x000a_with the assumption of a quasi-poisson distributed random variable. No other model has yet been evaluted and further experimentation is planned._x000a__x000a_There is no available weblink or such that we can provide. Its an internal application. The link below is just to our main web page."/>
    <x v="0"/>
    <x v="18"/>
    <s v="SE"/>
    <s v="Centrala studiestödsnämnden"/>
    <x v="1"/>
    <x v="9"/>
    <x v="29"/>
    <x v="8"/>
    <x v="4"/>
    <m/>
    <x v="2"/>
    <x v="10"/>
    <x v="0"/>
    <x v="0"/>
    <m/>
    <m/>
    <m/>
    <m/>
    <m/>
    <m/>
    <s v=" 0 Confident"/>
    <m/>
    <m/>
    <s v="Predictive Analytics, Simulation and Data Visualisation"/>
    <x v="4"/>
    <x v="3"/>
    <x v="0"/>
    <m/>
    <m/>
    <m/>
    <m/>
    <m/>
    <m/>
    <s v="Internal Management"/>
    <m/>
    <x v="0"/>
    <m/>
    <s v="Improved Public Service"/>
    <m/>
    <m/>
    <m/>
    <s v="x"/>
    <m/>
    <b v="0"/>
    <b v="0"/>
    <m/>
    <m/>
    <m/>
    <m/>
    <m/>
    <m/>
    <m/>
    <b v="0"/>
    <m/>
    <m/>
    <m/>
    <s v="Survey Use and impact of AI in the public sector. 2021"/>
    <s v="validated"/>
    <x v="1"/>
  </r>
  <r>
    <n v="763"/>
    <s v="AIWT6-763"/>
    <s v="Efficient and targeted COVID-19 border testing via reinforcement learning"/>
    <s v="https://www.nature.com/articles/s41586-021-04014-z"/>
    <s v="Department of Operations, Information and Decisions, Wharton School, University of Pennsylvania, Philadelphia, PA, USA_x000a__x000a_Hamsa Bastani"/>
    <s v="Here we report the design and performance of a reinforcement learning system, nicknamed ‘Eva’. In the summer of 2020, Eva was deployed across all Greek borders to limit the influx of asymptomatic travellers infected with SARS-CoV-2, and to inform border policies through real-time estimates of COVID-19 prevalence. In contrast to country-wide protocols, Eva allocated Greece’s limited testing resources based upon incoming travellers’ demographic information and testing results from previous travellers."/>
    <x v="0"/>
    <x v="28"/>
    <s v="EL"/>
    <s v="Department of Hygiene and Epidemiology - University of Thessaly"/>
    <x v="0"/>
    <x v="4"/>
    <x v="13"/>
    <x v="1"/>
    <x v="7"/>
    <m/>
    <x v="0"/>
    <x v="0"/>
    <x v="1"/>
    <x v="0"/>
    <s v="A-MLA"/>
    <m/>
    <m/>
    <m/>
    <s v="Focus directly natural persons"/>
    <s v="Limited-risk"/>
    <s v=" 0 Confident"/>
    <m/>
    <m/>
    <m/>
    <x v="2"/>
    <x v="4"/>
    <x v="0"/>
    <m/>
    <s v="Yes"/>
    <s v="Yes"/>
    <s v="G2C"/>
    <s v="Dynamic Data"/>
    <s v="Dynamic Data"/>
    <s v="Contact tracing"/>
    <m/>
    <x v="0"/>
    <s v="Organizational / Sustained Change"/>
    <s v="Improved Public Service"/>
    <m/>
    <m/>
    <m/>
    <s v="x"/>
    <m/>
    <b v="0"/>
    <b v="0"/>
    <m/>
    <m/>
    <m/>
    <m/>
    <m/>
    <m/>
    <m/>
    <b v="0"/>
    <m/>
    <m/>
    <m/>
    <s v="IPSO DB"/>
    <s v="validated"/>
    <x v="0"/>
  </r>
  <r>
    <n v="764"/>
    <s v="AIWT6-764"/>
    <s v="Predictive Healthcare Assistance DB (BDA) in Regione Lombardia"/>
    <s v=" "/>
    <s v="Giuseppe Preziosi ARIA Spa twitter:@preziosig"/>
    <s v="the evolution of the Assisted Database from a predictive point of view of the Region, which up to now has been involved in stratifying the_x000a_Lombard population, according to their consumption, on 62 chronic pathologies for tracers, level of complexity, territory, gender, age group and assistance. The project has_x000a_having regard to the scientific direction of the Logical Epidemic Observatory of the Lombardy Region led by Dr. Luca Merlino of the General Welfare Directorate."/>
    <x v="2"/>
    <x v="12"/>
    <s v="IT"/>
    <s v="Aria Spa"/>
    <x v="4"/>
    <x v="4"/>
    <x v="21"/>
    <x v="1"/>
    <x v="7"/>
    <m/>
    <x v="2"/>
    <x v="10"/>
    <x v="1"/>
    <x v="0"/>
    <s v="A-MLA"/>
    <m/>
    <m/>
    <s v="12-ClinicalUse"/>
    <m/>
    <s v="High-risk"/>
    <s v=" 0 Confident"/>
    <m/>
    <m/>
    <m/>
    <x v="2"/>
    <x v="12"/>
    <x v="0"/>
    <m/>
    <s v="No"/>
    <s v="Yes"/>
    <s v="G2G"/>
    <s v="Historical Data"/>
    <s v="Historical Data"/>
    <s v="Business intelligence"/>
    <m/>
    <x v="0"/>
    <s v="Transformative / Disruptive"/>
    <b v="0"/>
    <m/>
    <m/>
    <m/>
    <m/>
    <m/>
    <s v="Improved Administration Efficency"/>
    <s v="Improved Administrative Efficiency"/>
    <s v="x"/>
    <s v="x"/>
    <s v="x"/>
    <s v="x"/>
    <m/>
    <m/>
    <m/>
    <b v="0"/>
    <m/>
    <m/>
    <m/>
    <s v="https://www.ariaspa.it/wps/portal/Aria/Home/progetti/digital/intelligenza-artificiale/"/>
    <s v="validated"/>
    <x v="0"/>
  </r>
  <r>
    <n v="765"/>
    <s v="AIWT6-765"/>
    <s v="Finding the ‘next-best-clinical-action&quot;"/>
    <s v=" "/>
    <s v="Giuseppe Preziosi ARIA Spa twitter:@preziosig"/>
    <s v="Use of data &amp; process mining techniques, of the characteristics of a specific pathology: cognitive dementia. The project aims to identify the so-called 'next-best-clinical-action', that is to analyze and predict, according to consumption and health events of the chronic population affected by this_x000a_pathology, what the medical pathway may be, the 'patient journey ', carried out by a chronic patient, year by year, in the five years following the onset of the disease."/>
    <x v="2"/>
    <x v="12"/>
    <s v="IT"/>
    <s v="Aria Spa"/>
    <x v="4"/>
    <x v="4"/>
    <x v="21"/>
    <x v="1"/>
    <x v="7"/>
    <m/>
    <x v="0"/>
    <x v="0"/>
    <x v="1"/>
    <x v="0"/>
    <s v="A-MLA"/>
    <m/>
    <m/>
    <s v="12-ClinicalUse"/>
    <m/>
    <s v="High-risk"/>
    <s v=" 0 Confident"/>
    <s v="A11-Medical devices, Reg. (EU) 2017/745"/>
    <m/>
    <m/>
    <x v="2"/>
    <x v="12"/>
    <x v="0"/>
    <m/>
    <s v="No"/>
    <s v="Yes"/>
    <s v="G2G"/>
    <s v="Dynamic Data"/>
    <s v="Streaming Data"/>
    <s v="Business intelligence"/>
    <m/>
    <x v="0"/>
    <s v="Incremental / Technical Change"/>
    <b v="0"/>
    <m/>
    <m/>
    <m/>
    <m/>
    <m/>
    <s v="Improved Administration Efficency"/>
    <s v="Improved Administrative Efficiency"/>
    <m/>
    <s v="x"/>
    <s v="x"/>
    <s v="x"/>
    <m/>
    <m/>
    <m/>
    <b v="0"/>
    <m/>
    <m/>
    <m/>
    <s v="https://www.ariaspa.it/wps/portal/Aria/Home/progetti/digital/intelligenza-artificiale/"/>
    <s v="validated"/>
    <x v="0"/>
  </r>
  <r>
    <n v="766"/>
    <s v="AIWT6-766"/>
    <s v="Geo Machine Learning for Health"/>
    <s v=" "/>
    <s v="Giuseppe Preziosi ARIA Spa twitter:@preziosig"/>
    <s v="In this project we look at patients suffering from respiratory diseases, in particular respiratory insufficiency, chronic obstructive pulmonary disease (COPD) and asthma. In particular, by applying machine learning techniques we are able to determine what we have defined UMTA or Minimum Unit Territorial Aggregation. A kind of geographical area where they are assisted aggregates characterized by homogeneous sanitary properties, still related to the tracers above cited defined by the Regional Logical Epidemic Observatory"/>
    <x v="2"/>
    <x v="12"/>
    <s v="IT"/>
    <s v="Aria Spa"/>
    <x v="4"/>
    <x v="4"/>
    <x v="21"/>
    <x v="1"/>
    <x v="7"/>
    <m/>
    <x v="0"/>
    <x v="0"/>
    <x v="1"/>
    <x v="0"/>
    <s v="A-MLA"/>
    <m/>
    <m/>
    <s v="12-ClinicalUse"/>
    <m/>
    <s v="High-risk"/>
    <s v=" 0 Confident"/>
    <s v="A11-Medical devices, Reg. (EU) 2017/745"/>
    <m/>
    <m/>
    <x v="2"/>
    <x v="12"/>
    <x v="0"/>
    <m/>
    <s v="No"/>
    <s v="Yes"/>
    <s v="G2G"/>
    <s v="Historical Data"/>
    <s v="Location Data"/>
    <s v="Business intelligence"/>
    <m/>
    <x v="0"/>
    <s v="Incremental / Technical Change"/>
    <b v="0"/>
    <m/>
    <m/>
    <m/>
    <m/>
    <m/>
    <s v="Improved Administration Efficency"/>
    <s v="Improved Administrative Efficiency"/>
    <s v="x"/>
    <m/>
    <s v="x"/>
    <m/>
    <m/>
    <m/>
    <m/>
    <b v="0"/>
    <m/>
    <m/>
    <m/>
    <s v="https://www.ariaspa.it/wps/portal/Aria/Home/progetti/digital/intelligenza-artificiale/"/>
    <s v="validated"/>
    <x v="0"/>
  </r>
  <r>
    <n v="767"/>
    <s v="AIWT6-767"/>
    <s v="CEF Data Marketplace"/>
    <s v="https://www.datamarketplace.eu/"/>
    <s v="twitter: @CefData  (FBK and TAUS)"/>
    <s v="Data Marketplace is a universal and secure market for high-quality language data for MT and ML applications. #languagedata #datatraining #datamarketplace #data"/>
    <x v="1"/>
    <x v="13"/>
    <s v="NL"/>
    <s v="TAUS "/>
    <x v="8"/>
    <x v="1"/>
    <x v="2"/>
    <x v="3"/>
    <x v="7"/>
    <m/>
    <x v="1"/>
    <x v="1"/>
    <x v="0"/>
    <x v="6"/>
    <s v="B-LGA"/>
    <m/>
    <m/>
    <m/>
    <m/>
    <s v="Minimal-risk"/>
    <s v="-3 Not Confident"/>
    <m/>
    <m/>
    <m/>
    <x v="0"/>
    <x v="15"/>
    <x v="0"/>
    <s v="Yes"/>
    <s v="Yes"/>
    <s v="No"/>
    <s v="G2B"/>
    <s v="Dynamic Data"/>
    <s v="Location Data"/>
    <s v="Data access and reuse"/>
    <m/>
    <x v="3"/>
    <s v="Transformative / Disruptive"/>
    <s v="Improved Public Service"/>
    <m/>
    <m/>
    <s v="x"/>
    <s v="x"/>
    <s v="x"/>
    <s v="Open Government Capabilities"/>
    <b v="0"/>
    <m/>
    <m/>
    <m/>
    <m/>
    <m/>
    <m/>
    <m/>
    <s v="Open government capabilities"/>
    <s v="x"/>
    <m/>
    <m/>
    <s v="https://www.datamarketplace.eu/"/>
    <s v="validated"/>
    <x v="0"/>
  </r>
  <r>
    <n v="768"/>
    <s v="AIWT6-768"/>
    <s v="ANCI Lombardia - CVqui-Jobiri_x000a_"/>
    <s v="https://cvqui.jobiri.com/"/>
    <s v="Claudio Sponchioni (CEO) info@jobiri.com "/>
    <s v="he solution created by Jobiri with the collaboration of the Informagiovani of Cremona, Crema, Lodi, Novate Milanese and Bergamo. It is an integrated ecosystem of intelligent career services capable of digitizing the services for the work of youth information in the Lombardy Region._x000a_The project, sponsored by Anci Lombardia, was born from a public-private co-planning led by the municipality of Cremona (lead body) and the innovative startup with a social vocation Jobiri. _x000a_Citizens in the area: can develop their own professional project, consult job opportunities, create resumes with thousands of examples, take advantage of dozens of cover letter templates, train in interviews with video simulations and improve their CV with automatic suggestions._x000a_Public institutions: can improve the offer of employment services for citizens and businesses in the area thanks to self-service technologies that favor job matching and develop employability skills._x000a_Companies: who can engage candidates more effectively thanks to employer branding tools, publish job opportunities, manage the selection process and collaborate with institutions to share employment trends."/>
    <x v="2"/>
    <x v="12"/>
    <s v="IT"/>
    <s v="Municipality of Cremona (Lombardia)"/>
    <x v="4"/>
    <x v="0"/>
    <x v="0"/>
    <x v="1"/>
    <x v="7"/>
    <m/>
    <x v="1"/>
    <x v="1"/>
    <x v="0"/>
    <x v="6"/>
    <s v="B-LGA"/>
    <m/>
    <m/>
    <m/>
    <s v="Focus directly natural persons"/>
    <s v="Limited-risk"/>
    <s v=" 0 Confident"/>
    <m/>
    <m/>
    <m/>
    <x v="0"/>
    <x v="0"/>
    <x v="0"/>
    <s v="Yes"/>
    <s v="No"/>
    <s v="Yes"/>
    <s v="G2C"/>
    <s v="Dynamic Data"/>
    <s v="Streaming Data"/>
    <s v="Co-designed services"/>
    <m/>
    <x v="0"/>
    <s v="Incremental / Technical Change"/>
    <s v="Improved Public Service"/>
    <m/>
    <m/>
    <m/>
    <s v="x"/>
    <m/>
    <b v="0"/>
    <b v="0"/>
    <m/>
    <m/>
    <m/>
    <m/>
    <m/>
    <m/>
    <m/>
    <b v="0"/>
    <m/>
    <m/>
    <m/>
    <s v="https://www.jobiri.com/intelligenza-artificiale-nella-pubblica-amministrazione/"/>
    <s v="validated"/>
    <x v="0"/>
  </r>
  <r>
    <n v="769"/>
    <s v="AIWT6-769"/>
    <s v="MATHISIS H2020 - Italian Pilot (MIUR)"/>
    <s v="http://mathisis-project.eu"/>
    <s v="Ana María Piñuela (Atos Spain)"/>
    <s v="Public subjects involved were Italian public schools of first and second degree. Managing Affective learning through intelligent atoms _x000a_and smart interaction. Through the project, a teaching support platform was created for children with ASD, ADHD, autism spectrum and multiple disabilities. The platform, connected to a webcam, an instrument for the recognition of movement and a gyroscope, through the AI ​​techniques of affective computing recognizes the moods nd attention levels of the students and, based on these, increases or decreases the degree of difficulty of the didactic exercises._x000a_The project was tested on a sample of first and second grade Italian public schools, involving just under a hundred students. According to the first results of the experiment, the use of this platform has improved the learning path of the students by increasing their concentration and attention levels."/>
    <x v="1"/>
    <x v="12"/>
    <s v="IT"/>
    <s v="Nurogames GmbH and ATOS Spain"/>
    <x v="8"/>
    <x v="9"/>
    <x v="29"/>
    <x v="4"/>
    <x v="1"/>
    <m/>
    <x v="4"/>
    <x v="7"/>
    <x v="0"/>
    <x v="0"/>
    <s v="B-LGA"/>
    <s v="3-Education"/>
    <s v="3b-Education-students"/>
    <m/>
    <m/>
    <s v="High-risk"/>
    <s v="-2 High/Limited"/>
    <m/>
    <m/>
    <m/>
    <x v="2"/>
    <x v="9"/>
    <x v="0"/>
    <s v="Yes"/>
    <s v="Yes"/>
    <s v="No"/>
    <s v="G2G"/>
    <s v="Historical Data"/>
    <s v="Historical Data"/>
    <s v="Public Services and engagement"/>
    <m/>
    <x v="0"/>
    <s v="Incremental / Technical Change"/>
    <b v="0"/>
    <m/>
    <m/>
    <m/>
    <m/>
    <m/>
    <s v="Improved Administration Efficency"/>
    <s v="Improved Administrative Efficiency"/>
    <m/>
    <m/>
    <s v="x"/>
    <s v="x"/>
    <m/>
    <m/>
    <m/>
    <b v="0"/>
    <m/>
    <m/>
    <m/>
    <s v="https://ia.italia.it/assets/librobianco.pdf"/>
    <s v="validated"/>
    <x v="0"/>
  </r>
  <r>
    <n v="771"/>
    <s v="AIWT6-771"/>
    <s v="DANTE H2020"/>
    <s v="https://www.h2020-dante.eu"/>
    <s v="Vito Morreale_x000a__x000a_Engineering Ingegneria Informatica srl"/>
    <s v="The Dante project - DEtecting and ANalysing TErrorist related online contents and financial activities involves 18 European countries, including Italy, which participates in it with the Ministry of Defense. and with the General Command of the Carabinieri. Through the project, an automated system for extrapolating data from unstructured sources was created, which works through AI methods and techniques applied to web mining, capable of identifying, retrieving, collecting and analyzing large quantities of heterogeneous and multiple languages ​​both on the free-to-air web and on the dark and deep web to track the operations of terrorist networks, in particular financing, training and propaganda activities. This system allows you to greatly improve and make more accurate the investigation techniques of the police on terrorism and trace information even on channels traditionally more difficult to investigate, such as the dark web._x000a_"/>
    <x v="1"/>
    <x v="12"/>
    <s v="IT"/>
    <s v="Italy Minister of Defense"/>
    <x v="8"/>
    <x v="1"/>
    <x v="2"/>
    <x v="4"/>
    <x v="1"/>
    <m/>
    <x v="1"/>
    <x v="1"/>
    <x v="0"/>
    <x v="6"/>
    <s v="B-LGA"/>
    <m/>
    <m/>
    <m/>
    <s v="Focus directly natural persons"/>
    <s v="Limited-risk"/>
    <s v=" 0 Confident"/>
    <m/>
    <m/>
    <m/>
    <x v="1"/>
    <x v="2"/>
    <x v="0"/>
    <s v="Yes"/>
    <s v="Yes"/>
    <s v="Yes"/>
    <s v="G2G"/>
    <s v="Dynamic Data"/>
    <s v="Streaming Data"/>
    <s v="Public Services and engagement"/>
    <m/>
    <x v="0"/>
    <s v="Incremental / Technical Change"/>
    <b v="0"/>
    <m/>
    <m/>
    <m/>
    <m/>
    <m/>
    <s v="Improved Administration Efficency"/>
    <s v="Improved Administrative Efficiency"/>
    <m/>
    <m/>
    <s v="x"/>
    <s v="x"/>
    <m/>
    <m/>
    <m/>
    <b v="0"/>
    <m/>
    <m/>
    <m/>
    <s v="https://ia.italia.it/assets/librobianco.pdf_x000a_https://www.corrierecomunicazioni.it/digital-economy/intelligenza-artificiale-e-pa-italia-in-rampa-di-lancio/"/>
    <s v="validated"/>
    <x v="0"/>
  </r>
  <r>
    <n v="772"/>
    <s v="AIWT6-772"/>
    <s v="Mobilità Integrata Trentino Trasporti (MITT)"/>
    <s v="http://www.trasporti.provincia.tn.it/"/>
    <s v="serv.trasporti@provincia.tn.it"/>
    <s v="The MITT makes it possible to optimize the management of the provincial public transport system in such a way as to offer a better and more effective service to the citizen. It provides for the introduction of smart cards, for the management of integrated and differentiated tariffs, which can then be used in a multiservice logic. Real-time monitoring of local public transport vehicles and travel time management for Trentino Trasporti, AI technologies are used to detect the position of buses in real time and transmit information on journey times to passengers as well as to predict and plan the bus scheduling"/>
    <x v="2"/>
    <x v="12"/>
    <s v="ITH20"/>
    <s v="Provincia autonoma di Trento - Trentino Trasporti (in house)"/>
    <x v="4"/>
    <x v="3"/>
    <x v="19"/>
    <x v="1"/>
    <x v="7"/>
    <m/>
    <x v="0"/>
    <x v="0"/>
    <x v="0"/>
    <x v="0"/>
    <s v="A-MLA"/>
    <m/>
    <m/>
    <s v="16-Transportation"/>
    <m/>
    <s v="Minimal-risk"/>
    <s v=" 0 Confident"/>
    <m/>
    <m/>
    <m/>
    <x v="0"/>
    <x v="6"/>
    <x v="0"/>
    <s v="No"/>
    <s v="No"/>
    <s v="No"/>
    <s v="G2C"/>
    <s v="Dynamic Data"/>
    <s v="Location Data"/>
    <s v="Public Services and engagement"/>
    <m/>
    <x v="7"/>
    <s v="Organizational / Sustained Change"/>
    <s v="Improved Public Service"/>
    <m/>
    <m/>
    <s v="x"/>
    <s v="x"/>
    <m/>
    <b v="0"/>
    <b v="0"/>
    <m/>
    <m/>
    <m/>
    <m/>
    <m/>
    <m/>
    <m/>
    <b v="0"/>
    <m/>
    <m/>
    <m/>
    <s v="https://cms.uitp.org/wp/wp-content/uploads/2021/03/IOT-KB-final.pdf"/>
    <s v="validated"/>
    <x v="0"/>
  </r>
  <r>
    <n v="773"/>
    <s v="AIWT6-773"/>
    <s v="GADgET: Detection of addition patterns in online game"/>
    <s v="https://www.fct.pt/media/docs/Brochura_ResearchinDataScienceandAIappliedtoPA.pdf"/>
    <s v="Mauro Castelli_x000a_Universidade Nova de Lisbon_x000a_and FCT _x000a_Av. D. Carlos I, 126_x000a_1249-074 Lisboa_x000a_Portugal_x000a_Tel: 213 924 300_x000a_Fax: 213 956 519"/>
    <s v="It propose a system based on a version of Recurrent Neural networks the architecture of which will be optimized by a neuroevolution algorithm. To effectively resolve the problem under consideration, this system must be able to render efficient comparisons of time series associated with different gamblers’ behaviors, in a way that also takes the temporal dimension of the problem into account"/>
    <x v="0"/>
    <x v="24"/>
    <s v="PT"/>
    <s v="FCT (Fundação para a Ciência e Tecnologia)"/>
    <x v="0"/>
    <x v="0"/>
    <x v="14"/>
    <x v="3"/>
    <x v="2"/>
    <n v="2022"/>
    <x v="0"/>
    <x v="0"/>
    <x v="0"/>
    <x v="0"/>
    <s v="A-MLA"/>
    <m/>
    <m/>
    <m/>
    <s v="Focus directly natural persons"/>
    <s v="Limited-risk"/>
    <s v=" 0 Confident"/>
    <m/>
    <m/>
    <m/>
    <x v="3"/>
    <x v="7"/>
    <x v="0"/>
    <m/>
    <s v="No"/>
    <s v="No"/>
    <s v="G2G"/>
    <s v="Historical Data"/>
    <s v="Historical Data"/>
    <s v="Detection systems"/>
    <m/>
    <x v="0"/>
    <s v="Organizational / Sustained Change"/>
    <b v="0"/>
    <m/>
    <m/>
    <m/>
    <m/>
    <m/>
    <s v="Improved Administration Efficency"/>
    <s v="Improved Administrative Efficiency"/>
    <m/>
    <m/>
    <m/>
    <s v="x"/>
    <m/>
    <m/>
    <m/>
    <b v="0"/>
    <m/>
    <m/>
    <m/>
    <m/>
    <s v="validated"/>
    <x v="0"/>
  </r>
  <r>
    <n v="776"/>
    <s v="AIWT6-776"/>
    <s v="AICE(Data Science and Over-Indebtedness: Use of AI algorithms in Credit and Debts)"/>
    <s v="https://www.fct.pt/media/docs/Brochura_ResearchinDataScienceandAIappliedtoPA.pdf"/>
    <s v="Leonardo Vanneschi - Universidade Nova de Lisboa and_x000a_FCT _x000a_Av. D. Carlos I, 126_x000a_1249-074 Lisboa_x000a_Portugal_x000a_Tel: 213 924 300_x000a_Fax: 213 956 519"/>
    <s v="Data Science and Over-Indebtedness: Use of Artificial Intelligence Algorithms in Credit Consumption and Debt Reconciliation in Portugal"/>
    <x v="0"/>
    <x v="24"/>
    <s v="PT"/>
    <s v="FCT (Fundação para a Ciência e Tecnologia)"/>
    <x v="0"/>
    <x v="0"/>
    <x v="14"/>
    <x v="3"/>
    <x v="0"/>
    <n v="2022"/>
    <x v="0"/>
    <x v="0"/>
    <x v="0"/>
    <x v="0"/>
    <s v="A-MLA"/>
    <m/>
    <m/>
    <m/>
    <s v="Focus directly natural persons"/>
    <s v="Limited-risk"/>
    <s v=" 0 Confident"/>
    <m/>
    <m/>
    <m/>
    <x v="2"/>
    <x v="9"/>
    <x v="0"/>
    <m/>
    <s v="No"/>
    <s v="No"/>
    <s v="G2G"/>
    <s v="Historical Data"/>
    <s v="Historical Data"/>
    <s v="Detection systems"/>
    <m/>
    <x v="0"/>
    <s v="Organizational / Sustained Change"/>
    <b v="0"/>
    <m/>
    <m/>
    <m/>
    <m/>
    <m/>
    <s v="Improved Administration Efficency"/>
    <s v="Improved Administrative Efficiency"/>
    <m/>
    <m/>
    <s v="x"/>
    <m/>
    <m/>
    <m/>
    <m/>
    <b v="0"/>
    <m/>
    <m/>
    <m/>
    <m/>
    <s v="validated"/>
    <x v="0"/>
  </r>
  <r>
    <n v="778"/>
    <s v="AIWT6-778"/>
    <s v="MapIntel - Interactive Visual Analysis Platform for Competitive Intelligence"/>
    <s v="https://www.fct.pt/apoios/projectos/consulta/vglobal_projecto?idProjecto=156523&amp;idElemConcurso=14115,_x000a_https://www.fct.pt/media/docs/Brochura_ResearchinDataScienceandAIappliedtoPA.pdf"/>
    <s v="Fernando José Ferreira Lucas Bação - Universidade Nova de Lisboa and _x000a_AMA - Agency for Administrative Modernisation, I.P._x000a_Address: Rua de Santa Marta n.º 55_x000a_1150 - 294 Lisboa_x000a_E-mail: ama@ama.pt_x000a_Telephone: 21 723 12 00"/>
    <s v="In this project we propose a neural network-based document clustering system, which is a genuine contentaddressable memory system, meaning it clusters and stores text documents so they can be retrieved based on their content. Using Self-Organizing Maps (SOM’s), documents are mapped as points on a semantic map, in a topological order that describes the similarity of their contents. This map is then used as a metaphor to interact with the text corpus, creating an interactive visual analytics tool, allowing for its exploration through different, but correlated views and iteratively selecting and examining document"/>
    <x v="0"/>
    <x v="24"/>
    <s v="PT"/>
    <s v="AMA (Agência para a Modernização Administrativa)"/>
    <x v="0"/>
    <x v="3"/>
    <x v="6"/>
    <x v="3"/>
    <x v="2"/>
    <n v="2021"/>
    <x v="4"/>
    <x v="5"/>
    <x v="0"/>
    <x v="0"/>
    <s v="B-LGA"/>
    <m/>
    <m/>
    <m/>
    <m/>
    <s v="Minimal-risk"/>
    <s v=" 0 Confident"/>
    <m/>
    <m/>
    <m/>
    <x v="2"/>
    <x v="12"/>
    <x v="0"/>
    <m/>
    <s v="No"/>
    <s v="No"/>
    <s v="G2G"/>
    <s v="Dynamic Data"/>
    <s v="Streaming Data"/>
    <s v="Business intelligence"/>
    <m/>
    <x v="0"/>
    <s v="Organizational / Sustained Change"/>
    <b v="0"/>
    <m/>
    <m/>
    <m/>
    <m/>
    <m/>
    <s v="Improved Administration Efficency"/>
    <s v="Improved Administrative Efficiency"/>
    <m/>
    <m/>
    <s v="x"/>
    <m/>
    <m/>
    <m/>
    <m/>
    <b v="0"/>
    <m/>
    <m/>
    <m/>
    <m/>
    <s v="validated"/>
    <x v="0"/>
  </r>
  <r>
    <n v="779"/>
    <s v="AIWT6-779"/>
    <s v="MILITARY CARE  (improve customer satisfaction through cognitive models of text and voice)"/>
    <s v="https://www.ama.gov.pt/web/agencia-para-a-modernizacao-administrativa/mais-ap"/>
    <s v="AMA - Agency for Administrative Modernisation, I.P._x000a_Address: Rua de Santa Marta n.º 55_x000a_1150 - 294 Lisboa_x000a_E-mail: ama@ama.pt_x000a_Telephone: 21 723 12 00"/>
    <s v="MILITARY CARE - AIcare aims to improve customer and business satisfaction through cognitive models of text and voice."/>
    <x v="0"/>
    <x v="24"/>
    <s v="PT"/>
    <s v="AMA (Agência para a Modernização Administrativa)"/>
    <x v="0"/>
    <x v="6"/>
    <x v="11"/>
    <x v="1"/>
    <x v="2"/>
    <n v="2020"/>
    <x v="5"/>
    <x v="9"/>
    <x v="0"/>
    <x v="0"/>
    <s v="B-LGA"/>
    <m/>
    <m/>
    <m/>
    <s v="Focus directly natural persons"/>
    <s v="Limited-risk"/>
    <s v="-3 Not Confident"/>
    <m/>
    <m/>
    <m/>
    <x v="0"/>
    <x v="0"/>
    <x v="0"/>
    <m/>
    <s v="No"/>
    <s v="No"/>
    <s v="G2B"/>
    <s v="Historical Data"/>
    <s v="Historical Data"/>
    <s v="Business intelligence"/>
    <m/>
    <x v="0"/>
    <s v="Organizational / Sustained Change"/>
    <s v="Improved Public Service"/>
    <m/>
    <s v="x"/>
    <m/>
    <s v="x"/>
    <m/>
    <b v="0"/>
    <b v="0"/>
    <m/>
    <m/>
    <m/>
    <m/>
    <m/>
    <m/>
    <m/>
    <b v="0"/>
    <m/>
    <m/>
    <m/>
    <m/>
    <s v="validated"/>
    <x v="0"/>
  </r>
  <r>
    <n v="780"/>
    <s v="AIWT6-780"/>
    <s v="IA-SI Project - Artificial Intelligence in Incentive Systems"/>
    <m/>
    <s v="AMA - Agency for Administrative Modernisation, I.P._x000a_Address: Rua de Santa Marta n.º 55_x000a_1150 - 294 Lisboa_x000a_E-mail: ama@ama.pt_x000a_Telephone: 21 723 12 00"/>
    <s v="IA-SI Project - Artificial Intelligence in Incentive Systems"/>
    <x v="0"/>
    <x v="24"/>
    <s v="PT"/>
    <s v="AMA (Agência para a Modernização Administrativa)"/>
    <x v="1"/>
    <x v="1"/>
    <x v="6"/>
    <x v="2"/>
    <x v="2"/>
    <n v="2021"/>
    <x v="4"/>
    <x v="5"/>
    <x v="0"/>
    <x v="0"/>
    <m/>
    <m/>
    <m/>
    <m/>
    <m/>
    <m/>
    <s v=" 0 Confident"/>
    <m/>
    <m/>
    <m/>
    <x v="4"/>
    <x v="3"/>
    <x v="0"/>
    <m/>
    <s v="No"/>
    <s v="No"/>
    <m/>
    <m/>
    <m/>
    <s v="Business intelligence"/>
    <m/>
    <x v="0"/>
    <m/>
    <s v="Improved Public Service"/>
    <m/>
    <m/>
    <m/>
    <s v="x"/>
    <s v="x"/>
    <b v="0"/>
    <b v="0"/>
    <m/>
    <m/>
    <m/>
    <m/>
    <m/>
    <m/>
    <m/>
    <b v="0"/>
    <m/>
    <m/>
    <m/>
    <m/>
    <s v="validated"/>
    <x v="1"/>
  </r>
  <r>
    <n v="781"/>
    <s v="AIWT6-781"/>
    <s v="Extended Situational and Operational Knowledge Management Service for National Cyberspace"/>
    <s v="https://www.ama.gov.pt/web/agencia-para-a-modernizacao-administrativa/mais-ap"/>
    <s v="AMA - Agency for Administrative Modernisation, I.P._x000a_Address: Rua de Santa Marta n.º 55_x000a_1150 - 294 Lisboa_x000a_E-mail: ama@ama.pt_x000a_Telephone: 21 723 12 00"/>
    <s v="National Cybersecurity Center – Extended Situational and Operational Knowledge Management Service for National Cyberspace."/>
    <x v="0"/>
    <x v="24"/>
    <s v="PT"/>
    <s v="AMA (Agência para a Modernização Administrativa)"/>
    <x v="0"/>
    <x v="6"/>
    <x v="53"/>
    <x v="3"/>
    <x v="2"/>
    <n v="2021"/>
    <x v="4"/>
    <x v="12"/>
    <x v="0"/>
    <x v="0"/>
    <s v="B-LGA"/>
    <m/>
    <m/>
    <m/>
    <m/>
    <s v="Minimal-risk"/>
    <s v=" 0 Confident"/>
    <m/>
    <m/>
    <m/>
    <x v="3"/>
    <x v="7"/>
    <x v="0"/>
    <m/>
    <s v="No"/>
    <s v="No"/>
    <s v="G2G"/>
    <s v="Dynamic Data"/>
    <s v="Dynamic Data"/>
    <s v="Cybersecurity"/>
    <m/>
    <x v="0"/>
    <s v="Organizational / Sustained Change"/>
    <b v="0"/>
    <m/>
    <m/>
    <m/>
    <m/>
    <m/>
    <s v="Improved Administration Efficency"/>
    <s v="Improved Administrative Efficiency"/>
    <m/>
    <m/>
    <s v="x"/>
    <m/>
    <m/>
    <m/>
    <m/>
    <b v="0"/>
    <m/>
    <m/>
    <m/>
    <m/>
    <s v="validated"/>
    <x v="0"/>
  </r>
  <r>
    <n v="782"/>
    <s v="AIWT6-782"/>
    <s v="Methodologies for AI use in data analysis and statistical validation from markets regulated by ERSAR"/>
    <s v="https://www.ama.gov.pt/web/agencia-para-a-modernizacao-administrativa/mais-ap"/>
    <s v="AMA - Agency for Administrative Modernisation, I.P._x000a_Address: Rua de Santa Marta n.º 55_x000a_1150 - 294 Lisboa_x000a_E-mail: ama@ama.pt_x000a_Telephone: 21 723 12 00"/>
    <s v="Definition, testing and adoption of methodologies for the application of artificial intelligence in the analysis and statistical validation of data from markets regulated by ERSAR."/>
    <x v="0"/>
    <x v="24"/>
    <s v="PT"/>
    <s v="AMA (Agência para a Modernização Administrativa)"/>
    <x v="0"/>
    <x v="3"/>
    <x v="30"/>
    <x v="3"/>
    <x v="2"/>
    <n v="2021"/>
    <x v="0"/>
    <x v="0"/>
    <x v="0"/>
    <x v="0"/>
    <s v="A-MLA"/>
    <m/>
    <m/>
    <m/>
    <m/>
    <s v="Minimal-risk"/>
    <s v="-1 Minimal/Limited"/>
    <m/>
    <m/>
    <m/>
    <x v="1"/>
    <x v="5"/>
    <x v="0"/>
    <m/>
    <s v="No"/>
    <s v="No"/>
    <s v="G2G"/>
    <s v="Historical Data"/>
    <s v="Historical Data"/>
    <s v="Business intelligence"/>
    <m/>
    <x v="0"/>
    <s v="Incremental / Technical Change"/>
    <b v="0"/>
    <m/>
    <m/>
    <m/>
    <m/>
    <m/>
    <s v="Improved Administration Efficency"/>
    <s v="Improved Administrative Efficiency"/>
    <m/>
    <m/>
    <s v="x"/>
    <m/>
    <m/>
    <m/>
    <m/>
    <b v="0"/>
    <m/>
    <m/>
    <m/>
    <m/>
    <s v="validated"/>
    <x v="0"/>
  </r>
  <r>
    <n v="783"/>
    <s v="AIWT6-783"/>
    <s v="Creation of the Data Processing Infrastructure for the Intelligence Unit"/>
    <m/>
    <s v="AMA - Agency for Administrative Modernisation, I.P._x000a_Address: Rua de Santa Marta n.º 55_x000a_1150 - 294 Lisboa_x000a_E-mail: ama@ama.pt_x000a_Telephone: 21 723 12 00"/>
    <s v="Creation of the Data Processing Infrastructure for the Intelligence Unit"/>
    <x v="0"/>
    <x v="24"/>
    <s v="PT"/>
    <s v="AMA (Agência para a Modernização Administrativa)"/>
    <x v="1"/>
    <x v="1"/>
    <x v="6"/>
    <x v="2"/>
    <x v="2"/>
    <n v="2021"/>
    <x v="0"/>
    <x v="0"/>
    <x v="0"/>
    <x v="0"/>
    <m/>
    <m/>
    <m/>
    <m/>
    <m/>
    <m/>
    <s v=" 0 Confident"/>
    <m/>
    <m/>
    <m/>
    <x v="4"/>
    <x v="3"/>
    <x v="0"/>
    <m/>
    <s v="No"/>
    <s v="No"/>
    <m/>
    <m/>
    <m/>
    <s v="Business intelligence"/>
    <m/>
    <x v="0"/>
    <m/>
    <s v="Improved Public Service"/>
    <m/>
    <m/>
    <m/>
    <s v="x"/>
    <s v="x"/>
    <b v="0"/>
    <b v="0"/>
    <m/>
    <m/>
    <m/>
    <m/>
    <m/>
    <m/>
    <m/>
    <b v="0"/>
    <m/>
    <m/>
    <m/>
    <m/>
    <s v="validated"/>
    <x v="1"/>
  </r>
  <r>
    <n v="786"/>
    <s v="AIWT6-786"/>
    <s v="Data Science in Automatic Coding and Predictive EXPRESSION ANALYSIS"/>
    <m/>
    <s v="AMA - Agency for Administrative Modernisation, I.P._x000a_Address: Rua de Santa Marta n.º 55_x000a_1150 - 294 Lisboa_x000a_E-mail: ama@ama.pt_x000a_Telephone: 21 723 12 00"/>
    <s v="DATA SCIENCE IN AUTOMATIC CODING and PREDICTIVE EXPRESSION ANALYSIS"/>
    <x v="0"/>
    <x v="24"/>
    <s v="PT"/>
    <s v="AMA (Agência para a Modernização Administrativa)"/>
    <x v="1"/>
    <x v="1"/>
    <x v="6"/>
    <x v="2"/>
    <x v="2"/>
    <n v="2020"/>
    <x v="2"/>
    <x v="10"/>
    <x v="0"/>
    <x v="0"/>
    <m/>
    <m/>
    <m/>
    <m/>
    <m/>
    <m/>
    <s v=" 0 Confident"/>
    <m/>
    <m/>
    <m/>
    <x v="4"/>
    <x v="3"/>
    <x v="0"/>
    <m/>
    <s v="No"/>
    <s v="No"/>
    <m/>
    <m/>
    <m/>
    <s v="Process digitalisation"/>
    <m/>
    <x v="0"/>
    <m/>
    <s v="Improved Public Service"/>
    <m/>
    <m/>
    <m/>
    <s v="x"/>
    <m/>
    <b v="0"/>
    <b v="0"/>
    <m/>
    <m/>
    <m/>
    <m/>
    <m/>
    <m/>
    <m/>
    <b v="0"/>
    <m/>
    <m/>
    <m/>
    <m/>
    <s v="validated"/>
    <x v="1"/>
  </r>
  <r>
    <n v="787"/>
    <s v="AIWT6-787"/>
    <s v="CEOS - Knowledge of the Evolution of Opportunities between the Genders"/>
    <s v="https://www.ipp.pt/research/research_centres/business_sciences/ceos"/>
    <s v="AMA - Agency for Administrative Modernisation, I.P._x000a_Address: Rua de Santa Marta n.º 55_x000a_1150 - 294 Lisboa_x000a_E-mail: ama@ama.pt_x000a_Telephone: 21 723 12 00"/>
    <s v="CEOS - Knowledge of the Evolution of Opportunities between the Genders"/>
    <x v="0"/>
    <x v="24"/>
    <s v="PT"/>
    <s v="AMA (Agência para a Modernização Administrativa)"/>
    <x v="0"/>
    <x v="0"/>
    <x v="14"/>
    <x v="1"/>
    <x v="2"/>
    <n v="2020"/>
    <x v="0"/>
    <x v="0"/>
    <x v="0"/>
    <x v="0"/>
    <s v="A-MLA"/>
    <m/>
    <m/>
    <m/>
    <m/>
    <s v="Minimal-risk"/>
    <s v=" 0 Confident"/>
    <m/>
    <m/>
    <m/>
    <x v="2"/>
    <x v="9"/>
    <x v="0"/>
    <m/>
    <s v="No"/>
    <s v="No"/>
    <s v="G2G"/>
    <s v="Historical Data"/>
    <s v="Historical Data"/>
    <s v="Detection systems"/>
    <m/>
    <x v="0"/>
    <s v="Incremental / Technical Change"/>
    <b v="0"/>
    <m/>
    <m/>
    <m/>
    <m/>
    <m/>
    <s v="Improved Administration Efficency"/>
    <s v="Improved Administrative Efficiency"/>
    <m/>
    <m/>
    <s v="x"/>
    <s v="x"/>
    <m/>
    <m/>
    <m/>
    <b v="0"/>
    <m/>
    <m/>
    <m/>
    <m/>
    <s v="validated"/>
    <x v="0"/>
  </r>
  <r>
    <n v="788"/>
    <s v="AIWT6-788"/>
    <s v="The Science of Energy Data"/>
    <m/>
    <s v="AMA - Agency for Administrative Modernisation, I.P._x000a_Address: Rua de Santa Marta n.º 55_x000a_1150 - 294 Lisboa_x000a_E-mail: ama@ama.pt_x000a_Telephone: 21 723 12 00"/>
    <s v="The Science of Energy Data"/>
    <x v="0"/>
    <x v="24"/>
    <s v="PT"/>
    <s v="AMA (Agência para a Modernização Administrativa)"/>
    <x v="1"/>
    <x v="3"/>
    <x v="33"/>
    <x v="2"/>
    <x v="2"/>
    <n v="2021"/>
    <x v="0"/>
    <x v="0"/>
    <x v="0"/>
    <x v="0"/>
    <m/>
    <m/>
    <m/>
    <m/>
    <m/>
    <m/>
    <s v=" 0 Confident"/>
    <m/>
    <m/>
    <m/>
    <x v="4"/>
    <x v="3"/>
    <x v="0"/>
    <m/>
    <s v="No"/>
    <s v="No"/>
    <m/>
    <m/>
    <m/>
    <s v="Business intelligence"/>
    <m/>
    <x v="0"/>
    <m/>
    <s v="Improved Public Service"/>
    <m/>
    <m/>
    <m/>
    <s v="x"/>
    <m/>
    <b v="0"/>
    <b v="0"/>
    <m/>
    <m/>
    <m/>
    <m/>
    <m/>
    <m/>
    <m/>
    <b v="0"/>
    <m/>
    <m/>
    <m/>
    <m/>
    <s v="validated"/>
    <x v="1"/>
  </r>
  <r>
    <n v="789"/>
    <s v="AIWT6-789"/>
    <s v="ASAE Intelligent Management and Operational Control Center - CIGESCOP"/>
    <s v="https://www.asae.gov.pt/destaques55/projeto-cigescop.aspx"/>
    <s v="AMA - Agency for Administrative Modernisation, I.P._x000a_Address: Rua de Santa Marta n.º 55_x000a_1150 - 294 Lisboa_x000a_E-mail: ama@ama.pt_x000a_Telephone: 21 723 12 00"/>
    <s v="The CIGESCOP project has as main objectives:_x000a_-Strengthen the institutional capacity of ASAE as a Criminal Police and Administrative Authority, strengthening and qualitatively increasing the interaction between ASAE, citizens and companies;_x000a_-Undertake a process reengineering leveraged with innovation models based on Artificial Intelligence and Data Science, in order to optimize management and operational control, providing a more effective and efficient response to the activity inspection, enhancing public health, consumer protection and safeguarding the rules of free competition;_x000a_-Streamline work processes, human and technological resources, with task automation, promoting the Organization's digital transformation"/>
    <x v="0"/>
    <x v="24"/>
    <s v="PT"/>
    <s v="AMA (Agência para a Modernização Administrativa)"/>
    <x v="0"/>
    <x v="1"/>
    <x v="45"/>
    <x v="1"/>
    <x v="2"/>
    <n v="2021"/>
    <x v="2"/>
    <x v="10"/>
    <x v="0"/>
    <x v="0"/>
    <s v="B-LGA"/>
    <m/>
    <m/>
    <m/>
    <s v="Use critical realtime data"/>
    <s v="Limited-risk"/>
    <s v=" 0 Confident"/>
    <m/>
    <m/>
    <m/>
    <x v="3"/>
    <x v="13"/>
    <x v="0"/>
    <m/>
    <s v="No"/>
    <s v="No"/>
    <s v="G2G"/>
    <s v="Historical Data"/>
    <s v="Historical Data"/>
    <s v="Business intelligence"/>
    <m/>
    <x v="0"/>
    <s v="Transformative / Disruptive"/>
    <b v="0"/>
    <m/>
    <m/>
    <m/>
    <m/>
    <m/>
    <s v="Improved Administration Efficency"/>
    <s v="Improved Administrative Efficiency"/>
    <m/>
    <m/>
    <s v="x"/>
    <m/>
    <m/>
    <m/>
    <m/>
    <b v="0"/>
    <m/>
    <m/>
    <m/>
    <m/>
    <s v="validated"/>
    <x v="0"/>
  </r>
  <r>
    <n v="790"/>
    <s v="AIWT6-790"/>
    <s v="Understanding the determinants of academic performance from Portuguese secondary education system"/>
    <s v="https://link.springer.com/article/10.1007/s10639-020-10316-y"/>
    <s v="FCT _x000a_Av. D. Carlos I, 126_x000a_1249-074 Lisboa_x000a_Portugal_x000a_Tel: 213 924 300_x000a_Fax: 213 956 519"/>
    <s v="Using an anonymous 2014–15 school year dataset from the Directorate-General for Statistics of Education and Science (DGEEC) of the Portuguese Ministry of Education, the work carried out a predictive power comparison between the classic multilinear regression model and a chosen set of machine learning algorithms. A multilinear regression model is used in parallel with random forest, support vector machine, artificial neural network and extreme gradient boosting machine stacking ensemble implementations"/>
    <x v="0"/>
    <x v="24"/>
    <s v="PT"/>
    <s v="FCT (Fundação para a Ciência e Tecnologia)"/>
    <x v="0"/>
    <x v="9"/>
    <x v="43"/>
    <x v="3"/>
    <x v="2"/>
    <n v="2021"/>
    <x v="0"/>
    <x v="0"/>
    <x v="0"/>
    <x v="0"/>
    <s v="A-MLA"/>
    <s v="3-Education"/>
    <m/>
    <m/>
    <s v="Human Rights"/>
    <s v="Limited-risk"/>
    <s v="-2 High/Limited"/>
    <m/>
    <m/>
    <m/>
    <x v="2"/>
    <x v="12"/>
    <x v="0"/>
    <m/>
    <s v="No"/>
    <s v="No"/>
    <s v="G2G"/>
    <s v="Historical Data"/>
    <s v="Historical Data"/>
    <s v="Predictive systems"/>
    <m/>
    <x v="0"/>
    <s v="Incremental / Technical Change"/>
    <b v="0"/>
    <m/>
    <m/>
    <m/>
    <m/>
    <m/>
    <s v="Improved Administration Efficency"/>
    <s v="Improved Administrative Efficiency"/>
    <m/>
    <m/>
    <s v="x"/>
    <m/>
    <m/>
    <m/>
    <m/>
    <b v="0"/>
    <m/>
    <m/>
    <m/>
    <m/>
    <s v="validated"/>
    <x v="0"/>
  </r>
  <r>
    <n v="791"/>
    <s v="AIWT6-791"/>
    <s v="Modeling student flow in the Portuguese education system"/>
    <s v="https://www.fct.pt/apoios/projectos/consulta/vglobal_projecto?idProjecto=154455&amp;idElemConcurso=12346"/>
    <s v="Luís Miguel Parreira e Correia_x000a_FCiências.ID - Associação para a Investigação e Desenvolvimento de Ciências (Fciências.ID)_x000a_FCT _x000a_Av. D. Carlos I, 126_x000a_1249-074 Lisboa_x000a_Portugal_x000a_Tel: 213 924 300_x000a_Fax: 213 956 519"/>
    <s v="Modeling student flow in the Portuguese education system"/>
    <x v="0"/>
    <x v="24"/>
    <s v="PT"/>
    <s v="FCT (Fundação para a Ciência e Tecnologia)"/>
    <x v="0"/>
    <x v="9"/>
    <x v="43"/>
    <x v="3"/>
    <x v="2"/>
    <n v="2022"/>
    <x v="4"/>
    <x v="5"/>
    <x v="0"/>
    <x v="0"/>
    <s v="B-LGA"/>
    <s v="3-Education"/>
    <m/>
    <m/>
    <s v="Focus directly natural persons"/>
    <s v="Limited-risk"/>
    <s v="-1 Minimal/Limited"/>
    <m/>
    <m/>
    <m/>
    <x v="2"/>
    <x v="12"/>
    <x v="0"/>
    <m/>
    <s v="No"/>
    <s v="No"/>
    <s v="G2G"/>
    <s v="Historical Data"/>
    <s v="Historical Data"/>
    <s v="Business intelligence"/>
    <m/>
    <x v="0"/>
    <s v="Incremental / Technical Change"/>
    <b v="0"/>
    <m/>
    <m/>
    <m/>
    <m/>
    <m/>
    <s v="Improved Administration Efficency"/>
    <s v="Improved Administrative Efficiency"/>
    <m/>
    <m/>
    <s v="x"/>
    <m/>
    <m/>
    <m/>
    <m/>
    <b v="0"/>
    <m/>
    <m/>
    <m/>
    <m/>
    <s v="validated"/>
    <x v="0"/>
  </r>
  <r>
    <n v="792"/>
    <s v="AIWT6-792"/>
    <s v="HEALTHI.CO: Factors for promoting dialogue and healthy behaviors in online school communities."/>
    <s v="https://www.fct.pt/media/docs/Brochura_ResearchinDataScienceandAIappliedtoPA.pdf"/>
    <s v="Manuel Marques-Pita_x000a_COFAC - Cooperativa de Formação e Animação Cultural, CRL and FCT _x000a_Av. D. Carlos I, 126_x000a_1249-074 Lisboa_x000a_Portugal_x000a_Tel: 213 924 300_x000a_Fax: 213 956 519"/>
    <s v="The project do: 1) convert student and teacher generated utterances to a representation that captures four important features with likely impact on conversation health: key phrases, sentiment, topic and arguments; 2) Working with conversations represented this way, we will use sophisticated data/network science algorithms to identify and fully characterise the key factors that drive different modular dynamic building blocks of online conversation; 3) the newly acquired knowledge will be encoded in a sophisticated AI-based system "/>
    <x v="0"/>
    <x v="24"/>
    <s v="PT"/>
    <s v="FCT (Fundação para a Ciência e Tecnologia)"/>
    <x v="0"/>
    <x v="9"/>
    <x v="43"/>
    <x v="3"/>
    <x v="7"/>
    <n v="2023"/>
    <x v="0"/>
    <x v="0"/>
    <x v="0"/>
    <x v="0"/>
    <s v="A-MLA"/>
    <s v="3-Education"/>
    <s v="3b-Education-students"/>
    <m/>
    <m/>
    <s v="High-risk"/>
    <s v="-3 Not Confident"/>
    <m/>
    <m/>
    <m/>
    <x v="0"/>
    <x v="1"/>
    <x v="0"/>
    <m/>
    <s v="No"/>
    <s v="No"/>
    <s v="G2C"/>
    <s v="Dynamic Data"/>
    <s v="Dynamic Data"/>
    <s v="Co-designed services"/>
    <m/>
    <x v="0"/>
    <s v="Incremental / Technical Change"/>
    <s v="Improved Public Service"/>
    <m/>
    <s v="x"/>
    <m/>
    <s v="x"/>
    <m/>
    <b v="0"/>
    <b v="0"/>
    <m/>
    <m/>
    <m/>
    <m/>
    <m/>
    <m/>
    <m/>
    <b v="0"/>
    <m/>
    <m/>
    <m/>
    <m/>
    <s v="validated"/>
    <x v="0"/>
  </r>
  <r>
    <n v="794"/>
    <s v="AIWT6-794"/>
    <s v="OPAS - Permanent Observatory on School Dropout and Success"/>
    <m/>
    <s v="AMA - Agency for Administrative Modernisation, I.P._x000a_Address: Rua de Santa Marta n.º 55_x000a_1150 - 294 Lisboa_x000a_E-mail: ama@ama.pt_x000a_Telephone: 21 723 12 00"/>
    <s v="OPAS - Permanent Observatory on School Dropout and Success"/>
    <x v="0"/>
    <x v="24"/>
    <s v="PT"/>
    <s v="AMA (Agência para a Modernização Administrativa)"/>
    <x v="1"/>
    <x v="9"/>
    <x v="43"/>
    <x v="2"/>
    <x v="2"/>
    <n v="2022"/>
    <x v="4"/>
    <x v="5"/>
    <x v="0"/>
    <x v="0"/>
    <m/>
    <m/>
    <m/>
    <m/>
    <m/>
    <m/>
    <s v=" 0 Confident"/>
    <m/>
    <m/>
    <m/>
    <x v="4"/>
    <x v="3"/>
    <x v="0"/>
    <m/>
    <s v="No"/>
    <s v="Yes"/>
    <m/>
    <m/>
    <m/>
    <s v="Business intelligence"/>
    <m/>
    <x v="0"/>
    <m/>
    <s v="Improved Public Service"/>
    <m/>
    <s v="x"/>
    <m/>
    <s v="x"/>
    <m/>
    <b v="0"/>
    <b v="0"/>
    <m/>
    <m/>
    <m/>
    <m/>
    <m/>
    <m/>
    <m/>
    <b v="0"/>
    <m/>
    <m/>
    <m/>
    <m/>
    <s v="validated"/>
    <x v="1"/>
  </r>
  <r>
    <n v="796"/>
    <s v="AIWT6-796"/>
    <s v="SARAI – Security Advanced Research with Artificial Intelligence"/>
    <s v="https://www.ua.pt/pt/projetos-id/774"/>
    <s v="AMA - Agency for Administrative Modernisation, I.P._x000a_Address: Rua de Santa Marta n.º 55_x000a_1150 - 294 Lisboa_x000a_E-mail: ama@ama.pt_x000a_Telephone: 21 723 12 00"/>
    <s v="Explore the mechanisms and techniques of Artificial Intelligence and data science to respond to the challenge of obtaining accurate information in a timely manner, creating a next-generation response."/>
    <x v="0"/>
    <x v="24"/>
    <s v="PT"/>
    <s v="AMA (Agência para a Modernização Administrativa)"/>
    <x v="0"/>
    <x v="1"/>
    <x v="2"/>
    <x v="3"/>
    <x v="2"/>
    <n v="2021"/>
    <x v="0"/>
    <x v="0"/>
    <x v="0"/>
    <x v="0"/>
    <s v="A-MLA"/>
    <m/>
    <m/>
    <m/>
    <m/>
    <s v="Minimal-risk"/>
    <s v=" 0 Confident"/>
    <m/>
    <m/>
    <m/>
    <x v="0"/>
    <x v="6"/>
    <x v="0"/>
    <m/>
    <s v="No"/>
    <s v="Yes"/>
    <s v="G2G"/>
    <s v="Dynamic Data"/>
    <s v="Dynamic Data"/>
    <s v="Cybersecurity"/>
    <m/>
    <x v="0"/>
    <s v="Organizational / Sustained Change"/>
    <b v="0"/>
    <m/>
    <m/>
    <m/>
    <m/>
    <m/>
    <s v="Improved Administration Efficency"/>
    <s v="Improved Administrative Efficiency"/>
    <m/>
    <m/>
    <m/>
    <s v="x"/>
    <m/>
    <m/>
    <m/>
    <b v="0"/>
    <m/>
    <m/>
    <m/>
    <m/>
    <s v="validated"/>
    <x v="0"/>
  </r>
  <r>
    <n v="797"/>
    <s v="AIWT6-797"/>
    <s v="CDAP@UP (Predictive Analysis to Promote Student Success and Fight School Dropout)"/>
    <s v="https://sigarra.up.pt/fcup/en/PROJECTOS_GERAL.FICHA_PROJECTO?P_ID=74997"/>
    <s v="AMA - Agency for Administrative Modernisation, I.P._x000a_Address: Rua de Santa Marta n.º 55_x000a_1150 - 294 Lisboa_x000a_E-mail: ama@ama.pt_x000a_Telephone: 21 723 12 00"/>
    <s v="Objectives and Activities Activities:  1-Subcontracting of diagnostic tasks (atv 1) _x000a_2-Subcontracting of data preparation tasks (atv 2)_x000a_3-Acquisition of Business Intelligencesoftware _x000a_4-Subcontracting development and implementation of analysis model and its prototyping (atvs. 3 and 4) _x000a_5-Subcontracting of test and prototype testing tasks (atv 5)_x000a_6-Subcontracting of model implementation tasks in environment (atv 6 - PHASE B) _x000a_7-Actions for the presentation of results and dissemination of the operation"/>
    <x v="0"/>
    <x v="24"/>
    <s v="PT"/>
    <s v="AMA (Agência para a Modernização Administrativa)"/>
    <x v="0"/>
    <x v="9"/>
    <x v="29"/>
    <x v="3"/>
    <x v="2"/>
    <n v="2021"/>
    <x v="2"/>
    <x v="10"/>
    <x v="0"/>
    <x v="0"/>
    <s v="B-LGA"/>
    <s v="3-Education"/>
    <s v="3b-Education-students"/>
    <m/>
    <m/>
    <s v="High-risk"/>
    <s v="-3 Not Confident"/>
    <m/>
    <m/>
    <m/>
    <x v="2"/>
    <x v="12"/>
    <x v="0"/>
    <m/>
    <s v="No"/>
    <s v="Yes"/>
    <s v="G2G"/>
    <s v="Dynamic Data"/>
    <s v="Streaming Data"/>
    <s v="Business intelligence"/>
    <m/>
    <x v="0"/>
    <s v="Incremental / Technical Change"/>
    <b v="0"/>
    <m/>
    <m/>
    <m/>
    <m/>
    <m/>
    <s v="Improved Administration Efficency"/>
    <s v="Improved Administrative Efficiency"/>
    <m/>
    <m/>
    <s v="x"/>
    <s v="x"/>
    <m/>
    <m/>
    <m/>
    <b v="0"/>
    <m/>
    <m/>
    <m/>
    <m/>
    <s v="validated"/>
    <x v="0"/>
  </r>
  <r>
    <n v="798"/>
    <s v="AIWT6-798"/>
    <s v="P.IA.ES - Modeling and prediction of failure and school dropout in Higher Education"/>
    <s v="https://www.researchgate.net/publication/351066139_Early_Prediction_of_Student%27s_Performance_in_Higher_Education_A_Case_Study"/>
    <s v="AMA - Agency for Administrative Modernisation, I.P._x000a_Address: Rua de Santa Marta n.º 55_x000a_1150 - 294 Lisboa_x000a_E-mail: ama@ama.pt_x000a_Telephone: 21 723 12 00"/>
    <s v="This work aims to contribute to the reduction of academic failure at higher education, by using machine learning techniques to identify students at risk of failure at an early stage of their academic path, so that strategies to support them can be put into place. A dataset from a higher education institution is used to build classification models to predict academic performance of students. The dataset includes information known at the time of student’s enrollment – academic path, demographics and social-economic factors. The problem is formulated as a three category classification task, in which there’s a strong imbalance towards one of the classes. Algorithms to promote class balancing with synthetic oversampling are tested, and classification models are trained and evaluated, both with standard machine learning algorithms and state of the art boosting algorithms. Our results show that boosting algorithms respond better to the specific classification task than standard methods. However, even these state of the art algorithms fall short in correctly identifying the majority of cases in one of the minority classes. Future directions of this study include the addition of information regarding student’s first year performance, such as academic grades from the first academic semesters."/>
    <x v="0"/>
    <x v="24"/>
    <s v="PT"/>
    <s v="AMA (Agência para a Modernização Administrativa)"/>
    <x v="0"/>
    <x v="9"/>
    <x v="43"/>
    <x v="4"/>
    <x v="2"/>
    <n v="2021"/>
    <x v="2"/>
    <x v="10"/>
    <x v="0"/>
    <x v="0"/>
    <s v="B-LGA"/>
    <s v="3-Education"/>
    <s v="3b-Education-students"/>
    <m/>
    <m/>
    <s v="High-risk"/>
    <s v="-3 Not Confident"/>
    <m/>
    <m/>
    <m/>
    <x v="2"/>
    <x v="12"/>
    <x v="0"/>
    <m/>
    <s v="No"/>
    <s v="No"/>
    <s v="G2C"/>
    <s v="Dynamic Data"/>
    <s v="Streaming Data"/>
    <s v="Detection systems"/>
    <m/>
    <x v="0"/>
    <s v="Organizational / Sustained Change"/>
    <s v="Improved Public Service"/>
    <m/>
    <s v="x"/>
    <m/>
    <s v="x"/>
    <m/>
    <b v="0"/>
    <b v="0"/>
    <m/>
    <m/>
    <m/>
    <m/>
    <m/>
    <m/>
    <m/>
    <b v="0"/>
    <m/>
    <m/>
    <m/>
    <m/>
    <s v="validated"/>
    <x v="0"/>
  </r>
  <r>
    <n v="799"/>
    <s v="AIWT6-799"/>
    <s v="EDU.IA – Artificial Intelligence Assisted Tutoring"/>
    <m/>
    <s v="AMA - Agency for Administrative Modernisation, I.P._x000a_Address: Rua de Santa Marta n.º 55_x000a_1150 - 294 Lisboa_x000a_E-mail: ama@ama.pt_x000a_Telephone: 21 723 12 00"/>
    <s v="EDU.IA – Artificial Intelligence Assisted Tutoring"/>
    <x v="0"/>
    <x v="24"/>
    <s v="PT"/>
    <s v="AMA (Agência para a Modernização Administrativa)"/>
    <x v="1"/>
    <x v="9"/>
    <x v="32"/>
    <x v="2"/>
    <x v="2"/>
    <n v="2021"/>
    <x v="1"/>
    <x v="1"/>
    <x v="0"/>
    <x v="0"/>
    <m/>
    <m/>
    <m/>
    <m/>
    <m/>
    <m/>
    <s v=" 0 Confident"/>
    <m/>
    <m/>
    <m/>
    <x v="4"/>
    <x v="3"/>
    <x v="0"/>
    <m/>
    <s v="No"/>
    <s v="No"/>
    <m/>
    <m/>
    <m/>
    <s v="Disintermediation and decentralised networks"/>
    <m/>
    <x v="0"/>
    <m/>
    <s v="Improved Public Service"/>
    <m/>
    <m/>
    <m/>
    <s v="x"/>
    <m/>
    <b v="0"/>
    <b v="0"/>
    <m/>
    <m/>
    <m/>
    <m/>
    <m/>
    <m/>
    <m/>
    <b v="0"/>
    <m/>
    <m/>
    <m/>
    <m/>
    <s v="validated"/>
    <x v="1"/>
  </r>
  <r>
    <n v="801"/>
    <s v="AIWT6-801"/>
    <s v="ICDS4IM - Intelligent Support for Clinical Decision in Intensive Care Medicine"/>
    <s v="https://www.researchgate.net/publication/340637924_A_New_Architecture_for_Intelligent_Clinical_Decision_Support_for_Intensive_Medicine"/>
    <s v="FCT _x000a_Av. D. Carlos I, 126_x000a_1249-074 Lisboa_x000a_Portugal_x000a_Tel: 213 924 300_x000a_Fax: 213 956 519"/>
    <s v="Real-time and intelligent decision support systems are of most importance to supply intensive care professionals with important information in useful time. The work presented hereby shows an architectural overview of the communication system with bedside devices such as vital sign monitors. Intelligent Decision Support System for Intensive Medicine (ICDS4IM) goal is to ensure information quality and availability to Intensive Medicine professionals to take supported decisions in a mutable environment where complex and unpredictable events are a common state."/>
    <x v="0"/>
    <x v="24"/>
    <s v="PT"/>
    <s v="FCT (Fundação para a Ciência e Tecnologia)"/>
    <x v="0"/>
    <x v="4"/>
    <x v="13"/>
    <x v="3"/>
    <x v="2"/>
    <n v="2021"/>
    <x v="0"/>
    <x v="0"/>
    <x v="0"/>
    <x v="0"/>
    <s v="A-MLA"/>
    <m/>
    <m/>
    <s v="12-ClinicalUse"/>
    <m/>
    <s v="High-risk"/>
    <s v=" 0 Confident"/>
    <s v="A11-Medical devices, Reg. (EU) 2017/745"/>
    <m/>
    <s v=" "/>
    <x v="0"/>
    <x v="0"/>
    <x v="0"/>
    <s v=" "/>
    <s v="No"/>
    <s v="No"/>
    <s v="G2G"/>
    <s v="Dynamic Data"/>
    <s v="Dynamic Data"/>
    <s v="Predictive systems"/>
    <m/>
    <x v="0"/>
    <s v="Organizational / Sustained Change"/>
    <b v="0"/>
    <m/>
    <m/>
    <m/>
    <m/>
    <m/>
    <s v="Improved Administration Efficency"/>
    <s v="Improved Administrative Efficiency"/>
    <m/>
    <m/>
    <m/>
    <s v="x"/>
    <m/>
    <m/>
    <m/>
    <b v="0"/>
    <m/>
    <m/>
    <m/>
    <s v=" "/>
    <s v="validated"/>
    <x v="0"/>
  </r>
  <r>
    <n v="802"/>
    <s v="AIWT6-802"/>
    <s v="Application of AI in the Screening, Counseling and Referral Service of the NHS 24"/>
    <s v="https://www.fct.pt/media/docs/Brochura_ResearchinDataScienceandAIappliedtoPA.pdf"/>
    <s v="FCT _x000a_Av. D. Carlos I, 126_x000a_1249-074 Lisboa_x000a_Portugal_x000a_Tel: 213 924 300_x000a_Fax: 213 956 519"/>
    <s v="Application of Artificial Intelligence and Natural Language Processing Methodologies in the Screening, Counseling and Referral Service of the NHS 24"/>
    <x v="0"/>
    <x v="24"/>
    <s v="PT"/>
    <s v="FCT (Fundação para a Ciência e Tecnologia)"/>
    <x v="0"/>
    <x v="4"/>
    <x v="13"/>
    <x v="3"/>
    <x v="0"/>
    <n v="2021"/>
    <x v="1"/>
    <x v="1"/>
    <x v="1"/>
    <x v="4"/>
    <s v="A-MLA"/>
    <m/>
    <m/>
    <m/>
    <s v="Focus directly natural persons"/>
    <s v="Limited-risk"/>
    <s v="-3 Not Confident"/>
    <m/>
    <m/>
    <m/>
    <x v="3"/>
    <x v="8"/>
    <x v="0"/>
    <m/>
    <s v="No"/>
    <s v="No"/>
    <s v="G2G"/>
    <s v="Dynamic Data"/>
    <s v="Streaming Data"/>
    <s v="Predictive systems"/>
    <m/>
    <x v="0"/>
    <s v="Incremental / Technical Change"/>
    <b v="0"/>
    <m/>
    <m/>
    <m/>
    <m/>
    <m/>
    <s v="Improved Administration Efficency"/>
    <s v="Improved Administrative Efficiency"/>
    <m/>
    <m/>
    <m/>
    <s v="x"/>
    <m/>
    <m/>
    <m/>
    <b v="0"/>
    <m/>
    <m/>
    <m/>
    <m/>
    <s v="validated"/>
    <x v="0"/>
  </r>
  <r>
    <n v="803"/>
    <s v="AIWT6-803"/>
    <s v="PrevOcupAI - AI applied to the prevention of work-related illnesses in Public Administration"/>
    <s v="https://www.fct.pt/media/docs/Brochura_ResearchinDataScienceandAIappliedtoPA.pdf"/>
    <s v="Hugo Filipe Silveira Gamboa_x000a_NOVA.ID.FCT - Associação para a Inovação e Desenvolvimento da FCT (UNL) and FCT _x000a_Av. D. Carlos I, 126_x000a_1249-074 Lisboa_x000a_Portugal_x000a_Tel: 213 924 300_x000a_Fax: 213 956 519"/>
    <s v="The project is contributing to: the identification and characterization of profiles related with potential WRD, of the Portuguese population and their relationship with professional categories and risk situations at work; forecast the progress of occupational disorders and the associated risk factors, to evaluate the socio-economic impact in morbidity and mortality, with emphasis to the reduced life expectancies caused by disorders and incapacity; the characterization of daily activities, while profiling a sector of workers of PA; the identification of clusters of working _x000a_activities prone to measure the exposure to risk factors; the definition of national indicators to help monitor and give alerts for occupational risk at PA"/>
    <x v="0"/>
    <x v="24"/>
    <s v="PT"/>
    <s v="FCT (Fundação para a Ciência e Tecnologia)"/>
    <x v="0"/>
    <x v="4"/>
    <x v="13"/>
    <x v="3"/>
    <x v="0"/>
    <n v="2022"/>
    <x v="0"/>
    <x v="0"/>
    <x v="0"/>
    <x v="0"/>
    <s v="A-MLA"/>
    <m/>
    <m/>
    <m/>
    <s v="Focus directly natural persons"/>
    <s v="Limited-risk"/>
    <s v=" 0 Confident"/>
    <m/>
    <m/>
    <m/>
    <x v="2"/>
    <x v="4"/>
    <x v="0"/>
    <m/>
    <s v="No"/>
    <s v="No"/>
    <s v="G2C"/>
    <s v="Historical Data"/>
    <s v="Historical Data"/>
    <s v="Business intelligence"/>
    <m/>
    <x v="0"/>
    <s v="Incremental / Technical Change"/>
    <s v="Improved Public Service"/>
    <m/>
    <m/>
    <s v="x"/>
    <m/>
    <m/>
    <b v="0"/>
    <b v="0"/>
    <m/>
    <m/>
    <m/>
    <m/>
    <m/>
    <m/>
    <m/>
    <b v="0"/>
    <m/>
    <m/>
    <m/>
    <m/>
    <s v="validated"/>
    <x v="0"/>
  </r>
  <r>
    <n v="804"/>
    <s v="AIWT6-804"/>
    <s v="FrailCare.AI - Intelligent trajectories of fragility for the Portuguese elderly population"/>
    <s v="https://www.fct.pt/media/docs/Brochura_ResearchinDataScienceandAIappliedtoPA.pdf"/>
    <s v="Helena Cristina de Matos Canhão_x000a_Universidade Nova de Lisboa and _x000a_FCT _x000a_Av. D. Carlos I, 126_x000a_1249-074 Lisboa_x000a_Portugal_x000a_Tel: 213 924 300_x000a_Fax: 213 956 519"/>
    <s v="The main objectives were to follow in a telecare service, a group of elderly citizens with fragilty to: prevent health occurrences; early detect needs; promote integrated care in health, social and safety dimensions; and to contribute for a healthy and active ageing. As this pilot is running with successful measures, there is the need to evaluate the impact of this telecare intervention in such a societal burden related to frail elderly "/>
    <x v="0"/>
    <x v="24"/>
    <s v="PT"/>
    <s v="FCT (Fundação para a Ciência e Tecnologia)"/>
    <x v="0"/>
    <x v="4"/>
    <x v="13"/>
    <x v="3"/>
    <x v="0"/>
    <n v="2021"/>
    <x v="0"/>
    <x v="0"/>
    <x v="0"/>
    <x v="0"/>
    <s v="A-MLA"/>
    <m/>
    <m/>
    <s v="12-ClinicalUse"/>
    <s v="Focus directly natural persons"/>
    <s v="High-risk"/>
    <s v=" 0 Confident"/>
    <s v="A11-Medical devices, Reg. (EU) 2017/745"/>
    <m/>
    <m/>
    <x v="2"/>
    <x v="12"/>
    <x v="0"/>
    <m/>
    <s v="No"/>
    <s v="No"/>
    <s v="G2G"/>
    <s v="Historical Data"/>
    <s v="Historical Data"/>
    <s v="Auditing and logging"/>
    <m/>
    <x v="0"/>
    <s v="Organizational / Sustained Change"/>
    <b v="0"/>
    <m/>
    <m/>
    <m/>
    <m/>
    <m/>
    <s v="Improved Administration Efficency"/>
    <s v="Improved Administrative Efficiency"/>
    <m/>
    <m/>
    <s v="x"/>
    <s v="x"/>
    <m/>
    <m/>
    <m/>
    <b v="0"/>
    <m/>
    <m/>
    <m/>
    <m/>
    <s v="validated"/>
    <x v="0"/>
  </r>
  <r>
    <n v="805"/>
    <s v="AIWT6-805"/>
    <s v="Artificial intelligence to reduce mortality and identify healthy living standards"/>
    <m/>
    <s v="FCT _x000a_Av. D. Carlos I, 126_x000a_1249-074 Lisboa_x000a_Portugal_x000a_Tel: 213 924 300_x000a_Fax: 213 956 519"/>
    <s v="Artificial intelligence to reduce mortality and identify healthy living standards"/>
    <x v="0"/>
    <x v="24"/>
    <s v="PT"/>
    <s v="FCT (Fundação para a Ciência e Tecnologia)"/>
    <x v="0"/>
    <x v="4"/>
    <x v="13"/>
    <x v="3"/>
    <x v="0"/>
    <n v="2022"/>
    <x v="2"/>
    <x v="12"/>
    <x v="1"/>
    <x v="0"/>
    <s v="A-MLA"/>
    <m/>
    <m/>
    <s v="12-ClinicalUse"/>
    <m/>
    <s v="High-risk"/>
    <s v="-2 High/Limited"/>
    <m/>
    <m/>
    <m/>
    <x v="2"/>
    <x v="9"/>
    <x v="0"/>
    <m/>
    <s v="No"/>
    <s v="No"/>
    <s v="G2G"/>
    <s v="Historical Data"/>
    <s v="Historical Data"/>
    <s v="Business intelligence"/>
    <m/>
    <x v="0"/>
    <s v="Incremental / Technical Change"/>
    <b v="0"/>
    <m/>
    <m/>
    <m/>
    <m/>
    <m/>
    <s v="Improved Administration Efficency"/>
    <s v="Improved Administrative Efficiency"/>
    <m/>
    <m/>
    <m/>
    <s v="x"/>
    <m/>
    <m/>
    <m/>
    <b v="0"/>
    <m/>
    <m/>
    <m/>
    <m/>
    <s v="validated"/>
    <x v="0"/>
  </r>
  <r>
    <n v="806"/>
    <s v="AIWT6-806"/>
    <s v="AI4Life - Artificial intelligence as a tool to reduce Premature Mortality"/>
    <s v="https://www.fct.pt/media/docs/Brochura_ResearchinDataScienceandAIappliedtoPA.pdf"/>
    <s v="Susana Margarida da Silva Vieira_x000a_Instituto de Engenharia Mecânica (IDMEC) and_x000a_AMA - Agency for Administrative Modernisation, I.P._x000a_Address: Rua de Santa Marta n.º 55_x000a_1150 - 294 Lisboa_x000a_E-mail: ama@ama.pt_x000a_Telephone: 21 723 12 00"/>
    <s v="Machine learning techniques allow the discovery of important patterns and relationships in the data and may lead to the discovery of knowledge previously unknown to humans. In this way, it is possible not only to confirm and objectify previous notions about certain patterns, but also to obtain new knowledge"/>
    <x v="0"/>
    <x v="24"/>
    <s v="PT"/>
    <s v="AMA (Agência para a Modernização Administrativa)"/>
    <x v="0"/>
    <x v="4"/>
    <x v="13"/>
    <x v="4"/>
    <x v="2"/>
    <n v="2020"/>
    <x v="2"/>
    <x v="12"/>
    <x v="1"/>
    <x v="0"/>
    <s v="A-MLA"/>
    <m/>
    <m/>
    <s v="12-ClinicalUse"/>
    <m/>
    <s v="High-risk"/>
    <s v="-2 High/Limited"/>
    <s v="A11-Medical devices, Reg. (EU) 2017/745"/>
    <m/>
    <m/>
    <x v="2"/>
    <x v="9"/>
    <x v="0"/>
    <m/>
    <s v="No"/>
    <s v="No"/>
    <s v="G2C"/>
    <s v="Historical Data"/>
    <s v="Historical Data"/>
    <s v="Business intelligence"/>
    <m/>
    <x v="0"/>
    <s v="Incremental / Technical Change"/>
    <s v="Improved Public Service"/>
    <m/>
    <m/>
    <s v="x"/>
    <m/>
    <m/>
    <b v="0"/>
    <b v="0"/>
    <m/>
    <m/>
    <m/>
    <m/>
    <m/>
    <m/>
    <m/>
    <b v="0"/>
    <m/>
    <m/>
    <m/>
    <m/>
    <s v="validated"/>
    <x v="0"/>
  </r>
  <r>
    <n v="807"/>
    <s v="AIWT6-807"/>
    <s v="Support for Intelligent Decision in optimizing response times and resources to improve service quality"/>
    <m/>
    <s v="AMA - Agency for Administrative Modernisation, I.P._x000a_Address: Rua de Santa Marta n.º 55_x000a_1150 - 294 Lisboa_x000a_E-mail: ama@ama.pt_x000a_Telephone: 21 723 12 00"/>
    <s v="Support for Intelligent Decision in optimizing response times and resources to improve service quality"/>
    <x v="0"/>
    <x v="24"/>
    <s v="PT"/>
    <s v="AMA (Agência para a Modernização Administrativa)"/>
    <x v="1"/>
    <x v="1"/>
    <x v="45"/>
    <x v="2"/>
    <x v="2"/>
    <n v="2021"/>
    <x v="2"/>
    <x v="10"/>
    <x v="0"/>
    <x v="0"/>
    <m/>
    <m/>
    <m/>
    <m/>
    <m/>
    <m/>
    <s v=" 0 Confident"/>
    <m/>
    <m/>
    <m/>
    <x v="4"/>
    <x v="3"/>
    <x v="0"/>
    <m/>
    <s v="No"/>
    <s v="No"/>
    <m/>
    <m/>
    <m/>
    <s v="Predictive systems"/>
    <m/>
    <x v="0"/>
    <m/>
    <b v="0"/>
    <m/>
    <m/>
    <m/>
    <m/>
    <m/>
    <b v="0"/>
    <b v="0"/>
    <m/>
    <m/>
    <m/>
    <m/>
    <m/>
    <m/>
    <m/>
    <b v="0"/>
    <m/>
    <m/>
    <m/>
    <m/>
    <s v="validated"/>
    <x v="1"/>
  </r>
  <r>
    <n v="808"/>
    <s v="AIWT6-808"/>
    <s v="Support system for clinical intervention to identify the risk of occurrence of acute cardiovascular disease."/>
    <m/>
    <s v="AMA - Agency for Administrative Modernisation, I.P._x000a_Address: Rua de Santa Marta n.º 55_x000a_1150 - 294 Lisboa_x000a_E-mail: ama@ama.pt_x000a_Telephone: 21 723 12 00"/>
    <s v="Support system for clinical intervention to identify the risk of occurrence of acute cardiovascular disease."/>
    <x v="0"/>
    <x v="24"/>
    <s v="PT"/>
    <s v="AMA (Agência para a Modernização Administrativa)"/>
    <x v="1"/>
    <x v="4"/>
    <x v="18"/>
    <x v="2"/>
    <x v="2"/>
    <n v="2022"/>
    <x v="0"/>
    <x v="0"/>
    <x v="0"/>
    <x v="0"/>
    <m/>
    <m/>
    <m/>
    <m/>
    <m/>
    <m/>
    <s v=" 0 Confident"/>
    <m/>
    <m/>
    <m/>
    <x v="4"/>
    <x v="3"/>
    <x v="0"/>
    <m/>
    <s v="No"/>
    <s v="No"/>
    <m/>
    <m/>
    <m/>
    <s v="Predictive systems"/>
    <m/>
    <x v="0"/>
    <m/>
    <b v="0"/>
    <m/>
    <m/>
    <m/>
    <m/>
    <m/>
    <b v="0"/>
    <b v="0"/>
    <m/>
    <m/>
    <m/>
    <m/>
    <m/>
    <m/>
    <m/>
    <b v="0"/>
    <m/>
    <m/>
    <m/>
    <m/>
    <s v="validated"/>
    <x v="1"/>
  </r>
  <r>
    <n v="809"/>
    <s v="AIWT6-809"/>
    <s v="Intelligent inpatient management as a way to increase quality and efficiency"/>
    <m/>
    <s v="AMA - Agency for Administrative Modernisation, I.P._x000a_Address: Rua de Santa Marta n.º 55_x000a_1150 - 294 Lisboa_x000a_E-mail: ama@ama.pt_x000a_Telephone: 21 723 12 00"/>
    <s v="Intelligent inpatient management as a way to increase quality and efficiency"/>
    <x v="0"/>
    <x v="24"/>
    <s v="PT"/>
    <s v="AMA (Agência para a Modernização Administrativa)"/>
    <x v="1"/>
    <x v="4"/>
    <x v="13"/>
    <x v="2"/>
    <x v="2"/>
    <n v="2021"/>
    <x v="2"/>
    <x v="10"/>
    <x v="0"/>
    <x v="0"/>
    <m/>
    <m/>
    <m/>
    <m/>
    <m/>
    <m/>
    <s v=" 0 Confident"/>
    <m/>
    <m/>
    <m/>
    <x v="4"/>
    <x v="3"/>
    <x v="0"/>
    <m/>
    <s v="No"/>
    <s v="No"/>
    <m/>
    <m/>
    <m/>
    <s v="Business intelligence"/>
    <m/>
    <x v="0"/>
    <m/>
    <b v="0"/>
    <m/>
    <m/>
    <m/>
    <m/>
    <m/>
    <b v="0"/>
    <b v="0"/>
    <m/>
    <m/>
    <m/>
    <m/>
    <m/>
    <m/>
    <m/>
    <b v="0"/>
    <m/>
    <m/>
    <m/>
    <m/>
    <s v="validated"/>
    <x v="1"/>
  </r>
  <r>
    <n v="810"/>
    <s v="AIWT6-810"/>
    <s v="AI applied to diabetes for improvement in the quality of patient care and cost rationalization"/>
    <m/>
    <s v="AMA - Agency for Administrative Modernisation, I.P._x000a_Address: Rua de Santa Marta n.º 55_x000a_1150 - 294 Lisboa_x000a_E-mail: ama@ama.pt_x000a_Telephone: 21 723 12 00"/>
    <s v="Data Science applied to diabetes for continuous improvement in the quality of patient care and cost rationalization."/>
    <x v="0"/>
    <x v="24"/>
    <s v="PT"/>
    <s v="AMA (Agência para a Modernização Administrativa)"/>
    <x v="0"/>
    <x v="4"/>
    <x v="13"/>
    <x v="3"/>
    <x v="2"/>
    <n v="2021"/>
    <x v="0"/>
    <x v="0"/>
    <x v="0"/>
    <x v="0"/>
    <s v="A-MLA"/>
    <m/>
    <m/>
    <s v="12-ClinicalUse"/>
    <m/>
    <s v="High-risk"/>
    <s v="-3 Not Confident"/>
    <s v="A11-Medical devices, Reg. (EU) 2017/745"/>
    <m/>
    <m/>
    <x v="0"/>
    <x v="0"/>
    <x v="0"/>
    <m/>
    <s v="No"/>
    <s v="No"/>
    <s v="G2G"/>
    <s v="Historical Data"/>
    <s v="Historical Data"/>
    <s v="Predictive systems"/>
    <m/>
    <x v="0"/>
    <s v="Incremental / Technical Change"/>
    <b v="0"/>
    <m/>
    <m/>
    <m/>
    <m/>
    <m/>
    <s v="Improved Administration Efficency"/>
    <s v="Improved Administrative Efficiency"/>
    <m/>
    <m/>
    <s v="x"/>
    <s v="x"/>
    <m/>
    <m/>
    <m/>
    <b v="0"/>
    <m/>
    <m/>
    <m/>
    <m/>
    <s v="validated"/>
    <x v="0"/>
  </r>
  <r>
    <n v="811"/>
    <s v="AIWT6-811"/>
    <s v="Smart Hospital Infection Control"/>
    <m/>
    <s v="AMA - Agency for Administrative Modernisation, I.P._x000a_Address: Rua de Santa Marta n.º 55_x000a_1150 - 294 Lisboa_x000a_E-mail: ama@ama.pt_x000a_Telephone: 21 723 12 00"/>
    <s v="Smart Hospital Infection Control"/>
    <x v="0"/>
    <x v="24"/>
    <s v="PT"/>
    <s v="AMA (Agência para a Modernização Administrativa)"/>
    <x v="1"/>
    <x v="4"/>
    <x v="18"/>
    <x v="2"/>
    <x v="2"/>
    <n v="2021"/>
    <x v="0"/>
    <x v="0"/>
    <x v="0"/>
    <x v="0"/>
    <m/>
    <m/>
    <m/>
    <m/>
    <m/>
    <m/>
    <s v=" 0 Confident"/>
    <m/>
    <m/>
    <m/>
    <x v="4"/>
    <x v="3"/>
    <x v="0"/>
    <m/>
    <s v="No"/>
    <s v="No"/>
    <m/>
    <m/>
    <m/>
    <s v="Detection systems"/>
    <m/>
    <x v="0"/>
    <m/>
    <s v="Improved Public Service"/>
    <m/>
    <m/>
    <m/>
    <s v="x"/>
    <s v="x"/>
    <b v="0"/>
    <b v="0"/>
    <m/>
    <m/>
    <m/>
    <m/>
    <m/>
    <m/>
    <m/>
    <b v="0"/>
    <m/>
    <m/>
    <m/>
    <m/>
    <s v="validated"/>
    <x v="1"/>
  </r>
  <r>
    <n v="812"/>
    <s v="AIWT6-812"/>
    <s v="Audit +: CHBV artificial intelligence engine and business intelligence system"/>
    <s v="https://cintesis.eu/en/portfolio-items/audit-2/"/>
    <s v="AMA - Agency for Administrative Modernisation, I.P._x000a_Address: Rua de Santa Marta n.º 55_x000a_1150 - 294 Lisboa_x000a_E-mail: ama@ama.pt_x000a_Telephone: 21 723 12 00"/>
    <s v="Audit + is a project focused on an artificial intelligence engine and business intelligence system of the Hospital Center of Baixo Vouga (HCBV), leader of the project, in partnership with the Faculty of Medicine of the University of Porto (FMUP) and CINTESIS."/>
    <x v="0"/>
    <x v="24"/>
    <s v="PT"/>
    <s v="AMA (Agência para a Modernização Administrativa)"/>
    <x v="0"/>
    <x v="4"/>
    <x v="18"/>
    <x v="3"/>
    <x v="2"/>
    <n v="2021"/>
    <x v="0"/>
    <x v="0"/>
    <x v="0"/>
    <x v="0"/>
    <s v="A-MLA"/>
    <m/>
    <m/>
    <m/>
    <s v="Focus directly natural persons"/>
    <s v="Limited-risk"/>
    <s v=" 0 Confident"/>
    <m/>
    <m/>
    <m/>
    <x v="3"/>
    <x v="11"/>
    <x v="0"/>
    <m/>
    <s v="No"/>
    <s v="No"/>
    <s v="G2G"/>
    <s v="Historical Data"/>
    <s v="Historical Data"/>
    <s v="Business intelligence"/>
    <m/>
    <x v="0"/>
    <s v="Incremental / Technical Change"/>
    <b v="0"/>
    <m/>
    <m/>
    <m/>
    <m/>
    <m/>
    <s v="Improved Administration Efficency"/>
    <s v="Improved Administrative Efficiency"/>
    <m/>
    <m/>
    <s v="x"/>
    <m/>
    <m/>
    <m/>
    <m/>
    <b v="0"/>
    <m/>
    <m/>
    <m/>
    <m/>
    <s v="validated"/>
    <x v="0"/>
  </r>
  <r>
    <n v="813"/>
    <s v="AIWT6-813"/>
    <s v="Inpatient AI Model Investigation for Procedure and Diagnostic Coding (CliKode)"/>
    <s v="https://cintesis.eu/en/portfolio-items/clikode-2/#"/>
    <s v="AMA - Agency for Administrative Modernisation, I.P._x000a_Address: Rua de Santa Marta n.º 55_x000a_1150 - 294 Lisboa_x000a_E-mail: ama@ama.pt_x000a_Telephone: 21 723 12 00"/>
    <s v="The project’s objectives are:_x000a_Automatic generation of diagnostics and procedures of the ICD10 classification system, based on clinical texts;_x000a_Ensure that the coding process remains up to date over time;_x000a_Increase the quality of coding, i.e., increase the average number of coded procedures and diagnoses;_x000a_Reduce the monitoring structure (time and number of activities carried out) dedicated to the codification process, with a high impact on the number of human resources dedicated to the process in question."/>
    <x v="0"/>
    <x v="24"/>
    <s v="PT"/>
    <s v="AMA (Agência para a Modernização Administrativa)"/>
    <x v="0"/>
    <x v="4"/>
    <x v="18"/>
    <x v="3"/>
    <x v="0"/>
    <n v="2021"/>
    <x v="0"/>
    <x v="0"/>
    <x v="0"/>
    <x v="0"/>
    <s v="A-MLA"/>
    <m/>
    <m/>
    <s v="12-ClinicalUse"/>
    <m/>
    <s v="High-risk"/>
    <s v=" 0 Confident"/>
    <s v="A11-Medical devices, Reg. (EU) 2017/745"/>
    <m/>
    <m/>
    <x v="0"/>
    <x v="0"/>
    <x v="0"/>
    <m/>
    <s v="No"/>
    <s v="No"/>
    <s v="G2G"/>
    <s v="Historical Data"/>
    <s v="Historical Data"/>
    <s v="Business intelligence"/>
    <m/>
    <x v="0"/>
    <s v="Organizational / Sustained Change"/>
    <b v="0"/>
    <m/>
    <m/>
    <m/>
    <m/>
    <m/>
    <s v="Improved Administration Efficency"/>
    <s v="Improved Administrative Efficiency"/>
    <m/>
    <m/>
    <s v="x"/>
    <m/>
    <m/>
    <m/>
    <m/>
    <b v="0"/>
    <m/>
    <m/>
    <m/>
    <m/>
    <s v="validated"/>
    <x v="0"/>
  </r>
  <r>
    <n v="815"/>
    <s v="AIWT6-815"/>
    <s v="IPOSCORE - Predict complications from surgical treatment and prognosis definition in cancer patients"/>
    <s v="https://www.fct.pt/media/docs/Brochura_ResearchinDataScienceandAIappliedtoPA.pdf"/>
    <s v="Rafael Sousa Costa_x000a_Instituto de Engenharia Mecânica_x000a_and FCT _x000a_Av. D. Carlos I, 126_x000a_1249-074 Lisboa_x000a_Portugal_x000a_Tel: 213 924 300_x000a_Fax: 213 956 519"/>
    <s v="A knowledge discovery system will integrate powerful data mining algorithms to unravel potentially relevant links between patient profiles and clinical data, and predictive models for the risk of complications after surgery in cancer patients. Disease diagnostic and prognostic markers, disease progression rates, and patient profiles, will be tackled."/>
    <x v="0"/>
    <x v="24"/>
    <s v="PT"/>
    <s v="FCT (Fundação para a Ciência e Tecnologia)"/>
    <x v="0"/>
    <x v="4"/>
    <x v="13"/>
    <x v="3"/>
    <x v="2"/>
    <n v="2022"/>
    <x v="2"/>
    <x v="10"/>
    <x v="1"/>
    <x v="0"/>
    <s v="A-MLA"/>
    <m/>
    <m/>
    <s v="12-ClinicalUse"/>
    <m/>
    <s v="High-risk"/>
    <s v=" 0 Confident"/>
    <s v="A11-Medical devices, Reg. (EU) 2017/745"/>
    <m/>
    <m/>
    <x v="0"/>
    <x v="0"/>
    <x v="0"/>
    <m/>
    <s v="No"/>
    <s v="No"/>
    <s v="G2G"/>
    <s v="Historical Data"/>
    <s v="Historical Data"/>
    <s v="Predictive systems"/>
    <m/>
    <x v="0"/>
    <s v="Transformative / Disruptive"/>
    <b v="0"/>
    <m/>
    <m/>
    <m/>
    <m/>
    <m/>
    <s v="Improved Administration Efficency"/>
    <s v="Improved Administrative Efficiency"/>
    <m/>
    <m/>
    <s v="x"/>
    <s v="x"/>
    <m/>
    <m/>
    <m/>
    <b v="0"/>
    <m/>
    <m/>
    <m/>
    <m/>
    <s v="validated"/>
    <x v="0"/>
  </r>
  <r>
    <n v="817"/>
    <s v="AIWT6-817"/>
    <s v="LAIfeBlood - Artificial Intelligence for Blood Management"/>
    <s v="https://www.lasige.pt/project/laifeblood"/>
    <s v="FCT _x000a_Av. D. Carlos I, 126_x000a_1249-074 Lisboa_x000a_Portugal_x000a_Tel: 213 924 300_x000a_Fax: 213 956 519"/>
    <s v="The Instituto Português do Sangue e da Transplantação (IPST) is a public institute of the Ministry of Health and the recognized authority for the collection and regulation of blood donation and transplantation at the national level. Operational productivity of IPST is crucial for the blood supply chain in Portugal since it monitors the quality and safety of donation, procurement, processing, storage, preservation and distribution of human blood, blood components, organs, tissues and human origin cells. The goal of LAIfeBlood project is to provide IPST with new tools to improve the efficiency of blood supply operations in Portugal. LAIfeBlood project is particularly focused on: (1) extracting temporal and geographical patterns from historical collection and transfusion data; (2) developing predictive models for the expected collections and transfusions in different temporal and geographic areas; and (3) developing software tools to optimize the planning of collections at the national level according to the availability of IPST teams and resources and collection events. LAIfeBlood project tackles an important societal challenge of maximizing blood services effectiveness while minimizing wastage of an increasingly scarce resource and optimizing the efficiency of blood supply operations. We expect our results to be used to derive implementable policies at IPST to plan collections and manage the daily inventory rebalancing problem, as well as contributing to the development in the field of optimization and dynamic supply chain management."/>
    <x v="0"/>
    <x v="24"/>
    <s v="PT"/>
    <s v="FCT (Fundação para a Ciência e Tecnologia)"/>
    <x v="0"/>
    <x v="4"/>
    <x v="13"/>
    <x v="3"/>
    <x v="2"/>
    <n v="2021"/>
    <x v="0"/>
    <x v="0"/>
    <x v="0"/>
    <x v="0"/>
    <s v="A-MLA"/>
    <m/>
    <m/>
    <m/>
    <s v="Output that could produce physical damages to natural persons"/>
    <s v="Limited-risk"/>
    <s v=" 0 Confident"/>
    <m/>
    <m/>
    <m/>
    <x v="2"/>
    <x v="12"/>
    <x v="0"/>
    <m/>
    <s v="No"/>
    <s v="No"/>
    <s v="G2G"/>
    <s v="Historical Data"/>
    <s v="Historical Data"/>
    <s v="Process digitalisation"/>
    <m/>
    <x v="0"/>
    <s v="Organizational / Sustained Change"/>
    <b v="0"/>
    <m/>
    <m/>
    <m/>
    <m/>
    <m/>
    <s v="Improved Administration Efficency"/>
    <s v="Improved Administrative Efficiency"/>
    <s v="x"/>
    <m/>
    <s v="x"/>
    <m/>
    <m/>
    <m/>
    <m/>
    <b v="0"/>
    <m/>
    <m/>
    <m/>
    <m/>
    <s v="validated"/>
    <x v="0"/>
  </r>
  <r>
    <n v="818"/>
    <s v="AIWT6-818"/>
    <s v="AI2A - Impact Assessment and Artificial Intelligence"/>
    <m/>
    <s v="AMA - Agency for Administrative Modernisation, I.P._x000a_Address: Rua de Santa Marta n.º 55_x000a_1150 - 294 Lisboa_x000a_E-mail: ama@ama.pt_x000a_Telephone: 21 723 12 00"/>
    <s v="AI2A - Impact Assessment and Artificial Intelligence"/>
    <x v="0"/>
    <x v="24"/>
    <s v="PT"/>
    <s v="AMA (Agência para a Modernização Administrativa)"/>
    <x v="1"/>
    <x v="1"/>
    <x v="45"/>
    <x v="2"/>
    <x v="2"/>
    <n v="2021"/>
    <x v="2"/>
    <x v="10"/>
    <x v="0"/>
    <x v="0"/>
    <m/>
    <m/>
    <m/>
    <m/>
    <m/>
    <m/>
    <s v=" 0 Confident"/>
    <m/>
    <m/>
    <m/>
    <x v="4"/>
    <x v="3"/>
    <x v="0"/>
    <m/>
    <s v="No"/>
    <s v="No"/>
    <m/>
    <m/>
    <m/>
    <s v="Business intelligence"/>
    <m/>
    <x v="0"/>
    <m/>
    <s v="Improved Public Service"/>
    <m/>
    <m/>
    <m/>
    <s v="x"/>
    <m/>
    <b v="0"/>
    <b v="0"/>
    <m/>
    <m/>
    <m/>
    <m/>
    <m/>
    <m/>
    <m/>
    <b v="0"/>
    <m/>
    <m/>
    <m/>
    <m/>
    <s v="validated"/>
    <x v="1"/>
  </r>
  <r>
    <n v="819"/>
    <s v="AIWT6-819"/>
    <s v="iLU (Smart e-Counter) -  city mobility optimization"/>
    <s v="https://www.fct.pt/media/docs/Brochura_ResearchinDataScienceandAIappliedtoPA.pdf"/>
    <s v="Rui Miguel Carrasqueiro Henriques_x000a_(INESC ID/INESC/IST/ULisboa) and_x000a_AMA - Agency for Administrative Modernisation, I.P._x000a_Address: Rua de Santa Marta n.º 55_x000a_1150 - 294 Lisboa_x000a_E-mail: ama@ama.pt_x000a_Telephone: 21 723 12 00"/>
    <s v="iLU project aims to: 1) consolidate the multiplicity of data sources on city mobility stored in the Plataforma de Gestão Inteligente de Lisboa (PGIL) and guarantee its real-time updatability; 2) discover actionable spatiotemporal patterns of mobility from such heterogeneous data sources, articularly non-trivial correlations between road traffic and situational context data; 3) anticipate traffic congestion using advanced and integrative predictive models; 4) real-time support of mobility decisions through the use of deep reinforcement learning to positively condition the city traffic by, for instance, controlling traffic lights and road message panels"/>
    <x v="0"/>
    <x v="24"/>
    <s v="PT"/>
    <s v="AMA (Agência para a Modernização Administrativa)"/>
    <x v="0"/>
    <x v="3"/>
    <x v="19"/>
    <x v="3"/>
    <x v="2"/>
    <n v="2021"/>
    <x v="4"/>
    <x v="5"/>
    <x v="0"/>
    <x v="0"/>
    <s v="B-LGA"/>
    <m/>
    <m/>
    <s v="16-Transportation"/>
    <m/>
    <s v="Minimal-risk"/>
    <s v=" 0 Confident"/>
    <m/>
    <m/>
    <m/>
    <x v="0"/>
    <x v="0"/>
    <x v="0"/>
    <m/>
    <s v="No"/>
    <s v="No"/>
    <s v="G2C"/>
    <s v="Historical Data"/>
    <s v="Location Data"/>
    <s v="Smart city"/>
    <m/>
    <x v="0"/>
    <s v="Organizational / Sustained Change"/>
    <s v="Improved Public Service"/>
    <m/>
    <m/>
    <m/>
    <s v="x"/>
    <m/>
    <b v="0"/>
    <b v="0"/>
    <m/>
    <m/>
    <m/>
    <m/>
    <m/>
    <m/>
    <m/>
    <b v="0"/>
    <m/>
    <m/>
    <m/>
    <m/>
    <s v="validated"/>
    <x v="0"/>
  </r>
  <r>
    <n v="820"/>
    <s v="AIWT6-820"/>
    <s v="Modelação, Predição e Decisão em Contexto de Jurisprudência"/>
    <s v="https://orbi.uliege.be/bitstream/2268/252237/1/DS0220605ENN.en.pdf"/>
    <s v="AMA - Agency for Administrative Modernisation, I.P._x000a_Address: Rua de Santa Marta n.º 55_x000a_1150 - 294 Lisboa_x000a_E-mail: ama@ama.pt_x000a_Telephone: 21 723 12 00"/>
    <s v="This pilot project will use past court _x000a_decisions to assist magistrates when _x000a_receiving inquiries or documents from lawyers. It will enable faster conclusions by magistrates, thus enabling faster justice for citizens."/>
    <x v="0"/>
    <x v="24"/>
    <s v="PT"/>
    <s v="AMA (Agência para a Modernização Administrativa)"/>
    <x v="0"/>
    <x v="5"/>
    <x v="22"/>
    <x v="4"/>
    <x v="2"/>
    <n v="2020"/>
    <x v="2"/>
    <x v="10"/>
    <x v="1"/>
    <x v="0"/>
    <s v="A-MLA"/>
    <s v="8-Justice"/>
    <s v="8-Justice"/>
    <m/>
    <m/>
    <s v="High-risk"/>
    <s v="-2 High/Limited"/>
    <m/>
    <m/>
    <m/>
    <x v="1"/>
    <x v="2"/>
    <x v="0"/>
    <m/>
    <s v="No"/>
    <s v="No"/>
    <s v="G2G"/>
    <s v="Historical Data"/>
    <s v="Streaming Data"/>
    <s v="Process digitalisation"/>
    <m/>
    <x v="1"/>
    <s v="Organizational / Sustained Change"/>
    <b v="0"/>
    <m/>
    <m/>
    <m/>
    <m/>
    <m/>
    <s v="Improved Administration Efficency"/>
    <s v="Improved Administrative Efficiency"/>
    <m/>
    <m/>
    <s v="x"/>
    <m/>
    <m/>
    <m/>
    <m/>
    <b v="0"/>
    <m/>
    <m/>
    <m/>
    <m/>
    <s v="validated"/>
    <x v="0"/>
  </r>
  <r>
    <n v="821"/>
    <s v="AIWT6-821"/>
    <s v="SIAP - Artificial Intelligence System for detection and warning of risks on Heritage"/>
    <s v="https://alentejo.sulinformacao.pt/2021/09/drc-alentejo-e-laboratorio-hercules-organizam-palestra-sobre-sistema-de-inteligencia-artificial-para-o-patrimonio/"/>
    <s v="AMA - Agency for Administrative Modernisation, I.P._x000a_Address: Rua de Santa Marta n.º 55_x000a_1150 - 294 Lisboa_x000a_E-mail: ama@ama.pt_x000a_Telephone: 21 723 12 00"/>
    <s v="The Project SIAP - Artificial Intelligence System for the detection and alert of risks on Heritage aims &quot;the use of artificial intelligence tools for data processing to increase the effectiveness of heritage supervision services and optimize intervention strategies, through sensorization and monitoring of historical structures, enabling the early detection of potential risks contributing to increased security and sign reduction costs of intervention and maintenance'."/>
    <x v="0"/>
    <x v="24"/>
    <s v="PT"/>
    <s v="AMA (Agência para a Modernização Administrativa)"/>
    <x v="0"/>
    <x v="7"/>
    <x v="12"/>
    <x v="3"/>
    <x v="2"/>
    <n v="2021"/>
    <x v="0"/>
    <x v="0"/>
    <x v="0"/>
    <x v="0"/>
    <s v="A-MLA"/>
    <s v="2-CritInfrastruct"/>
    <s v="2-CritInfrastruct"/>
    <m/>
    <m/>
    <s v="High-risk"/>
    <s v=" 0 Confident"/>
    <m/>
    <m/>
    <s v=" "/>
    <x v="3"/>
    <x v="13"/>
    <x v="0"/>
    <s v=" "/>
    <s v="No"/>
    <s v="No"/>
    <s v="G2C"/>
    <s v="Dynamic Data"/>
    <s v="Streaming Data"/>
    <s v="Predictive systems"/>
    <m/>
    <x v="0"/>
    <s v="Organizational / Sustained Change"/>
    <s v="Improved Public Service"/>
    <m/>
    <m/>
    <m/>
    <s v="x"/>
    <m/>
    <b v="0"/>
    <b v="0"/>
    <m/>
    <m/>
    <m/>
    <m/>
    <m/>
    <m/>
    <m/>
    <b v="0"/>
    <m/>
    <m/>
    <m/>
    <s v=" "/>
    <s v="validated"/>
    <x v="0"/>
  </r>
  <r>
    <n v="822"/>
    <s v="AIWT6-822"/>
    <s v="Decoding the Legislation"/>
    <m/>
    <s v="AMA - Agency for Administrative Modernisation, I.P._x000a_Address: Rua de Santa Marta n.º 55_x000a_1150 - 294 Lisboa_x000a_E-mail: ama@ama.pt_x000a_Telephone: 21 723 12 00"/>
    <s v="DECODING THE LEGISLATION - Use of Artificial Intelligence techniques to implement a solution that makes legislation accessible to everyone."/>
    <x v="0"/>
    <x v="24"/>
    <s v="PT"/>
    <s v="AMA (Agência para a Modernização Administrativa)"/>
    <x v="0"/>
    <x v="5"/>
    <x v="22"/>
    <x v="3"/>
    <x v="2"/>
    <n v="2021"/>
    <x v="1"/>
    <x v="1"/>
    <x v="1"/>
    <x v="6"/>
    <s v="A-MLA"/>
    <s v="8-Justice"/>
    <s v="8-Justice"/>
    <m/>
    <m/>
    <s v="High-risk"/>
    <s v="-2 High/Limited"/>
    <m/>
    <m/>
    <m/>
    <x v="0"/>
    <x v="15"/>
    <x v="0"/>
    <m/>
    <s v="No"/>
    <s v="No"/>
    <s v="G2B"/>
    <s v="Dynamic Data"/>
    <s v="Streaming Data"/>
    <s v="Process digitalisation"/>
    <m/>
    <x v="3"/>
    <s v="Transformative / Disruptive"/>
    <s v="Improved Public Service"/>
    <m/>
    <m/>
    <s v="x"/>
    <m/>
    <m/>
    <s v="Open Government Capabilities"/>
    <b v="0"/>
    <m/>
    <m/>
    <m/>
    <m/>
    <m/>
    <m/>
    <m/>
    <s v="Open government capabilities"/>
    <s v="x"/>
    <m/>
    <m/>
    <m/>
    <s v="validated"/>
    <x v="0"/>
  </r>
  <r>
    <n v="823"/>
    <s v="AIWT6-823"/>
    <s v="IRIS – Application of Artificial Intelligence Techniques in the Supreme Court of Justice"/>
    <m/>
    <s v="AMA - Agency for Administrative Modernisation, I.P._x000a_Address: Rua de Santa Marta n.º 55_x000a_1150 - 294 Lisboa_x000a_E-mail: ama@ama.pt_x000a_Telephone: 21 723 12 00"/>
    <s v="IRIS – Information, Rationalization, Integration and Summarization: Application of Artificial Intelligence Techniques in the Supreme Court of Justice"/>
    <x v="0"/>
    <x v="24"/>
    <s v="PT"/>
    <s v="AMA (Agência para a Modernização Administrativa)"/>
    <x v="0"/>
    <x v="5"/>
    <x v="22"/>
    <x v="3"/>
    <x v="2"/>
    <n v="2021"/>
    <x v="1"/>
    <x v="1"/>
    <x v="1"/>
    <x v="6"/>
    <s v="A-MLA"/>
    <s v="8-Justice"/>
    <s v="8-Justice"/>
    <m/>
    <m/>
    <s v="High-risk"/>
    <s v="-2 High/Limited"/>
    <m/>
    <m/>
    <m/>
    <x v="1"/>
    <x v="5"/>
    <x v="0"/>
    <m/>
    <s v="No"/>
    <s v="No"/>
    <s v="G2G"/>
    <s v="Dynamic Data"/>
    <s v="Streaming Data"/>
    <s v="Process digitalisation"/>
    <m/>
    <x v="0"/>
    <s v="Organizational / Sustained Change"/>
    <b v="0"/>
    <m/>
    <m/>
    <m/>
    <m/>
    <m/>
    <s v="Improved Administration Efficency"/>
    <s v="Improved Administrative Efficiency"/>
    <m/>
    <m/>
    <s v="x"/>
    <m/>
    <m/>
    <m/>
    <m/>
    <b v="0"/>
    <m/>
    <m/>
    <m/>
    <m/>
    <s v="validated"/>
    <x v="0"/>
  </r>
  <r>
    <n v="824"/>
    <s v="AIWT6-824"/>
    <s v="BALCAT – Project on ballistics analysis"/>
    <m/>
    <s v="AMA - Agency for Administrative Modernisation, I.P._x000a_Address: Rua de Santa Marta n.º 55_x000a_1150 - 294 Lisboa_x000a_E-mail: ama@ama.pt_x000a_Telephone: 21 723 12 00"/>
    <s v="This project will aim to create a database for ballistics forensic analysis. In the case of a serious crime, collected evidence (i.e.information about the weapon’s owner) is essential for the investigation. A proper database for identifying the owner and other information based on the weapon’s registration will be easily accessible to police authorities. Thanks to the tool they would be able to access the information and the analysis almost immediately"/>
    <x v="0"/>
    <x v="24"/>
    <s v="PT"/>
    <s v="AMA (Agência para a Modernização Administrativa)"/>
    <x v="0"/>
    <x v="5"/>
    <x v="22"/>
    <x v="3"/>
    <x v="2"/>
    <n v="2021"/>
    <x v="0"/>
    <x v="0"/>
    <x v="0"/>
    <x v="0"/>
    <s v="A-MLA"/>
    <s v="6-LawEnforcement"/>
    <m/>
    <m/>
    <s v="Output that could produce physical damages to natural persons"/>
    <s v="High-risk"/>
    <s v="-2 High/Limited"/>
    <m/>
    <m/>
    <s v=" "/>
    <x v="1"/>
    <x v="5"/>
    <x v="0"/>
    <s v=" "/>
    <s v="No"/>
    <s v="No"/>
    <s v="G2G"/>
    <s v="Historical Data"/>
    <s v="Location Data"/>
    <s v="Business intelligence"/>
    <m/>
    <x v="0"/>
    <s v="Organizational / Sustained Change"/>
    <b v="0"/>
    <m/>
    <m/>
    <m/>
    <m/>
    <m/>
    <s v="Improved Administration Efficency"/>
    <s v="Improved Administrative Efficiency"/>
    <m/>
    <m/>
    <s v="x"/>
    <m/>
    <m/>
    <m/>
    <m/>
    <b v="0"/>
    <m/>
    <m/>
    <m/>
    <s v=" "/>
    <s v="validated"/>
    <x v="0"/>
  </r>
  <r>
    <n v="825"/>
    <s v="AIWT6-825"/>
    <s v="MEData - AI tools to define a strategy for predicting the behavior of Measurement Instruments"/>
    <s v="https://www.ama.gov.pt/web/agencia-para-a-modernizacao-administrativa/mais-ap"/>
    <s v="AMA - Agency for Administrative Modernisation, I.P._x000a_Address: Rua de Santa Marta n.º 55_x000a_1150 - 294 Lisboa_x000a_E-mail: ama@ama.pt_x000a_Telephone: 21 723 12 00"/>
    <s v="Development of Artificial Intelligence tools to define a strategy for predicting the behavior of Measurement Instruments - MEData."/>
    <x v="0"/>
    <x v="24"/>
    <s v="PT"/>
    <s v="AMA (Agência para a Modernização Administrativa)"/>
    <x v="0"/>
    <x v="1"/>
    <x v="45"/>
    <x v="3"/>
    <x v="2"/>
    <n v="2021"/>
    <x v="2"/>
    <x v="10"/>
    <x v="0"/>
    <x v="0"/>
    <s v="B-LGA"/>
    <m/>
    <m/>
    <m/>
    <m/>
    <s v="Minimal-risk"/>
    <s v=" 0 Confident"/>
    <m/>
    <m/>
    <m/>
    <x v="1"/>
    <x v="5"/>
    <x v="0"/>
    <m/>
    <s v="No"/>
    <s v="No"/>
    <s v="G2B"/>
    <s v="Historical Data"/>
    <s v="Historical Data"/>
    <s v="Predictive systems"/>
    <m/>
    <x v="0"/>
    <s v="Incremental / Technical Change"/>
    <s v="Improved Public Service"/>
    <m/>
    <m/>
    <m/>
    <s v="x"/>
    <m/>
    <b v="0"/>
    <b v="0"/>
    <m/>
    <m/>
    <m/>
    <m/>
    <m/>
    <m/>
    <m/>
    <b v="0"/>
    <m/>
    <m/>
    <m/>
    <m/>
    <s v="validated"/>
    <x v="0"/>
  </r>
  <r>
    <n v="826"/>
    <s v="AIWT6-826"/>
    <s v="Artificial Intelligence Prototype-SAF"/>
    <s v="https://www.ama.gov.pt/web/agencia-para-a-modernizacao-administrativa/mais-ap"/>
    <s v="AMA - Agency for Administrative Modernisation, I.P._x000a_Address: Rua de Santa Marta n.º 55_x000a_1150 - 294 Lisboa_x000a_E-mail: ama@ama.pt_x000a_Telephone: 21 723 12 00"/>
    <s v="Artificial Intelligence Prototype-SAF"/>
    <x v="0"/>
    <x v="24"/>
    <s v="PT"/>
    <s v="AMA (Agência para a Modernização Administrativa)"/>
    <x v="0"/>
    <x v="1"/>
    <x v="45"/>
    <x v="4"/>
    <x v="2"/>
    <n v="2019"/>
    <x v="0"/>
    <x v="0"/>
    <x v="0"/>
    <x v="0"/>
    <s v="A-MLA"/>
    <m/>
    <m/>
    <m/>
    <m/>
    <s v="Minimal-risk"/>
    <s v=" 0 Confident"/>
    <m/>
    <m/>
    <m/>
    <x v="0"/>
    <x v="6"/>
    <x v="0"/>
    <m/>
    <s v="No"/>
    <s v="No"/>
    <s v="G2G"/>
    <s v="Historical Data"/>
    <s v="Historical Data"/>
    <s v="Predictive systems"/>
    <m/>
    <x v="0"/>
    <s v="Incremental / Technical Change"/>
    <b v="0"/>
    <m/>
    <m/>
    <m/>
    <m/>
    <m/>
    <s v="Improved Administration Efficency"/>
    <s v="Improved Administrative Efficiency"/>
    <m/>
    <s v="x"/>
    <s v="x"/>
    <s v="x"/>
    <m/>
    <m/>
    <m/>
    <b v="0"/>
    <m/>
    <m/>
    <m/>
    <m/>
    <s v="validated"/>
    <x v="0"/>
  </r>
  <r>
    <n v="827"/>
    <s v="AIWT6-827"/>
    <s v="PredictERPgDoc - Integration of ERP and IPB's docs management system for predictive decision making"/>
    <s v="https://www.ama.gov.pt/web/agencia-para-a-modernizacao-administrativa/mais-ap"/>
    <s v="AMA - Agency for Administrative Modernisation, I.P._x000a_Address: Rua de Santa Marta n.º 55_x000a_1150 - 294 Lisboa_x000a_E-mail: ama@ama.pt_x000a_Telephone: 21 723 12 00"/>
    <s v="PredictERPgDoc - Integration of ERP and IPB's document management system for predictive decision making."/>
    <x v="0"/>
    <x v="24"/>
    <s v="PT"/>
    <s v="AMA (Agência para a Modernização Administrativa)"/>
    <x v="0"/>
    <x v="1"/>
    <x v="45"/>
    <x v="4"/>
    <x v="2"/>
    <n v="2020"/>
    <x v="4"/>
    <x v="5"/>
    <x v="0"/>
    <x v="0"/>
    <s v="B-LGA"/>
    <m/>
    <m/>
    <m/>
    <m/>
    <s v="Minimal-risk"/>
    <s v=" 0 Confident"/>
    <m/>
    <m/>
    <m/>
    <x v="0"/>
    <x v="6"/>
    <x v="0"/>
    <m/>
    <s v="No"/>
    <s v="No"/>
    <s v="G2G"/>
    <s v="Historical Data"/>
    <s v="Historical Data"/>
    <s v="Predictive systems"/>
    <m/>
    <x v="1"/>
    <s v="Organizational / Sustained Change"/>
    <b v="0"/>
    <m/>
    <m/>
    <m/>
    <m/>
    <m/>
    <s v="Improved Administration Efficency"/>
    <s v="Improved Administrative Efficiency"/>
    <m/>
    <m/>
    <s v="x"/>
    <s v="x"/>
    <m/>
    <m/>
    <m/>
    <b v="0"/>
    <m/>
    <m/>
    <m/>
    <m/>
    <s v="validated"/>
    <x v="0"/>
  </r>
  <r>
    <n v="828"/>
    <s v="AIWT6-828"/>
    <s v="GeADAPTalks – Intel service"/>
    <s v="https://parecerprevio.tic.gov.pt/pedidos/-/pedidos/VIEW/19412008;jsessionid=FF3686D820880BE53DEA49E0789BA27A.node-01?_m6gestaopedidos_WAR_m6portlet_version=1"/>
    <s v="AMA - Agency for Administrative Modernisation, I.P._x000a_Address: Rua de Santa Marta n.º 55_x000a_1150 - 294 Lisboa_x000a_E-mail: ama@ama.pt_x000a_Telephone: 21 723 12 00"/>
    <s v="Application of artificial intelligence tools to improve and always make available service in its various aspects for participants in evaluation processes."/>
    <x v="0"/>
    <x v="24"/>
    <s v="PT"/>
    <s v="AMA (Agência para a Modernização Administrativa)"/>
    <x v="0"/>
    <x v="3"/>
    <x v="6"/>
    <x v="4"/>
    <x v="2"/>
    <n v="2021"/>
    <x v="1"/>
    <x v="1"/>
    <x v="1"/>
    <x v="4"/>
    <s v="A-MLA"/>
    <m/>
    <m/>
    <m/>
    <m/>
    <s v="Minimal-risk"/>
    <s v=" 0 Confident"/>
    <m/>
    <m/>
    <m/>
    <x v="0"/>
    <x v="1"/>
    <x v="0"/>
    <m/>
    <s v="No"/>
    <s v="No"/>
    <s v="G2C"/>
    <s v="Dynamic Data"/>
    <s v="Streaming Data"/>
    <s v="Predictive systems"/>
    <m/>
    <x v="0"/>
    <s v="Incremental / Technical Change"/>
    <s v="Improved Public Service"/>
    <m/>
    <m/>
    <m/>
    <s v="x"/>
    <m/>
    <b v="0"/>
    <b v="0"/>
    <m/>
    <m/>
    <m/>
    <m/>
    <m/>
    <m/>
    <m/>
    <b v="0"/>
    <m/>
    <m/>
    <m/>
    <m/>
    <s v="validated"/>
    <x v="0"/>
  </r>
  <r>
    <n v="829"/>
    <s v="AIWT6-829"/>
    <s v="PAGIRAA - Analytical Platform for the Intelligent Management of Water Supply Networks"/>
    <m/>
    <s v="AMA - Agency for Administrative Modernisation, I.P._x000a_Address: Rua de Santa Marta n.º 55_x000a_1150 - 294 Lisboa_x000a_E-mail: ama@ama.pt_x000a_Telephone: 21 723 12 00"/>
    <s v="PAGIRAA - Analytical Platform for the Intelligent Management of Water Supply Networks"/>
    <x v="0"/>
    <x v="24"/>
    <s v="PT"/>
    <s v="AMA (Agência para a Modernização Administrativa)"/>
    <x v="0"/>
    <x v="8"/>
    <x v="15"/>
    <x v="1"/>
    <x v="2"/>
    <n v="2020"/>
    <x v="4"/>
    <x v="5"/>
    <x v="0"/>
    <x v="0"/>
    <s v="B-LGA"/>
    <s v="2-CritInfrastruct"/>
    <m/>
    <m/>
    <s v="Focus directly natural persons"/>
    <s v="High-risk"/>
    <s v="-2 High/Limited"/>
    <m/>
    <m/>
    <m/>
    <x v="2"/>
    <x v="4"/>
    <x v="0"/>
    <m/>
    <s v="No"/>
    <s v="No"/>
    <s v="G2B"/>
    <s v="Historical Data"/>
    <s v="Location Data"/>
    <s v="Business intelligence"/>
    <m/>
    <x v="0"/>
    <s v="Incremental / Technical Change"/>
    <s v="Improved Public Service"/>
    <m/>
    <m/>
    <m/>
    <s v="x"/>
    <m/>
    <b v="0"/>
    <b v="0"/>
    <m/>
    <m/>
    <m/>
    <m/>
    <m/>
    <m/>
    <m/>
    <b v="0"/>
    <m/>
    <m/>
    <m/>
    <m/>
    <s v="validated"/>
    <x v="0"/>
  </r>
  <r>
    <n v="830"/>
    <s v="AIWT6-830"/>
    <s v="LAB BUPi - Creation of the Single Counter Laboratory Simplified Cadastral Information System"/>
    <s v="https://ec.europa.eu/info/system/files/com_321_1_annexe_en.pdf"/>
    <s v="AMA - Agency for Administrative Modernisation, I.P._x000a_Address: Rua de Santa Marta n.º 55_x000a_1150 - 294 Lisboa_x000a_E-mail: ama@ama.pt_x000a_Telephone: 21 723 12 00"/>
    <s v="The reform shall consist of a pilot project for the creation of a simplified national cadastral information system which shall identify the land structure and land ownership of rural territories, the entry into operation of the Land Cover Monitoring System (SMOS) and the development of the BUPi (Digital Land Registry) platform, a physical and virtual counter with geo-referenced information on properties, that shall aggregate the information necessary for their registration and shall facilitate citizens’ interaction with the public administration within the scope of the land register. The reform also sets up the necessary legal framework to operationalise Investment RE-C08-i02: Rural property registry and Land Cover Monitoring System "/>
    <x v="0"/>
    <x v="24"/>
    <s v="PT"/>
    <s v="AMA (Agência para a Modernização Administrativa)"/>
    <x v="0"/>
    <x v="8"/>
    <x v="39"/>
    <x v="4"/>
    <x v="2"/>
    <n v="2020"/>
    <x v="1"/>
    <x v="1"/>
    <x v="0"/>
    <x v="6"/>
    <s v="B-LGA"/>
    <m/>
    <m/>
    <m/>
    <m/>
    <s v="Minimal-risk"/>
    <s v="-1 Minimal/Limited"/>
    <m/>
    <m/>
    <m/>
    <x v="1"/>
    <x v="2"/>
    <x v="0"/>
    <m/>
    <s v="No"/>
    <s v="No"/>
    <s v="G2C"/>
    <s v="Dynamic Data"/>
    <s v="Location Data"/>
    <s v="Process digitalisation"/>
    <m/>
    <x v="1"/>
    <s v="Incremental / Technical Change"/>
    <s v="Improved Public Service"/>
    <m/>
    <s v="x"/>
    <m/>
    <s v="x"/>
    <m/>
    <s v="Open Government Capabilities"/>
    <b v="0"/>
    <m/>
    <m/>
    <m/>
    <m/>
    <m/>
    <m/>
    <m/>
    <s v="Open government capabilities"/>
    <s v="x"/>
    <m/>
    <m/>
    <m/>
    <s v="validated"/>
    <x v="0"/>
  </r>
  <r>
    <n v="832"/>
    <s v="AIWT6-832"/>
    <s v="Early detection of public transport vehicle breakdowns in an operating environment"/>
    <m/>
    <s v="FCT _x000a_Av. D. Carlos I, 126_x000a_1249-074 Lisboa_x000a_Portugal_x000a_Tel: 213 924 300_x000a_Fax: 213 956 519"/>
    <s v="Early detection of public transport vehicle breakdowns in an operating environment"/>
    <x v="0"/>
    <x v="24"/>
    <s v="PT"/>
    <s v="FCT (Fundação para a Ciência e Tecnologia)"/>
    <x v="1"/>
    <x v="2"/>
    <x v="19"/>
    <x v="2"/>
    <x v="1"/>
    <n v="2021"/>
    <x v="2"/>
    <x v="10"/>
    <x v="0"/>
    <x v="0"/>
    <m/>
    <m/>
    <m/>
    <m/>
    <m/>
    <m/>
    <s v=" 0 Confident"/>
    <m/>
    <m/>
    <m/>
    <x v="4"/>
    <x v="3"/>
    <x v="0"/>
    <m/>
    <s v="No"/>
    <s v="No"/>
    <m/>
    <m/>
    <m/>
    <s v="Smart city"/>
    <m/>
    <x v="0"/>
    <m/>
    <s v="Improved Public Service"/>
    <m/>
    <m/>
    <m/>
    <s v="x"/>
    <m/>
    <b v="0"/>
    <b v="0"/>
    <m/>
    <m/>
    <m/>
    <m/>
    <m/>
    <m/>
    <m/>
    <b v="0"/>
    <m/>
    <m/>
    <m/>
    <m/>
    <s v="validated"/>
    <x v="1"/>
  </r>
  <r>
    <n v="833"/>
    <s v="AIWT6-833"/>
    <s v="MOPREVIS - Modeling and prediction of traffic accidents in the district of Setúbal"/>
    <s v="https://www.fct.pt/media/docs/Brochura_ResearchinDataScienceandAIappliedtoPA.pdf"/>
    <s v="Paulo de Jesus Infante dos Santos_x000a_Universidade de Évora and FCT _x000a_Av. D. Carlos I, 126_x000a_1249-074 Lisboa_x000a_Portugal_x000a_Tel: 213 924 300_x000a_Fax: 213 956 519"/>
    <s v="An information system about the accidents occurred in the district of Setúbal, combining several sources of information: digital platform (storage solution, large-scale data processing and management with distributed architecture), data acquisition module (module for extracting information from accident documents with automatic processing techniques of natural language and artificial intelligence and interface module for other systems, namely automatic data acquisition on traffic intensity in adjacent streets and climatic data) and module for information recover; ii) classify sites with high number of accidents (hotspots); iii) identify the determinants factors that potentiate the occurrence of accidents and their severity; iv) draw the profile of the individuals involved, comparing it by type (collision, trampling or scraping); v) construct redictive models for the number and severity of accidents, as well as for the most likely places for its occurrence "/>
    <x v="0"/>
    <x v="24"/>
    <s v="PT"/>
    <s v="FCT (Fundação para a Ciência e Tecnologia)"/>
    <x v="0"/>
    <x v="3"/>
    <x v="19"/>
    <x v="3"/>
    <x v="2"/>
    <n v="2021"/>
    <x v="2"/>
    <x v="10"/>
    <x v="1"/>
    <x v="0"/>
    <s v="A-MLA"/>
    <m/>
    <m/>
    <s v="16-Transportation"/>
    <m/>
    <s v="Minimal-risk"/>
    <s v="-1 Minimal/Limited"/>
    <m/>
    <m/>
    <m/>
    <x v="2"/>
    <x v="12"/>
    <x v="0"/>
    <m/>
    <s v="No"/>
    <s v="No"/>
    <s v="G2C"/>
    <s v="Historical Data"/>
    <s v="Location Data"/>
    <s v="Smart city"/>
    <m/>
    <x v="0"/>
    <s v="Incremental / Technical Change"/>
    <s v="Improved Public Service"/>
    <m/>
    <m/>
    <s v="x"/>
    <m/>
    <m/>
    <b v="0"/>
    <b v="0"/>
    <m/>
    <m/>
    <m/>
    <m/>
    <m/>
    <m/>
    <m/>
    <b v="0"/>
    <m/>
    <m/>
    <m/>
    <m/>
    <s v="validated"/>
    <x v="0"/>
  </r>
  <r>
    <n v="834"/>
    <s v="AIWT6-834"/>
    <s v="iLU: Advanced Learning in Urban Data with Situational Context for Optimizing Mobility in Cities"/>
    <s v="https://www.fct.pt/media/docs/Brochura_ResearchinDataScienceandAIappliedtoPA.pdf"/>
    <s v="FCT _x000a_Av. D. Carlos I, 126_x000a_1249-074 Lisboa_x000a_Portugal_x000a_Tel: 213 924 300_x000a_Fax: 213 956 519"/>
    <s v="iLU: Advanced Learning in Urban Data with Situational Context for Optimizing Mobility in Cities"/>
    <x v="0"/>
    <x v="24"/>
    <s v="PT"/>
    <s v="FCT (Fundação para a Ciência e Tecnologia)"/>
    <x v="0"/>
    <x v="3"/>
    <x v="19"/>
    <x v="3"/>
    <x v="2"/>
    <n v="2021"/>
    <x v="2"/>
    <x v="12"/>
    <x v="0"/>
    <x v="0"/>
    <s v="B-LGA"/>
    <m/>
    <m/>
    <m/>
    <s v="Use critical realtime data"/>
    <s v="Limited-risk"/>
    <s v="-1 Minimal/Limited"/>
    <m/>
    <m/>
    <m/>
    <x v="2"/>
    <x v="12"/>
    <x v="0"/>
    <m/>
    <s v="No"/>
    <s v="No"/>
    <s v="G2C"/>
    <s v="Historical Data"/>
    <s v="Location Data"/>
    <s v="Smart city"/>
    <m/>
    <x v="0"/>
    <s v="Incremental / Technical Change"/>
    <s v="Improved Public Service"/>
    <m/>
    <m/>
    <m/>
    <s v="x"/>
    <m/>
    <b v="0"/>
    <b v="0"/>
    <m/>
    <m/>
    <m/>
    <m/>
    <m/>
    <m/>
    <m/>
    <b v="0"/>
    <m/>
    <m/>
    <m/>
    <m/>
    <s v="validated"/>
    <x v="0"/>
  </r>
  <r>
    <n v="835"/>
    <s v="AIWT6-835"/>
    <s v="PAMWater: Analytical and Predictive Models for Optimization of Multimunicipal Water Systems"/>
    <s v="https://www.fct.pt/media/docs/Brochura_ResearchinDataScienceandAIappliedtoPA.pdf"/>
    <s v="Paulo Jorge Freitas de Oliveira Novais, Universidade do Minho_x000a_and FCT _x000a_Av. D. Carlos I, 126_x000a_1249-074 Lisboa_x000a_Portugal_x000a_Tel: 213 924 300_x000a_Fax: 213 956 519"/>
    <s v="This project aims to conceive and develop deep learning models to create a predictive and analytic platform for multimunicipal water systems so that they may become efficient, resilient and sustainable. Such platform, entitled as PAMWater, shall be used as a decision support system, allowing decision makers to have access to a vast set of descriptive and predictive information"/>
    <x v="0"/>
    <x v="24"/>
    <s v="PT"/>
    <s v="FCT (Fundação para a Ciência e Tecnologia)"/>
    <x v="0"/>
    <x v="8"/>
    <x v="15"/>
    <x v="3"/>
    <x v="0"/>
    <n v="2022"/>
    <x v="0"/>
    <x v="0"/>
    <x v="0"/>
    <x v="0"/>
    <s v="A-MLA"/>
    <s v="2-CritInfrastruct"/>
    <m/>
    <m/>
    <s v="Focus directly natural persons"/>
    <s v="Limited-risk"/>
    <s v="-3 Not Confident"/>
    <m/>
    <m/>
    <m/>
    <x v="2"/>
    <x v="12"/>
    <x v="0"/>
    <m/>
    <s v="No"/>
    <s v="No"/>
    <s v="G2G"/>
    <s v="Historical Data"/>
    <s v="Location Data"/>
    <s v="Business intelligence"/>
    <m/>
    <x v="0"/>
    <s v="Transformative / Disruptive"/>
    <b v="0"/>
    <m/>
    <m/>
    <m/>
    <m/>
    <m/>
    <s v="Improved Administration Efficency"/>
    <s v="Improved Administrative Efficiency"/>
    <m/>
    <m/>
    <m/>
    <s v="x"/>
    <m/>
    <m/>
    <m/>
    <b v="0"/>
    <m/>
    <m/>
    <m/>
    <m/>
    <s v="validated"/>
    <x v="0"/>
  </r>
  <r>
    <n v="836"/>
    <s v="AIWT6-836"/>
    <s v="MATISSE - Bivalve health: predictive and early warning system "/>
    <s v="https://run.unl.pt/handle/10362/125029"/>
    <s v="FCT _x000a_Av. D. Carlos I, 126_x000a_1249-074 Lisboa_x000a_Portugal_x000a_Tel: 213 924 300_x000a_Fax: 213 956 519"/>
    <s v="Bivalve health: predictive and early warning system - MATISSE"/>
    <x v="0"/>
    <x v="24"/>
    <s v="PT"/>
    <s v="FCT (Fundação para a Ciência e Tecnologia)"/>
    <x v="0"/>
    <x v="2"/>
    <x v="3"/>
    <x v="3"/>
    <x v="7"/>
    <n v="2023"/>
    <x v="2"/>
    <x v="12"/>
    <x v="0"/>
    <x v="0"/>
    <s v="B-LGA"/>
    <m/>
    <m/>
    <m/>
    <m/>
    <s v="Minimal-risk"/>
    <s v="-1 Minimal/Limited"/>
    <m/>
    <m/>
    <m/>
    <x v="0"/>
    <x v="6"/>
    <x v="0"/>
    <m/>
    <s v="No"/>
    <s v="No"/>
    <s v="G2G"/>
    <s v="Historical Data"/>
    <s v="Historical Data"/>
    <s v="Predictive systems"/>
    <m/>
    <x v="0"/>
    <s v="Organizational / Sustained Change"/>
    <b v="0"/>
    <m/>
    <m/>
    <m/>
    <m/>
    <m/>
    <s v="Improved Administration Efficency"/>
    <s v="Improved Administrative Efficiency"/>
    <m/>
    <m/>
    <m/>
    <s v="x"/>
    <m/>
    <m/>
    <m/>
    <b v="0"/>
    <m/>
    <m/>
    <m/>
    <m/>
    <s v="validated"/>
    <x v="0"/>
  </r>
  <r>
    <n v="837"/>
    <s v="AIWT6-837"/>
    <s v="GrassData - Identification, verification and quantification of CO2 sequestration in pastures"/>
    <s v="https://www.fct.pt/media/docs/Brochura_ResearchinDataScienceandAIappliedtoPA.pdf_x000a_https://orcid.org/0000-0002-6194-0405"/>
    <s v="Tiago Domingos, Ricardo Filipe de Melo Teixeira, FCT _x000a_Av. D. Carlos I, 126_x000a_1249-074 Lisboa_x000a_Portugal_x000a_Tel: 213 924 300_x000a_Fax: 213 956 519"/>
    <s v="The “GrassData” project aims to develop algorithms for monitoring and verifying compliance that automatically verify the results of practices that improve soil protection and carbon sequestration in pastures (such as bush management and the existence of harrows)."/>
    <x v="0"/>
    <x v="24"/>
    <s v="PT"/>
    <s v="FCT (Fundação para a Ciência e Tecnologia)"/>
    <x v="0"/>
    <x v="3"/>
    <x v="4"/>
    <x v="3"/>
    <x v="0"/>
    <n v="2022"/>
    <x v="0"/>
    <x v="0"/>
    <x v="0"/>
    <x v="0"/>
    <s v="A-MLA"/>
    <m/>
    <m/>
    <m/>
    <s v="Use critical realtime data"/>
    <s v="Limited-risk"/>
    <s v=" 0 Confident"/>
    <m/>
    <m/>
    <m/>
    <x v="2"/>
    <x v="4"/>
    <x v="0"/>
    <m/>
    <s v="No"/>
    <s v="No"/>
    <s v="G2G"/>
    <s v="Historical Data"/>
    <s v="Location Data"/>
    <s v="Detection systems"/>
    <m/>
    <x v="0"/>
    <s v="Organizational / Sustained Change"/>
    <b v="0"/>
    <m/>
    <m/>
    <m/>
    <m/>
    <m/>
    <s v="Improved Administration Efficency"/>
    <s v="Improved Administrative Efficiency"/>
    <m/>
    <m/>
    <m/>
    <m/>
    <s v="x"/>
    <m/>
    <m/>
    <s v="Open government capabilities"/>
    <s v="x"/>
    <m/>
    <m/>
    <m/>
    <s v="validated"/>
    <x v="0"/>
  </r>
  <r>
    <n v="838"/>
    <s v="AIWT6-838"/>
    <s v="AI-4-MUFF - AI for the management of the degree of readiness in urban firefighting"/>
    <s v="https://www.fct.pt/media/docs/Brochura_ResearchinDataScienceandAIappliedtoPA.pdf"/>
    <s v="António Carlos Bárbara Grilo_x000a_NOVA.ID.FCT - Associação para a Inovação e Desenvolvimento da FCT (UNL) _x000a_Av. D. Carlos I, 126_x000a_1249-074 Lisboa_x000a_Portugal_x000a_Tel: 213 924 300_x000a_Fax: 213 956 519"/>
    <s v="This project intends to develop a System for Supporting the Strategic Decision to Combat Urban Fires supported by empirical evidence, through the application of Machine Learning techniques, and the interconnection of multi-objective optimization models and agent-based simulation environment (Agent-based Model simulation)"/>
    <x v="0"/>
    <x v="24"/>
    <s v="PT"/>
    <s v="FCT (Fundação para a Ciência e Tecnologia)"/>
    <x v="0"/>
    <x v="5"/>
    <x v="46"/>
    <x v="3"/>
    <x v="7"/>
    <n v="2023"/>
    <x v="4"/>
    <x v="5"/>
    <x v="1"/>
    <x v="0"/>
    <s v="A-MLA"/>
    <m/>
    <m/>
    <m/>
    <m/>
    <s v="Minimal-risk"/>
    <s v=" 0 Confident"/>
    <m/>
    <m/>
    <m/>
    <x v="3"/>
    <x v="13"/>
    <x v="0"/>
    <m/>
    <s v="No"/>
    <s v="No"/>
    <s v="G2G"/>
    <s v="Historical Data"/>
    <s v="Historical Data"/>
    <s v="Process automation"/>
    <m/>
    <x v="0"/>
    <s v="Incremental / Technical Change"/>
    <b v="0"/>
    <m/>
    <m/>
    <m/>
    <m/>
    <m/>
    <s v="Improved Administration Efficency"/>
    <s v="Improved Administrative Efficiency"/>
    <m/>
    <m/>
    <m/>
    <s v="x"/>
    <m/>
    <m/>
    <m/>
    <b v="0"/>
    <m/>
    <m/>
    <m/>
    <m/>
    <s v="validated"/>
    <x v="0"/>
  </r>
  <r>
    <n v="839"/>
    <s v="AIWT6-839"/>
    <s v="RELIABLE - Building occupant risk warning panel during extreme weather events"/>
    <s v="https://www.fct.pt/media/docs/Brochura_ResearchinDataScienceandAIappliedtoPA.pdf"/>
    <s v="Carlos Augusto Santos Silva_x000a_Associação do Instituto Superior Técnico para a Investigação e o _x000a_Desenvolvimento and FCT _x000a_Av. D. Carlos I, 126_x000a_1249-074 Lisboa_x000a_Portugal_x000a_Tel: 213 924 300_x000a_Fax: 213 956 519"/>
    <s v="The objective of the RELIABLE project is to develop a public geographic dashboard with real time information and high spatial resolution on the buildings occupants’ health risk during extreme weather events (EWE) - heat and cold waves"/>
    <x v="0"/>
    <x v="24"/>
    <s v="PT"/>
    <s v="FCT (Fundação para a Ciência e Tecnologia)"/>
    <x v="0"/>
    <x v="6"/>
    <x v="35"/>
    <x v="3"/>
    <x v="0"/>
    <n v="2022"/>
    <x v="2"/>
    <x v="10"/>
    <x v="0"/>
    <x v="0"/>
    <s v="B-LGA"/>
    <m/>
    <m/>
    <m/>
    <s v="Use critical realtime data"/>
    <s v="Limited-risk"/>
    <s v=" 0 Confident"/>
    <m/>
    <m/>
    <m/>
    <x v="2"/>
    <x v="4"/>
    <x v="0"/>
    <m/>
    <s v="No"/>
    <s v="No"/>
    <s v="G2G"/>
    <s v="Historical Data"/>
    <s v="Historical Data"/>
    <s v="Predictive systems"/>
    <m/>
    <x v="0"/>
    <s v="Incremental / Technical Change"/>
    <b v="0"/>
    <m/>
    <m/>
    <m/>
    <m/>
    <m/>
    <s v="Improved Administration Efficency"/>
    <s v="Improved Administrative Efficiency"/>
    <m/>
    <m/>
    <s v="x"/>
    <s v="x"/>
    <m/>
    <m/>
    <m/>
    <b v="0"/>
    <m/>
    <m/>
    <m/>
    <m/>
    <s v="validated"/>
    <x v="0"/>
  </r>
  <r>
    <n v="840"/>
    <s v="AIWT6-840"/>
    <s v="IVDP DATA+ - AI models for processing relevant data for the economy of the Douro Wine Region."/>
    <s v="https://datamais.ivdp.pt/"/>
    <s v="AMA - Agency for Administrative Modernisation, I.P._x000a_Address: Rua de Santa Marta n.º 55_x000a_1150 - 294 Lisboa_x000a_E-mail: ama@ama.pt_x000a_Telephone: 21 723 12 00"/>
    <s v="The IVDP DATA+ project is based on the development of a new model of experimentation in close collaboration with the scientific community promoting knowledge transfer and adopting the advanced tools and techniques of artificial intelligence and data science. The implementation of the AI model will support decision-making based on the processing of existing data."/>
    <x v="0"/>
    <x v="24"/>
    <s v="PT"/>
    <s v="AMA (Agência para a Modernização Administrativa)"/>
    <x v="0"/>
    <x v="3"/>
    <x v="4"/>
    <x v="3"/>
    <x v="2"/>
    <n v="2021"/>
    <x v="2"/>
    <x v="10"/>
    <x v="1"/>
    <x v="0"/>
    <s v="A-MLA"/>
    <m/>
    <m/>
    <m/>
    <m/>
    <s v="Minimal-risk"/>
    <s v=" 0 Confident"/>
    <m/>
    <m/>
    <m/>
    <x v="2"/>
    <x v="12"/>
    <x v="0"/>
    <m/>
    <s v="No"/>
    <s v="No"/>
    <s v="G2G"/>
    <s v="Historical Data"/>
    <s v="Historical Data"/>
    <s v="Service integration"/>
    <m/>
    <x v="0"/>
    <s v="Incremental / Technical Change"/>
    <b v="0"/>
    <m/>
    <m/>
    <m/>
    <m/>
    <m/>
    <s v="Improved Administration Efficency"/>
    <s v="Improved Administrative Efficiency"/>
    <m/>
    <m/>
    <s v="x"/>
    <m/>
    <m/>
    <m/>
    <m/>
    <b v="0"/>
    <m/>
    <m/>
    <m/>
    <m/>
    <s v="validated"/>
    <x v="0"/>
  </r>
  <r>
    <n v="841"/>
    <s v="AIWT6-841"/>
    <s v="i-Territory – Intelligent Modeling of Territorial Access to Services of General Interest"/>
    <s v="https://www.ama.gov.pt/web/agencia-para-a-modernizacao-administrativa/mais-ap"/>
    <s v="AMA - Agency for Administrative Modernisation, I.P._x000a_Address: Rua de Santa Marta n.º 55_x000a_1150 - 294 Lisboa_x000a_E-mail: ama@ama.pt_x000a_Telephone: 21 723 12 00"/>
    <s v="i-Territory – Intelligent Modeling of Territorial Access to Services of General Interest"/>
    <x v="0"/>
    <x v="24"/>
    <s v="PT"/>
    <s v="AMA (Agência para a Modernização Administrativa)"/>
    <x v="0"/>
    <x v="2"/>
    <x v="3"/>
    <x v="3"/>
    <x v="2"/>
    <n v="2021"/>
    <x v="2"/>
    <x v="10"/>
    <x v="1"/>
    <x v="0"/>
    <s v="A-MLA"/>
    <m/>
    <m/>
    <m/>
    <m/>
    <s v="Minimal-risk"/>
    <s v="-1 Minimal/Limited"/>
    <m/>
    <m/>
    <m/>
    <x v="2"/>
    <x v="12"/>
    <x v="0"/>
    <m/>
    <s v="No"/>
    <s v="No"/>
    <s v="G2G"/>
    <s v="Historical Data"/>
    <s v="Location Data"/>
    <s v="Business intelligence"/>
    <m/>
    <x v="0"/>
    <s v="Organizational / Sustained Change"/>
    <b v="0"/>
    <m/>
    <m/>
    <m/>
    <m/>
    <m/>
    <s v="Improved Administration Efficency"/>
    <s v="Improved Administrative Efficiency"/>
    <m/>
    <m/>
    <s v="x"/>
    <m/>
    <m/>
    <m/>
    <m/>
    <b v="0"/>
    <m/>
    <m/>
    <m/>
    <m/>
    <s v="validated"/>
    <x v="0"/>
  </r>
  <r>
    <n v="842"/>
    <s v="AIWT6-842"/>
    <s v="SegnalaCI - Transparent management of citizen reports about City status"/>
    <s v="https://segnalazioni.comune.genova.it/"/>
    <s v="Comune di Genova_x000a_URP - E-mail urp@comune.genova.it "/>
    <s v="The administration takes charge of the report, informs the competent office and resolves the problem (eg: repair the hole, empty the trash) .At the end of the procedure, the citizen receives a notification on the outcome of his report. Artificial Intelligence (Machine Learning) is used to elaborate gathered data and provide a smart dashboard to city administrators helping the staff and resource planning"/>
    <x v="3"/>
    <x v="12"/>
    <s v="IT"/>
    <s v="Genova Municipality"/>
    <x v="4"/>
    <x v="1"/>
    <x v="45"/>
    <x v="1"/>
    <x v="7"/>
    <m/>
    <x v="2"/>
    <x v="10"/>
    <x v="1"/>
    <x v="0"/>
    <s v="A-MLA"/>
    <m/>
    <m/>
    <m/>
    <m/>
    <s v="Minimal-risk"/>
    <s v=" 0 Confident"/>
    <m/>
    <m/>
    <m/>
    <x v="1"/>
    <x v="5"/>
    <x v="0"/>
    <s v="Yes"/>
    <s v="No"/>
    <s v="Yes"/>
    <s v="G2C"/>
    <s v="Dynamic Data"/>
    <s v="Location Data"/>
    <s v="Smart city"/>
    <m/>
    <x v="6"/>
    <s v="Organizational / Sustained Change"/>
    <s v="Improved Public Service"/>
    <m/>
    <m/>
    <m/>
    <s v="x"/>
    <m/>
    <s v="Open Government Capabilities"/>
    <b v="0"/>
    <m/>
    <m/>
    <m/>
    <m/>
    <m/>
    <m/>
    <m/>
    <s v="Open government capabilities"/>
    <s v="x"/>
    <s v="x"/>
    <m/>
    <s v="https://smart.comune.genova.it/notizie/segnalaci"/>
    <s v="validated"/>
    <x v="0"/>
  </r>
  <r>
    <n v="843"/>
    <s v="AIWT6-843"/>
    <s v="Brain4it : monitoring the SmartCity"/>
    <s v="http://brain4it.org/project_vehicle_stats.html"/>
    <s v="Name: Ricard Real_x000a_E-mail address: realor@santfeliu.ca"/>
    <s v="Brain4it is an open source software, an expert system,  designed by the City Council of Sant Feliu de Llobregat to automate the City-Os infrastructures management, as well as to develop other artificial intelligence (AI) applications for the Internet of Things. It runs as a network service that provides a REST API (Representational State Transfer Application Programming Interface) which allows to control and program the City-Os platform remotely using a functional language that facilitates the implementation of expert systems and machine learning applications. Likewise, it develops all those use cases that a Smart City may need, managing security, data governance and with a modular and adaptable orientation."/>
    <x v="3"/>
    <x v="22"/>
    <s v="ES"/>
    <s v="City Council of Sant Feliu de Llobregat"/>
    <x v="4"/>
    <x v="1"/>
    <x v="45"/>
    <x v="1"/>
    <x v="7"/>
    <m/>
    <x v="2"/>
    <x v="10"/>
    <x v="1"/>
    <x v="0"/>
    <s v="A-MLA"/>
    <m/>
    <m/>
    <m/>
    <s v="Use critical realtime data"/>
    <s v="Limited-risk"/>
    <s v=" 0 Confident"/>
    <m/>
    <m/>
    <m/>
    <x v="1"/>
    <x v="5"/>
    <x v="0"/>
    <m/>
    <s v="No"/>
    <s v="Yes"/>
    <s v="G2G"/>
    <s v="Dynamic Data"/>
    <s v="Location Data"/>
    <s v="Smart city"/>
    <s v="Yes"/>
    <x v="0"/>
    <s v="Organizational / Sustained Change"/>
    <b v="0"/>
    <m/>
    <m/>
    <m/>
    <m/>
    <m/>
    <s v="Improved Administration Efficency"/>
    <s v="Improved Administrative Efficiency"/>
    <m/>
    <m/>
    <m/>
    <s v="x"/>
    <m/>
    <m/>
    <m/>
    <b v="0"/>
    <m/>
    <m/>
    <m/>
    <s v="https://joinup.ec.europa.eu/collection/joinup/solution/brain4it/about"/>
    <s v="validated"/>
    <x v="0"/>
  </r>
  <r>
    <n v="844"/>
    <s v="AIWT6-844"/>
    <s v="Deep Gravity: the algorithm that explains how people move"/>
    <s v="https://www.nature.com/articles/s41467-021-26752-4"/>
    <s v="Luca Pappalardo - ISTI-CNR_x000a_luca.pappalardo@isti.cnr.it"/>
    <s v="The traditional model used for the prediction of mobility flows, both on foot and with vehicles, is the so-called &quot;gravitational&quot;. Inspired by Isaac Newton's law of universal gravitation, it establishes that the flow of mobility between two places, for example two neighborhoods of a city, is proportional to their population and inversely proportional to their geographical distance.In practice, the gravitational model is often inaccurate because it is based on only two variables, distance and population, and is unable to capture complex relationships between them._x000a_The Institute of Science and Information Technologies of the National Research Council (Cnr-Isti) together with the Bruno Kessler Foundation of Trento and the Argonne National Laboratory in the USA, has developed &quot;Deep Gravity&quot;, an algorithm that adds to the gravitational model two fundamental ingredients, namely: the use of different variables that describe the points of interest in a place such as restaurants, hotels, hospitals and streets, and the ability to capture complex relationships between these variables thanks to the use of deep learning."/>
    <x v="1"/>
    <x v="12"/>
    <s v="IT"/>
    <s v="ISTI-CNT (National Research Center)"/>
    <x v="1"/>
    <x v="1"/>
    <x v="2"/>
    <x v="4"/>
    <x v="7"/>
    <m/>
    <x v="0"/>
    <x v="0"/>
    <x v="0"/>
    <x v="0"/>
    <s v="A-MLA"/>
    <m/>
    <m/>
    <s v="16-Transportation"/>
    <m/>
    <s v="Minimal-risk"/>
    <s v=" 0 Confident"/>
    <m/>
    <m/>
    <m/>
    <x v="0"/>
    <x v="0"/>
    <x v="0"/>
    <s v="Yes"/>
    <s v="Yes"/>
    <s v="Yes"/>
    <s v="G2G"/>
    <s v="Historical Data"/>
    <s v="Historical Data"/>
    <s v="Smart city"/>
    <m/>
    <x v="0"/>
    <s v="Transformative / Disruptive"/>
    <b v="0"/>
    <m/>
    <m/>
    <m/>
    <m/>
    <m/>
    <b v="0"/>
    <b v="0"/>
    <m/>
    <m/>
    <m/>
    <m/>
    <m/>
    <m/>
    <m/>
    <b v="0"/>
    <m/>
    <m/>
    <m/>
    <s v="https://www.lescienze.it/news/2021/11/12/news/deep_gravity_l_algoritmo_che_spiega_come_si_muovono_le_persone-4981135/"/>
    <s v="validated"/>
    <x v="0"/>
  </r>
  <r>
    <n v="845"/>
    <s v="AIWT6-845"/>
    <s v="FAITH - monitoring mental health with Artificial Intelligence - SPAIN Pilot"/>
    <s v="https://www.h2020-faith.eu/about/"/>
    <s v="Hospital G.U. Gregorio Marañón | Madrid, Spain"/>
    <s v="FAITH aims to provide an Artificial Intelligence application that identifies and analyses depression markers in people that have undergone cancer treatment_x000a_The pilot study will comprise 100 patients that are survival of breast cancer. They will be monitored to evaluate their quality of life and highlight possible aftercare needs, in order to provide better, personalized interventions._x000a_The information obtained will allow doctors and healthcare professionals to detect different disorders that would help to design protocols and standards of care for an early intervention, improving patient’s quality of life."/>
    <x v="1"/>
    <x v="22"/>
    <s v="ES"/>
    <s v="Hospital G.U. Gregorio Marañón | Madrid, Spain"/>
    <x v="1"/>
    <x v="4"/>
    <x v="28"/>
    <x v="4"/>
    <x v="7"/>
    <m/>
    <x v="2"/>
    <x v="10"/>
    <x v="0"/>
    <x v="0"/>
    <s v="B-LGA"/>
    <m/>
    <m/>
    <s v="12-ClinicalUse"/>
    <m/>
    <s v="High-risk"/>
    <s v=" 0 Confident"/>
    <m/>
    <m/>
    <m/>
    <x v="0"/>
    <x v="0"/>
    <x v="0"/>
    <s v="Yes"/>
    <s v="Yes"/>
    <m/>
    <s v="G2C"/>
    <s v="Historical Data"/>
    <s v="Historical Data"/>
    <s v="Predictive systems"/>
    <m/>
    <x v="0"/>
    <s v="Transformative / Disruptive"/>
    <s v="Improved Public Service"/>
    <s v="x"/>
    <m/>
    <s v="x"/>
    <s v="x"/>
    <m/>
    <b v="0"/>
    <b v="0"/>
    <m/>
    <m/>
    <m/>
    <m/>
    <m/>
    <m/>
    <m/>
    <b v="0"/>
    <m/>
    <m/>
    <m/>
    <m/>
    <s v="validated"/>
    <x v="0"/>
  </r>
  <r>
    <n v="846"/>
    <s v="AIWT6-846"/>
    <s v="FAITH - monitoring mental health with Artificial Intelligence - PORTUGAL Pilot"/>
    <s v="https://www.h2020-faith.eu/about/"/>
    <s v="Champalimaud Centre for the Unknown | Lisbon, Portugal"/>
    <s v="FAITH aims to provide an Artificial Intelligence application that identifies and analyses depression markers in people that have undergone cancer treatment_x000a_As a clinical partner, the Champalimaud Clinical Centre will involve 100 ambulatory, community dwelling, lung-cancer patients (of any type) with indication for oncological treatment over two years. All patients will receive psychological and cognitive assessments through psychosocial questionnaires, neuropsychological testing, and other constructs. The CCC will monitor them for 12 months after their first appointment, offering them intelligent post-cancer support."/>
    <x v="1"/>
    <x v="24"/>
    <s v="PT"/>
    <s v="Champalimaud Centre for the Unknown | Lisbon, Portugal"/>
    <x v="1"/>
    <x v="4"/>
    <x v="28"/>
    <x v="4"/>
    <x v="7"/>
    <m/>
    <x v="2"/>
    <x v="10"/>
    <x v="0"/>
    <x v="0"/>
    <s v="B-LGA"/>
    <m/>
    <m/>
    <s v="12-ClinicalUse"/>
    <m/>
    <s v="High-risk"/>
    <s v=" 0 Confident"/>
    <m/>
    <m/>
    <m/>
    <x v="0"/>
    <x v="0"/>
    <x v="0"/>
    <s v="Yes"/>
    <s v="Yes"/>
    <m/>
    <s v="G2C"/>
    <s v="Historical Data"/>
    <s v="Historical Data"/>
    <s v="Predictive systems"/>
    <m/>
    <x v="0"/>
    <s v="Transformative / Disruptive"/>
    <s v="Improved Public Service"/>
    <s v="x"/>
    <m/>
    <s v="x"/>
    <s v="x"/>
    <m/>
    <b v="0"/>
    <b v="0"/>
    <m/>
    <m/>
    <m/>
    <m/>
    <m/>
    <m/>
    <m/>
    <b v="0"/>
    <m/>
    <m/>
    <m/>
    <m/>
    <s v="validated"/>
    <x v="0"/>
  </r>
  <r>
    <n v="847"/>
    <s v="AIWT6-847"/>
    <s v="FAITH - monitoring mental health with Artificial Intelligence - IRELAND Pilot"/>
    <s v="https://www.h2020-faith.eu/about/"/>
    <s v="UPMC | Waterford, Ireland"/>
    <s v="FAITH aims to provide an Artificial Intelligence application that identifies and analyses depression markers in people that have undergone cancer treatment. UPMC will be the main Irish pilot test trial site, focusing on breast cancer patients as the selected use case and target group for FAITH. UPMC recognizes that caring for the wellbeing and mental health of patients on treatment – and of those who have completed treatment – is just as important as providing advanced, high-quality clinical care. Combined with offering the most advanced oncology care to patients close to home, UPMC’s team of oncologists intends to offer the FAITH tool to patients to identify patients who would benefit from follow up care with their oncologist, GP, or referral to their local Cancer Support Centre"/>
    <x v="1"/>
    <x v="17"/>
    <s v="IE"/>
    <s v="UPMC | Waterford, Ireland"/>
    <x v="1"/>
    <x v="4"/>
    <x v="28"/>
    <x v="4"/>
    <x v="7"/>
    <m/>
    <x v="2"/>
    <x v="10"/>
    <x v="0"/>
    <x v="0"/>
    <s v="B-LGA"/>
    <m/>
    <m/>
    <s v="12-ClinicalUse"/>
    <m/>
    <s v="High-risk"/>
    <s v=" 0 Confident"/>
    <m/>
    <m/>
    <m/>
    <x v="0"/>
    <x v="0"/>
    <x v="0"/>
    <s v="Yes"/>
    <s v="Yes"/>
    <m/>
    <s v="G2C"/>
    <s v="Historical Data"/>
    <s v="Historical Data"/>
    <s v="Predictive systems"/>
    <m/>
    <x v="0"/>
    <s v="Transformative / Disruptive"/>
    <s v="Improved Public Service"/>
    <s v="x"/>
    <m/>
    <s v="x"/>
    <s v="x"/>
    <m/>
    <b v="0"/>
    <b v="0"/>
    <m/>
    <m/>
    <m/>
    <m/>
    <m/>
    <m/>
    <m/>
    <b v="0"/>
    <m/>
    <m/>
    <m/>
    <m/>
    <s v="validated"/>
    <x v="0"/>
  </r>
  <r>
    <n v="848"/>
    <s v="AIWT6-848"/>
    <s v="SAFERS - Structured Approaches for Forest fire Emergencies in Resilient Societies"/>
    <s v="https://www.csipiemonte.it/en/project/safers"/>
    <s v="CSI Piemonte tel. +39.011.3168111_x000a_international@csi.it"/>
    <s v="SAFERS aims at developing, over the course of three years, an innovative platform to improve the management of forest fires, whose impact has greatly increased also due to climate change. In addition to damaging the natural ecosystem as well as the social and productive fabric, fires also release a large quantity of greenhouse gasses and many pollutants that contribute to the deterioration of air quality._x000a_To reduce the impact of future forest fires, SAFERS will develop a new Big Data platform coupled with new information systems based on Artificial Intelligence, using many data sources, in particular the Copernicus Sentinel satellites. In addition to satellite data, the project will also analyse in real time data from ad hoc monitoring cameras, social media as well as mobile phones of professional users, volunteers and citizens who, through chatbots, may report the situation they are observing."/>
    <x v="1"/>
    <x v="12"/>
    <s v="IT"/>
    <s v="CSI Piemonte _x000a_(Inhouse ICT of Regione Piemonte - Italy)"/>
    <x v="1"/>
    <x v="2"/>
    <x v="3"/>
    <x v="3"/>
    <x v="7"/>
    <n v="2023"/>
    <x v="2"/>
    <x v="10"/>
    <x v="0"/>
    <x v="0"/>
    <s v="B-LGA"/>
    <m/>
    <m/>
    <m/>
    <m/>
    <s v="Minimal-risk"/>
    <s v=" 0 Confident"/>
    <m/>
    <m/>
    <m/>
    <x v="2"/>
    <x v="4"/>
    <x v="0"/>
    <s v="Yes"/>
    <s v="Yes"/>
    <m/>
    <s v="G2G"/>
    <s v="Dynamic Data"/>
    <s v="Location Data"/>
    <s v="Predictive systems"/>
    <m/>
    <x v="0"/>
    <s v="Transformative / Disruptive"/>
    <b v="0"/>
    <m/>
    <m/>
    <m/>
    <m/>
    <m/>
    <s v="Improved Administration Efficency"/>
    <s v="Improved Administrative Efficiency"/>
    <m/>
    <s v="x"/>
    <s v="x"/>
    <m/>
    <m/>
    <m/>
    <m/>
    <b v="0"/>
    <m/>
    <m/>
    <m/>
    <s v="www.csipiemonte.it"/>
    <s v="validated"/>
    <x v="0"/>
  </r>
  <r>
    <n v="849"/>
    <s v="AIWT6-849"/>
    <s v="AI Autonomation -  Automatic classification tools and integration with Robot Process Automation (RPA)"/>
    <s v="https://www.csipiemonte.it/en/project/ai-automation"/>
    <s v="CSI Piemonte tel. +39.011.3168111_x000a_international@csi.it"/>
    <s v="The aim of the work was to create automatic classification tools and integrate them with Robot Process Automation (RPA) engines._x000a_A prototype of email classification has been realized on a specific case: the regional service of car tax management. The prototype sorts the emails to the relevant offices based on the content. Where possible, specific work processes are also activated through RPA platforms that allow the user to respond in a fully automatic manner."/>
    <x v="0"/>
    <x v="12"/>
    <s v="IT"/>
    <s v="CSI Piemonte _x000a_(Inhouse ICT of Regione Piemonte - Italy)"/>
    <x v="4"/>
    <x v="1"/>
    <x v="2"/>
    <x v="1"/>
    <x v="2"/>
    <m/>
    <x v="3"/>
    <x v="3"/>
    <x v="0"/>
    <x v="0"/>
    <s v="B-LGA"/>
    <m/>
    <m/>
    <m/>
    <m/>
    <s v="Minimal-risk"/>
    <s v=" 0 Confident"/>
    <m/>
    <m/>
    <m/>
    <x v="1"/>
    <x v="5"/>
    <x v="0"/>
    <m/>
    <m/>
    <m/>
    <s v="G2C"/>
    <s v="Dynamic Data"/>
    <s v="Dynamic Data"/>
    <s v="Process automation"/>
    <m/>
    <x v="0"/>
    <s v="Incremental / Technical Change"/>
    <s v="Improved Public Service"/>
    <m/>
    <m/>
    <m/>
    <s v="x"/>
    <m/>
    <b v="0"/>
    <b v="0"/>
    <m/>
    <m/>
    <m/>
    <m/>
    <m/>
    <m/>
    <m/>
    <b v="0"/>
    <m/>
    <m/>
    <m/>
    <s v="www.csipiemonte.it"/>
    <s v="validated"/>
    <x v="0"/>
  </r>
  <r>
    <n v="850"/>
    <s v="AIWT6-850"/>
    <s v="Genome representation and artificial intelligence"/>
    <s v="https://www.csipiemonte.it/en/project/genome-representation-and-artificial-intelligence"/>
    <s v="CSI Piemonte tel. +39.011.3168111_x000a_international@csi.it"/>
    <s v="CSI, together with the University of Turin (Department of Medical Sciences - Medical Genetics for genomic data analysis and nephrolology field, Department of Clinical and Biological Sciences - Nephrology for the clinical scope related to the management of rare diseases), ISI Foundation and GenomSys company, is working on a research project that can help in the diagnosis and treatment of rare diseases: the project uses advanced technologies for the rapid and effective reading of the genome and develops artificial intelligence algorithm to analyse genetic data and provide information for the design of targeted diagnosis and treatment pathways."/>
    <x v="0"/>
    <x v="12"/>
    <s v="IT"/>
    <s v="CSI Piemonte _x000a_(Inhouse ICT of Regione Piemonte - Italy)"/>
    <x v="4"/>
    <x v="4"/>
    <x v="28"/>
    <x v="1"/>
    <x v="7"/>
    <m/>
    <x v="0"/>
    <x v="0"/>
    <x v="0"/>
    <x v="0"/>
    <s v="A-MLA"/>
    <m/>
    <m/>
    <s v="12-ClinicalUse"/>
    <m/>
    <s v="High-risk"/>
    <s v=" 0 Confident"/>
    <s v="A11-Medical devices, Reg. (EU) 2017/745"/>
    <m/>
    <m/>
    <x v="0"/>
    <x v="0"/>
    <x v="0"/>
    <s v="Yes"/>
    <m/>
    <m/>
    <s v="G2G"/>
    <s v="Historical Data"/>
    <s v="Historical Data"/>
    <s v="Process digitalisation"/>
    <m/>
    <x v="0"/>
    <s v="Organizational / Sustained Change"/>
    <b v="0"/>
    <m/>
    <m/>
    <m/>
    <m/>
    <m/>
    <s v="Improved Administration Efficency"/>
    <s v="Improved Administrative Efficiency"/>
    <m/>
    <m/>
    <s v="x"/>
    <m/>
    <m/>
    <m/>
    <m/>
    <b v="0"/>
    <m/>
    <m/>
    <m/>
    <s v="www.csipiemonte.it"/>
    <s v="validated"/>
    <x v="0"/>
  </r>
  <r>
    <n v="851"/>
    <s v="AIWT6-851"/>
    <s v="Citizen Conversational AI Platform"/>
    <s v="https://www.csipiemonte.it/en/project/citizen-conversational-ai-platform"/>
    <s v="CSI Piemonte tel. +39.011.3168111_x000a_international@csi.it"/>
    <s v="Bots (short for robots) that perform automatic tasks, repeating the operations performed by a user, are widely used. Chatbots, i.e. programs with a &quot;conversational&quot; User Experience, are now becoming the new reality in technologies for &quot;man-machine&quot; interaction. To make a chatbot able to understand, respond to requests and propose solutions using everyday natural language, it is necessary to introduce very innovative context management and artificial intelligence technologies."/>
    <x v="2"/>
    <x v="12"/>
    <s v="IT"/>
    <s v="CSI Piemonte _x000a_(Inhouse ICT of Regione Piemonte - Italy)"/>
    <x v="4"/>
    <x v="1"/>
    <x v="2"/>
    <x v="1"/>
    <x v="1"/>
    <n v="2020"/>
    <x v="1"/>
    <x v="1"/>
    <x v="1"/>
    <x v="4"/>
    <s v="A-MLA"/>
    <m/>
    <m/>
    <m/>
    <m/>
    <s v="Minimal-risk"/>
    <s v=" 0 Confident"/>
    <m/>
    <m/>
    <m/>
    <x v="0"/>
    <x v="0"/>
    <x v="0"/>
    <m/>
    <m/>
    <m/>
    <s v="G2C"/>
    <s v="Dynamic Data"/>
    <s v="Dynamic Data"/>
    <s v="Service integration"/>
    <m/>
    <x v="0"/>
    <s v="Incremental / Technical Change"/>
    <s v="Improved Public Service"/>
    <s v="x"/>
    <m/>
    <m/>
    <s v="x"/>
    <m/>
    <b v="0"/>
    <b v="0"/>
    <m/>
    <m/>
    <m/>
    <m/>
    <m/>
    <m/>
    <m/>
    <b v="0"/>
    <m/>
    <m/>
    <m/>
    <s v="www.csipiemonte.it"/>
    <s v="validated"/>
    <x v="0"/>
  </r>
  <r>
    <n v="852"/>
    <s v="AIWT6-852"/>
    <s v="AI4EU: Boosting Europe’s artificial intelligence capacity"/>
    <s v="https://www.ai4europe.eu/"/>
    <s v="contact@ai4europe.eu"/>
    <s v="AI4EU is the European Union’s landmark Artificial Intelligence project, which seeks to develop a European AI ecosystem, bringing together the knowledge, algorithms, tools and resources available and making it a compelling solution for users. Involving more than 70 partners, covering 21 countries, the €20m project kicked off in January 2019 and will run for three years. AI4EU will unify Europe’s Artificial Intelligence community. It will facilitate collective work in AI research, innovation and business in Europe. By sharing AI expertise, knowledge and tools with the Platform, AI4EU will make AI available to all."/>
    <x v="1"/>
    <x v="11"/>
    <s v="IT"/>
    <s v="THALES SIX GTS FRANCE SAS"/>
    <x v="1"/>
    <x v="1"/>
    <x v="2"/>
    <x v="3"/>
    <x v="2"/>
    <n v="2021"/>
    <x v="4"/>
    <x v="7"/>
    <x v="0"/>
    <x v="0"/>
    <m/>
    <m/>
    <m/>
    <m/>
    <m/>
    <s v="Minimal-risk"/>
    <s v=" 0 Confident"/>
    <m/>
    <m/>
    <m/>
    <x v="0"/>
    <x v="6"/>
    <x v="0"/>
    <s v="Yes"/>
    <s v="Yes"/>
    <s v="Yes"/>
    <s v="G2G"/>
    <s v="Dynamic Data"/>
    <s v="Streaming Data"/>
    <s v="Process automation"/>
    <m/>
    <x v="3"/>
    <s v="Transformative / Radical"/>
    <b v="0"/>
    <m/>
    <m/>
    <m/>
    <m/>
    <m/>
    <s v="Improved Administration Efficency"/>
    <s v="Improved Administrative Efficiency"/>
    <m/>
    <m/>
    <s v="x"/>
    <m/>
    <m/>
    <m/>
    <m/>
    <b v="0"/>
    <m/>
    <m/>
    <m/>
    <s v="https://cordis.europa.eu/project/id/825619"/>
    <s v="validated"/>
    <x v="0"/>
  </r>
  <r>
    <n v="853"/>
    <s v="AIWT6-853"/>
    <s v="DARE: Digital Environment for collaborative Alliances to Regenerate urban Ecosystems in middle-sized cities"/>
    <s v="https://www.hpc.cineca.it/projects/dare"/>
    <s v="c.zannoni@cineca.it"/>
    <s v="DARE wants to demonstrate the effectiveness of an INNOVATIVE DIGITAL-BASED AND CITIZEN-CENTRED GOVERNANCE APPROACH, aimed at facilitating, supporting &amp; fastening the implementation &amp; evaluation of the DARSENA (Ravenna) URBAN REGENERATION PROCESS, to be replied in other EU MIDDLE-SIZED CITIES."/>
    <x v="2"/>
    <x v="12"/>
    <s v="IT"/>
    <s v="Ravenna Municipality"/>
    <x v="4"/>
    <x v="1"/>
    <x v="2"/>
    <x v="3"/>
    <x v="2"/>
    <n v="2022"/>
    <x v="4"/>
    <x v="7"/>
    <x v="0"/>
    <x v="0"/>
    <m/>
    <m/>
    <m/>
    <m/>
    <m/>
    <s v="Minimal-risk"/>
    <s v=" 0 Confident"/>
    <m/>
    <m/>
    <m/>
    <x v="0"/>
    <x v="6"/>
    <x v="0"/>
    <m/>
    <m/>
    <m/>
    <s v="G2C"/>
    <s v="Historical Data"/>
    <s v="Historical Data"/>
    <s v="Public Services and engagement"/>
    <m/>
    <x v="3"/>
    <s v="Incremental / Technical Change"/>
    <s v="Improved Public Service"/>
    <m/>
    <m/>
    <m/>
    <s v="x"/>
    <m/>
    <b v="0"/>
    <b v="0"/>
    <m/>
    <m/>
    <m/>
    <m/>
    <m/>
    <m/>
    <m/>
    <b v="0"/>
    <m/>
    <m/>
    <m/>
    <s v="https://www.darsenaravenna.it/objects/storytelling-from-the-uia-expert"/>
    <s v="validated"/>
    <x v="0"/>
  </r>
  <r>
    <n v="854"/>
    <s v="AIWT6-854"/>
    <s v="RainBO (follow-up of BLUEAP Bologna Urban Environment Adaptation Plan for a resilient city)"/>
    <s v="https://partecipa.rainbolife.eu/"/>
    <s v="rainbo@lepida.it"/>
    <s v="The overall objective is to develop and improve methods and tools to predict severe rainfall events and their impact, focusing on the hydrologic response of the small watercourses within the urban area of Bologna. The final objective is to reach a higher resilience in such watercourses, by means of a monitoring and modeling system allowing it to forecast any sudden flooding event."/>
    <x v="1"/>
    <x v="12"/>
    <s v="IT"/>
    <s v="Lepida Spa (inhouse ICT of Regione Emilia Romagna)"/>
    <x v="1"/>
    <x v="2"/>
    <x v="51"/>
    <x v="4"/>
    <x v="6"/>
    <n v="2018"/>
    <x v="2"/>
    <x v="10"/>
    <x v="0"/>
    <x v="0"/>
    <s v="C-STA"/>
    <m/>
    <m/>
    <m/>
    <m/>
    <s v="Minimal-risk"/>
    <s v="-1 Minimal/Limited"/>
    <m/>
    <m/>
    <m/>
    <x v="2"/>
    <x v="12"/>
    <x v="0"/>
    <s v="Yes"/>
    <m/>
    <m/>
    <s v="G2G"/>
    <s v="Historical Data"/>
    <s v="Historical Data"/>
    <s v="Smart city"/>
    <m/>
    <x v="0"/>
    <s v="Incremental / Technical Change"/>
    <b v="0"/>
    <m/>
    <m/>
    <m/>
    <m/>
    <m/>
    <s v="Improved Administration Efficency"/>
    <s v="Improved Administrative Efficiency"/>
    <m/>
    <m/>
    <s v="x"/>
    <m/>
    <m/>
    <m/>
    <m/>
    <b v="0"/>
    <m/>
    <m/>
    <m/>
    <s v="https://www.rainbolife.eu/en/rainbo-project"/>
    <s v="validated"/>
    <x v="0"/>
  </r>
  <r>
    <n v="855"/>
    <s v="AIWT6-855"/>
    <s v="GAIA-X: AI-Marketplace: An Ecosystem For Artificial Intelligence"/>
    <s v="https://www.data-infrastructure.eu/GAIAX/Redaktion/EN/Artikel/UseCases/ai-marketplace-the-ecosystem-for-artificial-intelligence-in-product-development.html"/>
    <s v="Matthias C. Wendt – inno-focus businessconsulting GmbH"/>
    <s v="The project AI Marketplace establishes a digital platform for artificial intelligence (AI) in product development. The platform brings together AI experts, solution providers and manufacturing companies alike, promotes joint innovations and builds on an existing infrastructure. Users are provided with essential tools for the development of innovative AI solutions. The functions include an intelligent partner agency for AI use cases in production development, a data room for production development and a construction kit for AI development."/>
    <x v="1"/>
    <x v="1"/>
    <s v="DE"/>
    <s v="Inno-focus Businessconsulting GmbH"/>
    <x v="8"/>
    <x v="1"/>
    <x v="26"/>
    <x v="3"/>
    <x v="2"/>
    <n v="2023"/>
    <x v="4"/>
    <x v="7"/>
    <x v="0"/>
    <x v="0"/>
    <s v="B-LGA"/>
    <m/>
    <m/>
    <m/>
    <m/>
    <s v="Minimal-risk"/>
    <s v=" 0 Confident"/>
    <m/>
    <m/>
    <m/>
    <x v="0"/>
    <x v="6"/>
    <x v="0"/>
    <s v="Yes"/>
    <s v="Yes"/>
    <s v="Yes"/>
    <s v="G2B"/>
    <s v="Dynamic Data"/>
    <s v="Historical Data"/>
    <s v="Service integration"/>
    <m/>
    <x v="3"/>
    <s v="Transformative / Disruptive"/>
    <s v="Improved Public Service"/>
    <m/>
    <m/>
    <m/>
    <s v="x"/>
    <m/>
    <b v="0"/>
    <b v="0"/>
    <m/>
    <m/>
    <m/>
    <m/>
    <m/>
    <m/>
    <m/>
    <b v="0"/>
    <m/>
    <m/>
    <m/>
    <s v="https://www.data-infrastructure.eu/GAIAX/Redaktion/EN/Artikel/UseCases/data-science-and-machine-learning-hub.html"/>
    <s v="validated"/>
    <x v="0"/>
  </r>
  <r>
    <n v="856"/>
    <s v="AIWT6-856"/>
    <s v="GAIA-X: Data Science &amp; Machine Learning (DSML) Hub "/>
    <s v="https://www.data-infrastructure.eu/GAIAX/Redaktion/EN/Artikel/UseCases/data-science-and-machine-learning-hub.html"/>
    <s v="Tina Siegfried – Dataport"/>
    <s v="The Data Science &amp; Machine Learning (DSML) Hub stands for openness and use of public admin-istration data (in consideration of data protection) in order to make it available for the develop-ment of data science and AI applications. The aim is to create a sustainable solution approach to the challenges of using data science and AI in the public sector. In addition, the hub will support companies, start-ups and scientific and research institutions in innovating and creating value through data science and AI._x000a_The DSML Hub consists of five building blocks:_x000a_unlocking the administration's data silos and access to the data for third parties._x000a_building an infrastructure for data science and AI with state-of-the-art hardware and common software (including a DSML platform)_x000a_expansion of the ecosystem currently being built up, consisting of start-ups, public IT service providers, (regional small and medium-sized) enterprises, administration, politics and scientific and research institutions_x000a_synchronisation with GAIA-X_x000a_implementation of ten selected innovative projects in administration and companies."/>
    <x v="1"/>
    <x v="1"/>
    <s v="DE"/>
    <s v="DataPort GmbH"/>
    <x v="8"/>
    <x v="1"/>
    <x v="26"/>
    <x v="3"/>
    <x v="2"/>
    <n v="2023"/>
    <x v="0"/>
    <x v="0"/>
    <x v="0"/>
    <x v="0"/>
    <s v="A-MLA"/>
    <m/>
    <m/>
    <m/>
    <m/>
    <s v="Minimal-risk"/>
    <s v=" 0 Confident"/>
    <m/>
    <m/>
    <m/>
    <x v="0"/>
    <x v="6"/>
    <x v="0"/>
    <s v="Yes"/>
    <s v="Yes"/>
    <s v="Yes"/>
    <s v="G2B"/>
    <s v="Dynamic Data"/>
    <m/>
    <s v="Service integration"/>
    <m/>
    <x v="3"/>
    <s v="Transformative / Disruptive"/>
    <s v="Improved Public Service"/>
    <m/>
    <m/>
    <m/>
    <s v="x"/>
    <m/>
    <b v="0"/>
    <b v="0"/>
    <m/>
    <m/>
    <m/>
    <m/>
    <m/>
    <m/>
    <m/>
    <b v="0"/>
    <m/>
    <m/>
    <m/>
    <s v="https://www.bmwi.de/Redaktion/EN/Artikel/Digital-World/GAIA-X-Use-Cases/data-science-and-machine-learning-hub.html"/>
    <s v="validated"/>
    <x v="0"/>
  </r>
  <r>
    <n v="857"/>
    <s v="AIWT6-857"/>
    <s v="GAIA-X: Digital public administration – Chatbot"/>
    <s v="https://www.bmwi.de/Redaktion/EN/Artikel/Digital-World/GAIA-X-Use-Cases/digital-public-administration-chatbot.html"/>
    <s v="Tina Siegfried – Dataport"/>
    <s v="The project can support the implementation of digital assistants by creating the necessary basis for a legally compliant cloud environment for the development and use of digital assistants in administration, in which functional AI building blocks (i.e. software as a service) can be linked modularly with the official infrastructure for data storage and processing._x000a_Use Case Team"/>
    <x v="1"/>
    <x v="1"/>
    <s v="DE"/>
    <s v="DataPort GmbH"/>
    <x v="8"/>
    <x v="1"/>
    <x v="26"/>
    <x v="3"/>
    <x v="2"/>
    <n v="2023"/>
    <x v="1"/>
    <x v="1"/>
    <x v="1"/>
    <x v="1"/>
    <s v="A-MLA"/>
    <m/>
    <m/>
    <m/>
    <m/>
    <s v="Minimal-risk"/>
    <s v=" 0 Confident"/>
    <m/>
    <m/>
    <m/>
    <x v="0"/>
    <x v="1"/>
    <x v="0"/>
    <s v="Yes"/>
    <s v="Yes"/>
    <s v="Yes"/>
    <s v="G2B"/>
    <s v="Dynamic Data"/>
    <m/>
    <s v="Service integration"/>
    <m/>
    <x v="0"/>
    <s v="Transformative / Disruptive"/>
    <s v="Improved Public Service"/>
    <m/>
    <m/>
    <m/>
    <s v="x"/>
    <m/>
    <b v="0"/>
    <b v="0"/>
    <m/>
    <m/>
    <m/>
    <m/>
    <m/>
    <m/>
    <m/>
    <b v="0"/>
    <m/>
    <m/>
    <m/>
    <s v="https://www.bmwi.de/Redaktion/EN/Artikel/Digital-World/GAIA-X-Use-Cases/digital-public-administration-chatbot.html"/>
    <s v="validated"/>
    <x v="0"/>
  </r>
  <r>
    <n v="858"/>
    <s v="AIWT6-858"/>
    <s v="GAIA-X: Predictive maintenance for the road infrastructure in South Tyrol"/>
    <s v="https://www.bmwi.de/Redaktion/EN/Artikel/Digital-World/GAIA-X-Use-Cases/predictive-maintenance-for-the-road-infrastructure-in-south-tyrol.html"/>
    <s v="Department of Infrastructure and Mobility of the Autonomous Province of Bolzano supported by Südtiroler Informatik AG - Contact person: Stefan Gasslitter"/>
    <s v="GAIA-X acts as a data lake and scalable infrastructure for the storage and processing of heterogeneous data sources used by public administrations to make more well-founded decisions for road maintenance._x000a_GAIA-X aggregates heterogeneous data sources from different types of sensors and data sources that are useful for determining the quality of the road surface and potential maintenance issues._x000a_In addition, GAIA-X offers the ability to process this large amount of data in order to generate an evaluation with a response time that meets the public administration's budget planning requirements._x000a_Applying a predictive maintenance solution for road budgeting, leads to a better management of public funds, allowing the use of these funds for targeted maintenance work with maximum efficiency. In addition, other added values are improved road surface quality, increased infrastructural competitiveness of an region for investment, insights on travel and tourism patterns, reduced impact of road works on citizens in the form of downtime and congestion, savings in agency costs by the public administration and lower road user costs for citizens and infrastructure users._x000a_The cloud-based solution can potentially be used by other public administrations in Europe, since the problem described is common to all public administrations."/>
    <x v="1"/>
    <x v="1"/>
    <s v="DE"/>
    <s v="DataPort GmbH"/>
    <x v="8"/>
    <x v="1"/>
    <x v="26"/>
    <x v="3"/>
    <x v="2"/>
    <n v="2023"/>
    <x v="4"/>
    <x v="7"/>
    <x v="0"/>
    <x v="0"/>
    <m/>
    <m/>
    <m/>
    <m/>
    <m/>
    <s v="Minimal-risk"/>
    <s v=" 0 Confident"/>
    <m/>
    <m/>
    <m/>
    <x v="0"/>
    <x v="6"/>
    <x v="0"/>
    <s v="Yes"/>
    <s v="Yes"/>
    <s v="Yes"/>
    <s v="G2B"/>
    <s v="Dynamic Data"/>
    <m/>
    <s v="Service integration"/>
    <m/>
    <x v="3"/>
    <s v="Transformative / Disruptive"/>
    <s v="Improved Public Service"/>
    <m/>
    <m/>
    <m/>
    <s v="x"/>
    <m/>
    <b v="0"/>
    <b v="0"/>
    <m/>
    <m/>
    <m/>
    <m/>
    <m/>
    <m/>
    <m/>
    <b v="0"/>
    <m/>
    <m/>
    <m/>
    <s v="https://www.bmwi.de/Redaktion/EN/Artikel/Digital-World/GAIA-X-Use-Cases/predictive-maintenance-for-the-road-infrastructure-in-south-tyrol.html"/>
    <s v="validated"/>
    <x v="0"/>
  </r>
  <r>
    <n v="859"/>
    <s v="AIWT6-859"/>
    <s v="ConsolONE: proactive monitoring and management system for real-time control of all company resources,"/>
    <s v="https://catalogocloud.agid.gov.it/service/717"/>
    <s v="Smartnet.srl  info@smartnet.it"/>
    <s v="Proactive monitoring and management system for real-time control of all company resources, understood as technological infrastructures (IT, BMS, IoT, Environmental Control, DCIM, Asset Management, Traceability), in a reliable, intuitive and integrated way. Functionality:_x000a_-Monitoring and proactive IT infrastructure management_x000a_-Integration and management of BMS (Building Management System) and home automation systems_x000a_-Monitoring and proactive management of IoT sensors of different technologies and protocols (IP, Radio frequency 868Mhz, LoraWan, Narrow Band)_x000a_-Monitoring and proactive management of Environmental Control systems_x000a_-Monitoring and proactive management of on-Premise, Cloud, Hybrid Cloud Data Center systems_x000a_- Management and Control, in real time, of all company assets (such as PC, Server, MAC, Tablet, Smartphone, etc.)_x000a_- Traceability of Vehicles and People within the company for control purposes for Security &amp; Safety"/>
    <x v="0"/>
    <x v="12"/>
    <s v="IT"/>
    <s v="Smartnet Srl "/>
    <x v="3"/>
    <x v="1"/>
    <x v="2"/>
    <x v="1"/>
    <x v="7"/>
    <m/>
    <x v="4"/>
    <x v="5"/>
    <x v="1"/>
    <x v="0"/>
    <s v="A-MLA"/>
    <m/>
    <m/>
    <m/>
    <m/>
    <s v="Minimal-risk"/>
    <s v=" 0 Confident"/>
    <m/>
    <m/>
    <m/>
    <x v="2"/>
    <x v="9"/>
    <x v="0"/>
    <s v="Yes"/>
    <m/>
    <m/>
    <s v="G2C"/>
    <s v="Dynamic Data"/>
    <s v="Location Data"/>
    <s v="Service integration"/>
    <m/>
    <x v="0"/>
    <s v="Incremental / Technical Change"/>
    <s v="Improved Public Service"/>
    <m/>
    <m/>
    <m/>
    <s v="x"/>
    <m/>
    <b v="0"/>
    <b v="0"/>
    <m/>
    <m/>
    <m/>
    <m/>
    <m/>
    <m/>
    <m/>
    <b v="0"/>
    <m/>
    <m/>
    <m/>
    <s v="https://catalogocloud.agid.gov.it/show/all"/>
    <s v="validated"/>
    <x v="0"/>
  </r>
  <r>
    <n v="860"/>
    <s v="AIWT6-860"/>
    <s v="IBM Watson Content Hub "/>
    <s v="https://catalogocloud.agid.gov.it/service/381"/>
    <s v="Silvia Bellucci, IBM Italy"/>
    <s v="IBM Watson Content Hub (WCH) centrally manages web content and digital assets with a simple and intuitive UI. Integrated with AI services provided by IBM Watson for automatic asset tagging, it includes a rich set of APIs both for the editorial part and for the use of the content model, making it the ideal tool to feed any digital channel (via Akamai CDN, included).  Native use of IBM Watson AI services to simplify business activity in effectively cataloging and searching for digital content and assets_x000a_SOLR-based search engine for assets and content and ability to manage the size and rendition of images for optimal omni-channel management_x000a_The rich set of REST APIs guarantees consistent reuse and ensures a consistent presence on all digital channels, together with integration with IBM (natively) and third-party solutions_x000a_Reduction of operating costs related to the SaaS nature of the service and delivery operated through Akamai's Content Delivery Network platform_x000a_IBM periodically updates and enriches the service and takes care to maintain the correct levels of security"/>
    <x v="1"/>
    <x v="12"/>
    <s v="IT"/>
    <s v="AGID (Agenzia per Italia Digitale)"/>
    <x v="1"/>
    <x v="1"/>
    <x v="2"/>
    <x v="1"/>
    <x v="7"/>
    <m/>
    <x v="4"/>
    <x v="5"/>
    <x v="1"/>
    <x v="0"/>
    <s v="A-MLA"/>
    <m/>
    <m/>
    <m/>
    <m/>
    <s v="Minimal-risk"/>
    <s v=" 0 Confident"/>
    <m/>
    <m/>
    <m/>
    <x v="1"/>
    <x v="2"/>
    <x v="0"/>
    <s v="Yes"/>
    <m/>
    <m/>
    <s v="G2G"/>
    <s v="Dynamic Data"/>
    <m/>
    <s v="Service integration"/>
    <m/>
    <x v="0"/>
    <s v="Transformative / Disruptive"/>
    <b v="0"/>
    <m/>
    <m/>
    <m/>
    <m/>
    <m/>
    <s v="Improved Administration Efficency"/>
    <s v="Improved Administrative Efficiency"/>
    <m/>
    <m/>
    <m/>
    <s v="x"/>
    <m/>
    <m/>
    <m/>
    <b v="0"/>
    <m/>
    <m/>
    <m/>
    <s v="https://catalogocloud.agid.gov.it/show/all"/>
    <s v="validated"/>
    <x v="0"/>
  </r>
  <r>
    <n v="861"/>
    <s v="AIWT6-861"/>
    <s v="Amazon Lex: service for creating communication interfaces via voice and text for any type of application"/>
    <s v="https://catalogocloud.agid.gov.it/service/171"/>
    <s v="AWS EMEA SARL _x000a_aws-pa-it@amazon.it"/>
    <s v="Amazon Lex is a service for creating communication interfaces via voice and text for any type of application. Amazon Lex offers advanced deep learning capabilities for speech recognition and dictation, as well as natural language recognition and text comprehension, enabling the creation of engaging applications and lifelike conversations. With Amazon Lex, the same deep learning technologies that Amazon Alexa is based on are available to all developers, enabling the creation of sophisticated and natural chatbots quickly and easily. More information: https://aws.amazon.com/it/lex/"/>
    <x v="1"/>
    <x v="12"/>
    <s v="IT"/>
    <s v="AGID (Agenzia per Italia Digitale)"/>
    <x v="1"/>
    <x v="1"/>
    <x v="2"/>
    <x v="1"/>
    <x v="7"/>
    <m/>
    <x v="1"/>
    <x v="1"/>
    <x v="1"/>
    <x v="4"/>
    <s v="A-MLA"/>
    <m/>
    <m/>
    <m/>
    <m/>
    <s v="Minimal-risk"/>
    <s v=" 0 Confident"/>
    <m/>
    <m/>
    <m/>
    <x v="0"/>
    <x v="1"/>
    <x v="0"/>
    <s v="Yes"/>
    <m/>
    <m/>
    <s v="G2C"/>
    <s v="Dynamic Data"/>
    <m/>
    <s v="Service integration"/>
    <m/>
    <x v="0"/>
    <s v="Transformative / Disruptive"/>
    <s v="Improved Public Service"/>
    <m/>
    <m/>
    <m/>
    <s v="x"/>
    <m/>
    <b v="0"/>
    <b v="0"/>
    <m/>
    <m/>
    <m/>
    <m/>
    <m/>
    <m/>
    <m/>
    <b v="0"/>
    <m/>
    <m/>
    <m/>
    <s v="https://catalogocloud.agid.gov.it/show/all"/>
    <s v="validated"/>
    <x v="0"/>
  </r>
  <r>
    <n v="862"/>
    <s v="AIWT6-862"/>
    <s v="Amazon Polly: Text-to-Speech service"/>
    <s v="https://catalogocloud.agid.gov.it/service/173"/>
    <s v="AWS EMEA SARL _x000a_aws-pa-it@amazon.it"/>
    <s v="Amazon Polly is a service that turns text into real conversation, allowing you to build applications that speak and create entirely new categories of voice-enabled products. Amazon Polly is a Text-to-Speech service that uses advanced deep learning technologies to synthesize a human-like voice. With dozens of natural voice types in different languages, you can select the most suitable voice and distribute your applications with voice responses in different countries. More information: https://aws.amazon.com/it/polly/"/>
    <x v="1"/>
    <x v="12"/>
    <s v="IT"/>
    <s v="AGID (Agenzia per Italia Digitale)"/>
    <x v="1"/>
    <x v="1"/>
    <x v="2"/>
    <x v="1"/>
    <x v="7"/>
    <m/>
    <x v="5"/>
    <x v="9"/>
    <x v="1"/>
    <x v="0"/>
    <s v="A-MLA"/>
    <m/>
    <m/>
    <m/>
    <m/>
    <s v="Minimal-risk"/>
    <s v=" 0 Confident"/>
    <m/>
    <m/>
    <m/>
    <x v="0"/>
    <x v="1"/>
    <x v="0"/>
    <s v="Yes"/>
    <m/>
    <m/>
    <s v="G2C"/>
    <s v="Dynamic Data"/>
    <m/>
    <s v="Service integration"/>
    <m/>
    <x v="0"/>
    <s v="Transformative / Disruptive"/>
    <s v="Improved Public Service"/>
    <m/>
    <m/>
    <m/>
    <s v="x"/>
    <m/>
    <b v="0"/>
    <b v="0"/>
    <m/>
    <m/>
    <m/>
    <m/>
    <m/>
    <m/>
    <m/>
    <b v="0"/>
    <m/>
    <m/>
    <m/>
    <s v="https://catalogocloud.agid.gov.it/show/all"/>
    <s v="validated"/>
    <x v="0"/>
  </r>
  <r>
    <n v="863"/>
    <s v="AIWT6-863"/>
    <s v="Alexacert: Voice application on Alexa for requesting a birth certificate"/>
    <s v="https://developers.italia.it/it/software/c_l219-comune-torino-alexacert"/>
    <s v="CSI PIemonte _x000a_saverino.reale@csi.it"/>
    <s v="This product represents the proof of concept (POC) for a voice application, on Alexa, which allows you, in a simple way, to request a certificate and receive it in your inbox. In this prototype, the certificate used is that of birth, which has the advantage of being stamp-free, using a call to the Turin Registry. The user who uses the voice assistant is identified, on a one-off basis, through the connection between the Amazon user and the digital identity (eg: SPID). This identification operation is carried out only once and is valid until explicit revocation. When the user activates the application with &quot;Alexa, speak with Torino certificates&quot;, the user is recognized, the e-mail address that will be used for delivery is remembered (the one defined in the Amazon profile), and is asked to confirm the certificate request. Upon your consent, the system requests the certificate (in pdf) from the Registry / ANPR and sends it to the registered box."/>
    <x v="2"/>
    <x v="12"/>
    <s v="IT"/>
    <s v="Torino Municipality"/>
    <x v="4"/>
    <x v="1"/>
    <x v="2"/>
    <x v="4"/>
    <x v="7"/>
    <m/>
    <x v="5"/>
    <x v="9"/>
    <x v="1"/>
    <x v="0"/>
    <s v="A-MLA"/>
    <m/>
    <m/>
    <m/>
    <m/>
    <s v="Minimal-risk"/>
    <s v=" 0 Confident"/>
    <m/>
    <m/>
    <m/>
    <x v="0"/>
    <x v="6"/>
    <x v="0"/>
    <s v="Yes"/>
    <m/>
    <m/>
    <s v="G2C"/>
    <s v="Dynamic Data"/>
    <m/>
    <s v="Service integration"/>
    <m/>
    <x v="0"/>
    <s v="Organizational / Sustained Change"/>
    <s v="Improved Public Service"/>
    <m/>
    <m/>
    <m/>
    <s v="x"/>
    <m/>
    <b v="0"/>
    <b v="0"/>
    <m/>
    <m/>
    <m/>
    <m/>
    <m/>
    <m/>
    <m/>
    <b v="0"/>
    <m/>
    <m/>
    <m/>
    <s v="https://developers.italia.it/"/>
    <s v="validated"/>
    <x v="0"/>
  </r>
  <r>
    <n v="864"/>
    <s v="AIWT6-864"/>
    <s v="LombardiaInforma: proactive Citizen Communication"/>
    <s v="https://developers.italia.it/it/software/r_lombar-regionelombardia-lombardiainforma"/>
    <s v="Regione Lombardia _x000a_Corrado Schiavoni"/>
    <s v="Management and sending of personalized communications, in a multi-channel and multi-service logic, to support the daily work of spreading the contents of an editorial staff._x000a_For this purpose, the application adopts a logical architecture and an Omnichannel Customer Experience platform which, through a public portal called Lombardia Informa, allows you to:_x000a_collect the contact data of citizens and the topics of interest in a centralized manner;_x000a_create and manage personalized and multi-channel communication actions offering a unique and coherent browsing experience;_x000a_integrate the systems responsible for sending communications, implementing harmonization and centralization of data from heterogeneous channels;_x000a_create integrated communication tools, such as landing pages and surveys;_x000a_enrich the contents with multimedia elements (image slideshows, videos) and documents (.pdf attachments)_x000a_user management and profiling as per GDPR"/>
    <x v="2"/>
    <x v="12"/>
    <s v="IT"/>
    <s v="Regione Lombardia"/>
    <x v="4"/>
    <x v="1"/>
    <x v="2"/>
    <x v="1"/>
    <x v="7"/>
    <m/>
    <x v="4"/>
    <x v="5"/>
    <x v="1"/>
    <x v="0"/>
    <s v="A-MLA"/>
    <m/>
    <m/>
    <m/>
    <m/>
    <s v="Minimal-risk"/>
    <s v=" 0 Confident"/>
    <m/>
    <m/>
    <m/>
    <x v="0"/>
    <x v="1"/>
    <x v="0"/>
    <s v="Yes"/>
    <m/>
    <m/>
    <s v="G2C"/>
    <s v="Dynamic Data"/>
    <m/>
    <s v="Service integration"/>
    <m/>
    <x v="0"/>
    <s v="Organizational / Sustained Change"/>
    <s v="Improved Public Service"/>
    <m/>
    <m/>
    <m/>
    <s v="x"/>
    <m/>
    <b v="0"/>
    <b v="0"/>
    <m/>
    <m/>
    <m/>
    <m/>
    <m/>
    <m/>
    <m/>
    <b v="0"/>
    <m/>
    <m/>
    <m/>
    <s v="https://developers.italia.it/"/>
    <s v="validated"/>
    <x v="0"/>
  </r>
  <r>
    <n v="865"/>
    <s v="AIWT6-865"/>
    <s v="YUCCA-Smart Data Platform"/>
    <s v="https://developers.italia.it/it/software/r_piemon-yucca-sdp-yucca-sdp"/>
    <s v="CSI Piemonte_x000a_marco.boero@csi.it_x000a_gabriella.ferraresi@csi.it"/>
    <s v="Yucca Smart Data Platform is an open and pre-competitive cloud platform available for private and public entities that offers tools to experiment and create innovative technological solutions related to the world of data._x000a__x000a_It is a system that aggregates data from the Internet of Things (cameras, sensors, weather stations), from the Internet of People (e.g. tweets) and public and private data, provides for the selective sharing of the information collected, allows the self-service data processing in real-time and advanced data analysis tools and supports the display of information (data and metadata) via API. The platform offers functionality to create new value-added information and enables the creation of end-to-end solutions on a variety of themes."/>
    <x v="2"/>
    <x v="12"/>
    <s v="IT"/>
    <s v="Regione Piemonte"/>
    <x v="4"/>
    <x v="1"/>
    <x v="2"/>
    <x v="1"/>
    <x v="7"/>
    <m/>
    <x v="0"/>
    <x v="0"/>
    <x v="0"/>
    <x v="0"/>
    <s v="A-MLA"/>
    <m/>
    <m/>
    <m/>
    <m/>
    <s v="Minimal-risk"/>
    <s v=" 0 Confident"/>
    <m/>
    <m/>
    <m/>
    <x v="0"/>
    <x v="15"/>
    <x v="0"/>
    <s v="Yes"/>
    <m/>
    <m/>
    <s v="G2B"/>
    <s v="Dynamic Data"/>
    <s v="Historical Data"/>
    <s v="Data access and reuse"/>
    <m/>
    <x v="3"/>
    <s v="Organizational / Sustained Change"/>
    <s v="Improved Public Service"/>
    <m/>
    <m/>
    <s v="x"/>
    <m/>
    <s v="x"/>
    <s v="Open Government Capabilities"/>
    <b v="0"/>
    <m/>
    <m/>
    <m/>
    <m/>
    <m/>
    <m/>
    <m/>
    <s v="Open government capabilities"/>
    <s v="x"/>
    <m/>
    <m/>
    <s v="https://developers.italia.it/"/>
    <s v="validated"/>
    <x v="0"/>
  </r>
  <r>
    <n v="866"/>
    <s v="AIWT6-866"/>
    <s v="CityFlows-Barcelona"/>
    <s v="https://cityflows-project.eu/barcelona/"/>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22"/>
    <s v="ES"/>
    <s v="Municipality of Barcelona"/>
    <x v="4"/>
    <x v="3"/>
    <x v="19"/>
    <x v="3"/>
    <x v="1"/>
    <n v="2022"/>
    <x v="2"/>
    <x v="10"/>
    <x v="1"/>
    <x v="0"/>
    <s v="A-MLA"/>
    <m/>
    <m/>
    <m/>
    <s v="Include automatic decision systems"/>
    <s v="Limited-risk"/>
    <s v=" 0 Confident"/>
    <m/>
    <m/>
    <s v="AI-empowered Knowledge Management"/>
    <x v="2"/>
    <x v="12"/>
    <x v="0"/>
    <s v="Yes"/>
    <s v="Yes"/>
    <s v="Yes"/>
    <s v="G2G"/>
    <s v="Historical Data"/>
    <s v="Location Data"/>
    <s v="Regulatory research, analysis and monitoring"/>
    <m/>
    <x v="0"/>
    <s v="Organizational / Sustained Change"/>
    <b v="0"/>
    <m/>
    <m/>
    <m/>
    <m/>
    <m/>
    <s v="Improved Administration Efficency"/>
    <s v="Improved Administrative Efficiency"/>
    <m/>
    <m/>
    <s v="x"/>
    <m/>
    <m/>
    <m/>
    <m/>
    <b v="0"/>
    <m/>
    <m/>
    <m/>
    <s v="https://cityflows-project.eu/"/>
    <s v="validated"/>
    <x v="0"/>
  </r>
  <r>
    <n v="867"/>
    <s v="AIWT6-867"/>
    <s v="CityFlows-Milano"/>
    <s v="https://cityflows-project.eu/milan/"/>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12"/>
    <s v="IT"/>
    <s v="Municipality of Milan "/>
    <x v="4"/>
    <x v="3"/>
    <x v="19"/>
    <x v="3"/>
    <x v="1"/>
    <n v="2022"/>
    <x v="2"/>
    <x v="10"/>
    <x v="1"/>
    <x v="0"/>
    <s v="A-MLA"/>
    <m/>
    <m/>
    <m/>
    <s v="Include automatic decision systems"/>
    <s v="Limited-risk"/>
    <s v=" 0 Confident"/>
    <m/>
    <m/>
    <s v="AI-empowered Knowledge Management"/>
    <x v="2"/>
    <x v="12"/>
    <x v="0"/>
    <s v="Yes"/>
    <s v="Yes"/>
    <s v="Yes"/>
    <s v="G2G"/>
    <s v="Historical Data"/>
    <s v="Location Data"/>
    <s v="Regulatory research, analysis and monitoring"/>
    <m/>
    <x v="0"/>
    <s v="Organizational / Sustained Change"/>
    <b v="0"/>
    <m/>
    <m/>
    <m/>
    <m/>
    <m/>
    <s v="Improved Administration Efficency"/>
    <s v="Improved Administrative Efficiency"/>
    <m/>
    <m/>
    <s v="x"/>
    <m/>
    <m/>
    <m/>
    <m/>
    <b v="0"/>
    <m/>
    <m/>
    <m/>
    <s v="https://cityflows-project.eu/"/>
    <s v="validated"/>
    <x v="0"/>
  </r>
  <r>
    <n v="868"/>
    <s v="AIWT6-868"/>
    <s v="AI4EU-AIPlan4EU"/>
    <s v="https://www.ai4europe.eu/ai-community/projects/aiplan4eu"/>
    <s v="https://www.laas.fr/"/>
    <s v="The AIPlan4EU project will bring AI planning as a first-class citizen in the European AI On-Demand (AI4EU) Platform by developing a uniform, user-centered framework to access the existing planning technology and by devising concrete guidelines for innovators and practitioners on how to use this technology."/>
    <x v="1"/>
    <x v="11"/>
    <s v="FR"/>
    <s v="LAAS-CNRS"/>
    <x v="2"/>
    <x v="3"/>
    <x v="40"/>
    <x v="3"/>
    <x v="7"/>
    <n v="2023"/>
    <x v="2"/>
    <x v="10"/>
    <x v="1"/>
    <x v="0"/>
    <s v="A-MLA"/>
    <m/>
    <m/>
    <m/>
    <s v="Include automatic decision systems"/>
    <s v="Limited-risk"/>
    <s v=" 0 Confident"/>
    <m/>
    <m/>
    <m/>
    <x v="2"/>
    <x v="12"/>
    <x v="0"/>
    <s v="Yes"/>
    <s v="Yes"/>
    <s v="Yes"/>
    <s v="G2B"/>
    <s v="Dynamic Data"/>
    <m/>
    <s v="Regulatory research, analysis and monitoring"/>
    <m/>
    <x v="0"/>
    <s v="Transformative / Disruptive"/>
    <s v="Improved Public Service"/>
    <m/>
    <m/>
    <m/>
    <s v="x"/>
    <m/>
    <b v="0"/>
    <b v="0"/>
    <m/>
    <m/>
    <m/>
    <m/>
    <m/>
    <m/>
    <m/>
    <b v="0"/>
    <m/>
    <m/>
    <m/>
    <s v="https://www.ai4europe.eu/"/>
    <s v="validated"/>
    <x v="0"/>
  </r>
  <r>
    <n v="869"/>
    <s v="AIWT6-869"/>
    <s v="AI4EU-AI4Media"/>
    <s v="https://www.ai4media.eu/"/>
    <s v="https://www.linkedin.com/company/ai4mediaproject/"/>
    <s v="A Network of Research Excellence Centres delivering advances in AI Technology in the Media sector, funded under the European Union’s Horizon 2020 research and innovation programme, the project aspires to become a Centre of Excellence engaging a wide network of researchers across Europe and beyond, focusing on delivering the next generation of core AI advances and training to serve the Media sector, while ensuring that the European values of ethical and trustworthy AI are embedded in future AI deployments."/>
    <x v="1"/>
    <x v="28"/>
    <s v="EL"/>
    <s v="Centre for Research and Technology Hellas (CERTH)"/>
    <x v="2"/>
    <x v="3"/>
    <x v="40"/>
    <x v="3"/>
    <x v="7"/>
    <n v="2024"/>
    <x v="0"/>
    <x v="0"/>
    <x v="0"/>
    <x v="0"/>
    <s v="A-MLA"/>
    <m/>
    <m/>
    <m/>
    <m/>
    <s v="Minimal-risk"/>
    <s v=" 0 Confident"/>
    <m/>
    <m/>
    <m/>
    <x v="0"/>
    <x v="6"/>
    <x v="0"/>
    <s v="Yes"/>
    <s v="Yes"/>
    <s v="Yes"/>
    <s v="G2B"/>
    <s v="Dynamic Data"/>
    <m/>
    <s v="Regulatory research, analysis and monitoring"/>
    <m/>
    <x v="3"/>
    <s v="Transformative / Disruptive"/>
    <s v="Improved Public Service"/>
    <m/>
    <m/>
    <m/>
    <s v="x"/>
    <m/>
    <b v="0"/>
    <b v="0"/>
    <m/>
    <m/>
    <m/>
    <m/>
    <m/>
    <m/>
    <m/>
    <b v="0"/>
    <m/>
    <m/>
    <m/>
    <s v="https://www.ai4europe.eu/"/>
    <s v="validated"/>
    <x v="0"/>
  </r>
  <r>
    <n v="870"/>
    <s v="AIWT6-870"/>
    <s v="AI4EU-AICopernicus"/>
    <s v="https://ai4copernicus-project.eu/"/>
    <s v="https://www.linkedin.com/company/ai4copernicus/"/>
    <s v="AI4Copernicus is a European H2020 project that aims to bridge Artificial Intelligence (AI) with Earth Observation (EO) world by making the already developed AI4EU AI-on-demand platform, the digital environment of choice for users of Copernicus data, for researchers and innovators."/>
    <x v="1"/>
    <x v="28"/>
    <s v="EL"/>
    <s v="National Center for Scientific Research Demokritos"/>
    <x v="2"/>
    <x v="3"/>
    <x v="40"/>
    <x v="3"/>
    <x v="7"/>
    <n v="2023"/>
    <x v="5"/>
    <x v="6"/>
    <x v="1"/>
    <x v="0"/>
    <s v="A-MLA"/>
    <m/>
    <m/>
    <m/>
    <s v="Use critical realtime data"/>
    <s v="Limited-risk"/>
    <s v=" 0 Confident"/>
    <m/>
    <m/>
    <m/>
    <x v="3"/>
    <x v="8"/>
    <x v="0"/>
    <s v="Yes"/>
    <s v="Yes"/>
    <s v="Yes"/>
    <s v="G2B"/>
    <s v="Dynamic Data"/>
    <s v="Location Data"/>
    <s v="Regulatory research, analysis and monitoring"/>
    <m/>
    <x v="0"/>
    <s v="Transformative / Disruptive"/>
    <s v="Improved Public Service"/>
    <m/>
    <m/>
    <m/>
    <s v="x"/>
    <m/>
    <b v="0"/>
    <b v="0"/>
    <m/>
    <m/>
    <m/>
    <m/>
    <m/>
    <m/>
    <m/>
    <b v="0"/>
    <m/>
    <m/>
    <m/>
    <s v="https://www.ai4europe.eu/"/>
    <s v="validated"/>
    <x v="0"/>
  </r>
  <r>
    <n v="871"/>
    <s v="AIWT6-871"/>
    <s v="AI4EU-TAILOR"/>
    <s v="https://tailor-network.eu/"/>
    <s v="Fredrik Heintz, fredrik.heintz@liu.se"/>
    <s v="Foundations of Trustworthy AI - Integrating Reasoning, Learning and Optimization_x000a_The TAILOR consortium is committed to demonstrate that research and innovation based on expertise, cooperation, and diversity can achieve the European vision of Human-Centered Trustworthy AI and make Europe the global role-model for responsible AI."/>
    <x v="1"/>
    <x v="18"/>
    <s v="SE"/>
    <s v="Linköping University"/>
    <x v="2"/>
    <x v="3"/>
    <x v="40"/>
    <x v="3"/>
    <x v="7"/>
    <n v="2023"/>
    <x v="0"/>
    <x v="0"/>
    <x v="0"/>
    <x v="0"/>
    <s v="A-MLA"/>
    <m/>
    <m/>
    <m/>
    <m/>
    <s v="Minimal-risk"/>
    <s v=" 0 Confident"/>
    <m/>
    <m/>
    <m/>
    <x v="0"/>
    <x v="6"/>
    <x v="0"/>
    <s v="Yes"/>
    <s v="Yes"/>
    <s v="Yes"/>
    <s v="G2B"/>
    <s v="Dynamic Data"/>
    <m/>
    <s v="Regulatory research, analysis and monitoring"/>
    <m/>
    <x v="3"/>
    <s v="Transformative / Disruptive"/>
    <s v="Improved Public Service"/>
    <m/>
    <m/>
    <m/>
    <s v="x"/>
    <m/>
    <b v="0"/>
    <b v="0"/>
    <m/>
    <m/>
    <m/>
    <m/>
    <m/>
    <m/>
    <m/>
    <b v="0"/>
    <m/>
    <m/>
    <m/>
    <s v="https://www.ai4europe.eu/"/>
    <s v="validated"/>
    <x v="0"/>
  </r>
  <r>
    <n v="872"/>
    <s v="AIWT6-872"/>
    <s v="REDOC - Digital Tutor to make easier learning the STEM subject"/>
    <s v="https://redooc.com/en"/>
    <s v="Chiara Burberi _x000a_https://www.linkedin.com/in/chiara-burberi-56886b8"/>
    <s v="Redooc is a revolutionizing website trains your brain in math and sciences, like a gym does with your muscles.  Redooc, through a successful use of innovative gaming and technology, stimulates an health dose of competition among kids of different age ranges.  Redooc has opened a platform entirely dedicated to the school, where you can find exercises, video lessons, tips and simulations useful for both teachers and students. Redooc provides support to professors with video lessons and interactive exercises explained and organised as a great game online. "/>
    <x v="0"/>
    <x v="12"/>
    <s v="IT"/>
    <s v="Redoc (startup)"/>
    <x v="3"/>
    <x v="9"/>
    <x v="32"/>
    <x v="1"/>
    <x v="7"/>
    <m/>
    <x v="4"/>
    <x v="5"/>
    <x v="0"/>
    <x v="17"/>
    <s v="B-LGA"/>
    <m/>
    <m/>
    <m/>
    <m/>
    <s v="Minimal-risk"/>
    <s v=" 0 Confident"/>
    <m/>
    <m/>
    <m/>
    <x v="0"/>
    <x v="0"/>
    <x v="0"/>
    <m/>
    <m/>
    <m/>
    <s v="G2C"/>
    <s v="Dynamic Data"/>
    <s v="Streaming Data"/>
    <s v="Process digitalisation"/>
    <m/>
    <x v="0"/>
    <s v="Organizational / Sustained Change"/>
    <s v="Improved Public Service"/>
    <m/>
    <s v="x"/>
    <m/>
    <m/>
    <m/>
    <b v="0"/>
    <b v="0"/>
    <m/>
    <m/>
    <m/>
    <m/>
    <m/>
    <m/>
    <m/>
    <b v="0"/>
    <m/>
    <m/>
    <m/>
    <s v="https://www.assodonna.it/en/interviews/redooc-the-web-platform-to-learn-by-playing-by-chiara-burberi.html"/>
    <s v="validated"/>
    <x v="0"/>
  </r>
  <r>
    <n v="873"/>
    <s v="AIWT6-873"/>
    <s v="SAMPA - Service of registration and promotion of the adherence to medications in elderly patients"/>
    <s v="http://sectorzaragozados.salud.aragon.es/pags/668fa_cpi"/>
    <s v="Sector Zaragoza II _x000a_informacion.sector2@salud.aragon.es"/>
    <s v="The SAMPA project has been implemented at the outpatient pharmacy unit at the University Hospital Miguel Servet (HUMS) in order to improve adherence to treatment, efficiency in drug management, accessibility to the Outpatient Dispensing Unit and patient care, as well as reducing the error rate in the processes of medical prescription, pharmaceutical validation, dispensing and administration of medicines to outpatients. Most of these objectives could not have been achieved without the development of new technology to automate drug storage and dispensing and the digitalization of all processes, from prescriptions to checking adherence within the project of reforming the HUMS outpatient pharmacy unit. _x000a_Different innovations have been implemented: an electronic prescription platform (integrated with the health systems in use at the HUMS), a patient appointment system, a robot for automatic storage and dispensing in assisted and unassisted mode, a full traceability system for the entire drug management process, primary and secondary adherence records system, improvements to the website, an application (app) and a contact and information system in the dispensing area to facilitate communication with patients."/>
    <x v="0"/>
    <x v="22"/>
    <s v="ES"/>
    <s v="Sector Zaragoza II"/>
    <x v="4"/>
    <x v="4"/>
    <x v="13"/>
    <x v="3"/>
    <x v="7"/>
    <m/>
    <x v="3"/>
    <x v="3"/>
    <x v="0"/>
    <x v="0"/>
    <s v="B-LGA"/>
    <m/>
    <m/>
    <m/>
    <s v="Focus directly natural persons"/>
    <s v="Limited-risk"/>
    <s v=" 0 Confident"/>
    <m/>
    <m/>
    <m/>
    <x v="0"/>
    <x v="6"/>
    <x v="0"/>
    <m/>
    <m/>
    <m/>
    <s v="G2G"/>
    <s v="Dynamic Data"/>
    <s v="Streaming Data"/>
    <s v="Process digitalisation"/>
    <m/>
    <x v="0"/>
    <s v="Organizational / Sustained Change"/>
    <b v="0"/>
    <m/>
    <m/>
    <m/>
    <m/>
    <m/>
    <b v="0"/>
    <b v="0"/>
    <m/>
    <m/>
    <m/>
    <m/>
    <m/>
    <m/>
    <m/>
    <b v="0"/>
    <m/>
    <m/>
    <m/>
    <s v="https://tropico-project.eu/case-studies/"/>
    <s v="validated"/>
    <x v="0"/>
  </r>
  <r>
    <n v="874"/>
    <s v="AIWT6-874"/>
    <s v="Smart Dementia project"/>
    <s v="https://tropico-project.eu/cases/administration-costs-for-bureaucracy/smart-dementia-project-the-netherlands/"/>
    <s v="Erik-Hans Klijn, Erasmus University Rotterdam_x000a_klijn@essb.eur.nl"/>
    <s v="The eHealth technology (a wristwatch and app with which the whereabouts of the patients can be traced) is used to provide elderly people with Alzheimer more freedom. The technology enables the nurses and the institution to trace the elderly better, thus giving them more freedom to move around. The technology fits in a policy of the organisation to work with life cycles. This means that a team decides how much freedom a specific patient can have. The aim is to grant as much freedom as possible, given the patient health and mental situation. If people can move around more, they stay fit longer both physically and mentally, the organisation argues. The organisation also emphasizes that the ICT tool is above all a supportive tool and that the most important element still is the (risk) assessment of the patient._x000a_The eHealth innovation was an example of how such technologies can support health professionals, as personal health data is collected, stored and communicated between relevant stakeholders. In general, in health technology, patient data is used to provide more precise and personalized health care (e.g. personalized interventions, predicating and preventing diseases). In this specific case of health technology, a mobile device, mobile sensor, and wearables were used to increase the health and wellbeing of users. This device with sensor technology helps Alzheimer patients to walk around more freely again in a nursing home and outside the nursing home through GPS tracking, which would otherwise be impossible for those suffering from dementia. In that sense, the ICT technology is important and vital for the innovation."/>
    <x v="0"/>
    <x v="13"/>
    <s v="NL"/>
    <s v="Tante Louise"/>
    <x v="4"/>
    <x v="4"/>
    <x v="13"/>
    <x v="4"/>
    <x v="7"/>
    <m/>
    <x v="5"/>
    <x v="9"/>
    <x v="1"/>
    <x v="0"/>
    <s v="A-MLA"/>
    <m/>
    <m/>
    <s v="12-ClinicalUse"/>
    <m/>
    <s v="High-risk"/>
    <s v=" 0 Confident"/>
    <s v="A11-Medical devices, Reg. (EU) 2017/745"/>
    <m/>
    <s v="Audio Processing"/>
    <x v="0"/>
    <x v="6"/>
    <x v="0"/>
    <m/>
    <m/>
    <m/>
    <s v="G2G"/>
    <s v="Dynamic Data"/>
    <s v="Streaming Data"/>
    <s v="Process digitalisation"/>
    <m/>
    <x v="0"/>
    <s v="Transformative / Disruptive"/>
    <b v="0"/>
    <m/>
    <m/>
    <m/>
    <m/>
    <m/>
    <s v="Improved Administration Efficency"/>
    <s v="Improved Administrative Efficiency"/>
    <m/>
    <s v="x"/>
    <m/>
    <m/>
    <m/>
    <m/>
    <m/>
    <b v="0"/>
    <m/>
    <m/>
    <m/>
    <s v="https://tropico-project.eu/case-studies/"/>
    <s v="validated"/>
    <x v="0"/>
  </r>
  <r>
    <n v="875"/>
    <s v="AIWT6-875"/>
    <s v="Track AI"/>
    <s v="https://tropico-project.eu/cases/administration-costs-for-bureaucracy/track-ai-spain/"/>
    <s v="infosalud@aragon.es "/>
    <s v="The objective of the Track AI project (https://dive-medical.com/TrackAI.html) is to incorporate artificial intelligence (AI) into the DIVE medical device[1] so it can “estimate the probability of the patient having a certain pathology”. The innovation was created due to the difficulty in exploring the visual function (e.g. vision) among children, but it can be used for both collaborative and non-collaborative patients (i.e. patients who are able to collaborate with physicians as opposed to patients – such as children – who are unable to collaborate with physicians). The partnership allows technology to be shared between organisations and combines their experience in the health and technological fields. The innovation in this project consists of the development of a specific app that uses AI in a Huawei P30 mobile phone in order to analyse data from visual explorations using the DIVE-Medical device. This innovation helps physicians to determine whether or not a patient has a visual impairment by comparing patient gaze patterns with the database generated by previous diagnoses (which can be accessed online and offline). In some cases, it also makes it possible to estimate the probability of a particular pathology. The project is focused on non-collaborative patients, but it can also be used in collaborative patients (i.e. patients that are able to collaborate with physicians as opposed to patients – such as children – who are unable to collaborate with physicians)."/>
    <x v="0"/>
    <x v="22"/>
    <s v="ES2"/>
    <s v="Miguel Servet Hospital (Zaragoza, Spain)"/>
    <x v="4"/>
    <x v="4"/>
    <x v="13"/>
    <x v="4"/>
    <x v="1"/>
    <n v="2019"/>
    <x v="5"/>
    <x v="6"/>
    <x v="1"/>
    <x v="0"/>
    <s v="A-MLA"/>
    <m/>
    <m/>
    <s v="12-ClinicalUse"/>
    <m/>
    <s v="High-risk"/>
    <s v=" 0 Confident"/>
    <m/>
    <m/>
    <m/>
    <x v="0"/>
    <x v="0"/>
    <x v="0"/>
    <m/>
    <m/>
    <m/>
    <s v="G2G"/>
    <s v="Dynamic Data"/>
    <s v="Dynamic Data"/>
    <s v="Smart city"/>
    <m/>
    <x v="0"/>
    <s v="Organizational / Sustained Change"/>
    <b v="0"/>
    <m/>
    <m/>
    <m/>
    <m/>
    <m/>
    <s v="Improved Administration Efficency"/>
    <s v="Improved Administrative Efficiency"/>
    <m/>
    <s v="x"/>
    <m/>
    <m/>
    <m/>
    <m/>
    <m/>
    <b v="0"/>
    <m/>
    <m/>
    <m/>
    <s v="https://tropico-project.eu/case-studies/"/>
    <s v="validated"/>
    <x v="0"/>
  </r>
  <r>
    <n v="876"/>
    <s v="AIWT6-876"/>
    <s v="MasterMind - Basque Country"/>
    <s v="https://mastermind-project.eu/partners/servicio-vasco-de-salud-osakidetza-spain/"/>
    <s v="Andrea Gabilondo_x000a_andrea.gabilondocuellar@osakidetza.net"/>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x v="1"/>
    <x v="22"/>
    <s v="ES2"/>
    <s v="Osakidetza (Servicio Vasco de Salud/Basque Health System) "/>
    <x v="1"/>
    <x v="4"/>
    <x v="13"/>
    <x v="4"/>
    <x v="8"/>
    <n v="2017"/>
    <x v="4"/>
    <x v="7"/>
    <x v="0"/>
    <x v="0"/>
    <s v="B-LGA"/>
    <m/>
    <m/>
    <s v="12-ClinicalUse"/>
    <m/>
    <s v="High-risk"/>
    <s v=" 0 Confident"/>
    <s v="A11-Medical devices, Reg. (EU) 2017/745"/>
    <m/>
    <m/>
    <x v="0"/>
    <x v="0"/>
    <x v="0"/>
    <m/>
    <m/>
    <m/>
    <s v="G2C"/>
    <s v="Dynamic Data"/>
    <s v="Streaming Data"/>
    <s v="Public Services and engagement"/>
    <m/>
    <x v="0"/>
    <s v="Organizational / Sustained Change"/>
    <s v="Improved Public Service"/>
    <m/>
    <s v="x"/>
    <m/>
    <s v="x"/>
    <m/>
    <b v="0"/>
    <b v="0"/>
    <m/>
    <m/>
    <m/>
    <m/>
    <m/>
    <m/>
    <m/>
    <b v="0"/>
    <m/>
    <m/>
    <m/>
    <s v="https://tropico-project.eu/case-studies/"/>
    <s v="validated"/>
    <x v="0"/>
  </r>
  <r>
    <n v="877"/>
    <s v="AIWT6-877"/>
    <s v="MasterMind - Southern Denmark"/>
    <s v="https://tropico-project.eu/cases/administration-costs-for-bureaucracy/mastermind-spain/"/>
    <s v="Claus Duedal Pedersen_x000a_cdp@rsyd.dk"/>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x v="1"/>
    <x v="9"/>
    <s v="DK03"/>
    <s v="Region of Southern Denmark"/>
    <x v="1"/>
    <x v="4"/>
    <x v="13"/>
    <x v="4"/>
    <x v="8"/>
    <n v="2017"/>
    <x v="4"/>
    <x v="7"/>
    <x v="0"/>
    <x v="0"/>
    <s v="B-LGA"/>
    <m/>
    <m/>
    <s v="12-ClinicalUse"/>
    <m/>
    <s v="High-risk"/>
    <s v=" 0 Confident"/>
    <s v="A11-Medical devices, Reg. (EU) 2017/745"/>
    <m/>
    <m/>
    <x v="0"/>
    <x v="0"/>
    <x v="0"/>
    <m/>
    <m/>
    <m/>
    <s v="G2C"/>
    <s v="Dynamic Data"/>
    <s v="Streaming Data"/>
    <s v="Public Services and engagement"/>
    <m/>
    <x v="0"/>
    <s v="Organizational / Sustained Change"/>
    <s v="Improved Public Service"/>
    <m/>
    <s v="x"/>
    <m/>
    <m/>
    <m/>
    <b v="0"/>
    <b v="0"/>
    <m/>
    <m/>
    <m/>
    <m/>
    <m/>
    <m/>
    <m/>
    <b v="0"/>
    <m/>
    <m/>
    <m/>
    <s v="https://tropico-project.eu/case-studies/"/>
    <s v="validated"/>
    <x v="0"/>
  </r>
  <r>
    <n v="878"/>
    <s v="AIWT6-878"/>
    <s v="MPAI Community: Moving Picture, Audio and Data Coding by Artificial Intelligence (MPAI)"/>
    <s v="https://mpai.community/"/>
    <s v="Leonardo Chiariglione"/>
    <s v="Moving Picture, Audio and Data Coding by Artificial Intelligence (MPAI) is an international, unaffiliated, non-profit organisation with the mission is to develop Artificial Intelligence (AI) enabled data coding specifications, with clear Intellectual Property Rights (IPR) licensing frameworks,_x000a__x000a_Of Moving Picture, Audio and Data Coding, especially using new technologies such as Artificial Intelligence, and_x000a_That facilitate integration of Moving Picture, Audio and Data coding components into  systems."/>
    <x v="1"/>
    <x v="27"/>
    <s v="CH01"/>
    <s v="MPAI Association"/>
    <x v="6"/>
    <x v="3"/>
    <x v="40"/>
    <x v="1"/>
    <x v="7"/>
    <m/>
    <x v="0"/>
    <x v="0"/>
    <x v="0"/>
    <x v="0"/>
    <s v="A-MLA"/>
    <m/>
    <m/>
    <m/>
    <m/>
    <s v="Minimal-risk"/>
    <s v=" 0 Confident"/>
    <m/>
    <m/>
    <m/>
    <x v="0"/>
    <x v="6"/>
    <x v="0"/>
    <m/>
    <m/>
    <s v="Yes"/>
    <s v="G2B"/>
    <s v="Dynamic Data"/>
    <s v="Streaming Data"/>
    <s v="Data access and reuse"/>
    <m/>
    <x v="1"/>
    <s v="Transformative / Disruptive"/>
    <s v="Improved Public Service"/>
    <m/>
    <m/>
    <m/>
    <s v="x"/>
    <m/>
    <b v="0"/>
    <b v="0"/>
    <m/>
    <m/>
    <m/>
    <m/>
    <m/>
    <m/>
    <m/>
    <b v="0"/>
    <m/>
    <m/>
    <m/>
    <s v="https://mpai.community/2021/08/14/mpai-standards/"/>
    <s v="validated"/>
    <x v="0"/>
  </r>
  <r>
    <n v="879"/>
    <s v="AIWT6-879"/>
    <s v="Trentino Salute 4.0: TREC+ "/>
    <s v="trec.trentinosalute.net"/>
    <s v="Andrea Nicolini _x000a_anicolini@fbk.eu"/>
    <s v="TreC + consolidates and puts into service the trials that have been tested in recent years in Trentino together with citizens and health professionals. Access to online health services is guaranteed by a single platform and a single app in which a constant exchange of data produced by patients and doctors flows and in which the level of care that is offered to citizens remains unchanged, constant and Safe._x000a_It integrates the innovative vision for the Artificial Intelligence of the future with the collaboration wiith FBK research center. The design and experimenting of the part of TreC + that wants to become increasingly intelligent and integrated with applications such as virtual coaches, predictive models, chatbots, etc., which use artificial intelligence has been made with FBK research center. The TreC + ecosystem is based on Open Source technologies and thanks to an open architectural model it is possible to connect proprietary tools and solutions while keeping the health data at the center of the system, rigorously kept in the APSS archives and under public control, so as to guarantee the citizen security, protection and full availability of data concerning him._x000a_Thanks to the system specifications, the solution developed by APSS is now reusable in other healthcare contexts (regional / provincial / ASL and hospitals). It can be integrated with the management systems in use at other regional healthcare companies (CUP, FSE, Payments, existing telemonitoring systems), thus activating a television service extended to the entire  population."/>
    <x v="2"/>
    <x v="12"/>
    <s v="ITH20"/>
    <s v="Provincia Autonoma di Trento"/>
    <x v="4"/>
    <x v="4"/>
    <x v="13"/>
    <x v="3"/>
    <x v="7"/>
    <m/>
    <x v="0"/>
    <x v="0"/>
    <x v="0"/>
    <x v="0"/>
    <s v="A-MLA"/>
    <m/>
    <m/>
    <m/>
    <m/>
    <s v="Minimal-risk"/>
    <s v=" 0 Confident"/>
    <m/>
    <m/>
    <m/>
    <x v="0"/>
    <x v="15"/>
    <x v="0"/>
    <m/>
    <m/>
    <s v="Yes"/>
    <s v="G2C"/>
    <s v="Historical Data"/>
    <s v="Dynamic Data"/>
    <s v="Public Services and engagement"/>
    <s v="Yes"/>
    <x v="7"/>
    <s v="Transformative / Disruptive"/>
    <s v="Improved Public Service"/>
    <m/>
    <m/>
    <s v="x"/>
    <s v="x"/>
    <m/>
    <s v="Open Government Capabilities"/>
    <b v="0"/>
    <m/>
    <m/>
    <m/>
    <m/>
    <m/>
    <m/>
    <m/>
    <s v="Open government capabilities"/>
    <s v="x"/>
    <m/>
    <m/>
    <s v="https://www.ufficiostampa.provincia.tn.it/Comunicati/Nuovo-portale-e-nuova-app-TreC"/>
    <s v="validated"/>
    <x v="0"/>
  </r>
  <r>
    <n v="880"/>
    <s v="AIWT6-880"/>
    <s v="DELIA: Crime Analysis for the next generation Predictive Policing"/>
    <s v="https://www.poliziadistato.it/statics/16/la-chiave-del-crimine.pdf_x000a_https://www.youtube.com/watch?v=DvpzULSfyOs"/>
    <s v="KeyCrime - keycrime@legalmail.it"/>
    <s v="With Keycrime, the software created by a policeman from the Milan police headquarters to analyze thefts and robberies committed in the city. Recently this has been trasformed in a new company with the same name and the software named Delia. Delia is a software from the KeyCrime company that supports police officers in crime prevention and enforcement operations. By analyzing thousands of data, the aim is to compare different crimes to determine which ones were committed by the same person or by the same group of people. Software has been tested in production in Italy by the State Police in Milan, to combat the phenomenon of robberies."/>
    <x v="1"/>
    <x v="12"/>
    <s v="ITC4C"/>
    <s v="Polizia di Stato - Questura di Milano"/>
    <x v="1"/>
    <x v="5"/>
    <x v="24"/>
    <x v="1"/>
    <x v="7"/>
    <m/>
    <x v="4"/>
    <x v="7"/>
    <x v="0"/>
    <x v="0"/>
    <s v="B-LGA"/>
    <s v="6-LawEnforcement"/>
    <s v="6e-LawEnforcement-predictcrime"/>
    <m/>
    <m/>
    <s v="High-risk"/>
    <s v=" 0 Confident"/>
    <m/>
    <m/>
    <m/>
    <x v="3"/>
    <x v="7"/>
    <x v="0"/>
    <m/>
    <m/>
    <s v="Yes"/>
    <s v="G2G"/>
    <s v="Historical Data"/>
    <s v="Historical Data"/>
    <s v="Smart city"/>
    <m/>
    <x v="0"/>
    <s v="Transformative / Disruptive"/>
    <b v="0"/>
    <m/>
    <m/>
    <m/>
    <m/>
    <m/>
    <s v="Improved Administration Efficency"/>
    <s v="Improved Administrative Efficiency"/>
    <m/>
    <m/>
    <m/>
    <s v="x"/>
    <m/>
    <m/>
    <m/>
    <b v="0"/>
    <m/>
    <m/>
    <m/>
    <s v="https://milano.corriere.it/notizie/cronaca/18_aprile_10/milano-programma-anti-rapine-diventa-startup-sicurezza-a355ba22-3c81-11e8-87b2-a646d975b0f5.shtml"/>
    <s v="validated"/>
    <x v="0"/>
  </r>
  <r>
    <n v="882"/>
    <s v="AIWT6-882"/>
    <s v="Seamless Flow: facial recognition of airport passengers"/>
    <s v="https://www.vision-box.com/"/>
    <s v="Ana Filipa Silva_x000a_https://www.linkedin.com/company/vision-box/"/>
    <s v="Seamless FloW is a technology produced by the Portuguese company Vision Box used at many airports – including Fiumicino, Malpensa and Linate. The aim is the management of passengers' digital identities and automatic recognition through a biometric identification (facial recognition)._x000a_The recognition takes place through IoT tools that acquire the image of the passenger's face together with the passport and ticket data. These data are then correlated with each other and kept for the entire stay of the passenger at the airport, who will no longer have to show documents._x000a_The system makes use of dedicated access gates, with cameras and facial recognition software to identify passengers in this way."/>
    <x v="1"/>
    <x v="12"/>
    <s v="IT"/>
    <s v="SEA Milano (Malpensa &amp; Fiumicino Management)"/>
    <x v="3"/>
    <x v="5"/>
    <x v="24"/>
    <x v="1"/>
    <x v="7"/>
    <m/>
    <x v="5"/>
    <x v="6"/>
    <x v="1"/>
    <x v="0"/>
    <s v="A-MLA"/>
    <s v="1-Biometrics"/>
    <s v="1-Biometrics"/>
    <m/>
    <m/>
    <s v="High-risk"/>
    <s v=" 0 Confident"/>
    <m/>
    <m/>
    <s v="Computer Vision and Identity Recognition"/>
    <x v="3"/>
    <x v="8"/>
    <x v="0"/>
    <m/>
    <m/>
    <s v="Yes"/>
    <s v="G2G"/>
    <s v="Dynamic Data"/>
    <s v="Location Data"/>
    <s v="Smart city"/>
    <m/>
    <x v="0"/>
    <s v="Transformative / Disruptive"/>
    <b v="0"/>
    <m/>
    <m/>
    <m/>
    <m/>
    <m/>
    <s v="Improved Administration Efficency"/>
    <s v="Improved Administrative Efficiency"/>
    <m/>
    <s v="x"/>
    <s v="x"/>
    <m/>
    <m/>
    <m/>
    <m/>
    <b v="0"/>
    <m/>
    <m/>
    <m/>
    <s v="https://www.globallegalchronicle.com/italia/il-tar-conferma-alla-portoghese-vision-box-lappalto-per-i-sistemi-e-gates-negli-aeroporti-di-malpensa-e-linate/"/>
    <s v="validated"/>
    <x v="0"/>
  </r>
  <r>
    <n v="883"/>
    <s v="AIWT6-883"/>
    <s v="Shareart: measure the public's satisfaction in front of the works of art exhibited in museum"/>
    <s v="https://www.privacy-network.it/wp-content/uploads/2021/11/MET-P000-019.pdf"/>
    <s v="Giuseppe Marghella - ENEA Bologna"/>
    <s v="ShareArt is the monitoring system through which it would be possible to measure the public's satisfaction in front of the works of art exhibited in museums, tested by the Sustainability Department of Production and Territorial Systems of ENEA in collaboration with the Bologna Museums Institution. This software works through a camera that automatically detects the faces that look in the direction of the work and allows the system to acquire data concerning people and information related to their behavior during the observation of the work of art. Through the use of Big Data and convolutional neural networks, the system is able to correlate the data referable to the fruition of the works with those relating to the characteristics of people to infer useful information."/>
    <x v="0"/>
    <x v="12"/>
    <s v="IE"/>
    <s v="ENEA - Sustainability Department of Production and Territorial Systems "/>
    <x v="0"/>
    <x v="7"/>
    <x v="12"/>
    <x v="1"/>
    <x v="7"/>
    <m/>
    <x v="5"/>
    <x v="6"/>
    <x v="1"/>
    <x v="0"/>
    <s v="A-MLA"/>
    <m/>
    <m/>
    <s v="11-Culture"/>
    <m/>
    <s v="Limited-risk"/>
    <s v="-1 Minimal/Limited"/>
    <m/>
    <m/>
    <m/>
    <x v="0"/>
    <x v="1"/>
    <x v="0"/>
    <m/>
    <m/>
    <s v="Yes"/>
    <s v="G2C"/>
    <s v="Dynamic Data"/>
    <s v="Dynamic Data"/>
    <s v="Smart city"/>
    <m/>
    <x v="0"/>
    <s v="Transformative / Disruptive"/>
    <s v="Improved Public Service"/>
    <m/>
    <m/>
    <m/>
    <s v="x"/>
    <m/>
    <b v="0"/>
    <b v="0"/>
    <m/>
    <m/>
    <m/>
    <m/>
    <m/>
    <m/>
    <m/>
    <b v="0"/>
    <m/>
    <m/>
    <m/>
    <s v="https://www.ansa.it/osservatorio_intelligenza_artificiale/notizie/societa/2021/06/10/musei-shareart-monitora-comportamenti-ed-emozioni-pubblico_78b7a7e8-bcdc-4556-98da-7cf255b655c0.html"/>
    <s v="validated"/>
    <x v="0"/>
  </r>
  <r>
    <n v="884"/>
    <s v="AIWT6-884"/>
    <s v="Respondus:  assessment software for remote management of students (university)"/>
    <s v="https://studenticattolica.unicatt.it/studenti-Respondus%20_v9.pdf_x000a_https://www.youtube.com/watch?v=XuX8WoeAycs&amp;t=13s"/>
    <s v="Giuliano Pozza _x000a_giuliano.pozza@unicatt.it"/>
    <s v="Respondus is a proctoring software. Proctoring is a tool that allows you to control the student's device at exams or questions and to acquire data to decree whether that is copying or not._x000a_During use, proctoring allows you to control the student's device and acquire a whole set of data that allow the algorithm to decree whether the child is copying or not. Respondus captures images of the face and videos of test students, identifying and flagging moments when unusual and/or suspicious behavior is revealed by recording video and snapshots taken at regular intervals to track abnormal behavior."/>
    <x v="1"/>
    <x v="12"/>
    <s v="IT"/>
    <s v="Università Cattolica di Milano"/>
    <x v="2"/>
    <x v="9"/>
    <x v="32"/>
    <x v="1"/>
    <x v="7"/>
    <m/>
    <x v="5"/>
    <x v="6"/>
    <x v="1"/>
    <x v="0"/>
    <s v="A-MLA"/>
    <m/>
    <m/>
    <s v="15-VideoSurveillance"/>
    <s v="Focus directly natural persons"/>
    <s v="High-risk"/>
    <s v=" 0 Confident"/>
    <m/>
    <s v="yes"/>
    <m/>
    <x v="3"/>
    <x v="13"/>
    <x v="0"/>
    <m/>
    <m/>
    <s v="Yes"/>
    <s v="G2C"/>
    <s v="Dynamic Data"/>
    <s v="Dynamic Data"/>
    <s v="Smart city"/>
    <m/>
    <x v="0"/>
    <s v="Transformative / Disruptive"/>
    <s v="Improved Public Service"/>
    <m/>
    <m/>
    <m/>
    <s v="x"/>
    <m/>
    <b v="0"/>
    <b v="0"/>
    <m/>
    <m/>
    <m/>
    <m/>
    <m/>
    <m/>
    <m/>
    <b v="0"/>
    <m/>
    <m/>
    <m/>
    <s v="http://www.privacy-network.it/osservatorio/?s=09"/>
    <s v="validated"/>
    <x v="0"/>
  </r>
  <r>
    <n v="885"/>
    <s v="AIWT6-885"/>
    <s v="SARI (Automatic Image Recognition System)"/>
    <s v="https://www.poliziadistato.it/articolo/15557c52775a3724103220539"/>
    <s v="Tommaso Tafuri_x000a_tommaso.tafuri@interno.it"/>
    <s v="SARI (Automatic Image Recognition System) is a facial recognition software, in use at the Ministry of the Interior and Central Anti-Crime Directorate of the State Police since 2017. The software is produced and supplied to the Ministry by the company Parsec 3.26 S.r.l._x000a_The SARI system consists of two components: SARI Enterprise and SARI Real-Time. The first component aims to facilitate the search and identification of people, starting from images of the face already in possession of the Police database. The second is a facial recognition software, which thanks to the use of cameras can recognize people on a watch-list in real time."/>
    <x v="0"/>
    <x v="12"/>
    <s v="IT"/>
    <s v="Ministero Interno"/>
    <x v="0"/>
    <x v="5"/>
    <x v="24"/>
    <x v="1"/>
    <x v="5"/>
    <m/>
    <x v="5"/>
    <x v="6"/>
    <x v="1"/>
    <x v="0"/>
    <s v="A-MLA"/>
    <s v="1-Biometrics"/>
    <s v="1-Biometrics"/>
    <m/>
    <m/>
    <s v="High-risk"/>
    <s v=" 0 Confident"/>
    <m/>
    <s v="yes"/>
    <s v="Computer Vision and Identity Recognition"/>
    <x v="3"/>
    <x v="8"/>
    <x v="0"/>
    <m/>
    <m/>
    <s v="Yes"/>
    <s v="G2G"/>
    <s v="Dynamic Data"/>
    <s v="Location Data"/>
    <s v="Smart city"/>
    <m/>
    <x v="0"/>
    <s v="Transformative / Disruptive"/>
    <b v="0"/>
    <m/>
    <m/>
    <m/>
    <m/>
    <m/>
    <s v="Improved Administration Efficency"/>
    <s v="Improved Administrative Efficiency"/>
    <m/>
    <s v="x"/>
    <m/>
    <s v="x"/>
    <m/>
    <m/>
    <m/>
    <b v="0"/>
    <m/>
    <m/>
    <m/>
    <s v="https://www.privacy-network.it/osservatorio/sari/#1609329358169-37006cf1-d21e"/>
    <s v="validated"/>
    <x v="0"/>
  </r>
  <r>
    <n v="886"/>
    <s v="AIWT6-886"/>
    <s v="EU-JAV European Joint Action on Vaccination"/>
    <s v="https://eu-jav.com/"/>
    <s v="Caterina Rizzo _x000a_caterina1.rizzo@opbg.net"/>
    <s v="The vaccine conversation monitoring platform was, in this initial phase of the project, developed in three languages: Italian, French and Spanish._x000a_The platform, accessible via credentials, monitors information flows from Twitter, Reddit, Wikipedia and Google Trends in real time. The platform allows the collection, analysis, aggregation and display of data extracted from different sources. This is possible thanks to the construction of the platform on three different levels (layers): the Data layer, the Analysis layer and the Visualization layer._x000a_The Data layer constantly collects raw data from the web and social media, pre-processes them through an initial screening and an initial cleaning of the raw data, obtained through the relative Application Programmer Interface, API: Twitter API, Reddit API, Google Trends API. To collect the data, keyword filters were used, created and validated through a structured framework, on the basis of recurrence and relevance criteria (6)._x000a_The Analysis layer has the function of analyzing the processed and cleaned data through the generation of graphs, thus making the extracted data understandable and relating them to each other. The processes that allow the geolocalization of tweets take place on this layer, and two processes based on machine learning algorithms: Influencer analysis and Early-signal detection:_x000a_Influencer analysis makes it possible to identify the most influential and most active users in the conversation about vaccines on Twitter, with the aim of monitoring the crucial &quot;nodes&quot; of the communities involved, both in vaccine-friendly communities and in the no vax community;_x000a_Early-signal detection allows the interception of users who use new hashtags, therefore users new to the topic of vaccines. The hashtag (created by inserting the # key in front of the desired word or phrase, for example, #vaccini or #iononmivaccino) is a tool that serves as a thematic aggregator on some social networks and was introduced by Twitter as a keyword signal and to draw users' attention to some particular words or themes._x000a_Finally, the Visualization layer allows the visualization of the results, makes the extrapolated information understandable and communicates it in a simple but representative way, in order to understand the displayed data more easily."/>
    <x v="1"/>
    <x v="12"/>
    <s v="IT"/>
    <s v="ISS- ITALY Istituto Superiore di Sanità"/>
    <x v="1"/>
    <x v="5"/>
    <x v="24"/>
    <x v="1"/>
    <x v="7"/>
    <m/>
    <x v="0"/>
    <x v="0"/>
    <x v="0"/>
    <x v="0"/>
    <s v="A-MLA"/>
    <m/>
    <m/>
    <m/>
    <m/>
    <s v="Minimal-risk"/>
    <s v="-1 Minimal/Limited"/>
    <m/>
    <m/>
    <m/>
    <x v="3"/>
    <x v="11"/>
    <x v="0"/>
    <m/>
    <m/>
    <s v="Yes"/>
    <s v="G2G"/>
    <s v="Historical Data"/>
    <s v="Historical Data"/>
    <s v="Business intelligence"/>
    <m/>
    <x v="0"/>
    <s v="Transformative / Disruptive"/>
    <b v="0"/>
    <m/>
    <m/>
    <m/>
    <m/>
    <m/>
    <s v="Improved Administration Efficency"/>
    <s v="Improved Administrative Efficiency"/>
    <m/>
    <m/>
    <s v="x"/>
    <m/>
    <m/>
    <m/>
    <m/>
    <b v="0"/>
    <m/>
    <m/>
    <m/>
    <s v="https://www.epicentro.iss.it/ben/2021/2/conversazioni-vaccini-web-social-network"/>
    <s v="validated"/>
    <x v="0"/>
  </r>
  <r>
    <n v="887"/>
    <s v="AIWT6-887"/>
    <s v="CLIP (Contrastive Language–Image Pre-training) for Italian"/>
    <s v="https://huggingface.co/spaces/clip-italian/clip-italian-demo"/>
    <s v="Giuseppe Attanasio (https://github.com/g8a9)"/>
    <s v="In this project propose the first CLIP model trained on Italian data, that in this context can be considered a low resource language. Using a few techniques, we have been able to fine-tune a SOTA Italian CLIP model with only 1.4 million training samples. Italian CLIP model is built upon the pre-trained Italian BERT model provided by dbmdz and the OpenAI vision transformer."/>
    <x v="0"/>
    <x v="12"/>
    <s v="IT"/>
    <s v="Politecnico of Turin"/>
    <x v="2"/>
    <x v="1"/>
    <x v="2"/>
    <x v="3"/>
    <x v="7"/>
    <m/>
    <x v="0"/>
    <x v="0"/>
    <x v="0"/>
    <x v="0"/>
    <s v="A-MLA"/>
    <m/>
    <m/>
    <m/>
    <m/>
    <s v="Minimal-risk"/>
    <s v=" 0 Confident"/>
    <m/>
    <m/>
    <m/>
    <x v="0"/>
    <x v="6"/>
    <x v="0"/>
    <s v="Yes"/>
    <m/>
    <s v="Yes"/>
    <s v="G2C"/>
    <s v="Dynamic Data"/>
    <s v="Historical Data"/>
    <s v="Data access and reuse"/>
    <m/>
    <x v="0"/>
    <s v="Transformative / Disruptive"/>
    <s v="Improved Public Service"/>
    <m/>
    <m/>
    <m/>
    <s v="x"/>
    <m/>
    <b v="0"/>
    <b v="0"/>
    <m/>
    <m/>
    <m/>
    <m/>
    <m/>
    <m/>
    <m/>
    <b v="0"/>
    <m/>
    <m/>
    <m/>
    <s v="https://poliflash.polito.it/ricerca_e_innovazione/clip_italian_un_nuovo_modello_di_ai_per_collegare_immagini_e_testi_in_italiano"/>
    <s v="validated"/>
    <x v="0"/>
  </r>
  <r>
    <n v="888"/>
    <s v="AIWT6-888"/>
    <s v="iBorderCtrl: Virtual Policeman"/>
    <s v="https://www.iborderctrl.eu/"/>
    <s v="EUROPEAN DYNAMICS_x000a_info@eurodyn.com"/>
    <s v="iBorderCtrl (Intelligent Portable Control System) is an innovative project that aims to enable faster and thorough border control for third country nationals crossing the land borders of EU Member States (MS), with technologies that adopt the future development of the Schengen Border Management.  iBorderCtrl includes software and hardware technologies ranging from portable readers and scanners, various emerging and novel subsystems for automatic controls, highly reliable wireless networking for mobile controls, and secure backend storage and processing. One of the main goals of the project is to design and implement a comprehensive system that adopts mobility concepts and consists of a two-stage-procedure, designed to reduce cost and time spent per traveller at the border crossing station. iBorderCtrl also focuses on the land border crossing points: road, walkway, train stations. It addresses the better facilitation of thorough checking required for third country nationals that intend to cross EU borders."/>
    <x v="1"/>
    <x v="2"/>
    <s v="BE"/>
    <s v="European Dynamics"/>
    <x v="8"/>
    <x v="1"/>
    <x v="2"/>
    <x v="0"/>
    <x v="2"/>
    <m/>
    <x v="4"/>
    <x v="5"/>
    <x v="0"/>
    <x v="0"/>
    <s v="B-LGA"/>
    <m/>
    <m/>
    <m/>
    <s v="Focus directly natural persons"/>
    <s v="Limited-risk"/>
    <s v=" 0 Confident"/>
    <m/>
    <m/>
    <m/>
    <x v="3"/>
    <x v="11"/>
    <x v="0"/>
    <s v="Yes"/>
    <m/>
    <m/>
    <s v="G2C"/>
    <s v="Dynamic Data"/>
    <s v="Dynamic Data"/>
    <s v="Smart city"/>
    <m/>
    <x v="0"/>
    <s v="Transformative / Disruptive"/>
    <s v="Improved Public Service"/>
    <m/>
    <m/>
    <m/>
    <s v="x"/>
    <m/>
    <b v="0"/>
    <b v="0"/>
    <m/>
    <m/>
    <m/>
    <m/>
    <m/>
    <m/>
    <m/>
    <b v="0"/>
    <m/>
    <m/>
    <m/>
    <s v="https://theintercept.com/2019/07/26/europe-border-control-ai-lie-detector/"/>
    <s v="validated"/>
    <x v="0"/>
  </r>
  <r>
    <n v="914"/>
    <s v="AIWT6-914"/>
    <s v="TrueBee (Digital forensics and blockchain tech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x v="1"/>
    <x v="12"/>
    <s v="IT"/>
    <s v="University of Trento"/>
    <x v="8"/>
    <x v="1"/>
    <x v="2"/>
    <x v="3"/>
    <x v="7"/>
    <m/>
    <x v="0"/>
    <x v="0"/>
    <x v="0"/>
    <x v="0"/>
    <s v="A-MLA"/>
    <s v="6-LawEnforcement"/>
    <s v="6a-LawEnforcement-riskassess_np"/>
    <m/>
    <m/>
    <s v="Limited-risk"/>
    <s v="-1 Minimal/Limited"/>
    <m/>
    <m/>
    <m/>
    <x v="2"/>
    <x v="9"/>
    <x v="0"/>
    <s v="Yes"/>
    <m/>
    <m/>
    <s v="G2C"/>
    <s v="Dynamic Data"/>
    <s v="Dynamic Data"/>
    <s v="Smart city"/>
    <m/>
    <x v="0"/>
    <s v="Organizational / Sustained Change"/>
    <s v="Improved Public Service"/>
    <m/>
    <m/>
    <s v="x"/>
    <m/>
    <m/>
    <b v="0"/>
    <b v="0"/>
    <m/>
    <m/>
    <m/>
    <m/>
    <m/>
    <m/>
    <m/>
    <b v="0"/>
    <m/>
    <m/>
    <m/>
    <s v="https://www.ladige.it/tecnologia/2021/12/21/ecco-come-smascherare-le-foto-false-sui-social-un-progetto-all-universita-di-trento-1.3087750"/>
    <s v="validated"/>
    <x v="0"/>
  </r>
  <r>
    <n v="889"/>
    <s v="AIWT6-889"/>
    <s v="TrueBee (Digital forensics and blockchain technology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x v="1"/>
    <x v="12"/>
    <s v="IT"/>
    <s v="University of Trento"/>
    <x v="2"/>
    <x v="1"/>
    <x v="2"/>
    <x v="3"/>
    <x v="7"/>
    <m/>
    <x v="0"/>
    <x v="0"/>
    <x v="0"/>
    <x v="0"/>
    <s v="A-MLA"/>
    <m/>
    <m/>
    <m/>
    <m/>
    <s v="Minimal-risk"/>
    <m/>
    <m/>
    <m/>
    <m/>
    <x v="5"/>
    <x v="17"/>
    <x v="1"/>
    <s v="No"/>
    <s v="No"/>
    <m/>
    <s v="G2C"/>
    <s v="Dynamic Data"/>
    <s v="Dynamic Data"/>
    <s v="Smart city"/>
    <m/>
    <x v="0"/>
    <s v="Organizational / Sustained Change"/>
    <b v="0"/>
    <m/>
    <m/>
    <m/>
    <m/>
    <m/>
    <s v="Open Government Capabilities"/>
    <b v="0"/>
    <m/>
    <m/>
    <m/>
    <m/>
    <m/>
    <m/>
    <m/>
    <s v="Open government capabilities"/>
    <s v="x"/>
    <m/>
    <m/>
    <s v="https://www.ladige.it/tecnologia/2021/12/21/ecco-come-smascherare-le-foto-false-sui-social-un-progetto-all-universita-di-trento-1.3087750"/>
    <s v="validated"/>
    <x v="0"/>
  </r>
  <r>
    <n v="890"/>
    <s v="AIWT6-890"/>
    <s v="NUMEL.AI A communication tool_x000a_for neurological disorders"/>
    <s v="https://numel.ai/"/>
    <s v="info@numel.ai"/>
    <s v="Numel AI-based viewer creates an immersive Augmented Reality experience for doctors and patients_x000a_Patients have a better view of their condition by looking at themselves with a special lens. It allows to explore the disorder and how it has evolved during time by directly using medical imaging and other patient data (load up MR images directly from your healthcare system CD)_x000a_It use patient medical imaging data to automatically generate their 3D model and display it on their body in real-time with AR. _x000a_Doctors and patients can use it directly or register and save data in the cloud for a more convenient exploration _x000a_Keywords:  Medical Imaging Import, Body Tracking, Augmented Reality 3D Rendering, Artificial Intelligence for Disorder Identification, Scalable API-Based Cloud Platform, Easily Extensible"/>
    <x v="0"/>
    <x v="12"/>
    <s v="IT"/>
    <s v="National Research Center - Italy (CNR)"/>
    <x v="2"/>
    <x v="4"/>
    <x v="21"/>
    <x v="3"/>
    <x v="7"/>
    <m/>
    <x v="5"/>
    <x v="6"/>
    <x v="1"/>
    <x v="0"/>
    <s v="A-MLA"/>
    <m/>
    <m/>
    <s v="12-ClinicalUse"/>
    <m/>
    <s v="High-risk"/>
    <s v=" 0 Confident"/>
    <m/>
    <m/>
    <m/>
    <x v="0"/>
    <x v="1"/>
    <x v="0"/>
    <m/>
    <m/>
    <m/>
    <s v="G2C"/>
    <s v="Dynamic Data"/>
    <s v="Streaming Data"/>
    <s v="Public Services and engagement"/>
    <m/>
    <x v="0"/>
    <s v="Transformative / Disruptive"/>
    <s v="Improved Public Service"/>
    <m/>
    <s v="x"/>
    <m/>
    <s v="x"/>
    <m/>
    <b v="0"/>
    <b v="0"/>
    <m/>
    <m/>
    <m/>
    <m/>
    <m/>
    <m/>
    <m/>
    <b v="0"/>
    <m/>
    <m/>
    <m/>
    <s v="https://numel.ai/"/>
    <s v="validated"/>
    <x v="0"/>
  </r>
  <r>
    <n v="891"/>
    <s v="AIWT6-891"/>
    <s v="AI4WC-AI technology for inventory optimization for ENEL"/>
    <s v="https://static.spindox.it/wp-content/uploads/2022/01/20220124-CS-Enel-chooses-Spindox-for-AI4WC.pdf"/>
    <s v="mrusso@sprianocommunication.com"/>
    <s v="ENEL (state-owned Public Utility for Energy) has started with SPINDOX (System Integrator) the implementation of a _x000a_decision support system for the optimization of the inventory management of energy generation plants. The project is named Artificial Intelligence for Working Capital (AI4WC). The system will use algorithms from a decision intelligence platform, designed by Spindox. The Machine Learning and Mathematical Optimization _x000a_algorithms are developed by the company. The core of the project is the inventory optimization of the spare parts of the plants, which has the purpose of keeping the working capital under control by optimizing the quantities in stock and those to be reordered in compliance with the service quality levels._x000a_Enel asked to identify the best reordering policy for spare parts in stock and the values of the specific parameters being able to automatically classify the level of criticality of the materials. The system will be realized for Thermo and Renewable plants (Wind, Solar, Hydro)"/>
    <x v="0"/>
    <x v="12"/>
    <s v="IT"/>
    <s v="ENEL and SPINDOX"/>
    <x v="6"/>
    <x v="3"/>
    <x v="33"/>
    <x v="6"/>
    <x v="12"/>
    <m/>
    <x v="0"/>
    <x v="0"/>
    <x v="1"/>
    <x v="0"/>
    <s v="A-MLA"/>
    <m/>
    <m/>
    <m/>
    <m/>
    <s v="Minimal-risk"/>
    <s v=" 0 Confident"/>
    <m/>
    <m/>
    <m/>
    <x v="2"/>
    <x v="9"/>
    <x v="0"/>
    <m/>
    <m/>
    <m/>
    <s v="G2G"/>
    <s v="Historical Data"/>
    <s v="Historical Data"/>
    <s v="Business intelligence"/>
    <m/>
    <x v="0"/>
    <s v="Organizational / Sustained Change"/>
    <b v="0"/>
    <m/>
    <m/>
    <m/>
    <m/>
    <m/>
    <s v="Improved Administration Efficency"/>
    <s v="Improved Administrative Efficiency"/>
    <m/>
    <m/>
    <s v="x"/>
    <m/>
    <m/>
    <m/>
    <m/>
    <b v="0"/>
    <m/>
    <m/>
    <m/>
    <s v="https://www.datamanager.it/2022/01/enel-sceglie-la-tecnologia-ublique-di-spindox-per-lottimizzazione-delle-scorte/"/>
    <s v="validated"/>
    <x v="1"/>
  </r>
  <r>
    <n v="899"/>
    <s v="AIWT6-899"/>
    <s v="MIREL - Mining and reasoning with legal text"/>
    <s v="https://www.mirelproject.eu/"/>
    <s v="mirel_coord@uni.lu"/>
    <s v="The MIREL project will create an international and inter-sectorial network to define a formal framework and to develop tools for MIning and REasoning with Legal texts, with the aim of translating these legal texts into formal representations that can be used for querying norms, compliance checking, and decision support._x000a_MIREL addresses both conceptual challenges, such as the role of legal interpretation in mining and reasoning, and computational challenges, such as the handling of big legal data, and the complexity of regulatory compliance. It bridges the gap between the community working on legal ontologies and NLP parsers and the community working on reasoning methods and formal logic. Moreover, it is the first project of its kind to involve industrial partners in the future development of innovative products and services in legal reasoning and their deployment in the market._x000a_MIREL promotes mobility and staff exchange between SMEs to academies in order to create an inter-continental interdisciplinary consortium in Law and Artificial Intelligence areas including Natural Language Processing, Computational Ontologies, Argumentation, and Logic &amp; Reasoning."/>
    <x v="1"/>
    <x v="20"/>
    <s v="LU"/>
    <s v="University of Luxembourg"/>
    <x v="2"/>
    <x v="1"/>
    <x v="2"/>
    <x v="4"/>
    <x v="6"/>
    <n v="2018"/>
    <x v="1"/>
    <x v="1"/>
    <x v="1"/>
    <x v="6"/>
    <s v="A-MLA"/>
    <s v="8-Justice"/>
    <s v="8-Justice"/>
    <m/>
    <m/>
    <s v="High-risk"/>
    <s v="-2 High/Limited"/>
    <m/>
    <m/>
    <m/>
    <x v="0"/>
    <x v="6"/>
    <x v="0"/>
    <m/>
    <m/>
    <m/>
    <s v="G2G"/>
    <s v="Historical Data"/>
    <s v="Historical Data"/>
    <s v="Process digitalisation"/>
    <m/>
    <x v="0"/>
    <s v="Organizational / Sustained Change"/>
    <b v="0"/>
    <m/>
    <m/>
    <m/>
    <m/>
    <m/>
    <s v="Improved Administration Efficency"/>
    <s v="Improved Administrative Efficiency"/>
    <m/>
    <m/>
    <s v="x"/>
    <m/>
    <m/>
    <m/>
    <m/>
    <b v="0"/>
    <m/>
    <m/>
    <m/>
    <s v="https://www.mirelproject.eu/"/>
    <s v="validated"/>
    <x v="0"/>
  </r>
  <r>
    <n v="892"/>
    <s v="AIWT6-892"/>
    <s v="AI Robort Judge for small claims in Estonia"/>
    <s v="https://aastaraamat.riigikohus.ee/en/artificial-intelligence-a-substitute-or-supporter-of-judges/"/>
    <s v="siim.sikkut@mkm.ee_x000a_ +372 625 6309"/>
    <s v="The project want to implement a “robot judge” that could adjudicate small claims disputes of less than €7,000 (about $8,000). Officials hope the system can clear a backlog of cases for judges and court clerks. The project is in its early phases and a pilot started in 2019 focusing on contract disputes. In concept, the two parties will upload documents and other relevant information, and the AI will issue a decision that can be appealed to a human judge. Many details are still to be worked out. Velsberg says the system might have to be adjusted after feedback from lawyers and judges."/>
    <x v="0"/>
    <x v="3"/>
    <s v="EE"/>
    <s v="Estonian Ministry of Justice"/>
    <x v="0"/>
    <x v="5"/>
    <x v="22"/>
    <x v="4"/>
    <x v="2"/>
    <m/>
    <x v="1"/>
    <x v="5"/>
    <x v="0"/>
    <x v="0"/>
    <s v="B-LGA"/>
    <s v="8-Justice"/>
    <s v="8-Justice"/>
    <m/>
    <m/>
    <s v="High-risk"/>
    <s v=" 0 Confident"/>
    <m/>
    <m/>
    <m/>
    <x v="3"/>
    <x v="7"/>
    <x v="0"/>
    <s v="No"/>
    <s v="No"/>
    <s v="No"/>
    <s v="G2C"/>
    <s v="Dynamic Data"/>
    <s v="Streaming Data"/>
    <s v="Public Services and engagement"/>
    <m/>
    <x v="0"/>
    <s v="Transformative / Disruptive"/>
    <s v="Improved Public Service"/>
    <s v="x"/>
    <m/>
    <m/>
    <s v="x"/>
    <m/>
    <s v="Open Government Capabilities"/>
    <b v="0"/>
    <m/>
    <m/>
    <m/>
    <m/>
    <m/>
    <m/>
    <m/>
    <s v="Open government capabilities"/>
    <s v="x"/>
    <m/>
    <m/>
    <s v="https://www.wired.com/story/can-ai-be-fair-judge-court-estonia-thinks-so/"/>
    <s v="validated"/>
    <x v="0"/>
  </r>
  <r>
    <n v="900"/>
    <s v="AIWT6-900"/>
    <s v="Predictive maintenance for wind farms"/>
    <s v="https://www.aimonitoring.net/"/>
    <s v="info@aimonitoring.net"/>
    <s v="A service to minimize the damage suffered in the company by the downtime of a windpower machine and better manage the efficiency of the production process. This purpose is achieved thanks to software system for predictive maintenance based on machine learning algorithms. The benefit by planning interventions and developing targeted solutions; which on the one hand reduce costs and downtime, on the other have a positive impact on the quality of the production system"/>
    <x v="0"/>
    <x v="12"/>
    <s v="IT"/>
    <s v="Terna Spa"/>
    <x v="3"/>
    <x v="3"/>
    <x v="33"/>
    <x v="1"/>
    <x v="6"/>
    <m/>
    <x v="0"/>
    <x v="0"/>
    <x v="0"/>
    <x v="0"/>
    <s v="A-MLA"/>
    <m/>
    <m/>
    <m/>
    <m/>
    <s v="Minimal-risk"/>
    <s v=" 0 Confident"/>
    <m/>
    <m/>
    <m/>
    <x v="3"/>
    <x v="7"/>
    <x v="0"/>
    <m/>
    <m/>
    <m/>
    <s v="G2G"/>
    <s v="Dynamic Data"/>
    <s v="Historical Data"/>
    <m/>
    <m/>
    <x v="0"/>
    <s v="Incremental / Technical Change"/>
    <b v="0"/>
    <m/>
    <m/>
    <m/>
    <m/>
    <m/>
    <s v="Improved Administration Efficency"/>
    <s v="Improved Administrative Efficiency"/>
    <m/>
    <m/>
    <m/>
    <s v="x"/>
    <s v="x"/>
    <m/>
    <m/>
    <b v="0"/>
    <m/>
    <m/>
    <m/>
    <s v="https://www.aimonitoring.net/"/>
    <s v="validated"/>
    <x v="0"/>
  </r>
  <r>
    <n v="893"/>
    <s v="AIWT6-893"/>
    <s v="Sidekick - Digital therapeutic program offers users personalised programs"/>
    <s v="https://sidekickhealth.com/solution/"/>
    <s v="info@sidekickhealth.com"/>
    <s v="The digital therapeutic program offers users personalised programs, advice, and helps keep them motivated through making lifestyle changes. By using a blend of artificial intelligence and gamification, the digital therapeutic program recommends lifestyle changes and encourages patients to reach them by offering rewards for positive choices. Patients have access to disease-specific resources like recipes, health education videos, and guidance on coping skills. Reminders ensure that users adhere to their medication schedule if applicable. In 2020, Sidekick won the eHealth Award, which recognises startups developing digital healthcare solutions."/>
    <x v="0"/>
    <x v="29"/>
    <s v="IS"/>
    <s v="Sidekick ltd"/>
    <x v="3"/>
    <x v="4"/>
    <x v="21"/>
    <x v="1"/>
    <x v="0"/>
    <m/>
    <x v="0"/>
    <x v="0"/>
    <x v="1"/>
    <x v="0"/>
    <s v="A-MLA"/>
    <m/>
    <m/>
    <m/>
    <s v="Focus directly natural persons"/>
    <s v="Limited-risk"/>
    <s v=" 0 Confident"/>
    <m/>
    <m/>
    <m/>
    <x v="0"/>
    <x v="0"/>
    <x v="0"/>
    <m/>
    <m/>
    <m/>
    <s v="G2C"/>
    <s v="Dynamic Data"/>
    <s v="Historical Data"/>
    <m/>
    <m/>
    <x v="0"/>
    <s v="Incremental / Technical Change"/>
    <s v="Improved Public Service"/>
    <s v="x"/>
    <s v="x"/>
    <m/>
    <s v="x"/>
    <m/>
    <b v="0"/>
    <b v="0"/>
    <m/>
    <m/>
    <m/>
    <m/>
    <m/>
    <m/>
    <m/>
    <b v="0"/>
    <m/>
    <m/>
    <m/>
    <s v="https://www.oncedaily.co/sidekick-uses-gamification-to-encourage-positive-health-changes/"/>
    <s v="validated"/>
    <x v="1"/>
  </r>
  <r>
    <n v="894"/>
    <s v="AIWT6-894"/>
    <s v="Mindletic: mental gym for emotional balance"/>
    <s v="https://www.mindletic.com/"/>
    <s v="info@mindletic.com"/>
    <s v="The Mindletic system analyses anonymous &amp; aggregated emotional well-being data at the company level, compares it with global trends, offers data-driven advice, and paired with our professionals’ insights, predicts costly employee imbalance."/>
    <x v="0"/>
    <x v="30"/>
    <s v="LI"/>
    <s v="Mindletic ltd"/>
    <x v="3"/>
    <x v="4"/>
    <x v="21"/>
    <x v="1"/>
    <x v="0"/>
    <m/>
    <x v="0"/>
    <x v="0"/>
    <x v="1"/>
    <x v="0"/>
    <s v="A-MLA"/>
    <m/>
    <m/>
    <m/>
    <s v="Focus directly natural persons"/>
    <s v="Limited-risk"/>
    <s v=" 0 Confident"/>
    <m/>
    <m/>
    <m/>
    <x v="0"/>
    <x v="0"/>
    <x v="0"/>
    <m/>
    <m/>
    <m/>
    <s v="G2C"/>
    <s v="Dynamic Data"/>
    <s v="Historical Data"/>
    <m/>
    <m/>
    <x v="0"/>
    <s v="Incremental / Technical Change"/>
    <s v="Improved Public Service"/>
    <s v="x"/>
    <s v="x"/>
    <m/>
    <s v="x"/>
    <m/>
    <b v="0"/>
    <b v="0"/>
    <m/>
    <m/>
    <m/>
    <m/>
    <m/>
    <m/>
    <m/>
    <b v="0"/>
    <m/>
    <m/>
    <m/>
    <s v="https://www.startuplithuania.com/news/startup-of-the-week-mindletic/"/>
    <s v="validated"/>
    <x v="1"/>
  </r>
  <r>
    <n v="895"/>
    <s v="AIWT6-895"/>
    <s v="CapAI: methodology to audit AI "/>
    <s v="https://papers.ssrn.com/sol3/papers.cfm?abstract_id=4064091"/>
    <s v="Luciano Floridi_x000a_University of Oxford - Oxford Internet Institute; University of Bologna- Department of Legal Studies"/>
    <s v="capAI is a conformity assessment procedure for AI systems, to provide an independent, comparable, quantifiable, and accountable assessment of AI systems that conforms with the proposed AIA regulation. By building on the AIA, capAI provides organisations with practical guidance on how high-level ethics principles can be translated into verifiable criteria that help shape the design, development, deployment and use of ethical AI. The main purpose of capAI is to serve as a governance tool that ensures and demonstrates that the development and operation of an AI system are trustworthy – i.e., legally compliant, ethically sound, and technically robust – and thus conform to the AIA."/>
    <x v="1"/>
    <x v="10"/>
    <s v="UK"/>
    <s v="University of Oxford - Oxford Internet Institute"/>
    <x v="2"/>
    <x v="1"/>
    <x v="54"/>
    <x v="1"/>
    <x v="12"/>
    <m/>
    <x v="6"/>
    <x v="8"/>
    <x v="0"/>
    <x v="0"/>
    <m/>
    <m/>
    <m/>
    <m/>
    <m/>
    <s v="Minimal-risk"/>
    <s v=" 0 Confident"/>
    <m/>
    <m/>
    <m/>
    <x v="2"/>
    <x v="18"/>
    <x v="0"/>
    <s v="Yes"/>
    <s v="Yes"/>
    <s v="Yes"/>
    <s v="G2G"/>
    <s v="Dynamic Data"/>
    <m/>
    <m/>
    <m/>
    <x v="0"/>
    <s v="Organizational / Sustained Change"/>
    <m/>
    <m/>
    <m/>
    <m/>
    <m/>
    <m/>
    <m/>
    <m/>
    <m/>
    <m/>
    <m/>
    <s v="x"/>
    <s v="x"/>
    <m/>
    <m/>
    <m/>
    <s v="x"/>
    <m/>
    <m/>
    <s v="https://www.sbs.ox.ac.uk/news/new-research-will-help-protect-society-unethical-ai"/>
    <s v="validated"/>
    <x v="1"/>
  </r>
  <r>
    <n v="896"/>
    <s v="AIWT6-896"/>
    <s v="Aerorozvidka: areas as surveillance, situational awareness, automated control with drones"/>
    <s v="https://aerorozvidka.xyz/"/>
    <s v="Yaroslav Honchar (info@aerorozvidka.xyz)"/>
    <s v="Main purpose of the organization is to assist the defense and security forces of Ukraine in developing capabilities in such areas as surveillance, improving situational awareness, implementing automated control, developing innovative IT solutions, performing tasks in cyberspace, other technical expertise, and achieving conditions to meet and protect scientific, economic, creative, educational, social, environmental and other interests of its members and society. In its early days, the unit used commercial surveillance drones, but its team of engineers, software designers and drone enthusiasts later developed their own designs. They built a range of surveillance drones, as well as large 1.5-metre eight-rotor machines capable of dropping bombs and rocket-propelled anti-tank grenades, and created a system called Delta, a network of sensors along the frontlines that fed into a digital map so commanders could see enemy movements as they happened. It now uses the Starlink satellite system"/>
    <x v="0"/>
    <x v="31"/>
    <s v="UA"/>
    <s v="Aerorozvidka NGO"/>
    <x v="6"/>
    <x v="6"/>
    <x v="41"/>
    <x v="3"/>
    <x v="12"/>
    <m/>
    <x v="5"/>
    <x v="6"/>
    <x v="1"/>
    <x v="0"/>
    <s v="A-MLA"/>
    <m/>
    <m/>
    <s v="15-VideoSurveillance"/>
    <s v="Output that could produce physical damages to natural persons"/>
    <s v="High-risk"/>
    <s v=" 0 Confident"/>
    <m/>
    <m/>
    <m/>
    <x v="3"/>
    <x v="8"/>
    <x v="0"/>
    <m/>
    <m/>
    <m/>
    <s v="G2C"/>
    <s v="Dynamic Data"/>
    <s v="Location Data"/>
    <m/>
    <m/>
    <x v="0"/>
    <s v="Transformative / Disruptive"/>
    <m/>
    <s v="x"/>
    <s v="x"/>
    <m/>
    <s v="x"/>
    <m/>
    <m/>
    <m/>
    <m/>
    <m/>
    <m/>
    <m/>
    <m/>
    <m/>
    <m/>
    <m/>
    <s v="x"/>
    <m/>
    <m/>
    <s v="https://www.theguardian.com/world/2022/mar/28/the-drone-operators-who-halted-the-russian-armoured-vehicles-heading-for-kyiv"/>
    <s v="validated"/>
    <x v="1"/>
  </r>
  <r>
    <n v="897"/>
    <s v="AIWT6-897"/>
    <s v="Ithaca: AI system for reconstruct portions of missing or damaged old inscriptions"/>
    <s v="https://www.nature.com/articles/s41586-022-04448-z"/>
    <s v="Thea Sommerschield_x000a_https://theasommerschield.it/"/>
    <s v="Without assistance, Ithaca was able to restore texts with 62 percent accuracy; determine a text’s geographic origins 71 percent of the time; and date texts to within 30 years from when it was written, according to the study. Historians working without benefit of the program could restore texts with only 25 percent accuracy. But when historians supplemented data from the A.I. system and added it to their own work, historical accuracy increased to 72 percent."/>
    <x v="1"/>
    <x v="28"/>
    <s v="EL"/>
    <s v="Ca' Foscari Università di Venezia"/>
    <x v="2"/>
    <x v="7"/>
    <x v="12"/>
    <x v="4"/>
    <x v="12"/>
    <m/>
    <x v="0"/>
    <x v="0"/>
    <x v="1"/>
    <x v="0"/>
    <s v="A-MLA"/>
    <m/>
    <m/>
    <m/>
    <m/>
    <s v="Minimal-risk"/>
    <s v=" 0 Confident"/>
    <m/>
    <m/>
    <m/>
    <x v="3"/>
    <x v="8"/>
    <x v="0"/>
    <s v="Yes"/>
    <m/>
    <m/>
    <s v="G2C"/>
    <s v="Historical Data"/>
    <s v="Dynamic Data"/>
    <m/>
    <m/>
    <x v="0"/>
    <s v="Transformative / Disruptive"/>
    <m/>
    <m/>
    <s v="x"/>
    <s v="x"/>
    <m/>
    <m/>
    <m/>
    <m/>
    <m/>
    <m/>
    <m/>
    <m/>
    <m/>
    <m/>
    <m/>
    <m/>
    <s v="x"/>
    <m/>
    <m/>
    <s v="https://www.smithsonianmag.com/smart-news/a-new-ai-can-help-historians-decipher-damaged-ancient-greek-texts-180979736/"/>
    <s v="validated"/>
    <x v="1"/>
  </r>
  <r>
    <n v="898"/>
    <s v="AIWT6-898"/>
    <s v="Pompei Robot Dog "/>
    <s v="https://www.washingtonpost.com/world/2022/03/31/pompeii-robot-dog-patrol-boston-dynamics/"/>
    <s v="Gabriel Zuchtriegel_x000a_Smart@POMPEI"/>
    <s v="The robot, which with a slight stretch of the imagination resembles a four-legged dog, is called Spot. It was developed by the technology firm Boston Dynamics and is equipped with an autonomous, laser-based scanner and a color camera with a 360-degree field of vision. The goal is for Spot to walk around Pompeii autonomously, across bricks and dirt, at night and during the day, to monitor existing buildings for structural weaknesses and to assess the progress of restoration work and search digs, especially in areas that could be dangerous to humans"/>
    <x v="1"/>
    <x v="12"/>
    <s v="IT"/>
    <s v="Pompeii Archaeological Park"/>
    <x v="2"/>
    <x v="7"/>
    <x v="12"/>
    <x v="4"/>
    <x v="12"/>
    <m/>
    <x v="3"/>
    <x v="3"/>
    <x v="1"/>
    <x v="0"/>
    <s v="A-MLA"/>
    <m/>
    <m/>
    <m/>
    <s v="Use critical realtime data"/>
    <s v="Limited-risk"/>
    <s v=" 0 Confident"/>
    <m/>
    <m/>
    <m/>
    <x v="3"/>
    <x v="8"/>
    <x v="0"/>
    <s v="Yes"/>
    <m/>
    <m/>
    <s v="G2G"/>
    <s v="Dynamic Data"/>
    <s v="Location Data"/>
    <m/>
    <m/>
    <x v="0"/>
    <s v="Transformative / Disruptive"/>
    <m/>
    <m/>
    <m/>
    <m/>
    <m/>
    <m/>
    <m/>
    <m/>
    <m/>
    <m/>
    <m/>
    <s v="x"/>
    <m/>
    <m/>
    <m/>
    <m/>
    <m/>
    <m/>
    <m/>
    <s v="https://www.forbes.com/sites/rebeccahughes/2022/03/29/at-pompeii-a-robot-dog-is-helping-guard-and-protect-the-ruins/"/>
    <s v="validated"/>
    <x v="1"/>
  </r>
  <r>
    <n v="913"/>
    <s v="AIWT6-913"/>
    <s v="AI for Ethically Responsible Big Open Data (ETAPAS Case 1)"/>
    <s v="https://www.etapasproject.eu/usecases/post-1/"/>
    <m/>
    <s v="Identification of possible ethical issues/risks and impacts and propose mitigation actions and recommendations in relation to the big data analysis and publication procedure of anonymized open datasets in line with the legal framework, including the GDPR. The target data are from the NoiPA system that provides HR shared services to around 100 Italian central and local public administrations through the NoiPA digital platform, used by 2.2 mln civil servants._x000a_The NoiPA platform [NoiPA] a series of open datasets that are created through additional elaboration and analysis of data stored in the platform that collects, enhances, and analyses data from NoiPA. The published data covers:_x000a_-Administered personnel and Administrations (methods of salaries crediting, bodies organizational structures)_x000a_-Working relationship (personnel classification, contracts, reasons for hiring of work relationships, etc) _x000a_-Economic treatment (deduction detail per dependent family member, tax deductions, family allowances, etc). The sensitivity of the data exposed on the platform requires high standards of privacy protection. AI could enable, notably through the combination of information from different datasets, the (re)identification of personal information even in anonymized and aggregated datasets. Dataset can hide biased or discriminatory characteristics arising from, for instance, erroneous sampling, variables capturing sensitive background characteristics and the use of proxies. "/>
    <x v="1"/>
    <x v="12"/>
    <s v="IT"/>
    <s v="Ministero Economia e Finanze"/>
    <x v="0"/>
    <x v="3"/>
    <x v="6"/>
    <x v="4"/>
    <x v="12"/>
    <m/>
    <x v="0"/>
    <x v="0"/>
    <x v="0"/>
    <x v="0"/>
    <s v="A-MLA"/>
    <m/>
    <m/>
    <m/>
    <m/>
    <s v="Minimal-risk"/>
    <s v=" 0 Confident"/>
    <m/>
    <m/>
    <m/>
    <x v="2"/>
    <x v="18"/>
    <x v="0"/>
    <m/>
    <m/>
    <m/>
    <s v="G2G"/>
    <s v="Dynamic Data"/>
    <s v="Historical Data"/>
    <m/>
    <m/>
    <x v="0"/>
    <m/>
    <m/>
    <m/>
    <m/>
    <m/>
    <m/>
    <m/>
    <m/>
    <m/>
    <m/>
    <m/>
    <m/>
    <s v="x"/>
    <s v="x"/>
    <m/>
    <m/>
    <m/>
    <s v="x"/>
    <m/>
    <m/>
    <m/>
    <s v="created"/>
    <x v="1"/>
  </r>
  <r>
    <n v="10001"/>
    <s v="IPSO-10001"/>
    <s v="Nidi Gratis: Public Service for Free Nursery "/>
    <s v="https://nidigratis.blockchainregionelombardia.it/"/>
    <s v="supporto@blockchainregionelombardia.it"/>
    <s v="A public service, using blockchain technologies, which offers families from deprived backgrounds free access to childcare for children up to the age of 3."/>
    <x v="2"/>
    <x v="12"/>
    <s v="IT"/>
    <s v="Regione Lombardia"/>
    <x v="9"/>
    <x v="0"/>
    <x v="8"/>
    <x v="5"/>
    <x v="2"/>
    <m/>
    <x v="6"/>
    <x v="14"/>
    <x v="0"/>
    <x v="0"/>
    <m/>
    <m/>
    <m/>
    <m/>
    <m/>
    <m/>
    <m/>
    <m/>
    <m/>
    <m/>
    <x v="0"/>
    <x v="19"/>
    <x v="1"/>
    <s v="No"/>
    <s v="No"/>
    <s v="Yes"/>
    <s v="G2C"/>
    <m/>
    <m/>
    <s v="Disintermediation and decentralised networks"/>
    <m/>
    <x v="0"/>
    <m/>
    <s v="Improved Public Services"/>
    <m/>
    <s v="x"/>
    <m/>
    <s v="x"/>
    <m/>
    <s v="Open Government Capabilities"/>
    <b v="0"/>
    <m/>
    <m/>
    <m/>
    <m/>
    <m/>
    <m/>
    <m/>
    <s v="Open government capabilities"/>
    <s v="x"/>
    <m/>
    <m/>
    <s v="Open Innovation Regione Lombardia"/>
    <s v="validated"/>
    <x v="0"/>
  </r>
  <r>
    <n v="10002"/>
    <s v="IPSO-10002"/>
    <s v="Lombardia supply chain traceability system"/>
    <s v="https://filiera.blockchainregionelombardia.it/"/>
    <s v="supporto@blockchainregionelombardia.it"/>
    <s v="The experiment &quot;Blockchain applied to the traceability of food of animal origin&quot; was born within the Triennial Strategic Program for Research, Innovation and Technology Transfer approved by the Lombardy Region, which provides driving initiatives for the development of the Lombard system, including also the use of frontier ICT such as Blockchain."/>
    <x v="2"/>
    <x v="12"/>
    <s v="IT"/>
    <s v="Regione Lombardia"/>
    <x v="9"/>
    <x v="3"/>
    <x v="4"/>
    <x v="4"/>
    <x v="2"/>
    <m/>
    <x v="6"/>
    <x v="14"/>
    <x v="0"/>
    <x v="0"/>
    <m/>
    <m/>
    <m/>
    <m/>
    <m/>
    <m/>
    <m/>
    <m/>
    <m/>
    <m/>
    <x v="0"/>
    <x v="20"/>
    <x v="1"/>
    <s v="No"/>
    <s v="No"/>
    <s v="Yes"/>
    <s v="G2C"/>
    <s v="Dynamic Data"/>
    <s v="Dynamic Data"/>
    <s v="Tracking of goods, supply chain, iot"/>
    <m/>
    <x v="0"/>
    <m/>
    <s v="Improved Public Service"/>
    <m/>
    <m/>
    <m/>
    <s v="x"/>
    <m/>
    <s v="Open Government Capabilities"/>
    <b v="0"/>
    <m/>
    <m/>
    <m/>
    <m/>
    <m/>
    <m/>
    <m/>
    <s v="Open government capabilities"/>
    <s v="x"/>
    <m/>
    <m/>
    <s v="Open Innovation Regione Lombardia"/>
    <s v="validated"/>
    <x v="0"/>
  </r>
  <r>
    <n v="10003"/>
    <s v="IPSO-10003"/>
    <s v="Lombardia Chatbot Coronavirus"/>
    <s v="https://www.openinnovation.regione.lombardia.it/it/b/572/covidregioneattivachatbotsusintomieinformazioni"/>
    <m/>
    <s v="Recognize the symptoms associated with Coronavirus and receive information on the correct behaviors to be adopted: this is the goal of the new tool that since March 7 the Lombardy Region has made available to everyone on its portal. It is an automatic info-chat, or Chatbot . It allows you to access a guided path which, based on the selected symptoms, leads to the choice of the most correct actions to take , based on the guidelines of the Ministry of Health and of the international bodies responsible for managing the emergency. A tool within everyone's reach, made available by the Regional Company for Innovation and Purchasing ( ARIA SpA .) Making use of the expertise ofa team of researchers, doctors and health professionals who daily provide their support to citizens through the Paginemediche.it platform  . The contents of the answers provided via Chatbot are verified by the Lombardy Region and AREU (Regional Emergency Emergency Company). The service was immediately aroused great interest, with very high access numbers : 6,800 users chose it on the institutional portal of the Lombardy Region, 1,600 users exploited it starting from the pages of their Health Record, 770 users from the portal dedicated to the Agency regional press."/>
    <x v="2"/>
    <x v="12"/>
    <s v="IT"/>
    <s v="Regione Lombardia"/>
    <x v="4"/>
    <x v="4"/>
    <x v="13"/>
    <x v="1"/>
    <x v="7"/>
    <m/>
    <x v="0"/>
    <x v="0"/>
    <x v="0"/>
    <x v="0"/>
    <s v="A-MLA"/>
    <m/>
    <m/>
    <m/>
    <m/>
    <s v="Minimal-risk"/>
    <s v=" 0 Confident"/>
    <m/>
    <m/>
    <m/>
    <x v="0"/>
    <x v="1"/>
    <x v="0"/>
    <s v="Large"/>
    <s v="No"/>
    <s v="No"/>
    <s v="G2C"/>
    <s v="Dynamic Data"/>
    <s v="Dynamic Data"/>
    <s v="Chatbot"/>
    <m/>
    <x v="0"/>
    <s v="Incremental / Technical Change"/>
    <s v="Improved Public Service"/>
    <m/>
    <s v="x"/>
    <m/>
    <m/>
    <m/>
    <b v="0"/>
    <b v="0"/>
    <m/>
    <m/>
    <m/>
    <m/>
    <m/>
    <m/>
    <m/>
    <b v="0"/>
    <m/>
    <m/>
    <m/>
    <s v="IPSO DB"/>
    <s v="validated"/>
    <x v="0"/>
  </r>
  <r>
    <n v="19001"/>
    <s v="IPSO-19001"/>
    <s v="Project PININ: agri-food products tracking throughout the whole supply chain"/>
    <s v="https://www.csipiemonte.it/en/project/pinin"/>
    <s v="CSI Piemonte tel. +39.011.3168111_x000a_international@csi.it"/>
    <s v="The project aims to build a distributed and decentralized infrastructure based on blockchain for agri-food products tracking throughout the whole supply chain. CSI is one of the partner, together with the University of Turin and Consoft Sistemi._x000a__x000a_Currently, the automated traceability data collection systems adopted by agri-food companies are different and not homogeneous. There are many applications that penalize the supply chain efficiency, the traced data accuracy and the individual user experience. Users who are forced to use different sites or apps manually inputting the product lot code."/>
    <x v="0"/>
    <x v="12"/>
    <s v="IT"/>
    <s v="CSI Piemonte _x000a_(Inhouse ICT of Regione Piemonte - Italy)"/>
    <x v="9"/>
    <x v="3"/>
    <x v="4"/>
    <x v="3"/>
    <x v="1"/>
    <n v="2022"/>
    <x v="6"/>
    <x v="14"/>
    <x v="0"/>
    <x v="0"/>
    <m/>
    <m/>
    <m/>
    <m/>
    <m/>
    <m/>
    <m/>
    <m/>
    <m/>
    <m/>
    <x v="0"/>
    <x v="20"/>
    <x v="1"/>
    <s v="No"/>
    <s v="No"/>
    <s v="No"/>
    <s v="G2B"/>
    <m/>
    <m/>
    <s v="Tracking of goods, supply chain, iot"/>
    <m/>
    <x v="0"/>
    <s v="Incremental / Technical Change"/>
    <s v="Improved Public Service"/>
    <m/>
    <s v="x"/>
    <s v="x"/>
    <s v="x"/>
    <s v="x"/>
    <s v="Open Government Capabilities"/>
    <b v="0"/>
    <m/>
    <m/>
    <m/>
    <m/>
    <m/>
    <m/>
    <m/>
    <s v="Open government capabilities"/>
    <s v="x"/>
    <m/>
    <m/>
    <s v="www.csipiemonte.it"/>
    <s v="validated"/>
    <x v="0"/>
  </r>
  <r>
    <n v="19002"/>
    <s v="IPSO-19002"/>
    <s v="BLINC: BLockchain INclusive for digital Citizenships"/>
    <s v="https://www.csipiemonte.it/en/project/blinc"/>
    <s v="CSI Piemonte tel. +39.011.3168111_x000a_international@csi.it"/>
    <s v="The project aims to create a virtual document wallet that contains self-generated certificates together with documents generated by private and public services with which the immigrant comes into contact. The wallet will be designed mainly for mobile use and, at the same time, accessible from any other networked device.  Another fundamental aspect will be the granular management of privacy, not intended as a discriminating index, but as an opportunity to collect traces that will allow immigrants to accelerate their social inclusion, certifications that encourage hospitality by private individuals free of charge or in shared apartments."/>
    <x v="1"/>
    <x v="12"/>
    <s v="IT"/>
    <s v="CSI Piemonte _x000a_(Inhouse ICT of Regione Piemonte - Italy)"/>
    <x v="9"/>
    <x v="1"/>
    <x v="2"/>
    <x v="4"/>
    <x v="5"/>
    <n v="2019"/>
    <x v="7"/>
    <x v="14"/>
    <x v="0"/>
    <x v="0"/>
    <m/>
    <m/>
    <m/>
    <m/>
    <m/>
    <m/>
    <m/>
    <m/>
    <m/>
    <m/>
    <x v="3"/>
    <x v="21"/>
    <x v="1"/>
    <s v="Yes"/>
    <s v="No"/>
    <s v="No"/>
    <s v="G2C"/>
    <m/>
    <m/>
    <s v="Process digitalisation"/>
    <m/>
    <x v="0"/>
    <s v="Transformative / Disruptive"/>
    <s v="Improved Public Service"/>
    <m/>
    <s v="x"/>
    <s v="x"/>
    <s v="x"/>
    <s v="x"/>
    <s v="Open Government Capabilities"/>
    <b v="0"/>
    <m/>
    <m/>
    <m/>
    <m/>
    <m/>
    <m/>
    <m/>
    <s v="Open government capabilities"/>
    <s v="x"/>
    <m/>
    <m/>
    <s v="www.csipiemonte.it"/>
    <s v="validated"/>
    <x v="0"/>
  </r>
  <r>
    <n v="30005"/>
    <s v="IPSO-30005"/>
    <s v="Data &amp; Analytics Framework (ex DAF now PDND)"/>
    <s v="https://teamdigitale.governo.it/en/projects/daf.htm"/>
    <m/>
    <s v="The Data &amp; Analytics Framework (DAF) has the goal of improving and simplifying the interoperability and exchange of data between Public Administrations, promoting and improving the management and usage of Open Data, optimizing activities of analysis and knowledge generation."/>
    <x v="0"/>
    <x v="12"/>
    <s v="IT"/>
    <s v="Agenzia per l'Italia Digitale"/>
    <x v="1"/>
    <x v="1"/>
    <x v="26"/>
    <x v="4"/>
    <x v="0"/>
    <m/>
    <x v="6"/>
    <x v="14"/>
    <x v="0"/>
    <x v="0"/>
    <m/>
    <m/>
    <m/>
    <m/>
    <m/>
    <m/>
    <m/>
    <m/>
    <m/>
    <m/>
    <x v="4"/>
    <x v="16"/>
    <x v="2"/>
    <m/>
    <s v="No"/>
    <s v="Yes"/>
    <m/>
    <m/>
    <m/>
    <s v="Process digitalisation"/>
    <m/>
    <x v="0"/>
    <m/>
    <s v="Improved Public Service"/>
    <m/>
    <m/>
    <m/>
    <s v="x"/>
    <m/>
    <b v="0"/>
    <b v="0"/>
    <m/>
    <m/>
    <m/>
    <m/>
    <m/>
    <m/>
    <m/>
    <b v="0"/>
    <m/>
    <m/>
    <m/>
    <s v="IPSO DB"/>
    <s v="validated"/>
    <x v="1"/>
  </r>
  <r>
    <n v="40001"/>
    <s v="IPSO-40001"/>
    <s v="Blockcerts academic credentials"/>
    <s v="https://newsbook.com.mt/en/malta-first-to-introduce-blockcerts-for-academic-credentials/"/>
    <m/>
    <s v="In October 2017, the Maltese government has launched a project that develops academic credentials verification using blockchain technology. The Ministry for Education and Employment (MEDE) of Malta decided to use the Blockcerts open standard for management of academic records. Blockcerts provides all aspects of the value chain: creation, issuing, viewing, and verification of the certificates, and uses blockchain technology as the infrastructure. The Proof of Concept was initiated to create a verifiable proof of education for citizens."/>
    <x v="0"/>
    <x v="21"/>
    <s v="MT"/>
    <s v="Ministry for Education and Employment"/>
    <x v="0"/>
    <x v="9"/>
    <x v="2"/>
    <x v="4"/>
    <x v="5"/>
    <m/>
    <x v="6"/>
    <x v="14"/>
    <x v="0"/>
    <x v="0"/>
    <m/>
    <m/>
    <m/>
    <m/>
    <m/>
    <m/>
    <m/>
    <m/>
    <m/>
    <m/>
    <x v="3"/>
    <x v="21"/>
    <x v="1"/>
    <s v="No"/>
    <s v="Yes"/>
    <s v="Yes"/>
    <s v="G2C"/>
    <m/>
    <m/>
    <s v="Disintermediation and decentralised networks"/>
    <m/>
    <x v="0"/>
    <m/>
    <s v="Improved Public Service"/>
    <m/>
    <m/>
    <m/>
    <s v="x"/>
    <s v="x"/>
    <s v="Open Government Capabilities"/>
    <b v="0"/>
    <m/>
    <m/>
    <m/>
    <m/>
    <m/>
    <m/>
    <m/>
    <s v="Open government capabilities"/>
    <s v="x"/>
    <m/>
    <m/>
    <s v="Blockchain for digital government - An assessment of pioneering implementations in public services"/>
    <s v="validated"/>
    <x v="0"/>
  </r>
  <r>
    <n v="40002"/>
    <s v="IPSO-40002"/>
    <s v="The Land Registry in the blockchain - testbed"/>
    <s v="http://chromaway.com/solutions"/>
    <s v="info@chromaway.com"/>
    <s v="In real estate the value at stake is high, highlighting the importance of security and transparency of property transactions. Currently, transaction settlement in real estate is slow, costly and exposed to various business risks, including contested property deeds. This project attempts to tackle both the distrust between parties in real estate transfers and the speed of transactions. The project was initiated in September 2016 by the Swedish Mapping, Cadaster and Land Registration Authority, Landshypotek Bank, SBAB, Telia, Chromaway and Kairos Future. The project was set-up to redefine real estate transactions and mortgage deeds."/>
    <x v="0"/>
    <x v="18"/>
    <s v="SE"/>
    <s v="Mapping, Cadaster and Land Registration Authority"/>
    <x v="0"/>
    <x v="1"/>
    <x v="2"/>
    <x v="4"/>
    <x v="6"/>
    <m/>
    <x v="6"/>
    <x v="14"/>
    <x v="0"/>
    <x v="0"/>
    <m/>
    <m/>
    <m/>
    <m/>
    <m/>
    <m/>
    <m/>
    <m/>
    <m/>
    <m/>
    <x v="3"/>
    <x v="22"/>
    <x v="1"/>
    <s v="No"/>
    <s v="No"/>
    <s v="No"/>
    <s v="G2C"/>
    <m/>
    <m/>
    <s v="Tracking of goods, supply chain, iot"/>
    <m/>
    <x v="0"/>
    <m/>
    <s v="Improved Public Service"/>
    <m/>
    <s v="x"/>
    <s v="x"/>
    <s v="x"/>
    <s v="x"/>
    <b v="0"/>
    <b v="0"/>
    <m/>
    <m/>
    <m/>
    <m/>
    <m/>
    <m/>
    <m/>
    <b v="0"/>
    <m/>
    <m/>
    <m/>
    <s v="Blockchain for digital government - An assessment of pioneering implementations in public services"/>
    <s v="validated"/>
    <x v="0"/>
  </r>
  <r>
    <n v="40003"/>
    <s v="IPSO-40003"/>
    <s v="uPort decentralised identity"/>
    <s v="https://www.uport.me/"/>
    <m/>
    <s v="The City of Zug has launched a government-issued identity on the Ethereum blockchain, called uPort. The aim of the project is to provide a trusted and self-reliant blockchain-based identity to authenticate for e-government services and share personal data with third parties. The project itself does not focus on developing public services that would use the blockchain-based identity. From the citizen's perspective the Uport service allows for a selective disclosure of specific information to particular companies or governmental institutions giving citizens a full control and de facto ownership over their personal data. uPort project has split into two new projects, Serto and Veramo, both of which carry on the mission of decentralizing the internet and returning control of data to individuals."/>
    <x v="3"/>
    <x v="27"/>
    <s v="CH"/>
    <s v="Municipality of Zug"/>
    <x v="4"/>
    <x v="1"/>
    <x v="2"/>
    <x v="3"/>
    <x v="5"/>
    <m/>
    <x v="6"/>
    <x v="14"/>
    <x v="0"/>
    <x v="0"/>
    <m/>
    <m/>
    <m/>
    <m/>
    <m/>
    <m/>
    <m/>
    <m/>
    <m/>
    <m/>
    <x v="0"/>
    <x v="23"/>
    <x v="1"/>
    <s v="Yes"/>
    <s v="No"/>
    <s v="Yes"/>
    <s v="G2C"/>
    <m/>
    <m/>
    <s v="Self-sovereign digital identity"/>
    <m/>
    <x v="0"/>
    <m/>
    <s v="Improved Public Service"/>
    <m/>
    <s v="x"/>
    <s v="x"/>
    <m/>
    <m/>
    <b v="0"/>
    <b v="0"/>
    <m/>
    <m/>
    <m/>
    <m/>
    <m/>
    <m/>
    <m/>
    <b v="0"/>
    <m/>
    <m/>
    <m/>
    <s v="Blockchain for digital government - An assessment of pioneering In developments in public services"/>
    <s v="validated"/>
    <x v="0"/>
  </r>
  <r>
    <n v="40004"/>
    <s v="IPSO-40004"/>
    <s v="Infrachain governance framework"/>
    <s v="https://digital-luxembourg.public.lu/initiatives/infrachain"/>
    <m/>
    <s v="Infrachain is a non-profit organisation, launched in November 2016 in Luxembourg. The aim of the organisation is to support the creation of independent and incorruptible nodes involved in the operation of blockchain instances. Infrachain develops a governance layer placed on top of existing and future permissioned blockchains. The Infrachain governance framework gives attention to privacy protection, cyber-security, law enforcement and business continuity to the same degree as centralized systems. The framework postulates a separation of service and network layers and the establishment of a reference blockchain infrastructure, composed of independent nodes, hosting different public and private services."/>
    <x v="0"/>
    <x v="20"/>
    <s v="LU"/>
    <s v="Infrachain"/>
    <x v="6"/>
    <x v="1"/>
    <x v="2"/>
    <x v="4"/>
    <x v="6"/>
    <m/>
    <x v="6"/>
    <x v="14"/>
    <x v="0"/>
    <x v="0"/>
    <m/>
    <m/>
    <m/>
    <m/>
    <m/>
    <m/>
    <m/>
    <m/>
    <m/>
    <m/>
    <x v="1"/>
    <x v="24"/>
    <x v="1"/>
    <s v="No"/>
    <s v="Yes"/>
    <s v="Yes"/>
    <s v="G2G"/>
    <m/>
    <m/>
    <s v="Governance and voting"/>
    <m/>
    <x v="0"/>
    <m/>
    <b v="0"/>
    <m/>
    <m/>
    <m/>
    <m/>
    <m/>
    <s v="Improved Administration Efficency"/>
    <s v="Improved Administrative Efficiency"/>
    <s v="x"/>
    <m/>
    <s v="x"/>
    <s v="x"/>
    <s v="x"/>
    <m/>
    <s v="x"/>
    <s v="Open government capabilities"/>
    <s v="x"/>
    <m/>
    <m/>
    <s v="Blockchain for digital government - An assessment of pioneering implementations in public services"/>
    <s v="validated"/>
    <x v="0"/>
  </r>
  <r>
    <n v="40005"/>
    <s v="IPSO-40005"/>
    <s v="Pension infrastructure"/>
    <s v="https://medium.com/@nathaliedrost/future-of-pensions-9115ebb7926c"/>
    <m/>
    <s v="The Pension Infrastructure (PI) is a complete community-based pension administration blockchain back-office. The aim of the project is to realize a more flexible and transparent pension administration system for citizens, while reducing significantly pension management costs. The project was initiated on the notion of the large similarities between blockchain payments and pension administration. In both systems actors have a personal balance and transactions between the balances occur."/>
    <x v="0"/>
    <x v="13"/>
    <s v="NL"/>
    <s v="APG"/>
    <x v="0"/>
    <x v="0"/>
    <x v="16"/>
    <x v="4"/>
    <x v="1"/>
    <m/>
    <x v="6"/>
    <x v="14"/>
    <x v="0"/>
    <x v="0"/>
    <m/>
    <m/>
    <m/>
    <m/>
    <m/>
    <m/>
    <m/>
    <m/>
    <m/>
    <m/>
    <x v="0"/>
    <x v="19"/>
    <x v="1"/>
    <s v="No"/>
    <s v="No"/>
    <s v="Yes"/>
    <s v="G2C"/>
    <m/>
    <m/>
    <s v="Process digitalisation"/>
    <m/>
    <x v="0"/>
    <m/>
    <s v="Improved Public Service"/>
    <m/>
    <s v="x"/>
    <s v="x"/>
    <s v="x"/>
    <m/>
    <b v="0"/>
    <b v="0"/>
    <m/>
    <m/>
    <m/>
    <m/>
    <m/>
    <m/>
    <m/>
    <b v="0"/>
    <m/>
    <m/>
    <m/>
    <s v="Blockchain for digital government - An assessment of pioneering implementations in public services"/>
    <s v="validated"/>
    <x v="0"/>
  </r>
  <r>
    <n v="40006"/>
    <s v="IPSO-40006"/>
    <s v="Stadjerspas smart vouchers"/>
    <s v="https://stadjerspas.nl/"/>
    <s v="stadjerspas@groningen.nl"/>
    <s v="Stadjerspas is a fully operable service which uses blockchain infrastructure to provide discounted services to low-income citizens of the Municipality of Groningen. Promotion of inclusivity in the city via a voucher system started in 1994. Up until 2013 vouchers were completely paper-based. In 2016 the voucher system in Groningen was moved to a blockchain, developed by DutchChain, a technology provider company. The core value-added of the blockchain-based system is the enhanced targeting of public money thanks to programmable money flows. Detailed spending conditions and eligibility criteria are programmed in the smart contract. Possible criteria include: detailed profiles of the beneficiaries and authorized providers, financial thresholds or usage limits. Smart vouchers can be used, for example, in sport clubs, cinemas or for subsidization of solar panels for home owners. From the municipality perspective Stadjerspas ensures that public money reserved for a specified purpose is spent exclusively on that purpose and targeted at a desired group of beneficiaries."/>
    <x v="3"/>
    <x v="13"/>
    <s v="NL"/>
    <s v="Municipality of Groningen"/>
    <x v="4"/>
    <x v="0"/>
    <x v="14"/>
    <x v="5"/>
    <x v="6"/>
    <m/>
    <x v="6"/>
    <x v="14"/>
    <x v="0"/>
    <x v="0"/>
    <m/>
    <m/>
    <m/>
    <m/>
    <m/>
    <m/>
    <m/>
    <m/>
    <m/>
    <m/>
    <x v="0"/>
    <x v="19"/>
    <x v="1"/>
    <s v="Yes"/>
    <s v="No"/>
    <s v="Yes"/>
    <s v="G2C"/>
    <m/>
    <m/>
    <s v="Disintermediation and decentralised networks"/>
    <m/>
    <x v="0"/>
    <m/>
    <s v="Improved Public Service"/>
    <m/>
    <s v="x"/>
    <s v="x"/>
    <s v="x"/>
    <m/>
    <b v="0"/>
    <b v="0"/>
    <m/>
    <m/>
    <m/>
    <m/>
    <m/>
    <m/>
    <m/>
    <b v="0"/>
    <m/>
    <m/>
    <m/>
    <s v="Blockchain for digital government - An assessment of pioneering implementations in public services"/>
    <s v="validated"/>
    <x v="0"/>
  </r>
  <r>
    <n v="50001"/>
    <s v="IPSO-50001"/>
    <s v="Blockchain pilot - Open Data notarization &amp; change protocol"/>
    <s v="https://digitales.wien.gv.at/en/vienna-blockchain/"/>
    <m/>
    <s v="In December 2017, the City of Vienna published a unique solution in Europe that secures public administration data with blockchain. Nearly 4,000 open data resources are already being notarized and are publishing clear identifiers on public blockchains. The solution will be extended to all open government data on data.gv.at and will be used throughout Austria. Notarization for data and documents will become a general service &quot;BLOCKSTEMPEL&quot; in cooperation with the Austrian Federal Computing Centre."/>
    <x v="3"/>
    <x v="0"/>
    <s v="AT"/>
    <s v="City of Vienna"/>
    <x v="4"/>
    <x v="1"/>
    <x v="2"/>
    <x v="5"/>
    <x v="5"/>
    <m/>
    <x v="6"/>
    <x v="14"/>
    <x v="0"/>
    <x v="0"/>
    <m/>
    <m/>
    <m/>
    <m/>
    <m/>
    <m/>
    <m/>
    <m/>
    <m/>
    <m/>
    <x v="3"/>
    <x v="22"/>
    <x v="1"/>
    <s v="No"/>
    <s v="No"/>
    <s v="Yes"/>
    <s v="G2G"/>
    <m/>
    <m/>
    <s v="Data notarisation"/>
    <m/>
    <x v="0"/>
    <m/>
    <b v="0"/>
    <m/>
    <m/>
    <m/>
    <m/>
    <m/>
    <s v="Improved Administration Efficency"/>
    <s v="Improved Administrative Efficiency"/>
    <m/>
    <m/>
    <s v="x"/>
    <s v="x"/>
    <m/>
    <s v="x"/>
    <s v="x"/>
    <s v="Open government capabilities"/>
    <s v="x"/>
    <m/>
    <m/>
    <s v="EU Blockchain Observatory and Forum - Initiatives Map"/>
    <s v="validated"/>
    <x v="0"/>
  </r>
  <r>
    <n v="50002"/>
    <s v="IPSO-50002"/>
    <s v="Blockchain pilot - Digital food voucher"/>
    <s v="https://bdlt.school/files/slides/talk-brigitte-lutz-blockchain-in-the-city-of-vienna-technology-of-an-innovative-administration.pdf"/>
    <m/>
    <s v="Employees of the City of Vienna (CoV) receive food tokens in their digital wallets instead of paper food vouche for each working day. These can be redeemed at contract locations that transfer the token to the CoV to receive the value. The idea of the proof of concept is to optimize the whole process.The Proof of Concept will be evaluated. In the following phases of the project the actual implementation and the broad roll-out could take place for about 20,000 City-Vienna employees"/>
    <x v="3"/>
    <x v="0"/>
    <s v="AT"/>
    <s v="City of Vienna"/>
    <x v="4"/>
    <x v="0"/>
    <x v="14"/>
    <x v="3"/>
    <x v="0"/>
    <m/>
    <x v="6"/>
    <x v="14"/>
    <x v="0"/>
    <x v="0"/>
    <m/>
    <m/>
    <m/>
    <m/>
    <m/>
    <m/>
    <m/>
    <m/>
    <m/>
    <m/>
    <x v="0"/>
    <x v="19"/>
    <x v="1"/>
    <s v="No"/>
    <s v="No"/>
    <s v="No"/>
    <s v="G2C"/>
    <m/>
    <m/>
    <s v="Process digitalisation"/>
    <m/>
    <x v="0"/>
    <m/>
    <s v="Improved Public Service"/>
    <m/>
    <s v="x"/>
    <s v="x"/>
    <s v="x"/>
    <m/>
    <b v="0"/>
    <b v="0"/>
    <m/>
    <m/>
    <m/>
    <m/>
    <m/>
    <m/>
    <m/>
    <b v="0"/>
    <m/>
    <m/>
    <m/>
    <s v="EU Blockchain Observatory and Forum - Initiatives Map"/>
    <s v="validated"/>
    <x v="0"/>
  </r>
  <r>
    <n v="50003"/>
    <s v="IPSO-50003"/>
    <s v="Austrian Federal Government's Finance Agency, Oesterreichische Kontrollbank"/>
    <s v="https://www.coindesk.com/markets/2018/09/27/austrian-government-to-notarize-13-billion-bond-auction-using-ethereum/"/>
    <m/>
    <s v="The Austrian government is to use the ethereum blockchain to notarize the auction of a government bond worth ¬1.15 billion, or around $1.3 billion. The Federal Government Finance Agency (OeBFA) has assigned banking giant Oesterreichische Kontrollbank (OeKB) to carry out the auction on its behalf. The bankâ€™s responsibilities will include deploying the notarisation service to authenticate auction transaction data and subsequently store it on the blockchain, the agency explained.â€œBlockchain technology offers great potential for increasing efficiency and ensuring the quality of bank processes. Therefore, we have been dealing with this topic intensively for some time now and have already tested several prototypes. Starting the real operation on behalf of OeBFA is a pleasing and logical next step.â€"/>
    <x v="0"/>
    <x v="0"/>
    <s v="AT"/>
    <s v="Finance Agency"/>
    <x v="0"/>
    <x v="3"/>
    <x v="1"/>
    <x v="3"/>
    <x v="1"/>
    <m/>
    <x v="6"/>
    <x v="14"/>
    <x v="0"/>
    <x v="0"/>
    <m/>
    <m/>
    <m/>
    <m/>
    <m/>
    <m/>
    <m/>
    <m/>
    <m/>
    <m/>
    <x v="3"/>
    <x v="22"/>
    <x v="1"/>
    <s v="No"/>
    <s v="No"/>
    <s v="No"/>
    <s v="G2G"/>
    <m/>
    <m/>
    <s v="Process digitalisation"/>
    <m/>
    <x v="0"/>
    <m/>
    <b v="0"/>
    <m/>
    <m/>
    <m/>
    <m/>
    <m/>
    <s v="Improved Administration Efficency"/>
    <s v="Improved Administrative Efficiency"/>
    <s v="x"/>
    <m/>
    <s v="x"/>
    <s v="x"/>
    <m/>
    <s v="x"/>
    <s v="x"/>
    <s v="Open government capabilities"/>
    <s v="x"/>
    <m/>
    <m/>
    <s v="EU Blockchain Observatory and Forum - Initiatives Map"/>
    <s v="validated"/>
    <x v="0"/>
  </r>
  <r>
    <n v="50004"/>
    <s v="IPSO-50004"/>
    <s v="BeSure - Demonstrability Service"/>
    <s v="https://medium.com/@cryptovnet/besure-a-realistic-blockchain-case-for-the-belgian-government-c5b8c62dff38"/>
    <m/>
    <s v="An analysis and PoC have been made for a demonstrability service. It generates long-term proofs that a digital document has been sent and that it has been received, without relying on central parties. Strong security &amp; privacy requirements were paramount. Offering strong evidence with legal value that certain actions happened or did not happen."/>
    <x v="0"/>
    <x v="2"/>
    <s v="BE"/>
    <s v="Smals Research"/>
    <x v="0"/>
    <x v="1"/>
    <x v="2"/>
    <x v="3"/>
    <x v="1"/>
    <m/>
    <x v="6"/>
    <x v="14"/>
    <x v="0"/>
    <x v="0"/>
    <m/>
    <m/>
    <m/>
    <m/>
    <m/>
    <m/>
    <m/>
    <m/>
    <m/>
    <m/>
    <x v="3"/>
    <x v="21"/>
    <x v="1"/>
    <s v="No"/>
    <s v="No"/>
    <s v="Yes"/>
    <s v="G2C"/>
    <m/>
    <m/>
    <s v="Data notarisation"/>
    <m/>
    <x v="0"/>
    <m/>
    <s v="Improved Public Service"/>
    <m/>
    <m/>
    <s v="x"/>
    <s v="x"/>
    <m/>
    <b v="0"/>
    <b v="0"/>
    <m/>
    <m/>
    <m/>
    <m/>
    <m/>
    <m/>
    <m/>
    <b v="0"/>
    <m/>
    <m/>
    <m/>
    <s v="EU Blockchain Observatory and Forum - Initiatives Map"/>
    <s v="validated"/>
    <x v="0"/>
  </r>
  <r>
    <n v="50005"/>
    <s v="IPSO-50005"/>
    <s v="FlowBikes"/>
    <s v="https://docplayer.nl/132223320-Flowbikes-in-production-today-first-blockchain-use-case.html"/>
    <m/>
    <s v="Rewarding children who go to school by foot/bike with tokens that are usable at the local fair or shops. Collaboration between local governement, school and Belfius Bank. Create a safer school environment. Guide children over the safest roads to school."/>
    <x v="3"/>
    <x v="2"/>
    <s v="BE"/>
    <s v="Belfius Bank &amp; Insurance"/>
    <x v="4"/>
    <x v="0"/>
    <x v="8"/>
    <x v="5"/>
    <x v="1"/>
    <m/>
    <x v="6"/>
    <x v="14"/>
    <x v="0"/>
    <x v="0"/>
    <m/>
    <m/>
    <m/>
    <m/>
    <m/>
    <m/>
    <m/>
    <m/>
    <m/>
    <m/>
    <x v="0"/>
    <x v="19"/>
    <x v="1"/>
    <s v="Yes"/>
    <s v="No"/>
    <s v="No"/>
    <s v="G2C"/>
    <m/>
    <m/>
    <s v="Reward systems"/>
    <m/>
    <x v="0"/>
    <m/>
    <s v="Improved Public Service"/>
    <m/>
    <s v="x"/>
    <s v="x"/>
    <s v="x"/>
    <s v="x"/>
    <b v="0"/>
    <b v="0"/>
    <m/>
    <m/>
    <m/>
    <m/>
    <m/>
    <m/>
    <m/>
    <b v="0"/>
    <m/>
    <m/>
    <m/>
    <s v="EU Blockchain Observatory and Forum - Initiatives Map"/>
    <s v="validated"/>
    <x v="0"/>
  </r>
  <r>
    <n v="50006"/>
    <s v="IPSO-50006"/>
    <s v="A digital talent profile for maximum development"/>
    <s v="https://antwerpen.digipolis.be/en/blog/Blockchain-projects-in-Antwerp"/>
    <m/>
    <s v="The city of Antwerp is using the digital talent profile using blockchain to collect all the childrens talents and passions. Children can therefore make their own decisions as to who they would like to share which talents with and for how long. The digital talent profile will be implemented in a number of schools in Antwerp within the context of A'REA 2020. A'REA 2020's global ambition is for children to be able to progress onto a professional career, based on their talents and passions."/>
    <x v="3"/>
    <x v="2"/>
    <s v="BE"/>
    <s v="Digipolis"/>
    <x v="4"/>
    <x v="9"/>
    <x v="8"/>
    <x v="5"/>
    <x v="1"/>
    <m/>
    <x v="6"/>
    <x v="14"/>
    <x v="0"/>
    <x v="0"/>
    <m/>
    <m/>
    <m/>
    <m/>
    <m/>
    <m/>
    <m/>
    <m/>
    <m/>
    <m/>
    <x v="3"/>
    <x v="21"/>
    <x v="1"/>
    <s v="No"/>
    <s v="No"/>
    <s v="No"/>
    <s v="G2C"/>
    <m/>
    <m/>
    <s v="Self-sovereign digital identity"/>
    <m/>
    <x v="0"/>
    <m/>
    <s v="Improved Public Service"/>
    <s v="x"/>
    <s v="x"/>
    <s v="x"/>
    <m/>
    <s v="x"/>
    <b v="0"/>
    <b v="0"/>
    <m/>
    <m/>
    <m/>
    <m/>
    <m/>
    <m/>
    <m/>
    <b v="0"/>
    <m/>
    <m/>
    <m/>
    <s v="EU Blockchain Observatory and Forum - Initiatives Map"/>
    <s v="validated"/>
    <x v="0"/>
  </r>
  <r>
    <n v="50007"/>
    <s v="IPSO-50007"/>
    <s v="Privacy engine Antwerp City Platform as a Service"/>
    <s v="https://antwerpen.digipolis.be/en/blog/Blockchain-projects-in-Antwerp"/>
    <m/>
    <s v="This ACPaaS Privacy engine uses blockchain technology. Its an innovative concept, whereby the engine functions as a gateway or middleware and subsequently protects all privacy-sensitive services and data.The Privacy engine ensures all privacy rules are respected and that applications satisfy the GDPR regulations. If a citizen grants his permission (i.e. consent), blockchain will guarantee the unaltered and irrefutable consent for the use of this data until the citizen withdraws his consent."/>
    <x v="3"/>
    <x v="2"/>
    <s v="BE"/>
    <s v="Digipolis"/>
    <x v="4"/>
    <x v="1"/>
    <x v="2"/>
    <x v="5"/>
    <x v="1"/>
    <m/>
    <x v="6"/>
    <x v="14"/>
    <x v="0"/>
    <x v="0"/>
    <m/>
    <m/>
    <m/>
    <m/>
    <m/>
    <m/>
    <m/>
    <m/>
    <m/>
    <m/>
    <x v="3"/>
    <x v="21"/>
    <x v="1"/>
    <s v="No"/>
    <s v="No"/>
    <s v="Yes"/>
    <s v="G2C"/>
    <m/>
    <m/>
    <s v="Self-sovereign digital identity"/>
    <m/>
    <x v="0"/>
    <m/>
    <s v="Improved Public Service"/>
    <m/>
    <s v="x"/>
    <s v="x"/>
    <s v="x"/>
    <s v="x"/>
    <s v="Open Government Capabilities"/>
    <b v="0"/>
    <m/>
    <m/>
    <m/>
    <m/>
    <m/>
    <m/>
    <m/>
    <s v="Open government capabilities"/>
    <s v="x"/>
    <m/>
    <m/>
    <s v="EU Blockchain Observatory and Forum - Initiatives Map"/>
    <s v="validated"/>
    <x v="0"/>
  </r>
  <r>
    <n v="50008"/>
    <s v="IPSO-50008"/>
    <s v="i-Voting"/>
    <s v="https://e-estonia.com/solutions/e-governance/i-voting"/>
    <m/>
    <s v="i-Voting is a unique solution that simply and conveniently helps to engage people in the governance process. In 2005, Estonia became the first country in the world to hold nation-wide elections using this method, and in 2007, it made headlines as the first country to use i-Voting in parliamentary elections. Internet voting, or i-Voting, is a system that allows voters to cast their ballots from any internet-connected computer anywhere in the world. Completely unrelated to the electronic voting systems used elsewhere, which involve costly and problematic machinery, the Estonian solution is simple, elegant and secure. During a designated pre-voting period, the voter logs onto the system using an ID-card or Mobile-ID, and casts a ballot. The voterâ€™s identity is removed from the ballot before it reaches the National Electoral Commission for counting, thereby ensuring anonymity. With any method of remote voting, including traditional postal ballots, the possibility of votes being forced or bought is a concern. Estoniaâ€™s solution was to allow voters to log on and vote as many times as they want during the pre-voting period. Since each vote cancels the last, a voter always has the option of changing his or her vote later. In the case of i-Voting, the cumulative time saved in the last Estonian elections was 11,000 working days."/>
    <x v="0"/>
    <x v="3"/>
    <s v="EE"/>
    <s v="E-Estonia"/>
    <x v="0"/>
    <x v="1"/>
    <x v="1"/>
    <x v="5"/>
    <x v="13"/>
    <m/>
    <x v="6"/>
    <x v="14"/>
    <x v="0"/>
    <x v="0"/>
    <m/>
    <m/>
    <m/>
    <m/>
    <m/>
    <m/>
    <m/>
    <m/>
    <m/>
    <m/>
    <x v="0"/>
    <x v="25"/>
    <x v="1"/>
    <s v="No"/>
    <s v="No"/>
    <s v="No"/>
    <s v="G2C"/>
    <m/>
    <m/>
    <s v="Governance and voting"/>
    <m/>
    <x v="0"/>
    <m/>
    <s v="Improved Public Service"/>
    <m/>
    <s v="x"/>
    <s v="x"/>
    <s v="x"/>
    <s v="x"/>
    <s v="Open Government Capabilities"/>
    <b v="0"/>
    <m/>
    <m/>
    <m/>
    <m/>
    <m/>
    <m/>
    <m/>
    <s v="Open government capabilities"/>
    <s v="x"/>
    <m/>
    <m/>
    <s v="EU Blockchain Observatory and Forum - Initiatives Map"/>
    <s v="validated"/>
    <x v="0"/>
  </r>
  <r>
    <n v="50010"/>
    <s v="IPSO-50010"/>
    <s v="Health Records"/>
    <s v="https://e-estonia.com/solutions/healthcare/"/>
    <m/>
    <s v="The Electronic Health Record (e-Health Record) is a nationwide system integrating data from Estonia’s different healthcare providers to create a common record every patient can access online. Functioning very much like a centralized, national database, the e-Health Record actually retrieves data as necessary from various providers, who may be using different systems, and presents it in a standard format via the e-Patient portal. A powerful tool for doctors that allows them to access a patient’s records easily from a single electronic file, doctors can read test results as they are entered, including image files such as X-rays even from remote hospitals. For assuring the integrity of retrieved electronic medical records as well as system access logs, the KSI blockchain technology is being used."/>
    <x v="0"/>
    <x v="3"/>
    <s v="EE"/>
    <s v="E-Estonia"/>
    <x v="0"/>
    <x v="4"/>
    <x v="13"/>
    <x v="5"/>
    <x v="0"/>
    <m/>
    <x v="6"/>
    <x v="14"/>
    <x v="0"/>
    <x v="0"/>
    <m/>
    <m/>
    <m/>
    <m/>
    <m/>
    <m/>
    <m/>
    <m/>
    <m/>
    <m/>
    <x v="0"/>
    <x v="15"/>
    <x v="1"/>
    <s v="No"/>
    <s v="No"/>
    <s v="Yes"/>
    <s v="G2C"/>
    <m/>
    <m/>
    <s v="Authentication"/>
    <m/>
    <x v="0"/>
    <m/>
    <s v="Improved Public Service"/>
    <m/>
    <s v="x"/>
    <s v="x"/>
    <s v="x"/>
    <s v="x"/>
    <s v="Open Government Capabilities"/>
    <b v="0"/>
    <m/>
    <m/>
    <m/>
    <m/>
    <m/>
    <m/>
    <m/>
    <s v="Open government capabilities"/>
    <s v="x"/>
    <m/>
    <m/>
    <s v="EU Blockchain Observatory and Forum - Initiatives Map"/>
    <s v="validated"/>
    <x v="0"/>
  </r>
  <r>
    <n v="50011"/>
    <s v="IPSO-50011"/>
    <s v="Blockchain-based Keyless Signature Infrastructure (KSI)"/>
    <s v="https://e-estonia.com/solutions/security-and-safety/"/>
    <m/>
    <s v="KSI is a blockchain technology designed in Estonia and used globally to make sure networks, systems and data are free of compromise, all while retaining 100% data privacy. A blockchain is a distributed public ledger a database with a set of pre-defined rules for how the ledger is appended by the distributed consensus of the participants in the system. Due to its widely witnessed property, blockchain technology makes it also impossible to change the data already on the blockchain. With KSI Blockchain deployed in Estonian government networks, history cannot be rewritten by anybody and the authenticity of the electronic data can be mathematically proven. It means that no-one â€“ not hackers, not system administrators, and not even government itself â€“ can manipulate the data and get away with that."/>
    <x v="0"/>
    <x v="3"/>
    <s v="EE"/>
    <s v="E-Estonia"/>
    <x v="0"/>
    <x v="1"/>
    <x v="26"/>
    <x v="5"/>
    <x v="13"/>
    <m/>
    <x v="6"/>
    <x v="14"/>
    <x v="0"/>
    <x v="0"/>
    <m/>
    <m/>
    <m/>
    <m/>
    <m/>
    <m/>
    <m/>
    <m/>
    <m/>
    <m/>
    <x v="3"/>
    <x v="21"/>
    <x v="1"/>
    <s v="No"/>
    <s v="No"/>
    <s v="Yes"/>
    <s v="G2C"/>
    <m/>
    <m/>
    <s v="Cybersecurity"/>
    <m/>
    <x v="0"/>
    <m/>
    <s v="Improved Public Service"/>
    <m/>
    <s v="x"/>
    <s v="x"/>
    <s v="x"/>
    <m/>
    <b v="0"/>
    <b v="0"/>
    <m/>
    <m/>
    <m/>
    <m/>
    <m/>
    <m/>
    <m/>
    <b v="0"/>
    <m/>
    <m/>
    <m/>
    <s v="EU Blockchain Observatory and Forum - Initiatives Map"/>
    <s v="validated"/>
    <x v="0"/>
  </r>
  <r>
    <n v="50013"/>
    <s v="IPSO-50013"/>
    <s v="Blockchain as Digital Enabler for the European Federalism in the Asylum Context"/>
    <s v="http://www.bamf.de/DE/DasBAMF/BAMFdigital/Blockchain/blockchain-node.html"/>
    <m/>
    <s v="Together with the German Federal office for Migration and Refugees, the Fraunhofer FIT and technology partners aim to migrate the current German asylum process on a blockchain-based system. This would help the participating nations to reduce the duration and error-rate of the European asylum process. Blockchain allows for cross-organizational refugee management. We deploy the process logic of participating organizations on the blockchain to fasten up and raise the integrity of each asylum process in Europe. BLC thus affords the establishment of a federal, national-agnostic ecosystem for the EU."/>
    <x v="0"/>
    <x v="1"/>
    <s v="DE"/>
    <s v="Federal office for Migration and Refugees"/>
    <x v="0"/>
    <x v="0"/>
    <x v="14"/>
    <x v="3"/>
    <x v="0"/>
    <m/>
    <x v="6"/>
    <x v="14"/>
    <x v="0"/>
    <x v="0"/>
    <m/>
    <m/>
    <m/>
    <m/>
    <m/>
    <m/>
    <m/>
    <m/>
    <m/>
    <m/>
    <x v="0"/>
    <x v="26"/>
    <x v="1"/>
    <s v="No"/>
    <s v="Yes"/>
    <s v="No"/>
    <s v="G2G"/>
    <m/>
    <m/>
    <s v="Immigration"/>
    <m/>
    <x v="0"/>
    <m/>
    <b v="0"/>
    <m/>
    <m/>
    <m/>
    <m/>
    <m/>
    <s v="Improved Administration Efficency"/>
    <s v="Improved Administrative Efficiency"/>
    <m/>
    <s v="x"/>
    <s v="x"/>
    <s v="x"/>
    <s v="x"/>
    <s v="x"/>
    <s v="x"/>
    <s v="Open government capabilities"/>
    <s v="x"/>
    <m/>
    <m/>
    <s v="EU Blockchain Observatory and Forum - Initiatives Map"/>
    <s v="validated"/>
    <x v="0"/>
  </r>
  <r>
    <n v="50015"/>
    <s v="IPSO-50015"/>
    <s v="Securing the Internet of Things"/>
    <s v="https://www.fnlondon.com/articles/isle-of-man-government-on-blockchain-iot-quest-20160808"/>
    <m/>
    <s v="The Isle of Man partnered with the startup Credits, a blockchain infrastructure provider, to secure IoT technology. The collaborative effort plans on using a distributed ledger to enhance new IoT applications and devices. Credits claims its services enable a broad range of scalable and interoperable applications. The idea behind [the experiment] is that internet of things has a promise of assigning a unique, non-forgeable identity to physical items and what the blockchain provides is the way of managing and maintaining an identity."/>
    <x v="2"/>
    <x v="10"/>
    <s v="UK"/>
    <s v="Isle of Man"/>
    <x v="9"/>
    <x v="1"/>
    <x v="2"/>
    <x v="3"/>
    <x v="6"/>
    <m/>
    <x v="6"/>
    <x v="14"/>
    <x v="0"/>
    <x v="0"/>
    <m/>
    <m/>
    <m/>
    <m/>
    <m/>
    <m/>
    <m/>
    <m/>
    <m/>
    <m/>
    <x v="0"/>
    <x v="20"/>
    <x v="1"/>
    <s v="No"/>
    <s v="No"/>
    <s v="Yes"/>
    <s v="G2G"/>
    <m/>
    <m/>
    <s v="Tracking of goods, supply chain, iot"/>
    <m/>
    <x v="0"/>
    <m/>
    <b v="0"/>
    <m/>
    <m/>
    <m/>
    <m/>
    <m/>
    <s v="Improved Administration Efficency"/>
    <s v="Improved Administrative Efficiency"/>
    <m/>
    <m/>
    <s v="x"/>
    <s v="x"/>
    <m/>
    <s v="x"/>
    <s v="x"/>
    <s v="Open government capabilities"/>
    <s v="x"/>
    <m/>
    <m/>
    <s v="EU Blockchain Observatory and Forum - Initiatives Map"/>
    <s v="validated"/>
    <x v="0"/>
  </r>
  <r>
    <n v="50016"/>
    <s v="IPSO-50016"/>
    <s v="Digital Currency Business Register"/>
    <s v="https://www.ccn.com/isle-man-create-cryptocurrency-businesses-register/"/>
    <m/>
    <s v="The Isle of Man Government's Department of Economic Development will create a stand-alone register of Island-based digital currency businesses using the protocol of this local Blockchain service. The Department of Economic Development sought to take a small sub-set of company data â€“ namely the digital currency companies themselves â€“ and secure this using the Blockchain. This is a proof of concept initiative and is not intended to be an alternative for any formal register or directory that the Isle of Manâ€™s Financial Supervision Commission may introduce in the future."/>
    <x v="2"/>
    <x v="10"/>
    <s v="UK"/>
    <s v="Isle of Man"/>
    <x v="9"/>
    <x v="3"/>
    <x v="2"/>
    <x v="3"/>
    <x v="8"/>
    <m/>
    <x v="6"/>
    <x v="14"/>
    <x v="0"/>
    <x v="0"/>
    <m/>
    <m/>
    <m/>
    <m/>
    <m/>
    <m/>
    <m/>
    <m/>
    <m/>
    <m/>
    <x v="3"/>
    <x v="22"/>
    <x v="1"/>
    <s v="No"/>
    <s v="No"/>
    <s v="No"/>
    <s v="G2B"/>
    <m/>
    <m/>
    <s v="Process digitalisation"/>
    <m/>
    <x v="0"/>
    <m/>
    <s v="Improved Public Service"/>
    <m/>
    <m/>
    <s v="x"/>
    <m/>
    <s v="x"/>
    <b v="0"/>
    <b v="0"/>
    <m/>
    <m/>
    <m/>
    <m/>
    <m/>
    <m/>
    <m/>
    <b v="0"/>
    <m/>
    <m/>
    <m/>
    <s v="EU Blockchain Observatory and Forum - Initiatives Map"/>
    <s v="validated"/>
    <x v="0"/>
  </r>
  <r>
    <n v="50017"/>
    <s v="IPSO-50017"/>
    <s v="Traceability of Italian food products"/>
    <s v="https://vigneviniequalita.edagricole.it/mercato/accordo-csqa-poligrafico-nuove-soluzioni-per-la-tracciabilita-dei-prodotti-agroalimentari-italiani/"/>
    <m/>
    <s v="CSQA Poligrafico agreement: new solutions for the traceability of Italian food products. A collaboration agreement has been signed between Poligrafico and Zecca of the Italian State and CSQA Certificazioni to carry out a project that strengthens the traceability of Italian PDO and PGI products and offers effective communication to consumers.The agreement is part of the framework of activities for the enhancement of quality supply chains, in order to make the professional skills and technological solutions necessary for the protection and promotion of the specialties of our country available to sector operators and citizens."/>
    <x v="0"/>
    <x v="12"/>
    <s v="IT"/>
    <s v="Italian Istituto Poligrafico e Zecca dello Stato"/>
    <x v="0"/>
    <x v="3"/>
    <x v="19"/>
    <x v="3"/>
    <x v="1"/>
    <m/>
    <x v="6"/>
    <x v="14"/>
    <x v="0"/>
    <x v="0"/>
    <m/>
    <m/>
    <m/>
    <m/>
    <m/>
    <m/>
    <m/>
    <m/>
    <m/>
    <m/>
    <x v="0"/>
    <x v="20"/>
    <x v="1"/>
    <s v="No"/>
    <s v="No"/>
    <s v="No"/>
    <s v="G2C"/>
    <m/>
    <m/>
    <s v="Tracking of goods, supply chain, iot"/>
    <m/>
    <x v="0"/>
    <m/>
    <s v="Improved Public Service"/>
    <m/>
    <s v="x"/>
    <s v="x"/>
    <m/>
    <s v="x"/>
    <s v="Open Government Capabilities"/>
    <b v="0"/>
    <m/>
    <m/>
    <m/>
    <m/>
    <m/>
    <m/>
    <m/>
    <s v="Open government capabilities"/>
    <s v="x"/>
    <m/>
    <m/>
    <s v="EU Blockchain Observatory and Forum - Initiatives Map"/>
    <s v="validated"/>
    <x v="0"/>
  </r>
  <r>
    <n v="50018"/>
    <s v="IPSO-50018"/>
    <s v="DOGANA 4.0: innovation in the Customs Management"/>
    <s v="https://www.logisticamanagement.it/it/articles/20180628/blockchain_alcuni_casi_duso_presentati_a_milano"/>
    <m/>
    <s v="The Customs Agency is extensively investigating blockchain technology, as part of a process of improvement and continuous innovation that has seen the Customs switch to an &quot; eCustoms &quot; model (from paper to digital) and from this to an idea of Customs 4.0, powered by the most innovative technologies quai IoT, AI and blockchain. The concrete project presented concerns a drink of ancient tradition, the Genepì, a herbal liqueur typical of Piedmont: everything from its production to bottling is now replicated on blockchain (with a QR code as a vehicle for communication to the consumer ) while for the future the information chain is expected to be extended to the transport phase. The project was conducted in collaboration with the technological partner Sogei, with open source products and on Ethereum protocol."/>
    <x v="0"/>
    <x v="12"/>
    <s v="IT"/>
    <s v="Agenzia delle Dogane"/>
    <x v="0"/>
    <x v="3"/>
    <x v="19"/>
    <x v="3"/>
    <x v="1"/>
    <m/>
    <x v="6"/>
    <x v="14"/>
    <x v="0"/>
    <x v="0"/>
    <m/>
    <m/>
    <m/>
    <m/>
    <m/>
    <m/>
    <m/>
    <m/>
    <m/>
    <m/>
    <x v="0"/>
    <x v="20"/>
    <x v="1"/>
    <s v="No"/>
    <s v="No"/>
    <s v="No"/>
    <s v="G2B"/>
    <m/>
    <m/>
    <s v="Tracking of goods, supply chain, iot"/>
    <m/>
    <x v="0"/>
    <m/>
    <s v="Improved Public Service"/>
    <m/>
    <s v="x"/>
    <s v="x"/>
    <s v="x"/>
    <m/>
    <s v="Open Government Capabilities"/>
    <b v="0"/>
    <m/>
    <m/>
    <m/>
    <m/>
    <m/>
    <m/>
    <m/>
    <s v="Open government capabilities"/>
    <s v="x"/>
    <m/>
    <m/>
    <s v="EU Blockchain Observatory and Forum - Initiatives Map"/>
    <s v="validated"/>
    <x v="0"/>
  </r>
  <r>
    <n v="50019"/>
    <s v="IPSO-50019"/>
    <s v="Food fraud and falsification of Made in Italy"/>
    <s v="https://www.corrierecomunicazioni.it/digital-economy/blockchain-contro-le-frodi-alimentari-best-case-enology-in-un-tag-nfc-tutta-la-storia-di-una-bottiglia/"/>
    <m/>
    <s v="Food fraud and falsification of Made in Italy: a widespread system to which technology can put a valid barrier against food counterfeiting, which puts consumers at risk and makes producers lose millions of euros. The Blockchain comes to the aid. And it is from the wine sector that the Almaviva traceability platform against counterfeiting started for the Mipaaf, in collaboration with Agea and the national information system for the development of agriculture (Sin). The platform is the first worldwide example in use of public Blockchain , applied to the wine sector on ministerial data. The solution, in fact, unlike other products placed on the market, makes available information relating to Italian wines already present in the Public Administration servers, that is the data of the Sian, National Agricultural Information System, supplied by all the players in the supply chain."/>
    <x v="0"/>
    <x v="12"/>
    <s v="IT"/>
    <s v="Ministry of Agricultural, Food and Forestry Policies"/>
    <x v="0"/>
    <x v="3"/>
    <x v="19"/>
    <x v="5"/>
    <x v="1"/>
    <m/>
    <x v="6"/>
    <x v="14"/>
    <x v="0"/>
    <x v="0"/>
    <m/>
    <m/>
    <m/>
    <m/>
    <m/>
    <m/>
    <m/>
    <m/>
    <m/>
    <m/>
    <x v="0"/>
    <x v="20"/>
    <x v="1"/>
    <s v="No"/>
    <s v="No"/>
    <s v="No"/>
    <s v="G2B"/>
    <m/>
    <m/>
    <s v="Tracking of goods, supply chain, iot"/>
    <m/>
    <x v="0"/>
    <m/>
    <s v="Improved Public Service"/>
    <m/>
    <s v="x"/>
    <s v="x"/>
    <m/>
    <s v="x"/>
    <s v="Open Government Capabilities"/>
    <b v="0"/>
    <m/>
    <m/>
    <m/>
    <m/>
    <m/>
    <m/>
    <m/>
    <s v="Open government capabilities"/>
    <s v="x"/>
    <m/>
    <m/>
    <s v="EU Blockchain Observatory and Forum - Initiatives Map"/>
    <s v="validated"/>
    <x v="0"/>
  </r>
  <r>
    <n v="50020"/>
    <s v="IPSO-50020"/>
    <s v="Decentralised Digital Identity Proof of Concept"/>
    <s v="https://media.wix.com/ugd/df1122_3de6de424d3b4f618af9e768e12d0ca0.pdf"/>
    <s v="KL.Hartog@Seedble.com marloespomp@gmail.com"/>
    <s v="The project team conducted research into the potential powerful combination of digital identity and Blockchain. Since (digital) identity is a broader and complex topic, the scope of the project was brought back to 4 user stories, one of them being age control while purchasing specific goods, such as cigarettes or alcohol. A particular advantage of Blockchain in relation to digital identity could be that it becomes easier to share specific information only in a specific context. Furthermore, each citizen would have control over which data he would share with whom (for obvious reasons, the exceptions can be made for governmental organisations). Going back to the age control, the owner of a shop only needs to know that the person in front of him is older than 18 years old, but currently (has to) ask for a document containing more data."/>
    <x v="0"/>
    <x v="13"/>
    <s v="NL"/>
    <s v="Ministry of Interior Affairs"/>
    <x v="0"/>
    <x v="1"/>
    <x v="2"/>
    <x v="4"/>
    <x v="6"/>
    <m/>
    <x v="6"/>
    <x v="14"/>
    <x v="0"/>
    <x v="0"/>
    <m/>
    <m/>
    <m/>
    <m/>
    <m/>
    <m/>
    <m/>
    <m/>
    <m/>
    <m/>
    <x v="0"/>
    <x v="23"/>
    <x v="1"/>
    <s v="No"/>
    <s v="No"/>
    <s v="Yes"/>
    <s v="G2C"/>
    <m/>
    <m/>
    <s v="Self-sovereign digital identity"/>
    <m/>
    <x v="0"/>
    <m/>
    <s v="Improved Public Service"/>
    <m/>
    <s v="x"/>
    <s v="x"/>
    <s v="x"/>
    <m/>
    <s v="Open Government Capabilities"/>
    <b v="0"/>
    <m/>
    <m/>
    <m/>
    <m/>
    <m/>
    <m/>
    <m/>
    <s v="Open government capabilities"/>
    <s v="x"/>
    <m/>
    <m/>
    <s v="EU Blockchain Observatory and Forum - Initiatives Map"/>
    <s v="validated"/>
    <x v="0"/>
  </r>
  <r>
    <n v="50021"/>
    <s v="IPSO-50021"/>
    <s v="Execution of a judicial decision of juvenile court"/>
    <s v="https://media.wix.com/ugd/df1122_3de6de424d3b4f618af9e768e12d0ca0.pdf"/>
    <s v="KL.Hartog@Seedble.com marloespomp@gmail.com"/>
    <s v="In The Netherlands, minors can get a so-called HALT sentence for committing (minor) crimes. This sentence means that the minor has to do labour. When the work gets completed, the minor no longer has criminal record. The project team looked into the possibilities to use Blockchain for the registration of labour that has been completed. Blockchain would be an interesting technology for such a log, but important legal questions need to be resolved. For example, would it be legally allowed to store information on a Blockchain permanently if the point of getting a HALT sentence is that the minor can continue his life without a criminal record?"/>
    <x v="0"/>
    <x v="13"/>
    <s v="NL"/>
    <s v="Ministry of Justice"/>
    <x v="0"/>
    <x v="1"/>
    <x v="2"/>
    <x v="4"/>
    <x v="6"/>
    <m/>
    <x v="6"/>
    <x v="14"/>
    <x v="0"/>
    <x v="0"/>
    <m/>
    <m/>
    <m/>
    <m/>
    <m/>
    <m/>
    <m/>
    <m/>
    <m/>
    <m/>
    <x v="3"/>
    <x v="22"/>
    <x v="1"/>
    <s v="No"/>
    <s v="No"/>
    <s v="No"/>
    <s v="G2C"/>
    <m/>
    <m/>
    <s v="Auditing and logging"/>
    <m/>
    <x v="0"/>
    <m/>
    <s v="Improved Public Service"/>
    <m/>
    <s v="x"/>
    <s v="x"/>
    <m/>
    <s v="x"/>
    <s v="Open Government Capabilities"/>
    <b v="0"/>
    <m/>
    <m/>
    <m/>
    <m/>
    <m/>
    <m/>
    <m/>
    <s v="Open government capabilities"/>
    <s v="x"/>
    <m/>
    <m/>
    <s v="EU Blockchain Observatory and Forum - Initiatives Map"/>
    <s v="validated"/>
    <x v="0"/>
  </r>
  <r>
    <n v="50022"/>
    <s v="IPSO-50022"/>
    <s v="Toxic Waste Transport"/>
    <s v="https://media.wix.com/ugd/df1122_3de6de424d3b4f618af9e768e12d0ca0.pdf"/>
    <s v="KL.Hartog@Seedble.com marloespomp@gmail.com"/>
    <s v="Transporting toxic waste from the Netherlands to another EU State in order for it to get disposed is a complex process that involves multiple stakeholders: the Human Environment and Transport Inspectorate (HETI), its foreign counterpart, the company that wants to dispose waste, a transport company and the company that will take care of the disposal. Currently, this is a paper-intensive process that requires all parties to have their own administration. During their Proof of Concept project, the HETI rethought the entire process. All notifications during this logistical process would go through different applications; approval for a transport could be automated based on a smart contract on the Blockchain."/>
    <x v="0"/>
    <x v="13"/>
    <s v="NL"/>
    <s v="Human Environment and Transport Inspectorate"/>
    <x v="0"/>
    <x v="2"/>
    <x v="2"/>
    <x v="4"/>
    <x v="6"/>
    <m/>
    <x v="6"/>
    <x v="14"/>
    <x v="0"/>
    <x v="0"/>
    <m/>
    <m/>
    <m/>
    <m/>
    <m/>
    <m/>
    <m/>
    <m/>
    <m/>
    <m/>
    <x v="1"/>
    <x v="24"/>
    <x v="1"/>
    <s v="No"/>
    <s v="No"/>
    <s v="No"/>
    <s v="G2G"/>
    <m/>
    <m/>
    <s v="Tracking of goods, supply chain, iot"/>
    <m/>
    <x v="0"/>
    <m/>
    <b v="0"/>
    <m/>
    <m/>
    <m/>
    <m/>
    <m/>
    <s v="Improved Administration Efficency"/>
    <s v="Improved Administrative Efficiency"/>
    <s v="x"/>
    <m/>
    <s v="x"/>
    <s v="x"/>
    <s v="x"/>
    <m/>
    <s v="x"/>
    <s v="Open government capabilities"/>
    <s v="x"/>
    <m/>
    <m/>
    <s v="EU Blockchain Observatory and Forum - Initiatives Map"/>
    <s v="validated"/>
    <x v="0"/>
  </r>
  <r>
    <n v="50023"/>
    <s v="IPSO-50023"/>
    <s v="Public Healthcare Benefits Subsidy"/>
    <s v="https://media.wix.com/ugd/df1122_3de6de424d3b4f618af9e768e12d0ca0.pdf"/>
    <s v="KL.Hartog@Seedble.com marloespomp@gmail.com"/>
    <s v="Created a blockchain process to make the financial and administrative process for subsidized public healthcare services more efficient."/>
    <x v="0"/>
    <x v="13"/>
    <s v="NL"/>
    <s v="CAK"/>
    <x v="0"/>
    <x v="4"/>
    <x v="13"/>
    <x v="4"/>
    <x v="6"/>
    <m/>
    <x v="6"/>
    <x v="14"/>
    <x v="0"/>
    <x v="0"/>
    <m/>
    <m/>
    <m/>
    <m/>
    <m/>
    <m/>
    <m/>
    <m/>
    <m/>
    <m/>
    <x v="0"/>
    <x v="19"/>
    <x v="1"/>
    <s v="No"/>
    <s v="No"/>
    <s v="No"/>
    <s v="G2C"/>
    <m/>
    <m/>
    <s v="Process digitalisation"/>
    <m/>
    <x v="0"/>
    <m/>
    <s v="Improved Public Service"/>
    <m/>
    <s v="x"/>
    <s v="x"/>
    <s v="x"/>
    <m/>
    <b v="0"/>
    <b v="0"/>
    <m/>
    <m/>
    <m/>
    <m/>
    <m/>
    <m/>
    <m/>
    <b v="0"/>
    <m/>
    <m/>
    <m/>
    <s v="EU Blockchain Observatory and Forum - Initiatives Map"/>
    <s v="validated"/>
    <x v="0"/>
  </r>
  <r>
    <n v="50024"/>
    <s v="IPSO-50024"/>
    <s v="Healthcare Process Authorization"/>
    <s v="https://media.wix.com/ugd/df1122_3de6de424d3b4f618af9e768e12d0ca0.pdf"/>
    <s v="KL.Hartog@Seedble.com marloespomp@gmail.com"/>
    <s v="The Healthcare Institute focused on authorisations in the healthcare process. The Proof of Concept project evolved around a fictional elderly person, who required care from different healthcare providers. Who can make arrangements when this person ends up in a (temporary) emergency situation currently is arranged in an informal way or at best registered in a notebook. Healthcare providers donâ€™t always know each other or arenâ€™t aware of specific arrangements. The Healthcare Institute sees Blockchain as a technology that can create a clear overview of authorisations in the healthcare process. It has developed a prototype on Ethereum, which allows involved healthcare providers to get real time information on a need to know basis about their client/ patient. The client/patient has more control over his data and can determine - via an application - which professional can get access to additional information."/>
    <x v="0"/>
    <x v="13"/>
    <s v="NL"/>
    <s v="Healthcare Institute"/>
    <x v="0"/>
    <x v="4"/>
    <x v="13"/>
    <x v="4"/>
    <x v="6"/>
    <m/>
    <x v="6"/>
    <x v="14"/>
    <x v="0"/>
    <x v="0"/>
    <m/>
    <m/>
    <m/>
    <m/>
    <m/>
    <m/>
    <m/>
    <m/>
    <m/>
    <m/>
    <x v="0"/>
    <x v="15"/>
    <x v="1"/>
    <s v="No"/>
    <s v="No"/>
    <s v="No"/>
    <s v="G2C"/>
    <m/>
    <m/>
    <s v="Auditing and logging"/>
    <m/>
    <x v="0"/>
    <m/>
    <s v="Improved Public Service"/>
    <m/>
    <s v="x"/>
    <s v="x"/>
    <s v="x"/>
    <m/>
    <b v="0"/>
    <b v="0"/>
    <m/>
    <m/>
    <m/>
    <m/>
    <m/>
    <m/>
    <m/>
    <b v="0"/>
    <m/>
    <m/>
    <m/>
    <s v="EU Blockchain Observatory and Forum - Initiatives Map"/>
    <s v="validated"/>
    <x v="0"/>
  </r>
  <r>
    <n v="50025"/>
    <s v="IPSO-50025"/>
    <s v="FlashCompany"/>
    <s v="https://media.wix.com/ugd/df1122_3de6de424d3b4f618af9e768e12d0ca0.pdf"/>
    <s v="KL.Hartog@Seedble.com marloespomp@gmail.com"/>
    <s v="Establishing a temporary foundation in order to collect money for a good cause is a time consuming administrative process. The Chamber looked into the possible benefits of establishing a temporary organisation (FlashCompany) on the Blockchain. It found out that for the registration process (online), opening a bank account (can be linked automatically) and selecting conditions for establishing and ending the temporary organisation, Blockchain would be a viable solution. In addition, using smart contracts for donations (â€œIf this video has 1000 views, I will donate 100 Euroâ€) could be interesting."/>
    <x v="0"/>
    <x v="13"/>
    <s v="NL"/>
    <s v="Chamber of Commerce"/>
    <x v="0"/>
    <x v="1"/>
    <x v="2"/>
    <x v="4"/>
    <x v="6"/>
    <m/>
    <x v="6"/>
    <x v="14"/>
    <x v="0"/>
    <x v="0"/>
    <m/>
    <m/>
    <m/>
    <m/>
    <m/>
    <m/>
    <m/>
    <m/>
    <m/>
    <m/>
    <x v="3"/>
    <x v="22"/>
    <x v="1"/>
    <s v="No"/>
    <s v="No"/>
    <s v="Yes"/>
    <s v="G2C"/>
    <m/>
    <m/>
    <s v="Process digitalisation"/>
    <m/>
    <x v="0"/>
    <m/>
    <s v="Improved Public Service"/>
    <m/>
    <m/>
    <s v="x"/>
    <s v="x"/>
    <m/>
    <b v="0"/>
    <b v="0"/>
    <m/>
    <m/>
    <m/>
    <m/>
    <m/>
    <m/>
    <m/>
    <b v="0"/>
    <m/>
    <m/>
    <m/>
    <s v="EU Blockchain Observatory and Forum - Initiatives Map"/>
    <s v="validated"/>
    <x v="0"/>
  </r>
  <r>
    <n v="50026"/>
    <s v="IPSO-50026"/>
    <s v="Blockchain-based Land Registry"/>
    <s v="https://media.wix.com/ugd/df1122_3de6de424d3b4f618af9e768e12d0ca0.pdf"/>
    <s v="KL.Hartog@Seedble.com marloespomp@gmail.com"/>
    <s v="In this second round of blockchain Proof of Concepts with the government, we looked at and co-designed with a Proof of Concept from the municipality of Eindhoven. The Department does not only register ownership of real estate, but also registers and provides geo-information data. Sometimes the data is used in the wrong context, or an outdated set is accidentally used. By applying the blockchain, the Kadaster can immediately specify the most up-to-date dataset by means of a timestamp. It can then be used when filling in a form for environmental law requirements as well as other use cases. All participants can then establish that the data is up-to-date and correct. Providing these open data sets within the blockchain is not a very complicated process, but is therefore suitable to use to build a first blockchain prototype. The Kadaster is also researching work from other countries that are already experimenting with the blockchain and is looking to apply certain elements in the Netherlands."/>
    <x v="0"/>
    <x v="13"/>
    <s v="NL"/>
    <s v="Kadaster Gemeente Eindhoven"/>
    <x v="0"/>
    <x v="1"/>
    <x v="2"/>
    <x v="4"/>
    <x v="6"/>
    <m/>
    <x v="6"/>
    <x v="14"/>
    <x v="0"/>
    <x v="0"/>
    <m/>
    <m/>
    <m/>
    <m/>
    <m/>
    <m/>
    <m/>
    <m/>
    <m/>
    <m/>
    <x v="3"/>
    <x v="22"/>
    <x v="1"/>
    <s v="No"/>
    <s v="No"/>
    <s v="No"/>
    <s v="G2C"/>
    <m/>
    <m/>
    <s v="Tracking of goods, supply chain, iot"/>
    <m/>
    <x v="0"/>
    <m/>
    <s v="Improved Public Service"/>
    <m/>
    <s v="x"/>
    <s v="x"/>
    <s v="x"/>
    <m/>
    <s v="Open Government Capabilities"/>
    <b v="0"/>
    <m/>
    <m/>
    <m/>
    <m/>
    <m/>
    <m/>
    <m/>
    <s v="Open government capabilities"/>
    <s v="x"/>
    <m/>
    <m/>
    <s v="EU Blockchain Observatory and Forum - Initiatives Map"/>
    <s v="validated"/>
    <x v="0"/>
  </r>
  <r>
    <n v="50027"/>
    <s v="IPSO-50027"/>
    <s v="Truck Driver Tracking"/>
    <s v="https://media.wix.com/ugd/df1122_3de6de424d3b4f618af9e768e12d0ca0.pdf"/>
    <s v="KL.Hartog@Seedble.com marloespomp@gmail.com"/>
    <s v="Developed a blockchain-based system for the tracking of working and resting hours of truck drivers."/>
    <x v="0"/>
    <x v="13"/>
    <s v="NL"/>
    <s v="Human Environment and Transport Inspectorate"/>
    <x v="0"/>
    <x v="1"/>
    <x v="19"/>
    <x v="4"/>
    <x v="6"/>
    <m/>
    <x v="6"/>
    <x v="14"/>
    <x v="0"/>
    <x v="0"/>
    <m/>
    <m/>
    <m/>
    <m/>
    <m/>
    <m/>
    <m/>
    <m/>
    <m/>
    <m/>
    <x v="2"/>
    <x v="4"/>
    <x v="1"/>
    <s v="No"/>
    <s v="No"/>
    <s v="No"/>
    <s v="G2G"/>
    <m/>
    <m/>
    <s v="Tracking of goods, supply chain, iot"/>
    <m/>
    <x v="0"/>
    <m/>
    <b v="0"/>
    <m/>
    <m/>
    <m/>
    <m/>
    <m/>
    <s v="Improved Administration Efficency"/>
    <s v="Improved Administrative Efficiency"/>
    <m/>
    <s v="x"/>
    <s v="x"/>
    <s v="x"/>
    <m/>
    <s v="x"/>
    <s v="x"/>
    <s v="Open government capabilities"/>
    <s v="x"/>
    <m/>
    <m/>
    <s v="EU Blockchain Observatory and Forum - Initiatives Map"/>
    <s v="validated"/>
    <x v="0"/>
  </r>
  <r>
    <n v="50028"/>
    <s v="IPSO-50028"/>
    <s v="Financing New School Buildings"/>
    <s v="https://media.wix.com/ugd/df1122_3de6de424d3b4f618af9e768e12d0ca0.pdf"/>
    <s v="KL.Hartog@Seedble.com marloespomp@gmail.com"/>
    <s v="Built a prototype on Ethereum in collaboration with ING to improve the process of financing the development of new school buildings. This administrative and financial process involves multiple governmental organisations."/>
    <x v="0"/>
    <x v="13"/>
    <s v="NL"/>
    <s v="Ministry of Finance"/>
    <x v="0"/>
    <x v="1"/>
    <x v="2"/>
    <x v="4"/>
    <x v="6"/>
    <m/>
    <x v="6"/>
    <x v="14"/>
    <x v="0"/>
    <x v="0"/>
    <m/>
    <m/>
    <m/>
    <m/>
    <m/>
    <m/>
    <m/>
    <m/>
    <m/>
    <m/>
    <x v="0"/>
    <x v="19"/>
    <x v="1"/>
    <s v="Yes"/>
    <s v="No"/>
    <s v="No"/>
    <s v="G2G"/>
    <m/>
    <m/>
    <s v="Process digitalisation"/>
    <m/>
    <x v="0"/>
    <m/>
    <b v="0"/>
    <m/>
    <m/>
    <m/>
    <m/>
    <m/>
    <s v="Improved Administration Efficency"/>
    <s v="Improved Administrative Efficiency"/>
    <s v="x"/>
    <s v="x"/>
    <s v="x"/>
    <s v="x"/>
    <s v="x"/>
    <m/>
    <m/>
    <s v="Open government capabilities"/>
    <s v="x"/>
    <m/>
    <m/>
    <s v="EU Blockchain Observatory and Forum - Initiatives Map"/>
    <s v="validated"/>
    <x v="0"/>
  </r>
  <r>
    <n v="50029"/>
    <s v="IPSO-50029"/>
    <s v="Electric Vehicle Subsidy Registry"/>
    <s v="https://media.wix.com/ugd/df1122_3de6de424d3b4f618af9e768e12d0ca0.pdf"/>
    <s v="KL.Hartog@Seedble.com marloespomp@gmail.com"/>
    <s v="Develop a significantly improved (and highly automated) regulation for subsidies on electric vehicles."/>
    <x v="3"/>
    <x v="13"/>
    <s v="NL"/>
    <s v="City of the Hague"/>
    <x v="4"/>
    <x v="1"/>
    <x v="2"/>
    <x v="4"/>
    <x v="6"/>
    <m/>
    <x v="6"/>
    <x v="14"/>
    <x v="0"/>
    <x v="0"/>
    <m/>
    <m/>
    <m/>
    <m/>
    <m/>
    <m/>
    <m/>
    <m/>
    <m/>
    <m/>
    <x v="0"/>
    <x v="19"/>
    <x v="1"/>
    <s v="No"/>
    <s v="No"/>
    <s v="No"/>
    <s v="G2C"/>
    <m/>
    <m/>
    <s v="Process digitalisation"/>
    <m/>
    <x v="0"/>
    <m/>
    <s v="Improved Public Service"/>
    <m/>
    <s v="x"/>
    <s v="x"/>
    <s v="x"/>
    <s v="x"/>
    <b v="0"/>
    <b v="0"/>
    <m/>
    <m/>
    <m/>
    <m/>
    <m/>
    <m/>
    <m/>
    <b v="0"/>
    <m/>
    <m/>
    <m/>
    <s v="EU Blockchain Observatory and Forum - Initiatives Map"/>
    <s v="validated"/>
    <x v="0"/>
  </r>
  <r>
    <n v="50030"/>
    <s v="IPSO-50030"/>
    <s v="Medical Instrument Registration"/>
    <s v="https://media.wix.com/ugd/df1122_3de6de424d3b4f618af9e768e12d0ca0.pdf"/>
    <s v="KL.Hartog@Seedble.com marloespomp@gmail.com"/>
    <s v="The CIBG manages, records and provides information for the government. Especially in the field of health care. One of the most well-known registers of the CIBG is probably the BIG registry where medical professionals are registered. But there are still more data that fall under the management of the CIBG. This registration has been largely digitized and the CIBG could therefore call you an ICT-driven organization. Does the blockchain still have added value?"/>
    <x v="0"/>
    <x v="13"/>
    <s v="NL"/>
    <s v="CIBG"/>
    <x v="0"/>
    <x v="4"/>
    <x v="13"/>
    <x v="4"/>
    <x v="6"/>
    <m/>
    <x v="6"/>
    <x v="14"/>
    <x v="0"/>
    <x v="0"/>
    <m/>
    <m/>
    <m/>
    <m/>
    <m/>
    <m/>
    <m/>
    <m/>
    <m/>
    <m/>
    <x v="3"/>
    <x v="22"/>
    <x v="1"/>
    <s v="No"/>
    <s v="No"/>
    <s v="No"/>
    <s v="G2G"/>
    <m/>
    <m/>
    <s v="Process digitalisation"/>
    <m/>
    <x v="0"/>
    <m/>
    <b v="0"/>
    <m/>
    <m/>
    <m/>
    <m/>
    <m/>
    <s v="Improved Administration Efficency"/>
    <s v="Improved Administrative Efficiency"/>
    <m/>
    <m/>
    <s v="x"/>
    <s v="x"/>
    <m/>
    <s v="x"/>
    <m/>
    <s v="Open government capabilities"/>
    <s v="x"/>
    <m/>
    <m/>
    <s v="EU Blockchain Observatory and Forum - Initiatives Map"/>
    <s v="validated"/>
    <x v="0"/>
  </r>
  <r>
    <n v="50031"/>
    <s v="IPSO-50031"/>
    <s v="Employment and Identity Fraud"/>
    <s v="https://media.wix.com/ugd/df1122_3de6de424d3b4f618af9e768e12d0ca0.pdf"/>
    <s v="KL.Hartog@Seedble.com marloespomp@gmail.com"/>
    <s v="Created a use case for the improvement of data sharing with several other governmental organizations in order to improve detection of fraud, exploitation and organized crime within the chain of work and income."/>
    <x v="0"/>
    <x v="13"/>
    <s v="NL"/>
    <s v="The Inspectorate of the Ministry of Employment"/>
    <x v="0"/>
    <x v="1"/>
    <x v="2"/>
    <x v="4"/>
    <x v="6"/>
    <m/>
    <x v="6"/>
    <x v="14"/>
    <x v="0"/>
    <x v="0"/>
    <m/>
    <m/>
    <m/>
    <m/>
    <m/>
    <m/>
    <m/>
    <m/>
    <m/>
    <m/>
    <x v="1"/>
    <x v="24"/>
    <x v="1"/>
    <s v="No"/>
    <s v="No"/>
    <s v="No"/>
    <s v="G2G"/>
    <m/>
    <m/>
    <s v="Authentication"/>
    <m/>
    <x v="0"/>
    <m/>
    <b v="0"/>
    <m/>
    <m/>
    <m/>
    <m/>
    <m/>
    <s v="Improved Administration Efficency"/>
    <s v="Improved Administrative Efficiency"/>
    <m/>
    <s v="x"/>
    <s v="x"/>
    <s v="x"/>
    <s v="x"/>
    <m/>
    <m/>
    <s v="Open government capabilities"/>
    <s v="x"/>
    <m/>
    <m/>
    <s v="EU Blockchain Observatory and Forum - Initiatives Map"/>
    <s v="validated"/>
    <x v="0"/>
  </r>
  <r>
    <n v="50032"/>
    <s v="IPSO-50032"/>
    <s v="Multi-stakeholder Financial Arrangements"/>
    <s v="https://media.wix.com/ugd/df1122_3de6de424d3b4f618af9e768e12d0ca0.pdf"/>
    <s v="KL.Hartog@Seedble.com marloespomp@gmail.com"/>
    <s v="Developed a use case for the improvement of financial arrangements that involved multiple stakeholders."/>
    <x v="0"/>
    <x v="13"/>
    <s v="NL"/>
    <s v="Ministry of Foreign Affairs"/>
    <x v="0"/>
    <x v="3"/>
    <x v="2"/>
    <x v="4"/>
    <x v="6"/>
    <m/>
    <x v="6"/>
    <x v="14"/>
    <x v="0"/>
    <x v="0"/>
    <m/>
    <m/>
    <m/>
    <m/>
    <m/>
    <m/>
    <m/>
    <m/>
    <m/>
    <m/>
    <x v="0"/>
    <x v="19"/>
    <x v="1"/>
    <s v="No"/>
    <s v="No"/>
    <s v="No"/>
    <s v="G2B"/>
    <m/>
    <m/>
    <s v="Disintermediation and decentralised networks"/>
    <m/>
    <x v="0"/>
    <m/>
    <b v="0"/>
    <m/>
    <m/>
    <m/>
    <m/>
    <m/>
    <s v="Improved Administration Efficency"/>
    <s v="Improved Administrative Efficiency"/>
    <m/>
    <m/>
    <s v="x"/>
    <s v="x"/>
    <s v="x"/>
    <s v="x"/>
    <s v="x"/>
    <s v="Open government capabilities"/>
    <s v="x"/>
    <m/>
    <m/>
    <s v="EU Blockchain Observatory and Forum - Initiatives Map"/>
    <s v="validated"/>
    <x v="0"/>
  </r>
  <r>
    <n v="50033"/>
    <s v="IPSO-50033"/>
    <s v="Large Event Permitting"/>
    <s v="https://media.wix.com/ugd/df1122_3de6de424d3b4f618af9e768e12d0ca0.pdf"/>
    <s v="KL.Hartog@Seedble.com marloespomp@gmail.com"/>
    <s v="The municipalities of Barendrecht, Albrandswaard and Ridderkerk's BAR Organization looked into ways in which they could apply blockchain to various permitting processes such as street parties. The BAR organization looked at small-scale events where someone applies for a license for a street party. Currently, the permit application is submitted to the municipality, but must be checked by several authorities, such as the fire department or police to approve or deny the permit based on feasibility. All these control moments and advice are again collected by the municipality and then it is checked whether the event permit can be issued. With the Proof of Concept team and experts, the BAR organization tried to model this process on the blockchain automating standard procedures with smart contracts. An additional advantage is that all involved agencies are now also immediately aware of each other's advice and any objections, without intervention of the municipality. Both matters mean a huge reduction in the burden on the work within the municipality. Everything can be done faster and the procedure becomes less vulnerable because a large part of the communication is no longer necessary."/>
    <x v="3"/>
    <x v="13"/>
    <s v="NL"/>
    <s v="BAR Organization Gemeente Barendrecht Gemeente Albrandswaard Gemeente Ridderkerk"/>
    <x v="4"/>
    <x v="1"/>
    <x v="2"/>
    <x v="4"/>
    <x v="6"/>
    <m/>
    <x v="6"/>
    <x v="14"/>
    <x v="0"/>
    <x v="0"/>
    <m/>
    <m/>
    <m/>
    <m/>
    <m/>
    <m/>
    <m/>
    <m/>
    <m/>
    <m/>
    <x v="1"/>
    <x v="24"/>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50034"/>
    <s v="IPSO-50034"/>
    <s v="Waste Sector Data Sharing"/>
    <s v="https://media.wix.com/ugd/df1122_3de6de424d3b4f618af9e768e12d0ca0.pdf"/>
    <s v="KL.Hartog@Seedble.com marloespomp@gmail.com"/>
    <s v="The city of Utrecht is Proof of Concepting blockchain for 'waste processing'. The city believes apparent that organisation of the waste processing in the blockchain could bring many benefits. Specifically, the way in which waste weight per empty container is registered. In the Proof of Concept, the waste weight data is linked to that of the transporters, intermediaries and final processors, and organized via the blockchain. All these parties keep their own administration. Blockchain can contribute to a joint administration that provides absolute certainty about the integrity of the data. Another big advantage is that a number of control moments are automatically controlled via smart contracts. At the same time, we have insight into the entire process from waste container to final processor."/>
    <x v="3"/>
    <x v="13"/>
    <s v="NL"/>
    <s v="Gemeente Utrecht"/>
    <x v="4"/>
    <x v="2"/>
    <x v="2"/>
    <x v="4"/>
    <x v="6"/>
    <m/>
    <x v="6"/>
    <x v="14"/>
    <x v="0"/>
    <x v="0"/>
    <m/>
    <m/>
    <m/>
    <m/>
    <m/>
    <m/>
    <m/>
    <m/>
    <m/>
    <m/>
    <x v="1"/>
    <x v="24"/>
    <x v="1"/>
    <s v="No"/>
    <s v="No"/>
    <s v="No"/>
    <s v="G2G"/>
    <m/>
    <m/>
    <s v="Process digitalisation"/>
    <m/>
    <x v="0"/>
    <m/>
    <b v="0"/>
    <m/>
    <m/>
    <m/>
    <m/>
    <m/>
    <s v="Improved Administration Efficency"/>
    <s v="Improved Administrative Efficiency"/>
    <s v="x"/>
    <m/>
    <s v="x"/>
    <s v="x"/>
    <s v="x"/>
    <s v="x"/>
    <m/>
    <s v="Open government capabilities"/>
    <s v="x"/>
    <m/>
    <m/>
    <s v="EU Blockchain Observatory and Forum - Initiatives Map"/>
    <s v="validated"/>
    <x v="0"/>
  </r>
  <r>
    <n v="50035"/>
    <s v="IPSO-50035"/>
    <s v="Blockchain-based Digital Identity: Do-it-Yourself Marriage"/>
    <s v="https://media.wix.com/ugd/df1122_3de6de424d3b4f618af9e768e12d0ca0.pdf"/>
    <s v="KL.Hartog@Seedble.com marloespomp@gmail.com"/>
    <s v="Rijksdienst voor Identiteitsgegevens (RvIG) is investigating how digital identity can be implemented on blockchains for Dutch citizens According to RvIG, a reliable, easy-to-use digital identity is a prerequisite for being able to participate in the blockchain. There are still many questions open about the concept of digital identity. RvIG recently organized an internal blockchain workshop. One of the most appealing examples of 'identity in the blockchain' that came up was the do-it-yourself marriage. For the conclusion of a marriage, three parties are now needed: the two partners who decide to marry and the registrar of the civil registry who closes the marriage. The civil registrar's role is that of the 'third party that creates trust and can conclude the agreement after checking.' The nature of the blockchain means that this 'third party' is in some cases superfluous. In theory, this could also apply to a marriage: via the blockchain, the identity and intention of the two partners can be checked and verified via smart contracts and the decentralized databases. The marriage could thus be completed via the blockchain."/>
    <x v="0"/>
    <x v="13"/>
    <s v="NL"/>
    <s v="Rijksdienst voor Identiteitsgegevens (RvIG) Gemeente Zaanstad"/>
    <x v="0"/>
    <x v="1"/>
    <x v="2"/>
    <x v="4"/>
    <x v="6"/>
    <m/>
    <x v="6"/>
    <x v="14"/>
    <x v="0"/>
    <x v="0"/>
    <m/>
    <m/>
    <m/>
    <m/>
    <m/>
    <m/>
    <m/>
    <m/>
    <m/>
    <m/>
    <x v="0"/>
    <x v="23"/>
    <x v="1"/>
    <s v="No"/>
    <s v="No"/>
    <s v="Yes"/>
    <s v="G2C"/>
    <m/>
    <m/>
    <s v="Self-sovereign digital identity"/>
    <m/>
    <x v="0"/>
    <m/>
    <s v="Improved Public Service"/>
    <m/>
    <s v="x"/>
    <s v="x"/>
    <s v="x"/>
    <m/>
    <b v="0"/>
    <b v="0"/>
    <m/>
    <m/>
    <m/>
    <m/>
    <m/>
    <m/>
    <m/>
    <b v="0"/>
    <m/>
    <m/>
    <m/>
    <s v="EU Blockchain Observatory and Forum - Initiatives Map"/>
    <s v="validated"/>
    <x v="0"/>
  </r>
  <r>
    <n v="50036"/>
    <s v="IPSO-50036"/>
    <s v="Aid Subsidy Collection"/>
    <s v="https://www.welkominzuidhorn.nl/actueel/actueel-zuidhorn/zuidhorn-voert-kindpakket-uit-met-blockchain-technologie"/>
    <m/>
    <s v="The municipality of Zuidhorn has found a unique and innovative way to implement the Kindpakket subsidies via blockchain technology. The Child Package is a budget for children of parents with a minimum income. In the municipality of Zuidhorn about 150 children are eligible for the program. This money is used by the municipality for disadvantaged children, giving them the opportunity to participate in social activities, in sports and cultural activities at school. The municipality carries out this national assignment with local entrepreneurs and associations. Within the city, two students have been engaged in research into the possible applications of blockchain in municipal services. They have designed the implementation of the Kindpakket in a new and very user-friendly way with blockchain. The recipient of the Kindpakket can take out the purchase in a simple administrative and financial manner. The 'customer' pays, for example buying a bicycle, with a specific code and the entrepreneur gets the money directly into his account with no intervention from the municipality."/>
    <x v="3"/>
    <x v="13"/>
    <s v="NL"/>
    <s v="Gemeente Zuidhorn"/>
    <x v="4"/>
    <x v="0"/>
    <x v="8"/>
    <x v="3"/>
    <x v="6"/>
    <m/>
    <x v="6"/>
    <x v="14"/>
    <x v="0"/>
    <x v="0"/>
    <m/>
    <m/>
    <m/>
    <m/>
    <m/>
    <m/>
    <m/>
    <m/>
    <m/>
    <m/>
    <x v="0"/>
    <x v="19"/>
    <x v="1"/>
    <s v="No"/>
    <s v="No"/>
    <s v="No"/>
    <s v="G2C"/>
    <m/>
    <m/>
    <s v="Process digitalisation"/>
    <m/>
    <x v="0"/>
    <m/>
    <s v="Improved Public Service"/>
    <m/>
    <s v="x"/>
    <s v="x"/>
    <s v="x"/>
    <s v="x"/>
    <b v="0"/>
    <b v="0"/>
    <m/>
    <m/>
    <m/>
    <m/>
    <m/>
    <m/>
    <m/>
    <b v="0"/>
    <m/>
    <m/>
    <m/>
    <s v="EU Blockchain Observatory and Forum - Initiatives Map"/>
    <s v="validated"/>
    <x v="0"/>
  </r>
  <r>
    <n v="50038"/>
    <s v="IPSO-50038"/>
    <s v="TrustForWills"/>
    <s v="https://www.esmartcity.es/2018/05/03/proyecto-trustforwills-aplica-tecnologia-blockchain-gestion-testamento-digital-personas"/>
    <m/>
    <s v="In the context of digital legacy, TrustForWills ensures the automated compliance of users' wills in case of temporary disability or death. This is a government supported initiative aimed at promoting the adoption of blockchain technology. To stimulate the generation of new business models within the legal sector by covering the management of currently unsupported patrimonies such as those pertaining to digital assets ecosystem."/>
    <x v="0"/>
    <x v="22"/>
    <s v="ES"/>
    <s v="Ministery of Economy Tourism and Digital Agenda (Spain)"/>
    <x v="0"/>
    <x v="1"/>
    <x v="2"/>
    <x v="3"/>
    <x v="1"/>
    <m/>
    <x v="6"/>
    <x v="14"/>
    <x v="0"/>
    <x v="0"/>
    <m/>
    <m/>
    <m/>
    <m/>
    <m/>
    <m/>
    <m/>
    <m/>
    <m/>
    <m/>
    <x v="1"/>
    <x v="24"/>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50039"/>
    <s v="IPSO-50039"/>
    <s v="Distributed Open Data Portal"/>
    <s v="https://dadesobertes.valls.cat/"/>
    <m/>
    <s v="Open data portal in which the different data sets and resources are published both in the web portal and in a distributed network based on IPFS (data persistence). At the same time data is accountable by logging all changes on a distributed, immutable database (Ethereum)Improve citizen participation. Reinforce commitment with citizens. Security and resilience"/>
    <x v="3"/>
    <x v="22"/>
    <s v="ES"/>
    <s v="Ajuntament de Valls (Valls City Council)"/>
    <x v="4"/>
    <x v="1"/>
    <x v="2"/>
    <x v="5"/>
    <x v="2"/>
    <m/>
    <x v="6"/>
    <x v="14"/>
    <x v="0"/>
    <x v="0"/>
    <m/>
    <m/>
    <m/>
    <m/>
    <m/>
    <m/>
    <m/>
    <m/>
    <m/>
    <m/>
    <x v="0"/>
    <x v="15"/>
    <x v="1"/>
    <s v="No"/>
    <s v="No"/>
    <s v="Yes"/>
    <s v="G2C"/>
    <m/>
    <m/>
    <s v="Auditing and logging"/>
    <m/>
    <x v="0"/>
    <m/>
    <s v="Improved Public Service"/>
    <m/>
    <s v="x"/>
    <s v="x"/>
    <s v="x"/>
    <s v="x"/>
    <s v="Open Government Capabilities"/>
    <b v="0"/>
    <m/>
    <m/>
    <m/>
    <m/>
    <m/>
    <m/>
    <m/>
    <s v="Open government capabilities"/>
    <s v="x"/>
    <m/>
    <m/>
    <s v="EU Blockchain Observatory and Forum - Initiatives Map"/>
    <s v="validated"/>
    <x v="0"/>
  </r>
  <r>
    <n v="50040"/>
    <s v="IPSO-50040"/>
    <s v="Decentralized Energy Trading Marketplace"/>
    <s v="https://group.vattenfall.com/press-and-media/newsroom/2017/at-the-forefront-field-trial-on-blockchain-technology"/>
    <m/>
    <s v="Swedish state-owned energy company Vattenfall is to collaborate with 22 other European energy trading firms to launch a blockchain-based pilot. Should the project prove successful it would become the world's first blockchain-based trading system for wholesale energy. Vattenfallâs Business Area Markets division will conduct the pilot in order to deepen its understanding of the technology and conclude whether or not such a decentralised solution could match its existing trading platforms while simultaneously reducing cost. The trial will be managed by Hamburg-based B2B solutions provider Ponton, which will provide software that facilitates encrypted sending and receipt of orders through a decentralised order book. The trading is all managed on a peer-to-peer basis, removing the need for a central marketplace that is operated by a third party exchange or broker."/>
    <x v="1"/>
    <x v="18"/>
    <s v="SE"/>
    <s v="Vattenfall - Business Area Markets"/>
    <x v="0"/>
    <x v="1"/>
    <x v="33"/>
    <x v="3"/>
    <x v="6"/>
    <m/>
    <x v="6"/>
    <x v="14"/>
    <x v="0"/>
    <x v="0"/>
    <m/>
    <m/>
    <m/>
    <m/>
    <m/>
    <m/>
    <m/>
    <m/>
    <m/>
    <m/>
    <x v="0"/>
    <x v="26"/>
    <x v="1"/>
    <s v="No"/>
    <s v="Yes"/>
    <s v="No"/>
    <s v="G2B"/>
    <m/>
    <m/>
    <s v="Disintermediation and decentralised networks"/>
    <m/>
    <x v="0"/>
    <m/>
    <s v="Improved Public Service"/>
    <m/>
    <s v="x"/>
    <s v="x"/>
    <s v="x"/>
    <s v="x"/>
    <b v="0"/>
    <b v="0"/>
    <m/>
    <m/>
    <m/>
    <m/>
    <m/>
    <m/>
    <m/>
    <b v="0"/>
    <m/>
    <m/>
    <m/>
    <s v="EU Blockchain Observatory and Forum - Initiatives Map"/>
    <s v="validated"/>
    <x v="0"/>
  </r>
  <r>
    <n v="50041"/>
    <s v="IPSO-50041"/>
    <s v="PROCIVIS e-Government Pilot Project"/>
    <s v="https://generis.ch/schaffhauser-eid/?lang=en"/>
    <m/>
    <s v="The Schaffhauser eID+ allows citizens of the Swiss Canton of Schaffhausen to install an electronic identity on their mobile phones and have its data validated by the residents’ registration office. Once set up, the electronic identity provides safe and easy-to-use access to a range of electronic government services without the need for additional logins and passwords. In addition, the eID+ app allows citizens to securely store digital documents on their mobile phones in order to have them available at any time._x000a_"/>
    <x v="2"/>
    <x v="27"/>
    <s v="CH"/>
    <s v="Canton of Schaffhausen"/>
    <x v="9"/>
    <x v="1"/>
    <x v="2"/>
    <x v="3"/>
    <x v="5"/>
    <m/>
    <x v="6"/>
    <x v="14"/>
    <x v="0"/>
    <x v="0"/>
    <m/>
    <m/>
    <m/>
    <m/>
    <m/>
    <m/>
    <m/>
    <m/>
    <m/>
    <m/>
    <x v="0"/>
    <x v="23"/>
    <x v="1"/>
    <s v="No"/>
    <s v="No"/>
    <s v="Yes"/>
    <s v="G2C"/>
    <m/>
    <m/>
    <s v="Self-sovereign digital identity"/>
    <m/>
    <x v="0"/>
    <m/>
    <s v="Improved Public Service"/>
    <m/>
    <s v="x"/>
    <s v="x"/>
    <s v="x"/>
    <m/>
    <b v="0"/>
    <b v="0"/>
    <m/>
    <m/>
    <m/>
    <m/>
    <m/>
    <m/>
    <m/>
    <b v="0"/>
    <m/>
    <m/>
    <m/>
    <s v="EU Blockchain Observatory and Forum - Initiatives Map"/>
    <s v="validated"/>
    <x v="0"/>
  </r>
  <r>
    <n v="50043"/>
    <s v="IPSO-50043"/>
    <s v="City of Zug Blockchain Voting Trial"/>
    <s v="https://www.coindesk.com/crypto-valley-declares-blockchain-voting-trial-a-success"/>
    <m/>
    <s v="The Swiss city launched an e-voting Proof of Concept platform built on a blockchain as part of the city's efforts to embrace the technology. The voting process took place between June 25 and July 1, and stored both polling information and residentsâ€™ IDs on the system.&quot;We will build the e-voting platform â€˜Open Sourceâ€™ so that people can understand what the technology is and how it works. We want to encourage more people to develop blockchain-based applications for governments worldwide.&quot;"/>
    <x v="3"/>
    <x v="27"/>
    <s v="CH"/>
    <s v="City of Zug"/>
    <x v="4"/>
    <x v="1"/>
    <x v="5"/>
    <x v="4"/>
    <x v="1"/>
    <m/>
    <x v="6"/>
    <x v="14"/>
    <x v="0"/>
    <x v="0"/>
    <m/>
    <m/>
    <m/>
    <m/>
    <m/>
    <m/>
    <m/>
    <m/>
    <m/>
    <m/>
    <x v="0"/>
    <x v="25"/>
    <x v="1"/>
    <s v="No"/>
    <s v="No"/>
    <s v="Yes"/>
    <s v="G2C"/>
    <m/>
    <m/>
    <s v="Governance and voting"/>
    <m/>
    <x v="0"/>
    <m/>
    <s v="Improved Public Service"/>
    <m/>
    <s v="x"/>
    <s v="x"/>
    <s v="x"/>
    <s v="x"/>
    <s v="Open Government Capabilities"/>
    <b v="0"/>
    <m/>
    <m/>
    <m/>
    <m/>
    <m/>
    <m/>
    <m/>
    <s v="Open government capabilities"/>
    <s v="x"/>
    <s v="x"/>
    <s v="x"/>
    <s v="EU Blockchain Observatory and Forum - Initiatives Map"/>
    <s v="validated"/>
    <x v="0"/>
  </r>
  <r>
    <n v="50044"/>
    <s v="IPSO-50044"/>
    <s v="e-Auction 3.0"/>
    <s v="https://idf.solutions/idf-e-auction-3-0/"/>
    <m/>
    <s v="In October 2015 Innovations and Development Foundation began working on a next generation of decentralised, blockchain E-auction system. The platform is built for supporting non-corrupt, transparent privatisation process of state and regional property, land and enterprises. The first phase of the project was launched in February 2016.The strategy for improving the state property privatisation and lease process is based on the emerging, innovative models, that apply transformational changes to components which are relevant for Ukraine. Models offer the latest technological solutions, such as complete decentralisation/distribution based on blockchain and transparency for easy monitoring through API."/>
    <x v="0"/>
    <x v="31"/>
    <s v="UA"/>
    <s v="Ministry of Finance"/>
    <x v="0"/>
    <x v="3"/>
    <x v="5"/>
    <x v="5"/>
    <x v="8"/>
    <m/>
    <x v="6"/>
    <x v="14"/>
    <x v="0"/>
    <x v="0"/>
    <m/>
    <m/>
    <m/>
    <m/>
    <m/>
    <m/>
    <m/>
    <m/>
    <m/>
    <m/>
    <x v="0"/>
    <x v="26"/>
    <x v="1"/>
    <s v="No"/>
    <s v="No"/>
    <s v="No"/>
    <s v="G2C"/>
    <m/>
    <m/>
    <s v="Disintermediation and decentralised networks"/>
    <m/>
    <x v="0"/>
    <m/>
    <s v="Improved Public Service"/>
    <m/>
    <s v="x"/>
    <s v="x"/>
    <m/>
    <m/>
    <b v="0"/>
    <b v="0"/>
    <m/>
    <m/>
    <m/>
    <m/>
    <m/>
    <m/>
    <m/>
    <b v="0"/>
    <m/>
    <m/>
    <m/>
    <s v="EU Blockchain Observatory and Forum - Initiatives Map"/>
    <s v="validated"/>
    <x v="0"/>
  </r>
  <r>
    <n v="50045"/>
    <s v="IPSO-50045"/>
    <s v="R3 Project Maison"/>
    <s v="https://www.reuters.com/article/us-r3-fca/r3-uk-regulator-and-banks-team-up-on-blockchain-based-mortgage-reporting-idUKKCN1BN0QX"/>
    <m/>
    <s v="R3 CEV has partnered with Britain's financial watchdog and two large banks to develop a blockchain-based application to improve the regulatory reporting of mortgage transactions. R3 said on Tuesday that it had developed a prototype of the system together with the Financial Conduct Authority, the Royal Bank of Scotland Group and another global bank which did not wish to be named. The system, which was built using  blockchain called Corda, enables banks to generate automated delivery receipts for the regulator each time a mortgage is booked. The organizations hope that it can reduce the cost of the process and the risk of error. The FCA prototype â€œcan give the regulator a new tool capable of overseeing mortgage activity much more quickly and efficiently than before whilst greatly reducing data inconsistencies,â€ Richard Crook, head of emerging technology at RBS, said in a statement."/>
    <x v="0"/>
    <x v="10"/>
    <s v="UK"/>
    <s v="Financial Conduct Authority (FCA)"/>
    <x v="0"/>
    <x v="3"/>
    <x v="5"/>
    <x v="3"/>
    <x v="5"/>
    <m/>
    <x v="6"/>
    <x v="14"/>
    <x v="0"/>
    <x v="0"/>
    <m/>
    <m/>
    <m/>
    <m/>
    <m/>
    <m/>
    <m/>
    <m/>
    <m/>
    <m/>
    <x v="0"/>
    <x v="19"/>
    <x v="1"/>
    <s v="No"/>
    <s v="No"/>
    <s v="No"/>
    <s v="G2G"/>
    <m/>
    <m/>
    <s v="Process digitalisation"/>
    <m/>
    <x v="0"/>
    <m/>
    <b v="0"/>
    <m/>
    <m/>
    <m/>
    <m/>
    <m/>
    <s v="Improved Administration Efficency"/>
    <s v="Improved Administrative Efficiency"/>
    <m/>
    <s v="x"/>
    <s v="x"/>
    <s v="x"/>
    <s v="x"/>
    <s v="x"/>
    <s v="x"/>
    <s v="Open government capabilities"/>
    <s v="x"/>
    <m/>
    <m/>
    <s v="EU Blockchain Observatory and Forum - Initiatives Map"/>
    <s v="validated"/>
    <x v="0"/>
  </r>
  <r>
    <n v="50046"/>
    <s v="IPSO-50046"/>
    <s v="GovCoin Proof of Concept"/>
    <s v="http://www.cityam.com/245128/government-has-quietly-been-testing-blockchain-technology"/>
    <m/>
    <s v="Novel payment models will enable HM Treasury (HMT) and the Department for Work and Pensions (DWP) to distribute welfare support more efficiently and improve policy delivery. By applying DLTs in the registration and payment processes for government grants and benefits, DWP will be better equipped to: (1) Prevent financial losses through fraud and error, (2) Support the most vulnerable citizens by offering them the benefits of full financial inclusion, (3) Support the achievement of the governmentâ€™s wider policy objectives, especially getting people out of poverty in a sustainable way and (4) Offer good value for money and place public expenditure on a sustainable footing. A large number of welfare claimants are un- or under-banked and face barriers to greater financial inclusion such as credit checks, access to traditional financial products, and the costs of unauthorised transactions. DLTs offer a cheap and supportive means of getting these claimants into the benefits system. Digital identities could be confirmed through distributed ledgers running on securely-encoded devices â€” or even through software on a mobile device â€” which would allow end-users to receive benefits directly, at reduced transaction costs to banks or local authorities. This may allow them to become more fully included in the financial system through a secure distribution point that is more reliable than a bank account. Such a solution could also be linked with other systems to reduce the level of fraud and official error in the delivery of benefits, as identities would be more difficult to forge. Such activities may help to achieve one of the DWPâ€™s principal policy objectives: to lift people sustainably out of the cycle of poverty and state dependence. Through the innovative application of such technologies, it would be possible â€” with agreement from the benefit claimant in question â€” to set rules at both the recipient and merchant ends of welfare transactions. This may present the opportunity for ministers to consider options for achieving better policy outcomes from the distribution of welfare support by agreeing or setting rules around the use of benefits."/>
    <x v="0"/>
    <x v="10"/>
    <s v="UK"/>
    <s v="Department of Work and Pensions"/>
    <x v="0"/>
    <x v="0"/>
    <x v="2"/>
    <x v="3"/>
    <x v="6"/>
    <m/>
    <x v="6"/>
    <x v="14"/>
    <x v="0"/>
    <x v="0"/>
    <m/>
    <m/>
    <m/>
    <m/>
    <m/>
    <m/>
    <m/>
    <m/>
    <m/>
    <m/>
    <x v="0"/>
    <x v="19"/>
    <x v="1"/>
    <s v="No"/>
    <s v="No"/>
    <s v="Yes"/>
    <s v="G2C"/>
    <m/>
    <m/>
    <s v="Process digitalisation"/>
    <m/>
    <x v="0"/>
    <m/>
    <s v="Improved Public Service"/>
    <m/>
    <s v="x"/>
    <s v="x"/>
    <s v="x"/>
    <m/>
    <s v="Open Government Capabilities"/>
    <b v="0"/>
    <m/>
    <m/>
    <m/>
    <m/>
    <m/>
    <m/>
    <m/>
    <s v="Open government capabilities"/>
    <s v="x"/>
    <m/>
    <m/>
    <s v="EU Blockchain Observatory and Forum - Initiatives Map"/>
    <s v="validated"/>
    <x v="0"/>
  </r>
  <r>
    <n v="50047"/>
    <s v="IPSO-50047"/>
    <s v="RMGÂ® The New Digital Gold Standard"/>
    <s v="http://www.royalmint.com/rmg"/>
    <m/>
    <s v="The Royal Mint, the world's leading export mint, and CME Group, the world's leading and most diverse derivatives marketplace, announced a collaboration to transform the way that market participants can trade gold. The Royal Mint, a 1,000-year-old institution owned by HM Treasury, has partnered with CME Group to build and launch a digitised gold offering called Royal Mint Gold (RMG). RMG will change the way traders and investors trade, execute and settle gold. The innovative new product will see The Royal Mint issue RMG as a digital record of ownership for gold stored at its highly-secure on-site bullion vault storage facility. CME Group will develop, implement and operate the productâ€™s digital trading platform. Taken together, this new service will provide an easier, cost-effective and cryptographically secure alternative to buying, holding and trading spot gold."/>
    <x v="0"/>
    <x v="10"/>
    <s v="UK"/>
    <s v="The Royal Mint"/>
    <x v="0"/>
    <x v="3"/>
    <x v="5"/>
    <x v="5"/>
    <x v="1"/>
    <m/>
    <x v="6"/>
    <x v="14"/>
    <x v="0"/>
    <x v="0"/>
    <m/>
    <m/>
    <m/>
    <m/>
    <m/>
    <m/>
    <m/>
    <m/>
    <m/>
    <m/>
    <x v="0"/>
    <x v="26"/>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50048"/>
    <s v="IPSO-50048"/>
    <s v="Distributed Ledger-based Gross Settlement System"/>
    <s v="https://www.computerworld.com/article/3121228/bank-of-england-wants-next-payment-system-to-be-blockchain-ready.html"/>
    <m/>
    <s v="The Bank of England wants to open its interbank settlement service to blockchain technologies as part of a major revamp of the system. The bank is not suggesting that U.K. banks should begin processing bitcoin payments as a matter of routine. However, it does want the replacement for its aging real-time gross settlement (RTGS) system to be ready for whatever the industry is likely to throw at it when it goes into service in 2020. It identified five key strategic drivers for the new RTGS system in a consultation document, &quot;A new RTGS service for the U.K.: safeguarding stability, enabling innovation&quot;. Among them, it lists the need to interface with new technologies such as distributed ledgers. These are often referred to as blockchains, and include systems such as bitcoin and Ethereum. In the bank's view, these systems -- and, indeed, the entire concept of distributed ledgers -- are still in their infancy, but if they achieve critical mass, it wants to be ready for them."/>
    <x v="0"/>
    <x v="10"/>
    <s v="UK"/>
    <s v="Bank of England"/>
    <x v="0"/>
    <x v="3"/>
    <x v="5"/>
    <x v="3"/>
    <x v="5"/>
    <m/>
    <x v="6"/>
    <x v="14"/>
    <x v="0"/>
    <x v="0"/>
    <m/>
    <m/>
    <m/>
    <m/>
    <m/>
    <m/>
    <m/>
    <m/>
    <m/>
    <m/>
    <x v="0"/>
    <x v="19"/>
    <x v="1"/>
    <s v="No"/>
    <s v="No"/>
    <s v="Yes"/>
    <s v="G2B"/>
    <m/>
    <m/>
    <s v="Process digitalisation"/>
    <m/>
    <x v="0"/>
    <m/>
    <b v="0"/>
    <m/>
    <m/>
    <m/>
    <m/>
    <m/>
    <s v="Improved Administration Efficency"/>
    <s v="Improved Administrative Efficiency"/>
    <m/>
    <s v="x"/>
    <s v="x"/>
    <s v="x"/>
    <m/>
    <m/>
    <m/>
    <s v="Open government capabilities"/>
    <s v="x"/>
    <m/>
    <m/>
    <s v="EU Blockchain Observatory and Forum - Initiatives Map"/>
    <s v="validated"/>
    <x v="0"/>
  </r>
  <r>
    <n v="50049"/>
    <s v="IPSO-50049"/>
    <s v="Food Standards Agency"/>
    <s v="https://www.coindesk.com/markets/2018/07/02/uk-food-watchdog-trials-blockchain-for-meat-inspection/"/>
    <m/>
    <s v="The U.K.'s Food Standards Agency (FSA), a safety watchdog, has successfully Proof of Concepted a blockchain-based supply chain monitoring system. The trial tracked meat produced in an unnamed cattle slaughterhouse, providing improved transparency throughout the supply chain, according to a press release. Both the slaughterhouse and the FSA tracked data provided in the trial. The approach has been to develop data standards with industry that will make theory reality and It's been possible to show that blockchain does indeed work in this part of the food industry. There are great opportunities now for industry and government to work together to expand and develop this approach."/>
    <x v="0"/>
    <x v="10"/>
    <s v="UK"/>
    <s v="Food Standards Agency"/>
    <x v="0"/>
    <x v="3"/>
    <x v="4"/>
    <x v="4"/>
    <x v="0"/>
    <m/>
    <x v="6"/>
    <x v="14"/>
    <x v="0"/>
    <x v="0"/>
    <m/>
    <m/>
    <m/>
    <m/>
    <m/>
    <m/>
    <m/>
    <m/>
    <m/>
    <m/>
    <x v="0"/>
    <x v="20"/>
    <x v="1"/>
    <s v="No"/>
    <s v="No"/>
    <s v="No"/>
    <s v="G2B"/>
    <m/>
    <m/>
    <s v="Tracking of goods, supply chain, iot"/>
    <m/>
    <x v="0"/>
    <m/>
    <s v="Improved Public Service"/>
    <m/>
    <s v="x"/>
    <s v="x"/>
    <s v="x"/>
    <s v="x"/>
    <s v="Open Government Capabilities"/>
    <b v="0"/>
    <m/>
    <m/>
    <m/>
    <m/>
    <m/>
    <m/>
    <m/>
    <s v="Open government capabilities"/>
    <s v="x"/>
    <m/>
    <m/>
    <s v="EU Blockchain Observatory and Forum - Initiatives Map"/>
    <s v="validated"/>
    <x v="0"/>
  </r>
  <r>
    <n v="60132"/>
    <s v="IPSO-60132"/>
    <s v="Sentilo BCN - Plataforma de Sensors i Actuadors de Barcelona"/>
    <s v="https://connecta.bcn.cat/connecta-catalog-web/component/map_x000a_https://www.researchgate.net/figure/Sentilo-Data-Collection-platform_fig2_304580274"/>
    <m/>
    <s v="The Barcelona City Council, through the Municipal Institute of Informatics (IMI), started in November 2012 a project conceived for define the strategy and the necessary actions  in order to achieve global positioning Barcelona as a reference in the field of Smart Cities. Sentilo is an open source sensor and actuator platform designed to fit in the Smart City architecture of any city who looks for openness and easy interoperability. It is built, used, and supported by an active and diverse community of cities and companies that believe that using open standards and free software is the first smart decision a Smart City should take. In order to avoid vertical solutions, Sentilo is designed as a cross platorm with the objective of sharing information between heterogeneous systems and to easily integrate legacy applications."/>
    <x v="3"/>
    <x v="22"/>
    <s v="ES"/>
    <s v="City of Barcelona"/>
    <x v="4"/>
    <x v="1"/>
    <x v="2"/>
    <x v="1"/>
    <x v="1"/>
    <m/>
    <x v="1"/>
    <x v="1"/>
    <x v="1"/>
    <x v="6"/>
    <s v="A-MLA"/>
    <m/>
    <m/>
    <m/>
    <m/>
    <s v="Minimal-risk"/>
    <s v=" 0 Confident"/>
    <m/>
    <m/>
    <m/>
    <x v="0"/>
    <x v="6"/>
    <x v="0"/>
    <s v="Yes"/>
    <s v="No"/>
    <s v="Yes"/>
    <s v="G2C"/>
    <s v="Dynamic Data"/>
    <s v="Location Data"/>
    <s v="Smart city"/>
    <s v="Yes"/>
    <x v="6"/>
    <s v="Organizational / Sustained Change"/>
    <s v="Improved Public Service"/>
    <m/>
    <s v="x"/>
    <m/>
    <s v="x"/>
    <m/>
    <s v="Open Government Capabilities"/>
    <b v="0"/>
    <m/>
    <m/>
    <m/>
    <m/>
    <m/>
    <m/>
    <m/>
    <s v="Open government capabilities"/>
    <s v="x"/>
    <s v="x"/>
    <m/>
    <s v="IPSO DB"/>
    <s v="validated"/>
    <x v="0"/>
  </r>
  <r>
    <n v="70001"/>
    <s v="IPSO-70001"/>
    <s v="Aragon General Directorate of Contracting, Blockchain Project"/>
    <s v="https://www.europapress.es/aragon/noticia-aragon-pionera-apostar-tecnologia-blockchain-integrandose-asociacion-alastria-20180917130921.html"/>
    <m/>
    <s v="As part of a larger project aiming to use blockchain in order to transform public administration and the provision of public services, the General Directorate of Contracting within the Government of Aragon has launched a project in which blockchain will be used to register the bids received for public contracts and evaluate them in an automated ways."/>
    <x v="2"/>
    <x v="22"/>
    <s v="ES"/>
    <s v="Aragon General Directorate of Contracting"/>
    <x v="9"/>
    <x v="1"/>
    <x v="2"/>
    <x v="3"/>
    <x v="1"/>
    <m/>
    <x v="6"/>
    <x v="14"/>
    <x v="0"/>
    <x v="0"/>
    <m/>
    <m/>
    <m/>
    <m/>
    <m/>
    <m/>
    <m/>
    <m/>
    <m/>
    <m/>
    <x v="1"/>
    <x v="27"/>
    <x v="1"/>
    <s v="No"/>
    <s v="No"/>
    <s v="Yes"/>
    <s v="G2G"/>
    <m/>
    <m/>
    <s v="Auditing and logging"/>
    <m/>
    <x v="0"/>
    <m/>
    <b v="0"/>
    <m/>
    <m/>
    <m/>
    <m/>
    <m/>
    <s v="Improved Administration Efficency"/>
    <s v="Improved Administrative Efficiency"/>
    <m/>
    <s v="x"/>
    <s v="x"/>
    <s v="x"/>
    <m/>
    <s v="x"/>
    <s v="x"/>
    <s v="Open government capabilities"/>
    <s v="x"/>
    <m/>
    <m/>
    <s v="Emerging technologies in public procurement"/>
    <s v="validated"/>
    <x v="0"/>
  </r>
  <r>
    <n v="70002"/>
    <s v="IPSO-70002"/>
    <s v="Basque Government Blockchain project"/>
    <s v="https://cointelegraph.com/news/spanish-city-of-bilbao-launches-171k-tender-to-develop-public-blockchain-network"/>
    <m/>
    <s v="The city of Bilbao has launched a tender to get ideas for the implementation of blockchain in public services. The winning company would prepare a digital platform to facilitate the exchange of data between different public institutions by using blockchain and smart contracts."/>
    <x v="3"/>
    <x v="22"/>
    <s v="ES"/>
    <s v="City of Bilbao"/>
    <x v="4"/>
    <x v="1"/>
    <x v="2"/>
    <x v="3"/>
    <x v="1"/>
    <m/>
    <x v="6"/>
    <x v="14"/>
    <x v="0"/>
    <x v="0"/>
    <m/>
    <m/>
    <m/>
    <m/>
    <m/>
    <m/>
    <m/>
    <m/>
    <m/>
    <m/>
    <x v="1"/>
    <x v="27"/>
    <x v="1"/>
    <s v="No"/>
    <s v="No"/>
    <s v="Yes"/>
    <s v="G2G"/>
    <m/>
    <m/>
    <s v="Data access and reuse"/>
    <m/>
    <x v="0"/>
    <m/>
    <b v="0"/>
    <m/>
    <m/>
    <m/>
    <m/>
    <m/>
    <s v="Improved Administration Efficency"/>
    <s v="Improved Administrative Efficiency"/>
    <m/>
    <s v="x"/>
    <s v="x"/>
    <s v="x"/>
    <m/>
    <m/>
    <m/>
    <s v="Open government capabilities"/>
    <s v="x"/>
    <m/>
    <m/>
    <s v="Emerging technologies in public procurement"/>
    <s v="validated"/>
    <x v="0"/>
  </r>
  <r>
    <n v="70003"/>
    <s v="IPSO-70003"/>
    <s v="V-ICT-OR Blockchain Project"/>
    <s v="https://pdfs.semanticscholar.org/1384/6690e1b39896899fc0ad4e00a9164d00dd68.pdf"/>
    <m/>
    <s v="V-ICT-OR (the membership organization for those involved in ICT and information management at Flemish local governments) teamed up with Digipolis to launch a challenge for blockchain solutions for procurement. The project was used as a way to become acquainted with a new way of organising the procurement process. It was successfully implemented and the solution is currently being programmed."/>
    <x v="2"/>
    <x v="2"/>
    <s v="BE"/>
    <s v="Digipolis"/>
    <x v="9"/>
    <x v="1"/>
    <x v="2"/>
    <x v="3"/>
    <x v="5"/>
    <m/>
    <x v="6"/>
    <x v="14"/>
    <x v="0"/>
    <x v="0"/>
    <m/>
    <m/>
    <m/>
    <m/>
    <m/>
    <m/>
    <m/>
    <m/>
    <m/>
    <m/>
    <x v="1"/>
    <x v="27"/>
    <x v="1"/>
    <s v="No"/>
    <s v="No"/>
    <s v="Yes"/>
    <s v="G2G"/>
    <m/>
    <m/>
    <s v="Auditing and logging"/>
    <m/>
    <x v="0"/>
    <m/>
    <b v="0"/>
    <m/>
    <m/>
    <m/>
    <m/>
    <m/>
    <s v="Improved Administration Efficency"/>
    <s v="Improved Administrative Efficiency"/>
    <m/>
    <s v="x"/>
    <s v="x"/>
    <s v="x"/>
    <m/>
    <s v="x"/>
    <s v="x"/>
    <s v="Open government capabilities"/>
    <s v="x"/>
    <m/>
    <m/>
    <s v="Emerging technologies in public procurement"/>
    <s v="validated"/>
    <x v="0"/>
  </r>
  <r>
    <n v="70006"/>
    <s v="IPSO-70006"/>
    <s v="Digipolis Antwerp, Smart procurement tool"/>
    <s v="https://antwerpen.digipolis.be/en/blog/Blockchain-projects-in-Antwerp"/>
    <m/>
    <s v="Digipolis, the IT agency for Antwerp, is developing a blockchain-based application together with its partner for the project, BallistiX, which will allow for the publication of a quotation request and submission and opening of quotations. It is believed that the use of blockchain will guarantee the reliability of each step of the procurement process, as they will be recorded in a transparent manner."/>
    <x v="3"/>
    <x v="2"/>
    <s v="BE"/>
    <s v="Digipolis"/>
    <x v="4"/>
    <x v="1"/>
    <x v="2"/>
    <x v="3"/>
    <x v="1"/>
    <m/>
    <x v="6"/>
    <x v="14"/>
    <x v="0"/>
    <x v="0"/>
    <m/>
    <m/>
    <m/>
    <m/>
    <m/>
    <m/>
    <m/>
    <m/>
    <m/>
    <m/>
    <x v="1"/>
    <x v="27"/>
    <x v="1"/>
    <s v="No"/>
    <s v="No"/>
    <s v="Yes"/>
    <s v="G2G"/>
    <m/>
    <m/>
    <s v="Disintermediation and decentralised networks"/>
    <m/>
    <x v="0"/>
    <m/>
    <b v="0"/>
    <m/>
    <m/>
    <m/>
    <m/>
    <m/>
    <s v="Improved Administration Efficency"/>
    <s v="Improved Administrative Efficiency"/>
    <m/>
    <s v="x"/>
    <s v="x"/>
    <s v="x"/>
    <m/>
    <s v="x"/>
    <s v="x"/>
    <s v="Open government capabilities"/>
    <s v="x"/>
    <m/>
    <m/>
    <s v="Emerging technologies in public procurement"/>
    <s v="validated"/>
    <x v="0"/>
  </r>
  <r>
    <n v="70007"/>
    <s v="IPSO-70007"/>
    <s v="Malta Information Technology Agency (MITA),  Smart Public Contracts"/>
    <s v="https://ideas.repec.org/a/igg/jitpm0/v10y2019i2p16-28.html"/>
    <m/>
    <s v="Under the project, MITA and the University of Malta are collaborating to develop a first prototype of a smart contract with the aim of turring their public procurement contracts into smart contracts. The project will develop a smart contract which will automatically record events on the blockchain, a centralised database to record other events not on the blockchain, and a centralised web application to provide an interface with the smart contract and the centralised database."/>
    <x v="0"/>
    <x v="21"/>
    <s v="MT"/>
    <s v="MITA"/>
    <x v="0"/>
    <x v="1"/>
    <x v="2"/>
    <x v="3"/>
    <x v="1"/>
    <m/>
    <x v="6"/>
    <x v="14"/>
    <x v="0"/>
    <x v="0"/>
    <m/>
    <m/>
    <m/>
    <m/>
    <m/>
    <m/>
    <m/>
    <m/>
    <m/>
    <m/>
    <x v="1"/>
    <x v="27"/>
    <x v="1"/>
    <s v="No"/>
    <s v="No"/>
    <s v="Yes"/>
    <s v="G2G"/>
    <m/>
    <m/>
    <s v="Auditing and logging"/>
    <m/>
    <x v="0"/>
    <m/>
    <b v="0"/>
    <m/>
    <m/>
    <m/>
    <m/>
    <m/>
    <s v="Improved Administration Efficency"/>
    <s v="Improved Administrative Efficiency"/>
    <m/>
    <s v="x"/>
    <s v="x"/>
    <s v="x"/>
    <m/>
    <s v="x"/>
    <s v="x"/>
    <s v="Open government capabilities"/>
    <s v="x"/>
    <m/>
    <m/>
    <s v="Emerging technologies in public procurement"/>
    <s v="validated"/>
    <x v="0"/>
  </r>
  <r>
    <n v="70008"/>
    <s v="IPSO-70008"/>
    <s v="Ministry of Public Administration, Big data project"/>
    <s v="http://www.mju.gov.si/en/media_room/news/8631/"/>
    <m/>
    <s v="The ministry collaborated with EMC Dell to implement a first Proof of Concept project exploring the opportunities of using big data to drive a data-driven public administration. Data on human resources, finance and public procurement was combined with external data sources. The results of the analysis showed that there was considerable potential for lowering costs related to public procurement."/>
    <x v="0"/>
    <x v="26"/>
    <s v="SI"/>
    <s v="Ministry of Public Administration"/>
    <x v="1"/>
    <x v="1"/>
    <x v="2"/>
    <x v="4"/>
    <x v="0"/>
    <m/>
    <x v="6"/>
    <x v="14"/>
    <x v="0"/>
    <x v="0"/>
    <m/>
    <m/>
    <m/>
    <m/>
    <m/>
    <m/>
    <m/>
    <m/>
    <m/>
    <m/>
    <x v="4"/>
    <x v="28"/>
    <x v="2"/>
    <m/>
    <s v="No"/>
    <s v="Yes"/>
    <m/>
    <m/>
    <m/>
    <s v="Business intelligence"/>
    <m/>
    <x v="0"/>
    <m/>
    <b v="0"/>
    <m/>
    <m/>
    <m/>
    <m/>
    <m/>
    <b v="0"/>
    <b v="0"/>
    <m/>
    <m/>
    <m/>
    <m/>
    <m/>
    <m/>
    <m/>
    <b v="0"/>
    <m/>
    <m/>
    <m/>
    <s v="IPSO DB"/>
    <s v="validated"/>
    <x v="1"/>
  </r>
  <r>
    <n v="70009"/>
    <s v="IPSO-70009"/>
    <s v="Procurement Monitoring Bureau, ZoomChart"/>
    <s v="https://zoomcharts.wordpress.com/2015/03/09/zoomcharts-on-the-procurement-monitoring-bureau-of-latvia-website/"/>
    <m/>
    <s v="The Procurement Monitoring Bureau of Latvia has integrated the ZoomChart software to provide a functional and visually stimulating information on procurement activities."/>
    <x v="0"/>
    <x v="19"/>
    <s v="LV"/>
    <s v="Procurement Monitoring Bureau of Latvia"/>
    <x v="1"/>
    <x v="1"/>
    <x v="2"/>
    <x v="5"/>
    <x v="0"/>
    <m/>
    <x v="6"/>
    <x v="14"/>
    <x v="0"/>
    <x v="0"/>
    <m/>
    <m/>
    <m/>
    <m/>
    <m/>
    <m/>
    <m/>
    <m/>
    <m/>
    <m/>
    <x v="4"/>
    <x v="28"/>
    <x v="2"/>
    <m/>
    <s v="No"/>
    <s v="Yes"/>
    <m/>
    <m/>
    <m/>
    <s v="Data visualisation"/>
    <m/>
    <x v="0"/>
    <m/>
    <b v="0"/>
    <m/>
    <m/>
    <m/>
    <m/>
    <m/>
    <b v="0"/>
    <b v="0"/>
    <m/>
    <m/>
    <m/>
    <m/>
    <m/>
    <m/>
    <m/>
    <b v="0"/>
    <m/>
    <m/>
    <m/>
    <s v="IPSO DB"/>
    <s v="validated"/>
    <x v="1"/>
  </r>
  <r>
    <n v="70010"/>
    <s v="IPSO-70010"/>
    <s v="Department of Mobility &amp; Public Works, Medium for Economic Data, Information and Applications on Public Procurement (MEDIAAN)"/>
    <s v="https://www.vlerick.com/~/media/corporate-marketing/our-expertise/pdf/20170927BarometerInnovativePublicProcurement.pdf"/>
    <m/>
    <s v="MEDIAAN is an online platform that gathers a wide array of applications, databases, and other instruments related to pricing of public procurement contracts and cost engineering aspects with regard to infrastructure projects. It uses historical data from past tenders to provide the purchasing government support for pricing analysis, pricing assessment, and pricing review. The user can get analysis on various parameters - quantity, time, award procedure etc."/>
    <x v="0"/>
    <x v="2"/>
    <s v="BE"/>
    <s v="Department of Mobility &amp; Public Works"/>
    <x v="1"/>
    <x v="1"/>
    <x v="2"/>
    <x v="5"/>
    <x v="0"/>
    <m/>
    <x v="6"/>
    <x v="14"/>
    <x v="0"/>
    <x v="0"/>
    <m/>
    <m/>
    <m/>
    <m/>
    <m/>
    <m/>
    <m/>
    <m/>
    <m/>
    <m/>
    <x v="4"/>
    <x v="28"/>
    <x v="2"/>
    <m/>
    <s v="No"/>
    <s v="Yes"/>
    <m/>
    <m/>
    <m/>
    <s v="Auditing and logging"/>
    <m/>
    <x v="0"/>
    <m/>
    <b v="0"/>
    <m/>
    <m/>
    <m/>
    <m/>
    <m/>
    <b v="0"/>
    <b v="0"/>
    <m/>
    <m/>
    <m/>
    <m/>
    <m/>
    <m/>
    <m/>
    <b v="0"/>
    <m/>
    <m/>
    <m/>
    <s v="IPSO DB"/>
    <s v="validated"/>
    <x v="1"/>
  </r>
  <r>
    <n v="70011"/>
    <s v="IPSO-70011"/>
    <s v="Agjencia Erokurimit Publik, Business intelligence project"/>
    <s v="http://www.app.gov.al/GetData/DownloadDoc?documentId=d782105f-29d1-42a6-af38-649d90be2179"/>
    <m/>
    <s v="Albania's public procurement agency undertook a project to augment the functionalities of its electronic procurement portal. As part of this, they developed a 'business intelligence' system for complex reporting and analysis. Other initiatives included an archiving system for completed procedures, automation of inventory and realization records etc."/>
    <x v="0"/>
    <x v="32"/>
    <s v="AL"/>
    <s v="Agjencia Erokurimit Publik"/>
    <x v="1"/>
    <x v="1"/>
    <x v="2"/>
    <x v="5"/>
    <x v="0"/>
    <m/>
    <x v="6"/>
    <x v="14"/>
    <x v="0"/>
    <x v="0"/>
    <m/>
    <m/>
    <m/>
    <m/>
    <m/>
    <m/>
    <m/>
    <m/>
    <m/>
    <m/>
    <x v="4"/>
    <x v="28"/>
    <x v="2"/>
    <m/>
    <s v="No"/>
    <s v="Yes"/>
    <m/>
    <m/>
    <m/>
    <s v="Business intelligence"/>
    <m/>
    <x v="0"/>
    <m/>
    <b v="0"/>
    <m/>
    <m/>
    <m/>
    <m/>
    <m/>
    <b v="0"/>
    <b v="0"/>
    <m/>
    <m/>
    <m/>
    <m/>
    <m/>
    <m/>
    <m/>
    <b v="0"/>
    <m/>
    <m/>
    <m/>
    <s v="IPSO DB"/>
    <s v="validated"/>
    <x v="1"/>
  </r>
  <r>
    <n v="70012"/>
    <s v="IPSO-70012"/>
    <s v="IT Directorate, Ministry of Public Administration, SKRINJA 2.0"/>
    <s v="http://www.mju.gov.si/en/areas_of_work/information_and_communications_technology/"/>
    <m/>
    <s v="The ICT department of the Ministry of Public Administration is planning to implement a data warehouse and business intelligence system that shall be configured as a horizontal service on Government Computer Cloud till 2022 to promote data-driven decision making in public administration. The Ministry also handles the procurement activities of the country and therefore there is a prospect of utilising the system in the procurement procedures as well."/>
    <x v="0"/>
    <x v="26"/>
    <s v="SI"/>
    <s v="Ministry of Public Administration,"/>
    <x v="0"/>
    <x v="1"/>
    <x v="45"/>
    <x v="3"/>
    <x v="1"/>
    <m/>
    <x v="2"/>
    <x v="10"/>
    <x v="0"/>
    <x v="0"/>
    <s v="B-LGA"/>
    <m/>
    <m/>
    <m/>
    <m/>
    <s v="Minimal-risk"/>
    <s v=" 0 Confident"/>
    <m/>
    <m/>
    <m/>
    <x v="2"/>
    <x v="9"/>
    <x v="0"/>
    <m/>
    <s v="No"/>
    <s v="Yes"/>
    <s v="G2G"/>
    <s v="Dynamic Data"/>
    <s v="Streaming Data"/>
    <s v="Business intelligence"/>
    <s v="Yes"/>
    <x v="0"/>
    <s v="Incremental / Technical Change"/>
    <b v="0"/>
    <m/>
    <m/>
    <m/>
    <m/>
    <m/>
    <s v="Improved Administration Efficency"/>
    <s v="Improved Administrative Efficiency"/>
    <m/>
    <m/>
    <s v="x"/>
    <m/>
    <m/>
    <m/>
    <m/>
    <b v="0"/>
    <m/>
    <m/>
    <m/>
    <s v="IPSO DB"/>
    <s v="validated"/>
    <x v="0"/>
  </r>
  <r>
    <n v="70013"/>
    <s v="IPSO-70013"/>
    <s v="Red flags"/>
    <s v="http://redflags.eu/"/>
    <m/>
    <s v="The European Commission funded project provides an interactive tool that allows for the monitoring of procurement processes. It automatically checks procurement documents and flags risky procurement documents using a special algorithm. Users can subscribe to receive alerts if risky procurements are published in their field of interest."/>
    <x v="1"/>
    <x v="16"/>
    <s v="HU"/>
    <s v="Transparency International Hungary"/>
    <x v="1"/>
    <x v="1"/>
    <x v="2"/>
    <x v="5"/>
    <x v="0"/>
    <m/>
    <x v="6"/>
    <x v="14"/>
    <x v="0"/>
    <x v="0"/>
    <m/>
    <m/>
    <m/>
    <m/>
    <m/>
    <m/>
    <m/>
    <m/>
    <m/>
    <m/>
    <x v="4"/>
    <x v="28"/>
    <x v="2"/>
    <m/>
    <s v="No"/>
    <s v="Yes"/>
    <m/>
    <m/>
    <m/>
    <s v="Auditing and logging"/>
    <m/>
    <x v="0"/>
    <m/>
    <b v="0"/>
    <m/>
    <m/>
    <m/>
    <m/>
    <m/>
    <b v="0"/>
    <b v="0"/>
    <m/>
    <m/>
    <m/>
    <m/>
    <m/>
    <m/>
    <m/>
    <b v="0"/>
    <m/>
    <m/>
    <m/>
    <s v="IPSO DB"/>
    <s v="validated"/>
    <x v="1"/>
  </r>
  <r>
    <n v="70014"/>
    <s v="IPSO-70014"/>
    <s v="Agency for Public Management and eGovernment, Digital procurement program"/>
    <s v="https://www.supplychaindigital.com/company/difi-digitising-procurement"/>
    <m/>
    <s v="Under the program, the agency is first working on capturing all the data from transactions between suppliers and public buyers. Their plan for doing this involves setting up a system whereby invoices are automatically sent over the Peppol network to both the consumer and to DIFI, which stores them in a single database. The first step is to test this concept, through a first pilot due this year. The idea is that eventually this data can be used to help automate various parts of the procurement process. One initial hypotheses on how this could be done is automated categorisation of the product types that are being procured. It is thought that the data could also be used to provide input into the state budget."/>
    <x v="0"/>
    <x v="23"/>
    <s v="NO"/>
    <s v="Agency for Public Management and eGovernment"/>
    <x v="1"/>
    <x v="1"/>
    <x v="2"/>
    <x v="5"/>
    <x v="0"/>
    <m/>
    <x v="6"/>
    <x v="14"/>
    <x v="0"/>
    <x v="0"/>
    <m/>
    <m/>
    <m/>
    <m/>
    <m/>
    <m/>
    <m/>
    <m/>
    <m/>
    <m/>
    <x v="4"/>
    <x v="28"/>
    <x v="2"/>
    <s v="Large"/>
    <s v="No"/>
    <s v="Yes"/>
    <m/>
    <m/>
    <m/>
    <s v="Auditing and logging"/>
    <m/>
    <x v="0"/>
    <m/>
    <b v="0"/>
    <m/>
    <m/>
    <m/>
    <m/>
    <m/>
    <b v="0"/>
    <b v="0"/>
    <m/>
    <m/>
    <m/>
    <m/>
    <m/>
    <m/>
    <m/>
    <b v="0"/>
    <m/>
    <m/>
    <m/>
    <s v="IPSO DB"/>
    <s v="validated"/>
    <x v="1"/>
  </r>
  <r>
    <n v="70015"/>
    <s v="IPSO-70015"/>
    <s v="Consip, Open data platform"/>
    <s v="https://dati.consip.it/"/>
    <m/>
    <s v="Consip wanted to publish data on all public tenders so that stakeholders can examine and analyse the data themselves. In order to do this they have set up an open data platform which runs on the open source CKAN cloud infrastructure platform."/>
    <x v="0"/>
    <x v="12"/>
    <s v="IT"/>
    <s v="Consip"/>
    <x v="1"/>
    <x v="1"/>
    <x v="2"/>
    <x v="5"/>
    <x v="0"/>
    <m/>
    <x v="6"/>
    <x v="14"/>
    <x v="0"/>
    <x v="0"/>
    <m/>
    <m/>
    <m/>
    <m/>
    <m/>
    <m/>
    <m/>
    <m/>
    <m/>
    <m/>
    <x v="4"/>
    <x v="28"/>
    <x v="2"/>
    <m/>
    <s v="No"/>
    <s v="Yes"/>
    <m/>
    <m/>
    <m/>
    <s v="Data access and reuse"/>
    <m/>
    <x v="0"/>
    <m/>
    <b v="0"/>
    <m/>
    <m/>
    <m/>
    <m/>
    <m/>
    <b v="0"/>
    <b v="0"/>
    <m/>
    <m/>
    <m/>
    <m/>
    <m/>
    <m/>
    <m/>
    <b v="0"/>
    <m/>
    <m/>
    <m/>
    <s v="IPSO DB"/>
    <s v="validated"/>
    <x v="1"/>
  </r>
  <r>
    <n v="70016"/>
    <s v="IPSO-70016"/>
    <s v="ProZorro, Risk indicators"/>
    <s v="https://oecd-opsi.org/innovations/eprocurement-system-prozorro/"/>
    <m/>
    <s v="ProZorro is a hybrid electronic government e-procurement system created as the result of a partnership between business, government and the civil society in Ukraine. The system is an open source solution that makes use of the open contracting data standard. It works under the principle &quot;everyone can see everything&quot;. The monitoring tools developed enable analysis of public procurement, with information displayed about each tender, buyer and government authority. The system monitors risks of corruption in real time, using algorithms to flag high risk cases based on risk indicators. An automated risk-indicator engine scans all active electronic tenders for non-compliance and irregularities. Risky transactions are selected for further monitoring."/>
    <x v="0"/>
    <x v="31"/>
    <s v="UA"/>
    <s v="ProZorro"/>
    <x v="1"/>
    <x v="1"/>
    <x v="2"/>
    <x v="3"/>
    <x v="0"/>
    <m/>
    <x v="6"/>
    <x v="14"/>
    <x v="0"/>
    <x v="0"/>
    <m/>
    <m/>
    <m/>
    <m/>
    <m/>
    <m/>
    <m/>
    <m/>
    <m/>
    <m/>
    <x v="4"/>
    <x v="28"/>
    <x v="2"/>
    <s v="Large"/>
    <s v="No"/>
    <s v="Yes"/>
    <m/>
    <m/>
    <m/>
    <s v="Auditing and logging"/>
    <m/>
    <x v="0"/>
    <m/>
    <b v="0"/>
    <m/>
    <m/>
    <m/>
    <m/>
    <m/>
    <b v="0"/>
    <b v="0"/>
    <m/>
    <m/>
    <m/>
    <m/>
    <m/>
    <m/>
    <m/>
    <b v="0"/>
    <m/>
    <m/>
    <m/>
    <s v="IPSO DB"/>
    <s v="validated"/>
    <x v="1"/>
  </r>
  <r>
    <n v="70017"/>
    <s v="IPSO-70017"/>
    <s v="ProZorro, Bid prediction"/>
    <s v="https://ocdsanalytics.com/ua/prozorro/ai/docs/"/>
    <m/>
    <s v="The ProZorro team is using Artificial Intelligence and machine learning in its work with the aim of developing a model that would predict the likelihood of a tender happening and being succesful. Another tool is able to predict the probability that a particular tender participant will leave the platform before completing the tender."/>
    <x v="0"/>
    <x v="31"/>
    <s v="UA"/>
    <s v="ProZorro"/>
    <x v="0"/>
    <x v="1"/>
    <x v="2"/>
    <x v="4"/>
    <x v="5"/>
    <m/>
    <x v="0"/>
    <x v="0"/>
    <x v="0"/>
    <x v="0"/>
    <s v="A-MLA"/>
    <m/>
    <m/>
    <m/>
    <s v="Include automatic decision systems"/>
    <s v="Limited-risk"/>
    <s v=" 0 Confident"/>
    <m/>
    <m/>
    <m/>
    <x v="3"/>
    <x v="7"/>
    <x v="0"/>
    <s v="Large"/>
    <s v="No"/>
    <s v="Yes"/>
    <s v="G2B"/>
    <s v="Dynamic Data"/>
    <s v="Streaming Data"/>
    <s v="Predictive systems"/>
    <m/>
    <x v="0"/>
    <s v="Incremental / Technical Change"/>
    <s v="Improved Public Service"/>
    <m/>
    <m/>
    <s v="x"/>
    <s v="x"/>
    <m/>
    <b v="0"/>
    <b v="0"/>
    <m/>
    <m/>
    <m/>
    <m/>
    <m/>
    <m/>
    <m/>
    <b v="0"/>
    <m/>
    <m/>
    <m/>
    <s v="IPSO DB"/>
    <s v="validated"/>
    <x v="0"/>
  </r>
  <r>
    <n v="70018"/>
    <s v="IPSO-70018"/>
    <s v="ProZorro, CPV Prediction"/>
    <s v="https://ocdsanalytics.com/ua/prozorro/ai/docs/examples/"/>
    <m/>
    <s v="Prozorro has developed an AI tool that can predict the correct CPV codes and unit of measurement. The tool has not yet been implemented. It aims to make the platforms that provide the user-interface for organisations using the Prozorro data easier to use, reducing mis-classifications and errors;"/>
    <x v="0"/>
    <x v="31"/>
    <s v="UA"/>
    <s v="ProZorro"/>
    <x v="0"/>
    <x v="1"/>
    <x v="2"/>
    <x v="3"/>
    <x v="5"/>
    <m/>
    <x v="0"/>
    <x v="0"/>
    <x v="0"/>
    <x v="0"/>
    <s v="A-MLA"/>
    <m/>
    <m/>
    <m/>
    <s v="Include automatic decision systems"/>
    <s v="Limited-risk"/>
    <s v=" 0 Confident"/>
    <m/>
    <m/>
    <m/>
    <x v="0"/>
    <x v="6"/>
    <x v="0"/>
    <s v="Large"/>
    <s v="No"/>
    <s v="Yes"/>
    <s v="G2B"/>
    <s v="Dynamic Data"/>
    <s v="Streaming Data"/>
    <s v="Predictive systems"/>
    <m/>
    <x v="0"/>
    <s v="Incremental / Technical Change"/>
    <s v="Improved Public Service"/>
    <m/>
    <m/>
    <s v="x"/>
    <s v="x"/>
    <m/>
    <b v="0"/>
    <b v="0"/>
    <m/>
    <m/>
    <m/>
    <m/>
    <m/>
    <m/>
    <m/>
    <b v="0"/>
    <m/>
    <m/>
    <m/>
    <s v="IPSO DB"/>
    <s v="validated"/>
    <x v="0"/>
  </r>
  <r>
    <n v="70019"/>
    <s v="IPSO-70019"/>
    <s v="DoZorro AI tool"/>
    <s v="https://ti-ukraine.org/en/news/dozorro-artificial-intelligence-to-find-violations-in-prozorro-how-it-works/"/>
    <m/>
    <s v="The monitoring portal DoZorro is a platform where each participant in the system (supplier, customer, controlling authority, citizen) can provide feedback to the government customer or supplier. The new version of the platform provides software, which through its AI capabilities, is able to identify tenders with a high risk of corruption. The results of the beta test of this system were that 26% more tenders with unfounded selection of the winner were identified, 37% more tenders with groundless disqualification, and 298% more with participants' conspiracy. The system is intended to complement and support the work done by experts - making their work more efficient."/>
    <x v="0"/>
    <x v="31"/>
    <s v="UA"/>
    <s v="ProZorro"/>
    <x v="0"/>
    <x v="1"/>
    <x v="2"/>
    <x v="1"/>
    <x v="1"/>
    <m/>
    <x v="1"/>
    <x v="1"/>
    <x v="1"/>
    <x v="6"/>
    <s v="A-MLA"/>
    <m/>
    <m/>
    <m/>
    <s v="Include automatic decision systems"/>
    <s v="Limited-risk"/>
    <s v=" 0 Confident"/>
    <m/>
    <m/>
    <m/>
    <x v="3"/>
    <x v="7"/>
    <x v="0"/>
    <s v="Large"/>
    <s v="No"/>
    <s v="Yes"/>
    <s v="G2B"/>
    <s v="Historical Data"/>
    <s v="Historical Data"/>
    <s v="Detection systems"/>
    <m/>
    <x v="0"/>
    <s v="Incremental / Technical Change"/>
    <s v="Improved Public Service"/>
    <m/>
    <m/>
    <s v="x"/>
    <m/>
    <m/>
    <b v="0"/>
    <b v="0"/>
    <m/>
    <m/>
    <m/>
    <m/>
    <m/>
    <m/>
    <m/>
    <b v="0"/>
    <m/>
    <m/>
    <m/>
    <s v="IPSO DB"/>
    <s v="validated"/>
    <x v="0"/>
  </r>
  <r>
    <n v="70020"/>
    <s v="IPSO-70020"/>
    <s v="Kommers (KAI) semantics check tool"/>
    <s v="http://www.primona.se/en/public-sector/our-modules-for-public-sector/kommers-kai/"/>
    <m/>
    <s v="An AI assistant is being integrated into the Primonas Kommers e-procurement platform. This tool can do a semantics check on requirements and other text in the procurement material which will decrease the risk of bidders misunderstanding the tender material and hence reduce the bidder risk. Kommers has public sector (as well as private sector) clients that will be able to access this functionality."/>
    <x v="0"/>
    <x v="18"/>
    <s v="SE"/>
    <s v="Primona"/>
    <x v="3"/>
    <x v="1"/>
    <x v="2"/>
    <x v="3"/>
    <x v="1"/>
    <m/>
    <x v="1"/>
    <x v="1"/>
    <x v="0"/>
    <x v="6"/>
    <s v="B-LGA"/>
    <m/>
    <m/>
    <m/>
    <m/>
    <s v="Minimal-risk"/>
    <s v=" 0 Confident"/>
    <m/>
    <m/>
    <m/>
    <x v="0"/>
    <x v="6"/>
    <x v="0"/>
    <m/>
    <s v="No"/>
    <s v="Yes"/>
    <s v="G2B"/>
    <s v="Historical Data"/>
    <s v="Historical Data"/>
    <s v="Validation and benchmarking"/>
    <m/>
    <x v="0"/>
    <s v="Organizational / Sustained Change"/>
    <s v="Improved Public Service"/>
    <m/>
    <m/>
    <s v="x"/>
    <s v="x"/>
    <m/>
    <b v="0"/>
    <b v="0"/>
    <m/>
    <m/>
    <m/>
    <m/>
    <m/>
    <m/>
    <m/>
    <b v="0"/>
    <m/>
    <m/>
    <m/>
    <s v="IPSO DB"/>
    <s v="validated"/>
    <x v="0"/>
  </r>
  <r>
    <n v="70021"/>
    <s v="IPSO-70021"/>
    <s v="ANAC, Machine learning tool"/>
    <s v="https://www.slideshare.net/FabianaLanotte/machine-learning-on-public-procurement-open-data-anac-case-study"/>
    <m/>
    <s v="The tool uses machine learning to identify hidden relationships between public administrations and private companies using unstructured information (such as public procurement titles) from the open data on public procurement."/>
    <x v="0"/>
    <x v="12"/>
    <s v="IT"/>
    <s v="ANAC"/>
    <x v="0"/>
    <x v="1"/>
    <x v="2"/>
    <x v="1"/>
    <x v="1"/>
    <m/>
    <x v="0"/>
    <x v="0"/>
    <x v="0"/>
    <x v="0"/>
    <s v="A-MLA"/>
    <m/>
    <m/>
    <m/>
    <m/>
    <s v="Minimal-risk"/>
    <s v=" 0 Confident"/>
    <m/>
    <m/>
    <m/>
    <x v="2"/>
    <x v="9"/>
    <x v="0"/>
    <m/>
    <s v="No"/>
    <s v="Yes"/>
    <s v="G2G"/>
    <s v="Historical Data"/>
    <s v="Historical Data"/>
    <s v="Detection systems"/>
    <m/>
    <x v="0"/>
    <s v="Incremental / Technical Change"/>
    <b v="0"/>
    <m/>
    <m/>
    <m/>
    <m/>
    <m/>
    <s v="Improved Administration Efficency"/>
    <s v="Improved Administrative Efficiency"/>
    <m/>
    <m/>
    <s v="x"/>
    <m/>
    <m/>
    <m/>
    <m/>
    <b v="0"/>
    <m/>
    <m/>
    <m/>
    <s v="IPSO DB"/>
    <s v="validated"/>
    <x v="0"/>
  </r>
  <r>
    <n v="70022"/>
    <s v="IPSO-70022"/>
    <s v="State Treasury eInvoicing plans"/>
    <s v="https://ec.europa.eu/cefdigital/wiki/display/CEFDIGITAL/2018/06/13/Finland+is+using+AI+in+attempt+to+achieve+one-hundred+per+cent+eInvoicing"/>
    <m/>
    <s v="The State Treasury of Finland plans to automate eInvoice processing by utilising AI and robotics. It is believed that AI tools could analyse an invoice within seconds to find the necessary information such as an agreement number and amount. Currently, Finland has identified the most significant challenge to be that IT companies and other operators need to be aware of what data needs to be in the correct place to achieve ultimate automation goals."/>
    <x v="0"/>
    <x v="7"/>
    <s v="FI"/>
    <s v="State Treasury of Finland"/>
    <x v="0"/>
    <x v="1"/>
    <x v="2"/>
    <x v="3"/>
    <x v="1"/>
    <m/>
    <x v="4"/>
    <x v="5"/>
    <x v="0"/>
    <x v="0"/>
    <s v="B-LGA"/>
    <m/>
    <m/>
    <m/>
    <m/>
    <s v="Minimal-risk"/>
    <s v=" 0 Confident"/>
    <m/>
    <m/>
    <m/>
    <x v="1"/>
    <x v="5"/>
    <x v="0"/>
    <m/>
    <s v="No"/>
    <s v="Yes"/>
    <s v="G2G"/>
    <s v="Dynamic Data"/>
    <s v="Streaming Data"/>
    <s v="Process automation"/>
    <m/>
    <x v="0"/>
    <s v="Incremental / Technical Change"/>
    <b v="0"/>
    <m/>
    <m/>
    <m/>
    <m/>
    <m/>
    <s v="Improved Administration Efficency"/>
    <s v="Improved Administrative Efficiency"/>
    <m/>
    <m/>
    <m/>
    <s v="x"/>
    <m/>
    <m/>
    <m/>
    <b v="0"/>
    <m/>
    <m/>
    <m/>
    <s v="IPSO DB"/>
    <s v="validated"/>
    <x v="0"/>
  </r>
  <r>
    <n v="70023"/>
    <s v="IPSO-70023"/>
    <s v="YPO, Procurement Information Provider"/>
    <s v="https://www.ukauthority.com/articles/ypo-launches-procurement-chatbot/"/>
    <m/>
    <s v="YPO has introduced a chatbot - the Procurement Information Provider (PIP) to help public sector buyers navigate their way through YPO's services and discover the frameworks on offer. The chatbot can provide information from other areas of the website and direct users to relevant procurement teams."/>
    <x v="0"/>
    <x v="10"/>
    <s v="UK"/>
    <s v="YPO"/>
    <x v="0"/>
    <x v="1"/>
    <x v="2"/>
    <x v="1"/>
    <x v="1"/>
    <m/>
    <x v="1"/>
    <x v="1"/>
    <x v="1"/>
    <x v="1"/>
    <s v="A-MLA"/>
    <m/>
    <m/>
    <m/>
    <m/>
    <s v="Minimal-risk"/>
    <s v=" 0 Confident"/>
    <m/>
    <m/>
    <m/>
    <x v="0"/>
    <x v="0"/>
    <x v="0"/>
    <m/>
    <s v="No"/>
    <s v="Yes"/>
    <s v="G2C"/>
    <s v="Dynamic Data"/>
    <s v="Dynamic Data"/>
    <s v="Chatbot"/>
    <m/>
    <x v="0"/>
    <s v="Incremental / Technical Change"/>
    <s v="Improved Public Service"/>
    <m/>
    <m/>
    <m/>
    <s v="x"/>
    <m/>
    <b v="0"/>
    <b v="0"/>
    <m/>
    <m/>
    <m/>
    <m/>
    <m/>
    <m/>
    <m/>
    <b v="0"/>
    <m/>
    <m/>
    <m/>
    <s v="IPSO DB"/>
    <s v="validated"/>
    <x v="0"/>
  </r>
  <r>
    <n v="70024"/>
    <s v="IPSO-70024"/>
    <s v="Hansel Oy, Explore state spending"/>
    <s v="https://tutkihankintoja.fi/?lang=en"/>
    <m/>
    <s v="The &quot;explore state spending&quot; website (https://tutkihankintoja.fi/?lang=en) allows citizens and companies to explore data on government spending. Users can search according to different types of procurement spending (e.g. ICT procurement, administrative services, machinery, equipment and transport equipment, etc). AI technology is used in order to categorise the procurement spending. Other forms of analysis using AI technologies are also done on the data for the benefit just of procurement authorities."/>
    <x v="0"/>
    <x v="7"/>
    <s v="FI"/>
    <s v="Hansel Oy"/>
    <x v="3"/>
    <x v="1"/>
    <x v="2"/>
    <x v="1"/>
    <x v="1"/>
    <m/>
    <x v="4"/>
    <x v="5"/>
    <x v="0"/>
    <x v="0"/>
    <s v="B-LGA"/>
    <m/>
    <m/>
    <m/>
    <m/>
    <s v="Minimal-risk"/>
    <s v=" 0 Confident"/>
    <m/>
    <m/>
    <m/>
    <x v="0"/>
    <x v="15"/>
    <x v="0"/>
    <m/>
    <s v="No"/>
    <s v="Yes"/>
    <s v="G2C"/>
    <s v="Dynamic Data"/>
    <s v="Streaming Data"/>
    <s v="Data access and reuse"/>
    <m/>
    <x v="7"/>
    <s v="Incremental / Technical Change"/>
    <s v="Improved Public Service"/>
    <m/>
    <m/>
    <s v="x"/>
    <s v="x"/>
    <m/>
    <s v="Open Government Capabilities"/>
    <b v="0"/>
    <m/>
    <m/>
    <m/>
    <m/>
    <m/>
    <m/>
    <m/>
    <s v="Open government capabilities"/>
    <s v="x"/>
    <m/>
    <m/>
    <s v="IPSO DB"/>
    <s v="validated"/>
    <x v="0"/>
  </r>
  <r>
    <n v="70025"/>
    <s v="IPSO-70025"/>
    <s v="Hansel Oy, eNest solution"/>
    <s v="https://www.handi.fi/projektit/procurement-data/?lang=en"/>
    <m/>
    <s v="Under the new eNest solution, verification of information provided by suppliers against official records will be done automatically during the tendering process. The system will use the European Single Procurement Document as a standard, which will mean that service providers do not need to attach official records to tenders."/>
    <x v="0"/>
    <x v="7"/>
    <s v="FI"/>
    <s v="Hansel Oy"/>
    <x v="3"/>
    <x v="1"/>
    <x v="2"/>
    <x v="3"/>
    <x v="1"/>
    <m/>
    <x v="4"/>
    <x v="7"/>
    <x v="0"/>
    <x v="0"/>
    <m/>
    <m/>
    <m/>
    <m/>
    <m/>
    <s v="Minimal-risk"/>
    <s v=" 0 Confident"/>
    <m/>
    <m/>
    <m/>
    <x v="1"/>
    <x v="5"/>
    <x v="0"/>
    <m/>
    <s v="No"/>
    <s v="Yes"/>
    <s v="G2B"/>
    <s v="Dynamic Data"/>
    <s v="Streaming Data"/>
    <s v="Validation and benchmarking"/>
    <m/>
    <x v="1"/>
    <s v="Organizational / Sustained Change"/>
    <s v="Improved Public Service"/>
    <m/>
    <m/>
    <m/>
    <s v="x"/>
    <m/>
    <b v="0"/>
    <b v="0"/>
    <m/>
    <m/>
    <m/>
    <m/>
    <m/>
    <m/>
    <m/>
    <b v="0"/>
    <m/>
    <m/>
    <m/>
    <s v="IPSO DB"/>
    <s v="validated"/>
    <x v="0"/>
  </r>
  <r>
    <n v="70026"/>
    <s v="IPSO-70026"/>
    <s v="Palkeet, RPA Project"/>
    <s v="https://www.palkeet.fi/ajankohtaista/pohjoismaat-kansainvalista-rpa-karkea.html"/>
    <m/>
    <s v="The Finnish Government Shared Services Centre for Finance and HR (Palkeet) have delivered a project aimed at automating business processes with software robotics. Tasks that have been automated include purchase invoice validation and supplier register maintenance etc. This was the first major Robotic Process Automation (RPA) implementation in Finnish public sector. The project is part of a wider digitalisation initiative by the Finnish government."/>
    <x v="0"/>
    <x v="7"/>
    <s v="FI"/>
    <s v="Finnish Government Shared Services Centre for Finance and HR"/>
    <x v="0"/>
    <x v="1"/>
    <x v="2"/>
    <x v="3"/>
    <x v="5"/>
    <m/>
    <x v="4"/>
    <x v="5"/>
    <x v="0"/>
    <x v="0"/>
    <s v="B-LGA"/>
    <m/>
    <m/>
    <m/>
    <m/>
    <s v="Minimal-risk"/>
    <s v=" 0 Confident"/>
    <m/>
    <m/>
    <m/>
    <x v="1"/>
    <x v="5"/>
    <x v="0"/>
    <m/>
    <s v="No"/>
    <s v="Yes"/>
    <s v="G2B"/>
    <s v="Dynamic Data"/>
    <s v="Streaming Data"/>
    <s v="Process automation"/>
    <m/>
    <x v="0"/>
    <s v="Organizational / Sustained Change"/>
    <s v="Improved Public Service"/>
    <m/>
    <m/>
    <m/>
    <s v="x"/>
    <m/>
    <b v="0"/>
    <b v="0"/>
    <m/>
    <m/>
    <m/>
    <m/>
    <m/>
    <m/>
    <m/>
    <b v="0"/>
    <m/>
    <m/>
    <m/>
    <s v="IPSO DB"/>
    <s v="validated"/>
    <x v="0"/>
  </r>
  <r>
    <n v="70027"/>
    <s v="IPSO-70027"/>
    <s v="Ministry of Finance, mTender"/>
    <s v="https://mtender.gov.md/"/>
    <m/>
    <s v="With support from the EBRD, the Moldovan Government developed an open source electronic procurement system for electronic open tender, reverse auctions, aggregated procurement planning and online framework agreements. The system makes use of the open contracting data standard. It provides a fully digitised procurement planning tool, which reportedly automates (using robotic process automation) tracking of execution of contracts."/>
    <x v="0"/>
    <x v="33"/>
    <s v="MD"/>
    <s v="Ministry of Finance"/>
    <x v="0"/>
    <x v="1"/>
    <x v="2"/>
    <x v="1"/>
    <x v="2"/>
    <m/>
    <x v="4"/>
    <x v="5"/>
    <x v="0"/>
    <x v="0"/>
    <s v="B-LGA"/>
    <m/>
    <m/>
    <m/>
    <s v="Include automatic decision systems"/>
    <s v="Limited-risk"/>
    <s v=" 0 Confident"/>
    <m/>
    <m/>
    <m/>
    <x v="1"/>
    <x v="2"/>
    <x v="0"/>
    <m/>
    <s v="No"/>
    <s v="Yes"/>
    <s v="G2B"/>
    <s v="Dynamic Data"/>
    <s v="Streaming Data"/>
    <s v="Process automation"/>
    <s v="Yes"/>
    <x v="1"/>
    <s v="Organizational / Sustained Change"/>
    <s v="Improved Public Service"/>
    <m/>
    <m/>
    <m/>
    <s v="x"/>
    <m/>
    <s v="Open Government Capabilities"/>
    <b v="0"/>
    <m/>
    <m/>
    <m/>
    <m/>
    <m/>
    <m/>
    <m/>
    <s v="Open government capabilities"/>
    <s v="x"/>
    <m/>
    <m/>
    <s v="IPSO DB"/>
    <s v="validated"/>
    <x v="0"/>
  </r>
  <r>
    <n v="70028"/>
    <s v="IPSO-70028"/>
    <s v="Deutsche Bahn, 3D Printing"/>
    <s v="https://www.deutschebahn.com/en/Digitalization/DB_Digital/productworld/3dprint-1214672"/>
    <m/>
    <s v="At the end of 2015, Deutsche Bahn made use of its first 3D printed part - a coat hook. Since then, DB has printed more than 4,500 spare parts and other products. By the end of 2018, 15,000 were expected to have been produced. It prints spare parts for older vehicles or systems in the infrastructure sector, which are no longer or only with difficulty deliverable. These include, for example, ventilation grilles, headrests, coat hooks or cable boxes."/>
    <x v="0"/>
    <x v="1"/>
    <s v="DE"/>
    <s v="Deutsche Bahn"/>
    <x v="1"/>
    <x v="1"/>
    <x v="2"/>
    <x v="3"/>
    <x v="6"/>
    <m/>
    <x v="6"/>
    <x v="8"/>
    <x v="0"/>
    <x v="0"/>
    <m/>
    <m/>
    <m/>
    <m/>
    <m/>
    <m/>
    <s v=" 0 Confident"/>
    <m/>
    <m/>
    <m/>
    <x v="5"/>
    <x v="28"/>
    <x v="0"/>
    <m/>
    <s v="No"/>
    <s v="Yes"/>
    <s v="G2B"/>
    <s v="Dynamic Data"/>
    <s v="Service Data"/>
    <s v="Internal Management"/>
    <m/>
    <x v="0"/>
    <s v="Organizational / Sustained Change"/>
    <s v="Improved Public Service"/>
    <m/>
    <m/>
    <m/>
    <s v="x"/>
    <m/>
    <b v="0"/>
    <b v="0"/>
    <m/>
    <m/>
    <m/>
    <m/>
    <m/>
    <m/>
    <m/>
    <b v="0"/>
    <m/>
    <m/>
    <m/>
    <s v="IPSO DB"/>
    <s v="validated"/>
    <x v="1"/>
  </r>
  <r>
    <n v="70029"/>
    <s v="IPSO-70029"/>
    <s v="Nederlandse Sporten, 3D Printing"/>
    <s v="https://nieuws.ns.nl/ns-zet-stap-in-de-wereld-van-3d-printen/"/>
    <m/>
    <s v="The partnership has actually been in place for several months. It initially allowed Dutch Railways to learn about and experiment with the possibilities of 3D printing and the quality of the parts that it could produce. The railway system selected and re-engineered a few parts, which were then 3D printed by DiManEx to the specifications provided by Dutch Railways. Mandatory quality control tests were then performed, and the approved part was then used in trains."/>
    <x v="0"/>
    <x v="13"/>
    <s v="NL"/>
    <s v="Nederlandse Sporten"/>
    <x v="3"/>
    <x v="1"/>
    <x v="2"/>
    <x v="3"/>
    <x v="1"/>
    <m/>
    <x v="6"/>
    <x v="8"/>
    <x v="0"/>
    <x v="0"/>
    <m/>
    <m/>
    <m/>
    <m/>
    <m/>
    <m/>
    <s v=" 0 Confident"/>
    <m/>
    <m/>
    <m/>
    <x v="5"/>
    <x v="28"/>
    <x v="0"/>
    <m/>
    <s v="No"/>
    <s v="No"/>
    <s v="G2B"/>
    <m/>
    <m/>
    <s v="3d printing"/>
    <m/>
    <x v="0"/>
    <m/>
    <s v="Improved Public Service"/>
    <m/>
    <m/>
    <m/>
    <s v="x"/>
    <m/>
    <b v="0"/>
    <b v="0"/>
    <m/>
    <m/>
    <m/>
    <m/>
    <m/>
    <m/>
    <m/>
    <b v="0"/>
    <m/>
    <m/>
    <m/>
    <s v="IPSO DB"/>
    <s v="validated"/>
    <x v="1"/>
  </r>
  <r>
    <n v="70030"/>
    <s v="IPSO-70030"/>
    <s v="Material Stock Logistic Command of the Dutch Army, 3D Printing roadmap"/>
    <s v="https://www.dimanex.com/2018/05/14/dutch-army-starts-cooperation-with-dimanex-to-solve-spare-part-supply-challenges-with-an-end-to-end-service-for-3d-manufacturing/"/>
    <m/>
    <s v="Additive Manufacturing (AM), also known as &quot;3D printing,&quot; is a technology that has advanced considerably in recent years. The Dutch Ministry of Defense has been experimenting with the technology for some time. Their ambition is to embed AM into their operations in a streamlined manner. In order to do so, the army's Material Stock Logistic Command (MatLogCo) has recently presented a roadmap for implementation. A new AM Center will be created within this command division to foster capacity and knowledge building, aiming to cover the institution's needs in the field of AM."/>
    <x v="0"/>
    <x v="13"/>
    <s v="NL"/>
    <s v="Material Stock Logistic Command of the Dutch Army"/>
    <x v="1"/>
    <x v="1"/>
    <x v="2"/>
    <x v="3"/>
    <x v="1"/>
    <m/>
    <x v="6"/>
    <x v="8"/>
    <x v="0"/>
    <x v="0"/>
    <m/>
    <m/>
    <m/>
    <m/>
    <m/>
    <m/>
    <s v=" 0 Confident"/>
    <m/>
    <m/>
    <m/>
    <x v="5"/>
    <x v="28"/>
    <x v="0"/>
    <m/>
    <s v="No"/>
    <s v="No"/>
    <s v="G2B"/>
    <m/>
    <m/>
    <s v="3d printing"/>
    <m/>
    <x v="0"/>
    <m/>
    <s v="Improved Public Service"/>
    <m/>
    <m/>
    <m/>
    <s v="x"/>
    <m/>
    <b v="0"/>
    <b v="0"/>
    <m/>
    <m/>
    <m/>
    <m/>
    <m/>
    <m/>
    <m/>
    <b v="0"/>
    <m/>
    <m/>
    <m/>
    <s v="IPSO DB"/>
    <s v="validated"/>
    <x v="1"/>
  </r>
  <r>
    <n v="70034"/>
    <s v="IPSO-70034"/>
    <s v="Statsbygg, Imerso Proof of Concept project"/>
    <s v="https://www.dn.no/morgendagens-naringsliv/imerso/statsbygg/sarah-muller/hun-sjekket-hver-millimeter-av-12000-kvadratmeter-pa-en-dag/2-1-428362"/>
    <m/>
    <s v="This project with Imerso involves the use of digital models to ensure that the building being constructed matches the initial plans. The project makes use of laser scanners to check the conformity of the building. Statsbygg believe that this technology can produce savings &quot;in the hundred million&quot; as it can prevent snowballing errors in construction."/>
    <x v="0"/>
    <x v="23"/>
    <s v="NO"/>
    <s v="Statsbygg"/>
    <x v="1"/>
    <x v="1"/>
    <x v="2"/>
    <x v="4"/>
    <x v="0"/>
    <m/>
    <x v="6"/>
    <x v="8"/>
    <x v="0"/>
    <x v="0"/>
    <m/>
    <m/>
    <m/>
    <m/>
    <m/>
    <m/>
    <m/>
    <m/>
    <m/>
    <m/>
    <x v="4"/>
    <x v="28"/>
    <x v="3"/>
    <m/>
    <s v="No"/>
    <s v="Yes"/>
    <m/>
    <m/>
    <m/>
    <s v="Virtual models"/>
    <m/>
    <x v="0"/>
    <m/>
    <b v="0"/>
    <m/>
    <m/>
    <m/>
    <m/>
    <m/>
    <b v="0"/>
    <b v="0"/>
    <m/>
    <m/>
    <m/>
    <m/>
    <m/>
    <m/>
    <m/>
    <b v="0"/>
    <m/>
    <m/>
    <m/>
    <s v="IPSO DB"/>
    <s v="validated"/>
    <x v="1"/>
  </r>
  <r>
    <n v="70035"/>
    <s v="IPSO-70035"/>
    <s v="Competition and Markets Authority, Cartel screening tool"/>
    <s v="https://www.gov.uk/government/publications/screening-for-cartels-tool-for-procurers"/>
    <m/>
    <s v="The Competition and Markets Authority has produced a free tool to help spot unusual bidder behaviour and pricing patterns identified in past cartels. It will indicate which, if any, of your procurement exercises show any signs of bid-rigging."/>
    <x v="0"/>
    <x v="10"/>
    <s v="UK"/>
    <s v="Competition and Markets Authority"/>
    <x v="1"/>
    <x v="1"/>
    <x v="2"/>
    <x v="5"/>
    <x v="0"/>
    <m/>
    <x v="6"/>
    <x v="8"/>
    <x v="0"/>
    <x v="0"/>
    <m/>
    <m/>
    <m/>
    <m/>
    <m/>
    <m/>
    <m/>
    <m/>
    <m/>
    <m/>
    <x v="4"/>
    <x v="28"/>
    <x v="2"/>
    <m/>
    <s v="No"/>
    <s v="Yes"/>
    <m/>
    <m/>
    <m/>
    <s v="Auditing and logging"/>
    <m/>
    <x v="0"/>
    <m/>
    <b v="0"/>
    <m/>
    <m/>
    <m/>
    <m/>
    <m/>
    <b v="0"/>
    <b v="0"/>
    <m/>
    <m/>
    <m/>
    <m/>
    <m/>
    <m/>
    <m/>
    <b v="0"/>
    <m/>
    <m/>
    <m/>
    <s v="IPSO DB"/>
    <s v="validated"/>
    <x v="1"/>
  </r>
  <r>
    <n v="70036"/>
    <s v="IPSO-70036"/>
    <s v="Estonian Blockchain Technology"/>
    <s v="https://e-estonia.com/solutions/e-governance/data-embassy/"/>
    <m/>
    <s v="2017 - data embassy in Luxembourg was established. Data Embassy is an extension in the cloud of the Estonian government, which means the state owns server resources outside its territorial boundaries. This is an innovative concept for handling state information, since states usually store their information within their physical boundaries. Data Embassy resources are under Estonian state control. They are secured against cyberattacks or crisis situations with Blockchain technology and are capable of not only providing data backups, but also operating the most critical services."/>
    <x v="0"/>
    <x v="3"/>
    <s v="EE"/>
    <s v="Estonian Government"/>
    <x v="0"/>
    <x v="1"/>
    <x v="2"/>
    <x v="5"/>
    <x v="5"/>
    <m/>
    <x v="6"/>
    <x v="8"/>
    <x v="0"/>
    <x v="0"/>
    <m/>
    <m/>
    <m/>
    <m/>
    <m/>
    <m/>
    <m/>
    <m/>
    <m/>
    <m/>
    <x v="3"/>
    <x v="29"/>
    <x v="1"/>
    <s v="No"/>
    <s v="Yes"/>
    <s v="Yes"/>
    <s v="G2G"/>
    <m/>
    <m/>
    <s v="Cybersecurity"/>
    <m/>
    <x v="0"/>
    <m/>
    <b v="0"/>
    <m/>
    <m/>
    <m/>
    <m/>
    <m/>
    <s v="Improved Administration Efficency"/>
    <s v="Improved Administrative Efficiency"/>
    <m/>
    <s v="x"/>
    <s v="x"/>
    <s v="x"/>
    <m/>
    <m/>
    <m/>
    <b v="0"/>
    <m/>
    <m/>
    <m/>
    <s v="Emerging technologies in public procurement"/>
    <s v="validated"/>
    <x v="0"/>
  </r>
  <r>
    <n v="70037"/>
    <s v="IPSO-70037"/>
    <s v="SUVE - Chatbot for questions about the emergency situation and the coronavirus"/>
    <s v="https://www.valitsus.ee/en/news/chatbot-will-help-you-find-answers-your-questions-about-crisis"/>
    <m/>
    <s v="The websites of several government agencies now have Suve, an automated chatbot which provides answers to frequently asked questions about the emergency situation and the coronavirus. The chatbot provides answers to questions in Estonian and English and uses information from the official sources of government agencies."/>
    <x v="0"/>
    <x v="3"/>
    <s v="EE"/>
    <s v="Estonian Government"/>
    <x v="0"/>
    <x v="4"/>
    <x v="13"/>
    <x v="1"/>
    <x v="1"/>
    <m/>
    <x v="1"/>
    <x v="1"/>
    <x v="0"/>
    <x v="1"/>
    <s v="B-LGA"/>
    <m/>
    <m/>
    <m/>
    <m/>
    <s v="Minimal-risk"/>
    <s v=" 0 Confident"/>
    <m/>
    <m/>
    <m/>
    <x v="0"/>
    <x v="0"/>
    <x v="0"/>
    <m/>
    <s v="No"/>
    <s v="No"/>
    <s v="G2C"/>
    <s v="Dynamic Data"/>
    <s v="Dynamic Data"/>
    <s v="Chatbot"/>
    <m/>
    <x v="0"/>
    <s v="Incremental / Technical Change"/>
    <s v="Improved Public Service"/>
    <m/>
    <s v="x"/>
    <m/>
    <m/>
    <m/>
    <b v="0"/>
    <b v="0"/>
    <m/>
    <m/>
    <m/>
    <m/>
    <m/>
    <m/>
    <m/>
    <b v="0"/>
    <m/>
    <m/>
    <m/>
    <s v="IPSO DB"/>
    <s v="validated"/>
    <x v="0"/>
  </r>
  <r>
    <n v="70038"/>
    <s v="IPSO-70038"/>
    <s v="KRATID - detecting traffic anomalies and incidents of the Estonian data exchange layer (X-Road)"/>
    <s v="https://www.kratid.ee/in-english"/>
    <m/>
    <s v="The Information System Authority of Estonia is using machine learning for detecting anomalies and incidents on the traffic of the Estonian data exchange layer - X-Road.  Predictive analytics is used to decide where to send the police for traffic regulation. The system is well used in cities; however the algorithm does not yet work well in rural areas.  The Estonian Unemployment Insurance Fund matches job seekers with open positions using AI. It helps job seekers get matched with the right job. The current job matching algorithm is developed further with job seeker profiling algorithm.  Estonian Agricultural Registers and Information Board is using machine learning to detect land mowing. Satellite images are analysed to detect whether agricultural land has been mowed. This is necessary as mowing land is one of the requirements for receiving government grants. Before satellite image analysis this work was carried out manually using on-spot control.  In line with the Digital Agenda 2020 for Estonia, the government encourages the use of AI applications and test projects. The aim is to have at least 50 use cases in public sector by 2020. Interestingly, Estonia has also launched a task force to collect ideas from the general public on how to best make use of AI for the development of Estonia's economy and state."/>
    <x v="0"/>
    <x v="3"/>
    <s v="EE"/>
    <s v="Information System Authority"/>
    <x v="0"/>
    <x v="1"/>
    <x v="2"/>
    <x v="1"/>
    <x v="1"/>
    <m/>
    <x v="5"/>
    <x v="6"/>
    <x v="1"/>
    <x v="0"/>
    <s v="A-MLA"/>
    <m/>
    <m/>
    <s v="15-VideoSurveillance"/>
    <s v="Focus directly natural persons"/>
    <s v="Limited-risk"/>
    <s v=" 0 Confident"/>
    <m/>
    <m/>
    <m/>
    <x v="3"/>
    <x v="7"/>
    <x v="0"/>
    <m/>
    <s v="No"/>
    <s v="Yes"/>
    <s v="G2G"/>
    <s v="Dynamic Data"/>
    <s v="Dynamic Data"/>
    <s v="Predictive systems"/>
    <m/>
    <x v="0"/>
    <s v="Incremental / Technical Change"/>
    <b v="0"/>
    <m/>
    <m/>
    <m/>
    <m/>
    <m/>
    <s v="Improved Administration Efficency"/>
    <s v="Improved Administrative Efficiency"/>
    <m/>
    <m/>
    <m/>
    <s v="x"/>
    <m/>
    <m/>
    <m/>
    <s v="Open government capabilities"/>
    <s v="x"/>
    <m/>
    <m/>
    <s v="IPSO DB"/>
    <s v="validated"/>
    <x v="0"/>
  </r>
  <r>
    <n v="70039"/>
    <s v="IPSO-70039"/>
    <s v="Skrinja 2.0"/>
    <s v="https://2tm.si/the-b2-college-takes-part-in-the-skrinja-2-0-project/?lang=en"/>
    <m/>
    <s v="The project will result in the creation of an information platform as a service for other bodies of state administration. Business intelligence will provide users with quality information for making optimal decisions. It is also planned to create a Professional Support Centre, in which special attention will be paid to strict adherence to data protection standards and rules."/>
    <x v="0"/>
    <x v="26"/>
    <s v="SI"/>
    <s v="Ministry of State Administration"/>
    <x v="1"/>
    <x v="1"/>
    <x v="2"/>
    <x v="3"/>
    <x v="0"/>
    <m/>
    <x v="6"/>
    <x v="8"/>
    <x v="0"/>
    <x v="0"/>
    <m/>
    <m/>
    <m/>
    <m/>
    <m/>
    <m/>
    <m/>
    <m/>
    <m/>
    <m/>
    <x v="4"/>
    <x v="28"/>
    <x v="2"/>
    <m/>
    <s v="No"/>
    <s v="Yes"/>
    <m/>
    <m/>
    <m/>
    <s v="Business intelligence"/>
    <m/>
    <x v="0"/>
    <m/>
    <b v="0"/>
    <m/>
    <m/>
    <m/>
    <m/>
    <m/>
    <b v="0"/>
    <b v="0"/>
    <m/>
    <m/>
    <m/>
    <m/>
    <m/>
    <m/>
    <m/>
    <b v="0"/>
    <m/>
    <m/>
    <m/>
    <s v="IPSO DB"/>
    <s v="validated"/>
    <x v="1"/>
  </r>
  <r>
    <n v="70040"/>
    <s v="IPSO-70040"/>
    <s v="PIANOo"/>
    <s v="https://www.tenderned.nl/cms/nieuws/pianoo-maakt-wekelijks-analyse-aanbestedingen"/>
    <m/>
    <s v="PIANOo maps out weekly tender behaviour globally on the basis of announcements on TenderNed. What happens to new, modified and cancelled tenders? PIANOo focuses on European tenders (over 85% of the published contracts)."/>
    <x v="0"/>
    <x v="13"/>
    <s v="NL"/>
    <s v="PIANOo"/>
    <x v="3"/>
    <x v="1"/>
    <x v="2"/>
    <x v="5"/>
    <x v="0"/>
    <m/>
    <x v="6"/>
    <x v="8"/>
    <x v="0"/>
    <x v="0"/>
    <m/>
    <m/>
    <m/>
    <m/>
    <m/>
    <m/>
    <m/>
    <m/>
    <m/>
    <m/>
    <x v="4"/>
    <x v="28"/>
    <x v="2"/>
    <m/>
    <s v="Yes"/>
    <s v="Yes"/>
    <m/>
    <m/>
    <m/>
    <s v="Auditing and logging"/>
    <m/>
    <x v="0"/>
    <m/>
    <b v="0"/>
    <m/>
    <m/>
    <m/>
    <m/>
    <m/>
    <b v="0"/>
    <b v="0"/>
    <m/>
    <m/>
    <m/>
    <m/>
    <m/>
    <m/>
    <m/>
    <b v="0"/>
    <m/>
    <m/>
    <m/>
    <s v="IPSO DB"/>
    <s v="validated"/>
    <x v="1"/>
  </r>
  <r>
    <n v="70041"/>
    <s v="IPSO-70041"/>
    <s v="Digiwhist - The Digital Whistleblower. Fiscal Transparency, Risk Assessment and Impact of Good Governance Policies Assessed"/>
    <s v="https://cordis.europa.eu/project/id/645852"/>
    <m/>
    <s v="This H2020 funded project focussed on the systematic collection, structuring, analysis, and broad dissemination of information on public procurement. It made use of big data analytics to detect potential conflicts of interest in the system of public procurement and to identify system vulnerabilities."/>
    <x v="1"/>
    <x v="10"/>
    <s v="UK"/>
    <s v="University of Cambridge"/>
    <x v="8"/>
    <x v="1"/>
    <x v="2"/>
    <x v="5"/>
    <x v="0"/>
    <m/>
    <x v="6"/>
    <x v="8"/>
    <x v="0"/>
    <x v="0"/>
    <m/>
    <m/>
    <m/>
    <m/>
    <m/>
    <m/>
    <m/>
    <m/>
    <m/>
    <m/>
    <x v="4"/>
    <x v="28"/>
    <x v="2"/>
    <m/>
    <s v="Yes"/>
    <s v="Yes"/>
    <m/>
    <m/>
    <m/>
    <s v="Auditing and logging"/>
    <m/>
    <x v="0"/>
    <m/>
    <b v="0"/>
    <m/>
    <m/>
    <m/>
    <m/>
    <m/>
    <b v="0"/>
    <b v="0"/>
    <m/>
    <m/>
    <m/>
    <m/>
    <m/>
    <m/>
    <m/>
    <b v="0"/>
    <m/>
    <m/>
    <m/>
    <s v="IPSO DB"/>
    <s v="validated"/>
    <x v="1"/>
  </r>
  <r>
    <n v="80001"/>
    <s v="IPSO-80001"/>
    <s v="COVID19AragonBot"/>
    <s v="https://www.itainnova.es/blog/noticias/itainnova-aplica-inteligencia-artificial-al-asistente-virtual-covid19aragonbot-del-gobierno-de-aragon-en-telegram/"/>
    <m/>
    <s v="One of the contributions of the ITAINNOVA Technological Institute of Aragon in this coronavirus crisis is the launch of a response service called COVID19AragonBot, carried out by the Government of Aragon and by our center. It is accessed through the social network Telegram @ COVID19AragonBot. The idea arose in the face of the collapse of the citizen service telephones and, given that there was a lot of recurring questions, Chatbot guide it to more complicated and more specific question."/>
    <x v="2"/>
    <x v="22"/>
    <s v="ES"/>
    <s v="ITAINNOVA - Instituto Tecnológico de Aragón"/>
    <x v="4"/>
    <x v="4"/>
    <x v="13"/>
    <x v="1"/>
    <x v="1"/>
    <m/>
    <x v="5"/>
    <x v="6"/>
    <x v="1"/>
    <x v="0"/>
    <s v="A-MLA"/>
    <m/>
    <m/>
    <m/>
    <m/>
    <s v="Minimal-risk"/>
    <s v=" 0 Confident"/>
    <m/>
    <m/>
    <m/>
    <x v="0"/>
    <x v="1"/>
    <x v="0"/>
    <s v="Large"/>
    <s v="No"/>
    <s v="No"/>
    <s v="G2C"/>
    <s v="Dynamic Data"/>
    <s v="Dynamic Data"/>
    <s v="Chatbot"/>
    <m/>
    <x v="0"/>
    <s v="Incremental / Technical Change"/>
    <s v="Improved Public Service"/>
    <m/>
    <m/>
    <m/>
    <s v="x"/>
    <m/>
    <b v="0"/>
    <b v="0"/>
    <m/>
    <m/>
    <m/>
    <m/>
    <m/>
    <m/>
    <m/>
    <b v="0"/>
    <m/>
    <m/>
    <m/>
    <s v="IPSO DB"/>
    <s v="validated"/>
    <x v="0"/>
  </r>
  <r>
    <n v="90001"/>
    <s v="IPSO-90001"/>
    <s v="SATIKAS"/>
    <s v="https://kosmos.ut.ee/en/news/information-system-satikas-helps-detect-mowing-using-satellite-data"/>
    <m/>
    <s v="In the Estonian Agricultural Registers and Information Board (ARIB), AI is used in order to detect whether the agricultural grasslands have been mowed or not using image recognition. This system, called SATIKAS, uses deep learning methods and convolutional neural network approaches to analyse the satellite data coming from the European COPERNICUS programme to automatically detect whether mowing has taken place on the Estonian grasslands."/>
    <x v="0"/>
    <x v="3"/>
    <s v="EE"/>
    <s v="Estonian Agricultural Registers and Information Board"/>
    <x v="0"/>
    <x v="4"/>
    <x v="13"/>
    <x v="1"/>
    <x v="1"/>
    <m/>
    <x v="5"/>
    <x v="6"/>
    <x v="1"/>
    <x v="0"/>
    <s v="A-MLA"/>
    <m/>
    <m/>
    <m/>
    <m/>
    <s v="Minimal-risk"/>
    <s v=" 0 Confident"/>
    <m/>
    <m/>
    <m/>
    <x v="2"/>
    <x v="4"/>
    <x v="0"/>
    <m/>
    <s v="No"/>
    <s v="No"/>
    <s v="G2C"/>
    <s v="Dynamic Data"/>
    <s v="Streaming Data"/>
    <s v="Auditing and logging"/>
    <m/>
    <x v="0"/>
    <s v="Incremental / Technical Change"/>
    <s v="Improved Public Service"/>
    <m/>
    <m/>
    <m/>
    <s v="x"/>
    <m/>
    <b v="0"/>
    <b v="0"/>
    <m/>
    <m/>
    <m/>
    <m/>
    <m/>
    <m/>
    <m/>
    <b v="0"/>
    <m/>
    <m/>
    <m/>
    <s v="IPSO DB"/>
    <s v="validated"/>
    <x v="0"/>
  </r>
  <r>
    <n v="90002"/>
    <s v="IPSO-90002"/>
    <s v="Predictive System, Belgium"/>
    <s v="https://www.kindengezin.be/nl"/>
    <m/>
    <s v="In 2014, 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x v="0"/>
    <x v="2"/>
    <s v="BE"/>
    <s v="Flemish Agency for Child and Family"/>
    <x v="1"/>
    <x v="4"/>
    <x v="13"/>
    <x v="5"/>
    <x v="3"/>
    <m/>
    <x v="6"/>
    <x v="8"/>
    <x v="0"/>
    <x v="0"/>
    <m/>
    <m/>
    <m/>
    <s v="14-SocialAssistance"/>
    <m/>
    <s v="Limited-risk"/>
    <s v=" 0 Confident"/>
    <m/>
    <m/>
    <m/>
    <x v="3"/>
    <x v="30"/>
    <x v="0"/>
    <m/>
    <s v="No"/>
    <s v="No"/>
    <m/>
    <m/>
    <m/>
    <s v="Predictive systems"/>
    <m/>
    <x v="0"/>
    <m/>
    <b v="0"/>
    <m/>
    <m/>
    <m/>
    <m/>
    <m/>
    <b v="0"/>
    <b v="0"/>
    <m/>
    <m/>
    <m/>
    <m/>
    <m/>
    <m/>
    <m/>
    <b v="0"/>
    <m/>
    <m/>
    <m/>
    <s v="IPSO DB"/>
    <s v="validated"/>
    <x v="1"/>
  </r>
  <r>
    <n v="90003"/>
    <s v="IPSO-90003"/>
    <s v="Automated Public Services in Trelleborg, Sweden"/>
    <s v="https://www.cordence.com/insights/va-process-automation-in-trelleborg"/>
    <m/>
    <s v="In the municipality of Trelleborg, AI technologies are used to automate various social assistance decisions since 2016. That was the first municipality to use Robotic Process Automation (RPA) to handle various applications of social assistance."/>
    <x v="3"/>
    <x v="18"/>
    <s v="SE"/>
    <s v="Municipality of Trelleborg"/>
    <x v="4"/>
    <x v="0"/>
    <x v="14"/>
    <x v="1"/>
    <x v="1"/>
    <m/>
    <x v="4"/>
    <x v="5"/>
    <x v="0"/>
    <x v="0"/>
    <s v="B-LGA"/>
    <s v="5-Services&amp;Benefits"/>
    <s v="6a-LawEnforcement-riskassess_np"/>
    <s v="14-SocialAssistance"/>
    <s v="Focus directly natural persons"/>
    <s v="High-risk"/>
    <s v=" 0 Confident"/>
    <m/>
    <m/>
    <m/>
    <x v="0"/>
    <x v="6"/>
    <x v="0"/>
    <m/>
    <s v="No"/>
    <s v="No"/>
    <s v="G2C"/>
    <s v="Dynamic Data"/>
    <s v="Dynamic Data"/>
    <s v="Process automation"/>
    <m/>
    <x v="0"/>
    <s v="Incremental / Technical Change"/>
    <s v="Improved Public Service"/>
    <m/>
    <m/>
    <s v="x"/>
    <s v="x"/>
    <m/>
    <b v="0"/>
    <b v="0"/>
    <m/>
    <m/>
    <m/>
    <m/>
    <m/>
    <m/>
    <m/>
    <b v="0"/>
    <m/>
    <m/>
    <m/>
    <s v="IPSO DB"/>
    <s v="validated"/>
    <x v="0"/>
  </r>
  <r>
    <n v="90006"/>
    <s v="IPSO-90006"/>
    <s v="SyRi (Systeem Risico Indicatie)"/>
    <s v="https://www.nysingh.nl/blog/steem-risico-indicatie-syri-is-strijd-evrm/"/>
    <m/>
    <s v="Various municipalities in the Netherlands have been using the SyRi system to detect welfare fraud more effectively. SyRi has been developed by the Dutch government and uses various risk indicators from existing governmental systems such as taxes, health insurance, residence, education and many more, in order to detect which addresses hold a higher risk of fraud or misuse of welfare benefits."/>
    <x v="0"/>
    <x v="13"/>
    <s v="NL"/>
    <s v="Dutch Government"/>
    <x v="0"/>
    <x v="1"/>
    <x v="2"/>
    <x v="0"/>
    <x v="1"/>
    <m/>
    <x v="4"/>
    <x v="5"/>
    <x v="0"/>
    <x v="0"/>
    <s v="B-LGA"/>
    <s v="5-Services&amp;Benefits"/>
    <s v="5a-Services&amp;Benefits-eligibility_np"/>
    <m/>
    <m/>
    <s v="High-risk"/>
    <s v=" 0 Confident"/>
    <m/>
    <s v="yes"/>
    <s v="Machine Learning, Deep Learning"/>
    <x v="5"/>
    <x v="10"/>
    <x v="0"/>
    <m/>
    <s v="No"/>
    <s v="No"/>
    <s v="G2G"/>
    <s v="Dynamic Data"/>
    <s v="Streaming Data"/>
    <s v="Auditing and logging"/>
    <m/>
    <x v="0"/>
    <s v="Incremental / Technical Change"/>
    <b v="0"/>
    <m/>
    <m/>
    <m/>
    <m/>
    <m/>
    <s v="Improved Administration Efficency"/>
    <s v="Improved Administrative Efficiency"/>
    <m/>
    <s v="x"/>
    <s v="x"/>
    <m/>
    <m/>
    <s v="x"/>
    <m/>
    <s v="Open government capabilities"/>
    <s v="x"/>
    <m/>
    <m/>
    <s v="IPSO DB"/>
    <s v="validated"/>
    <x v="0"/>
  </r>
  <r>
    <n v="100001"/>
    <s v="IPSO-100001"/>
    <s v="Covid-bot"/>
    <s v="https://joinup.ec.europa.eu/collection/open-source-observatory-osor/news/covid-19-auto-diagnosis-bot"/>
    <m/>
    <s v="On 20 March 2020, the Pasteur Institute, Greater Paris University Hospitals (AP-HP) and the chatbot start-up Clevy, released the so-called Covid-bot, an open source COVID-19 auto-diagnosis chatbot. The Covid-bot allows respondents to assess their risk of COVID-19 contamination by filling a questionnaire."/>
    <x v="0"/>
    <x v="11"/>
    <s v="FR"/>
    <s v="Pasteur Institute"/>
    <x v="3"/>
    <x v="4"/>
    <x v="13"/>
    <x v="1"/>
    <x v="0"/>
    <m/>
    <x v="1"/>
    <x v="1"/>
    <x v="1"/>
    <x v="1"/>
    <s v="A-MLA"/>
    <m/>
    <m/>
    <m/>
    <m/>
    <s v="Minimal-risk"/>
    <s v=" 0 Confident"/>
    <m/>
    <m/>
    <m/>
    <x v="0"/>
    <x v="1"/>
    <x v="0"/>
    <m/>
    <s v="No"/>
    <s v="No"/>
    <s v="G2C"/>
    <s v="Dynamic Data"/>
    <s v="Dynamic Data"/>
    <s v="Chatbot"/>
    <s v="Yes"/>
    <x v="0"/>
    <s v="Incremental / Technical Change"/>
    <s v="Improved Public Service"/>
    <m/>
    <s v="x"/>
    <m/>
    <m/>
    <m/>
    <b v="0"/>
    <b v="0"/>
    <m/>
    <m/>
    <m/>
    <m/>
    <m/>
    <m/>
    <m/>
    <b v="0"/>
    <m/>
    <m/>
    <m/>
    <s v="IPSO DB"/>
    <s v="validated"/>
    <x v="0"/>
  </r>
  <r>
    <n v="110001"/>
    <s v="IPSO-110001"/>
    <s v="Automated parking control"/>
    <s v="https://algoritmeregister.amsterdam.nl/en/automated-parking-control/"/>
    <m/>
    <s v="In Amsterdam, the number of cars allowed to park in the city is limited, keeping the city liveable and accessible. The municipality checks whether a parked car has the right to be parked, for example, because parking fees have been paid via a parking meter or app, or because the owner has a parking permit. Enforcement is done with the help of scan cars equpiped with cameras, automating the process of license plate identification and background checks with specific scanning equipment and AI-based identification service. The service is currently in use for more than 150,000 street parking spaces in the City of Amsterdam."/>
    <x v="3"/>
    <x v="13"/>
    <s v="NL"/>
    <s v="Amsterdam Parking Services"/>
    <x v="4"/>
    <x v="3"/>
    <x v="19"/>
    <x v="1"/>
    <x v="1"/>
    <m/>
    <x v="2"/>
    <x v="10"/>
    <x v="1"/>
    <x v="0"/>
    <s v="A-MLA"/>
    <m/>
    <m/>
    <s v="16-Transportation"/>
    <m/>
    <s v="Minimal-risk"/>
    <s v="-1 Minimal/Limited"/>
    <m/>
    <m/>
    <m/>
    <x v="3"/>
    <x v="8"/>
    <x v="0"/>
    <s v="Large"/>
    <s v="No"/>
    <s v="No"/>
    <s v="G2C"/>
    <s v="Dynamic Data"/>
    <s v="Dynamic Data"/>
    <s v="Auditing and logging"/>
    <m/>
    <x v="0"/>
    <s v="Incremental / Technical Change"/>
    <s v="Improved Public Service"/>
    <m/>
    <m/>
    <m/>
    <s v="x"/>
    <m/>
    <b v="0"/>
    <b v="0"/>
    <m/>
    <m/>
    <m/>
    <m/>
    <m/>
    <m/>
    <m/>
    <b v="0"/>
    <m/>
    <m/>
    <m/>
    <s v="IPSO DB"/>
    <s v="validated"/>
    <x v="0"/>
  </r>
  <r>
    <n v="110002"/>
    <s v="IPSO-110002"/>
    <s v="Holiday rental housing fraud risk"/>
    <s v="https://algoritmeregister.amsterdam.nl/en/holiday-rental-housing-fraud-risk/"/>
    <m/>
    <s v="Amsterdam has limited living space; both for citizens and visitors. If a citizen wants to rent out their home or houseboat to tourists, they need to meet certain requirements. For example, they can do so for a maximum of 30 nights per year and a maximum of 4 people at a time. They must also report it to the municipality. Not everyone adheres to those conditions. The municipality sometimes receives reports, for instance from neighbours or rental platforms, who suspect that a home has been rented out without meeting those requirements. If such a report is filed, employees of the department of Surveillance &amp; Enforcement can start an investigation. From 1 July 2020, a pilot will be carried out for six months with an algorithm that supports the employees of the department of Surveillance &amp; Enforcement in their investigation of the reports made concerning possible illegal holiday rentals. The algorithm helps prioritize the reports so that the limited enforcement capacity can be used efficiently and effectively. By analyzing the data of related housing fraud cases of the past 5 years, it calculates the probability of an illegal holiday rental situation on the reported address."/>
    <x v="3"/>
    <x v="13"/>
    <s v="NL"/>
    <s v="Housing Department, Surveillance &amp; Enforcement"/>
    <x v="4"/>
    <x v="1"/>
    <x v="2"/>
    <x v="4"/>
    <x v="0"/>
    <m/>
    <x v="2"/>
    <x v="10"/>
    <x v="0"/>
    <x v="0"/>
    <s v="B-LGA"/>
    <m/>
    <m/>
    <m/>
    <s v="Include automatic decision systems"/>
    <s v="Limited-risk"/>
    <s v=" 0 Confident"/>
    <m/>
    <m/>
    <m/>
    <x v="3"/>
    <x v="11"/>
    <x v="0"/>
    <m/>
    <s v="No"/>
    <s v="No"/>
    <s v="G2G"/>
    <s v="Historical Data"/>
    <s v="Location Data"/>
    <s v="Auditing and logging"/>
    <m/>
    <x v="0"/>
    <s v="Incremental / Technical Change"/>
    <b v="0"/>
    <m/>
    <m/>
    <m/>
    <m/>
    <m/>
    <s v="Improved Administration Efficency"/>
    <s v="Improved Administrative Efficiency"/>
    <m/>
    <m/>
    <s v="x"/>
    <m/>
    <m/>
    <m/>
    <m/>
    <b v="0"/>
    <m/>
    <m/>
    <m/>
    <s v="IPSO DB"/>
    <s v="validated"/>
    <x v="0"/>
  </r>
  <r>
    <n v="110003"/>
    <s v="IPSO-110003"/>
    <s v="Reporting issues in public space"/>
    <s v="https://meldingen.amsterdam.nl/incident/beschrijf"/>
    <m/>
    <s v="When someone encounters rubbish or a maintenance issue on the street or in a park, they can report this to the municipality via an online reporting system. A dangerous traffic situation or disturbance from people or cafes can also be reported. This system used to be a collection of drop-down menus, from which the user would pick the category that best suited their report. The department responsible for a certain category would then take care of the report. However, as the municipality is a complex organisation, there are countless categories. Many times the wrong category would be chosen, resulting in delays. Now, an algorithm recognizes certain keywords, for example, waste and sidewalk. From these keywords, it determines which category it belongs to, and ultimately, which department within the municipality should examine the case. As a result, there are fewer administrative steps for the person reporting on the issue. Also, the report can be processed much faster, because it arrives at the right department more quickly."/>
    <x v="3"/>
    <x v="13"/>
    <s v="NL"/>
    <s v="Research, Information &amp; Statistics (OIS)"/>
    <x v="4"/>
    <x v="1"/>
    <x v="45"/>
    <x v="1"/>
    <x v="1"/>
    <m/>
    <x v="2"/>
    <x v="10"/>
    <x v="0"/>
    <x v="0"/>
    <s v="B-LGA"/>
    <m/>
    <m/>
    <m/>
    <m/>
    <s v="Minimal-risk"/>
    <s v=" 0 Confident"/>
    <m/>
    <m/>
    <m/>
    <x v="0"/>
    <x v="1"/>
    <x v="0"/>
    <s v="Considerable"/>
    <s v="No"/>
    <s v="Yes"/>
    <s v="G2C"/>
    <s v="Dynamic Data"/>
    <s v="Location Data"/>
    <m/>
    <m/>
    <x v="0"/>
    <s v="Organizational / Sustained Change"/>
    <s v="Improved Public Service"/>
    <s v="x"/>
    <m/>
    <m/>
    <s v="x"/>
    <m/>
    <s v="Open Government Capabilities"/>
    <b v="0"/>
    <m/>
    <m/>
    <m/>
    <m/>
    <m/>
    <m/>
    <m/>
    <s v="Open government capabilities"/>
    <s v="x"/>
    <s v="x"/>
    <m/>
    <s v="IPSO DB"/>
    <s v="validated"/>
    <x v="0"/>
  </r>
  <r>
    <n v="110004"/>
    <s v="IPSO-110004"/>
    <s v="One and a half meter monitor"/>
    <s v="https://algoritmeregister.amsterdam.nl/en/one-and-a-half-meter-monitor/"/>
    <m/>
    <s v="Because of COVID19 measures have been taken to prevent person to person detection, one of the most influential and important new regulation is to keep 1.5 meters distance from each other. To help remind citizens to maintain this distance we have created the 1.5 meter monitor.  The 1.5 meter monitor is a system created to make users aware of social distancing measures. It uses a camera, computer with GPU (or edge devices) and a screen to create awareness for anybody within the field of view of the camera to keep social distance. It does so by displaying a picture that is taken of passersby, that is overlayed with a smiley: a green smiley for more than 1.8 meters distance, an orange smiley for 1.5-1.8 meters distance and a red one for less than 1.5 meters distance. An audio signal can also be played.  The system does not store any visual information, and when detected people will be displayed with a smiley overlay to prevent visual recognition. We do record the number of passers-by within range of the camera, to monitor whether it is too busy in a certain area.  We are using the 1.5 meter monitor temporarily because of the COVID-19 Emergency Ordinance and because of the need to keep a distance of 1.5 meters. The system is being tested in public spaces at a number of locations in the Amsterdam-Amstelland Safety Region."/>
    <x v="3"/>
    <x v="13"/>
    <s v="NL"/>
    <s v="Amsterdam-Amstelland safety region"/>
    <x v="1"/>
    <x v="4"/>
    <x v="13"/>
    <x v="5"/>
    <x v="0"/>
    <m/>
    <x v="6"/>
    <x v="14"/>
    <x v="0"/>
    <x v="0"/>
    <m/>
    <m/>
    <m/>
    <m/>
    <m/>
    <m/>
    <m/>
    <m/>
    <m/>
    <m/>
    <x v="4"/>
    <x v="30"/>
    <x v="3"/>
    <s v="Considerable"/>
    <s v="No"/>
    <s v="No"/>
    <m/>
    <m/>
    <m/>
    <s v="Auditing and logging"/>
    <m/>
    <x v="0"/>
    <m/>
    <b v="0"/>
    <m/>
    <m/>
    <m/>
    <m/>
    <m/>
    <b v="0"/>
    <b v="0"/>
    <m/>
    <m/>
    <m/>
    <m/>
    <m/>
    <m/>
    <m/>
    <b v="0"/>
    <m/>
    <m/>
    <m/>
    <s v="IPSO DB"/>
    <s v="validated"/>
    <x v="1"/>
  </r>
  <r>
    <n v="120001"/>
    <s v="IPSO-120001"/>
    <s v="Parking chatbot"/>
    <s v="https://ai.hel.fi/en/parking-chatbot/"/>
    <m/>
    <s v="The parking chatbot is a customer service channel of city's parking services. Service provides automated answers to the parking-related questions of city residents and visitors. The service is available at the city parking website of Helsinki. The service aims to improve the availability and the user experience of digital parking support services and to increase the interactivity of the parking self-service. The service speeds up finding the right information to customerâ€™s specific questions in comparison to searching the information from the websites. The service is also a means to explore and try out the potential of new technologies in parking services. The service utilises natural language analysis to identify customerâ€™s topic of interest-based on the search terms or phrases entered to the service. The service responds based on the trained rule-based discussion paths, and the open data connected to it, in accordance with the customerâ€™s interest and consents to location information."/>
    <x v="3"/>
    <x v="7"/>
    <s v="FI"/>
    <s v="Urban Environment Division"/>
    <x v="4"/>
    <x v="3"/>
    <x v="19"/>
    <x v="1"/>
    <x v="1"/>
    <m/>
    <x v="1"/>
    <x v="1"/>
    <x v="1"/>
    <x v="1"/>
    <s v="A-MLA"/>
    <m/>
    <m/>
    <m/>
    <s v="Use critical realtime data"/>
    <s v="Limited-risk"/>
    <s v=" 0 Confident"/>
    <m/>
    <m/>
    <m/>
    <x v="0"/>
    <x v="6"/>
    <x v="0"/>
    <s v="Considerable"/>
    <s v="No"/>
    <s v="No"/>
    <s v="G2C"/>
    <s v="Dynamic Data"/>
    <s v="Location Data"/>
    <s v="Chatbot"/>
    <m/>
    <x v="0"/>
    <s v="Incremental / Technical Change"/>
    <s v="Improved Public Service"/>
    <m/>
    <s v="x"/>
    <m/>
    <m/>
    <m/>
    <b v="0"/>
    <b v="0"/>
    <m/>
    <m/>
    <m/>
    <m/>
    <m/>
    <m/>
    <m/>
    <b v="0"/>
    <m/>
    <m/>
    <m/>
    <s v="IPSO DB"/>
    <s v="validated"/>
    <x v="0"/>
  </r>
  <r>
    <n v="120003"/>
    <s v="IPSO-120003"/>
    <s v="Health center chatbot"/>
    <s v="https://ai.hel.fi/en/health-center-chatbot/"/>
    <m/>
    <s v="The chatbot provides health and illness-related advice easily without queuing. Chatbot directs the users to the right digital health services and advises on questions related to dental, mental health, substance abuse and social services. The service answers the most frequently asked questions and direct to the sources of reliable information based on usersâ€™ needs. The chatbot is integrated with other digital services of health centres. Through it, customers may be directed to, for example, the cityâ€™s digital services, Omaolo, Omakanta or social counselling chat. The service enables transactions around the clock anonymously and securely. All health centers use the service in Helsinki, and it covers all services of the health centers. The clinical guidance of the service is based on national practices of evidence-based treatments, the Current Care guidelines and the emergency care evaluation criteria. The service utilises natural language processing based Artificial Intelligence to analyse the searches entered by the customer and to identify the intended service need, as well as to find the respective instructions. The service expands the accessibility of health center services by enabling remote transactions around the clock. The service enhances the customer experience of digital services for health centers by providing a single channel for all digital services. The service streamlines the service production of health centers by automating the service on the frequently asked questions and by the automated collection of background information. The service also has positive effects on harmonising the quality of the service and on improving the employee experience of counselling services."/>
    <x v="3"/>
    <x v="7"/>
    <s v="FI"/>
    <s v="Helsinki City Hospital"/>
    <x v="4"/>
    <x v="4"/>
    <x v="13"/>
    <x v="1"/>
    <x v="2"/>
    <m/>
    <x v="4"/>
    <x v="5"/>
    <x v="0"/>
    <x v="0"/>
    <s v="B-LGA"/>
    <m/>
    <m/>
    <m/>
    <s v="Focus directly natural persons"/>
    <s v="Limited-risk"/>
    <s v=" 0 Confident"/>
    <m/>
    <m/>
    <m/>
    <x v="0"/>
    <x v="0"/>
    <x v="0"/>
    <s v="Considerable"/>
    <s v="No"/>
    <s v="No"/>
    <s v="G2C"/>
    <s v="Dynamic Data"/>
    <s v="Dynamic Data"/>
    <s v="Chatbot"/>
    <m/>
    <x v="0"/>
    <s v="Incremental / Technical Change"/>
    <s v="Improved Public Service"/>
    <m/>
    <s v="x"/>
    <m/>
    <m/>
    <m/>
    <b v="0"/>
    <b v="0"/>
    <m/>
    <m/>
    <m/>
    <m/>
    <m/>
    <m/>
    <m/>
    <b v="0"/>
    <m/>
    <m/>
    <m/>
    <s v="IPSO DB"/>
    <s v="validated"/>
    <x v="0"/>
  </r>
  <r>
    <n v="120004"/>
    <s v="IPSO-120004"/>
    <s v="Oodi's book recommendation service Obotti"/>
    <s v="https://ai.hel.fi/en/oodis-book-recommendation-service-obotti/"/>
    <m/>
    <s v="Obotti is Central Library Oodis recommendation chatbot. The service recommends books from Oodis selection according to the customers interest and feedback. The service is aimed at all Central Library Oodis customers and can be downloaded as a mobile application for Android and IoS devices. The service recommends books to the customer based on contextual analysis that the customer would not otherwise find. The purpose of the service is to present the material available in Oodi library to customers interestingly and to make it easier for customers to find interesting and new material. The recommended materials are freely available in the selections of the Central Library Oodi at the time of the recommendation. The service is divided thematically into six chatbots, each recommending content according to their theme. You can ask the service for recommendations using ready-made answer options, or in free search terms in the form of text or speech. The service utilises contextual analysis of natural language to determine the customerâ€™s interests, as well as to produce corresponding book recommendations."/>
    <x v="3"/>
    <x v="7"/>
    <s v="FI"/>
    <s v="Helsinki Central Library Oodi"/>
    <x v="4"/>
    <x v="7"/>
    <x v="12"/>
    <x v="1"/>
    <x v="2"/>
    <m/>
    <x v="1"/>
    <x v="1"/>
    <x v="0"/>
    <x v="1"/>
    <s v="B-LGA"/>
    <m/>
    <m/>
    <m/>
    <s v="Include automatic decision systems"/>
    <s v="Limited-risk"/>
    <s v=" 0 Confident"/>
    <m/>
    <m/>
    <m/>
    <x v="0"/>
    <x v="0"/>
    <x v="0"/>
    <s v="Considerable"/>
    <s v="No"/>
    <s v="No"/>
    <s v="G2C"/>
    <s v="Dynamic Data"/>
    <s v="Dynamic Data"/>
    <s v="Chatbot"/>
    <m/>
    <x v="0"/>
    <s v="Incremental / Technical Change"/>
    <s v="Improved Public Service"/>
    <m/>
    <s v="x"/>
    <m/>
    <m/>
    <m/>
    <b v="0"/>
    <b v="0"/>
    <m/>
    <m/>
    <m/>
    <m/>
    <m/>
    <m/>
    <m/>
    <b v="0"/>
    <m/>
    <m/>
    <m/>
    <s v="IPSO DB"/>
    <s v="validated"/>
    <x v="0"/>
  </r>
  <r>
    <n v="130001"/>
    <s v="IPSO-130001"/>
    <s v="ChatBot Botty Bonn"/>
    <s v="https://codeforbonnrheinsieg.de/wer-entwickelt-den-chatbot-bonn-weiter-mit/"/>
    <m/>
    <s v="The chatbot received a new technical basis and will be set up in a live and developer environment. As a community offer, the chatbot is then freely available as an open platform for all interested co-developers._x000a__x000a_All municipal service information will be available in the chatbot by the end of the year. The previous expert bots will then also be taken over. The technical basis and server hosting is financed and operated by the City of Bonn and GovBot. That's why no one has to worry or invest anything themselves. The developer environment is ready and will be further expanded in the coming months.e."/>
    <x v="3"/>
    <x v="1"/>
    <s v="DE"/>
    <s v="City of Bonn"/>
    <x v="4"/>
    <x v="1"/>
    <x v="5"/>
    <x v="1"/>
    <x v="5"/>
    <m/>
    <x v="1"/>
    <x v="1"/>
    <x v="0"/>
    <x v="1"/>
    <s v="B-LGA"/>
    <m/>
    <m/>
    <m/>
    <m/>
    <s v="Minimal-risk"/>
    <s v=" 0 Confident"/>
    <m/>
    <m/>
    <m/>
    <x v="0"/>
    <x v="1"/>
    <x v="0"/>
    <m/>
    <s v="No"/>
    <s v="Yes"/>
    <s v="G2C"/>
    <s v="Dynamic Data"/>
    <s v="Dynamic Data"/>
    <s v="Chatbot"/>
    <s v="Yes"/>
    <x v="0"/>
    <s v="Incremental / Technical Change"/>
    <s v="Improved Public Service"/>
    <m/>
    <s v="x"/>
    <m/>
    <m/>
    <m/>
    <b v="0"/>
    <b v="0"/>
    <m/>
    <m/>
    <m/>
    <m/>
    <m/>
    <m/>
    <m/>
    <b v="0"/>
    <m/>
    <m/>
    <m/>
    <s v="IPSO DB"/>
    <s v="validated"/>
    <x v="0"/>
  </r>
  <r>
    <n v="130003"/>
    <s v="IPSO-130003"/>
    <s v="Noa - chatbot "/>
    <s v="https://french-tech-central.com/"/>
    <m/>
    <s v="The Noa chatbot (Nous orienter dans l Administration) was desined to facilitate your administrative procedures. It is a project led by the prefecture of the Ile-de-France region, with around ten administrations, supported by the Investments for the Future program and the French Tech mission."/>
    <x v="2"/>
    <x v="11"/>
    <s v="FR"/>
    <s v="Prefecture de l'Ile de France"/>
    <x v="4"/>
    <x v="1"/>
    <x v="5"/>
    <x v="1"/>
    <x v="0"/>
    <m/>
    <x v="2"/>
    <x v="5"/>
    <x v="0"/>
    <x v="0"/>
    <s v="B-LGA"/>
    <m/>
    <m/>
    <m/>
    <m/>
    <s v="Minimal-risk"/>
    <s v=" 0 Confident"/>
    <m/>
    <m/>
    <m/>
    <x v="0"/>
    <x v="0"/>
    <x v="0"/>
    <m/>
    <s v="No"/>
    <s v="No"/>
    <s v="G2C"/>
    <s v="Dynamic Data"/>
    <s v="Dynamic Data"/>
    <s v="Chatbot"/>
    <m/>
    <x v="0"/>
    <s v="Incremental / Technical Change"/>
    <s v="Improved Public Service"/>
    <m/>
    <s v="x"/>
    <m/>
    <m/>
    <m/>
    <b v="0"/>
    <b v="0"/>
    <m/>
    <m/>
    <m/>
    <m/>
    <m/>
    <m/>
    <m/>
    <b v="0"/>
    <m/>
    <m/>
    <m/>
    <s v="IPSO DB"/>
    <s v="validated"/>
    <x v="0"/>
  </r>
  <r>
    <n v="130008"/>
    <s v="IPSO-130008"/>
    <s v="Bobbi -  Berlin administration"/>
    <s v="https://service.berlin.de/chatbot/chatbot-bobbi-606279.php"/>
    <m/>
    <s v="As part of the  IDBB sub- project Virtual Citizen Assistant, the D115 call center employees of the State of Berlin are to be relieved of citizen-authority interaction and at the same time the provision of information for citizens is to be improved. This can be achieved either by automating the telephony itself (optimization of a channel) or by adding additional communication channels to telephony (multi-channel approach, hybrid approach). While personal contact with an employee is usually necessary for specific problem solving, the simple provision of information and forwarding of information can also be implemented via other, more automated, channels. We follow the suggestions for action recommended in the study Uniform telephone numbers for authorities in the European Unionâ€ (IfG.CC, 2010) and formulate the project objective to increase the accessibility of D115 and to create expanded and combined access channels to information from authorities. In addition, the citizen assistant should use and promote the increasing digitalization of services of the Berlin administration. For this purpose, interfaces to services are integrated or created. As a result, the citizens will have convenient online access to the services of the Berlin administration."/>
    <x v="3"/>
    <x v="1"/>
    <s v="DE"/>
    <s v="City of Berlin"/>
    <x v="4"/>
    <x v="1"/>
    <x v="5"/>
    <x v="1"/>
    <x v="3"/>
    <n v="2017"/>
    <x v="1"/>
    <x v="1"/>
    <x v="0"/>
    <x v="1"/>
    <s v="B-LGA"/>
    <m/>
    <m/>
    <m/>
    <m/>
    <s v="Minimal-risk"/>
    <s v=" 0 Confident"/>
    <m/>
    <m/>
    <m/>
    <x v="0"/>
    <x v="0"/>
    <x v="0"/>
    <m/>
    <s v="No"/>
    <s v="Yes"/>
    <s v="G2C"/>
    <s v="Dynamic Data"/>
    <s v="Dynamic Data"/>
    <s v="Chatbot"/>
    <m/>
    <x v="0"/>
    <s v="Incremental / Technical Change"/>
    <s v="Improved Public Service"/>
    <m/>
    <s v="x"/>
    <m/>
    <m/>
    <m/>
    <b v="0"/>
    <b v="0"/>
    <m/>
    <m/>
    <m/>
    <m/>
    <m/>
    <m/>
    <m/>
    <b v="0"/>
    <m/>
    <m/>
    <m/>
    <s v="IPSO DB"/>
    <s v="validated"/>
    <x v="0"/>
  </r>
  <r>
    <n v="140001"/>
    <s v="IPSO-140001"/>
    <s v="Stopp Corona App"/>
    <s v="https://www.austria.info/en/service-and-facts/coronavirus-information/app"/>
    <m/>
    <s v="Austria's official contact tracing app automatically records any and all contacts while adhering to strict data protection guidelines. As soon as a user reports an infection, all contacts are automatically notified. Powered by the latest COVID-19 contact tracing technology for iOS and Android, the app is available in German and English."/>
    <x v="0"/>
    <x v="0"/>
    <s v="AT"/>
    <s v="Austrian Red Cross"/>
    <x v="6"/>
    <x v="4"/>
    <x v="13"/>
    <x v="5"/>
    <x v="0"/>
    <m/>
    <x v="6"/>
    <x v="14"/>
    <x v="0"/>
    <x v="0"/>
    <m/>
    <m/>
    <m/>
    <m/>
    <m/>
    <m/>
    <m/>
    <m/>
    <m/>
    <m/>
    <x v="4"/>
    <x v="16"/>
    <x v="3"/>
    <m/>
    <s v="No"/>
    <s v="No"/>
    <m/>
    <m/>
    <m/>
    <s v="Contact tracing"/>
    <m/>
    <x v="0"/>
    <m/>
    <b v="0"/>
    <m/>
    <m/>
    <m/>
    <m/>
    <m/>
    <b v="0"/>
    <b v="0"/>
    <m/>
    <m/>
    <m/>
    <m/>
    <m/>
    <m/>
    <m/>
    <b v="0"/>
    <m/>
    <m/>
    <m/>
    <s v="IPSO DB"/>
    <s v="validated"/>
    <x v="1"/>
  </r>
  <r>
    <n v="140002"/>
    <s v="IPSO-140002"/>
    <s v="Coronalert"/>
    <s v="https://coronalert.be/en/"/>
    <m/>
    <s v="The app helps us to protect each other and slow down the spread of the coronavirus (COVID-19). The Coronalert app uses technology to speed up contact detection in Belgium."/>
    <x v="0"/>
    <x v="2"/>
    <s v="BE"/>
    <s v="SCIENSANO"/>
    <x v="1"/>
    <x v="4"/>
    <x v="13"/>
    <x v="5"/>
    <x v="0"/>
    <m/>
    <x v="6"/>
    <x v="14"/>
    <x v="0"/>
    <x v="0"/>
    <m/>
    <m/>
    <m/>
    <m/>
    <m/>
    <m/>
    <m/>
    <m/>
    <m/>
    <m/>
    <x v="4"/>
    <x v="16"/>
    <x v="3"/>
    <m/>
    <s v="No"/>
    <s v="No"/>
    <m/>
    <m/>
    <m/>
    <s v="Contact tracing"/>
    <m/>
    <x v="0"/>
    <m/>
    <b v="0"/>
    <m/>
    <m/>
    <m/>
    <m/>
    <m/>
    <b v="0"/>
    <b v="0"/>
    <m/>
    <m/>
    <m/>
    <m/>
    <m/>
    <m/>
    <m/>
    <b v="0"/>
    <m/>
    <m/>
    <m/>
    <s v="IPSO DB"/>
    <s v="validated"/>
    <x v="1"/>
  </r>
  <r>
    <n v="140003"/>
    <s v="IPSO-140003"/>
    <s v="Stop COVID-19"/>
    <s v="https://www.koronavirus.hr/stop-covid-19-723/723"/>
    <m/>
    <s v="Stop COVID-19 is an application that serves to simply warn citizens that they may have found themselves in epidemiologically risky contact. It will help you make the right decision if you develop symptoms: you will be able to give the epidemiologist accurate and clear information about the exposure. If you have no symptoms, and the application warns you that you have been in epidemiologically risky contact, you can pay more attention to hygiene and physical distance."/>
    <x v="0"/>
    <x v="5"/>
    <s v="HR"/>
    <s v="Ministry of Health"/>
    <x v="1"/>
    <x v="4"/>
    <x v="13"/>
    <x v="5"/>
    <x v="0"/>
    <m/>
    <x v="6"/>
    <x v="14"/>
    <x v="0"/>
    <x v="0"/>
    <m/>
    <m/>
    <m/>
    <m/>
    <m/>
    <m/>
    <m/>
    <m/>
    <m/>
    <m/>
    <x v="4"/>
    <x v="16"/>
    <x v="3"/>
    <m/>
    <s v="No"/>
    <s v="No"/>
    <m/>
    <m/>
    <m/>
    <s v="Contact tracing"/>
    <m/>
    <x v="0"/>
    <m/>
    <b v="0"/>
    <m/>
    <m/>
    <m/>
    <m/>
    <m/>
    <b v="0"/>
    <b v="0"/>
    <m/>
    <m/>
    <m/>
    <m/>
    <m/>
    <m/>
    <m/>
    <b v="0"/>
    <m/>
    <m/>
    <m/>
    <s v="IPSO DB"/>
    <s v="validated"/>
    <x v="1"/>
  </r>
  <r>
    <n v="140004"/>
    <s v="IPSO-140004"/>
    <s v="CovTracer"/>
    <s v="https://covid-19.rise.org.cy/en/"/>
    <m/>
    <s v="The CovTracer app works for halting the COVID19 pandemic in Cyprus by facilitating tracing of infected patients and accelerating action-taking."/>
    <x v="0"/>
    <x v="6"/>
    <s v="CY"/>
    <s v="RISE"/>
    <x v="1"/>
    <x v="4"/>
    <x v="13"/>
    <x v="4"/>
    <x v="0"/>
    <m/>
    <x v="6"/>
    <x v="14"/>
    <x v="0"/>
    <x v="0"/>
    <m/>
    <m/>
    <m/>
    <m/>
    <m/>
    <m/>
    <m/>
    <m/>
    <m/>
    <m/>
    <x v="4"/>
    <x v="16"/>
    <x v="3"/>
    <m/>
    <s v="No"/>
    <s v="No"/>
    <m/>
    <m/>
    <m/>
    <s v="Contact tracing"/>
    <m/>
    <x v="0"/>
    <m/>
    <b v="0"/>
    <m/>
    <m/>
    <m/>
    <m/>
    <m/>
    <b v="0"/>
    <b v="0"/>
    <m/>
    <m/>
    <m/>
    <m/>
    <m/>
    <m/>
    <m/>
    <b v="0"/>
    <m/>
    <m/>
    <m/>
    <s v="IPSO DB"/>
    <s v="validated"/>
    <x v="1"/>
  </r>
  <r>
    <n v="140005"/>
    <s v="IPSO-140005"/>
    <s v="eRouÅ¡ka"/>
    <s v="https://erouska.cz/"/>
    <m/>
    <s v="With the eRouÅ¡ka application, you will help stop the spread of COVID-19. It allows users to be alerted in a timely and anonymous manner to a risky encounter with an infected person. The application maximally protects your privacy, does not know your personal data or location."/>
    <x v="0"/>
    <x v="8"/>
    <s v="CZ"/>
    <s v="Ministry of Health"/>
    <x v="1"/>
    <x v="4"/>
    <x v="13"/>
    <x v="5"/>
    <x v="0"/>
    <m/>
    <x v="6"/>
    <x v="14"/>
    <x v="0"/>
    <x v="0"/>
    <m/>
    <m/>
    <m/>
    <m/>
    <m/>
    <m/>
    <m/>
    <m/>
    <m/>
    <m/>
    <x v="4"/>
    <x v="16"/>
    <x v="3"/>
    <m/>
    <s v="No"/>
    <s v="No"/>
    <m/>
    <m/>
    <m/>
    <s v="Contact tracing"/>
    <m/>
    <x v="0"/>
    <m/>
    <b v="0"/>
    <m/>
    <m/>
    <m/>
    <m/>
    <m/>
    <b v="0"/>
    <b v="0"/>
    <m/>
    <m/>
    <m/>
    <m/>
    <m/>
    <m/>
    <m/>
    <b v="0"/>
    <m/>
    <m/>
    <m/>
    <s v="IPSO DB"/>
    <s v="validated"/>
    <x v="1"/>
  </r>
  <r>
    <n v="140006"/>
    <s v="IPSO-140006"/>
    <s v="Smitte | stop"/>
    <s v="https://smittestop.dk/"/>
    <m/>
    <s v="The app smitte | stop is a digital tool that gives us all the opportunity to help prevent COVID-19 from spreading while Denmark reopens. In the app, you can easily notify people you have been close to if you are tested positive for new coronavirus, and thus the app can help to slow down infection chains. The app is a digital supplement to other initiatives aimed at controlling the spread of infection in society, such as isolation of the sick, general advice on hygiene and distance as well as other contact tracing."/>
    <x v="0"/>
    <x v="9"/>
    <s v="DK"/>
    <s v="Ministry of Health and the Elderly"/>
    <x v="1"/>
    <x v="4"/>
    <x v="13"/>
    <x v="5"/>
    <x v="0"/>
    <m/>
    <x v="6"/>
    <x v="14"/>
    <x v="0"/>
    <x v="0"/>
    <m/>
    <m/>
    <m/>
    <m/>
    <m/>
    <m/>
    <m/>
    <m/>
    <m/>
    <m/>
    <x v="4"/>
    <x v="16"/>
    <x v="3"/>
    <m/>
    <s v="No"/>
    <s v="No"/>
    <m/>
    <m/>
    <m/>
    <s v="Contact tracing"/>
    <m/>
    <x v="0"/>
    <m/>
    <b v="0"/>
    <m/>
    <m/>
    <m/>
    <m/>
    <m/>
    <b v="0"/>
    <b v="0"/>
    <m/>
    <m/>
    <m/>
    <m/>
    <m/>
    <m/>
    <m/>
    <b v="0"/>
    <m/>
    <m/>
    <m/>
    <s v="IPSO DB"/>
    <s v="validated"/>
    <x v="1"/>
  </r>
  <r>
    <n v="140007"/>
    <s v="IPSO-140007"/>
    <s v="HOIA"/>
    <s v="https://hoia.me/"/>
    <m/>
    <s v="HOIA which means take care in Estonian can be used to inform the contacts of those infected with the SARS-CoV-2 virus and to provide them with instructions on what to do if they have been in close contact with someone who tests positive. The aim is to prevent the further spread of the virus and alert those exposed to seek treatment and undertake preventative measures."/>
    <x v="0"/>
    <x v="3"/>
    <s v="EE"/>
    <s v="Health and Welfare Information Systems Centre (TEHIK)"/>
    <x v="8"/>
    <x v="4"/>
    <x v="13"/>
    <x v="5"/>
    <x v="0"/>
    <m/>
    <x v="6"/>
    <x v="14"/>
    <x v="0"/>
    <x v="0"/>
    <m/>
    <m/>
    <m/>
    <m/>
    <m/>
    <m/>
    <m/>
    <m/>
    <m/>
    <m/>
    <x v="4"/>
    <x v="16"/>
    <x v="3"/>
    <m/>
    <s v="No"/>
    <s v="No"/>
    <m/>
    <m/>
    <m/>
    <s v="Contact tracing"/>
    <m/>
    <x v="0"/>
    <m/>
    <b v="0"/>
    <m/>
    <m/>
    <m/>
    <m/>
    <m/>
    <b v="0"/>
    <b v="0"/>
    <m/>
    <m/>
    <m/>
    <m/>
    <m/>
    <m/>
    <m/>
    <b v="0"/>
    <m/>
    <m/>
    <m/>
    <s v="IPSO DB"/>
    <s v="validated"/>
    <x v="1"/>
  </r>
  <r>
    <n v="140008"/>
    <s v="IPSO-140008"/>
    <s v="Koronavilkku"/>
    <s v="https://koronavilkku.fi/"/>
    <m/>
    <s v="Koronavikku is an application produced by the Department of Health and Welfare that allows you to get information if you are exposed to a coronavirus according to the application's assessment. If you are found infected, you can report it anonymously. In the app, your privacy is strongly protected."/>
    <x v="0"/>
    <x v="7"/>
    <s v="FI"/>
    <s v="Department of Health and Welfare"/>
    <x v="1"/>
    <x v="4"/>
    <x v="13"/>
    <x v="5"/>
    <x v="2"/>
    <m/>
    <x v="6"/>
    <x v="15"/>
    <x v="0"/>
    <x v="0"/>
    <m/>
    <m/>
    <m/>
    <m/>
    <m/>
    <m/>
    <m/>
    <m/>
    <m/>
    <m/>
    <x v="4"/>
    <x v="16"/>
    <x v="3"/>
    <m/>
    <s v="No"/>
    <s v="No"/>
    <m/>
    <m/>
    <m/>
    <s v="Contact tracing"/>
    <m/>
    <x v="0"/>
    <m/>
    <b v="0"/>
    <m/>
    <m/>
    <m/>
    <m/>
    <m/>
    <b v="0"/>
    <b v="0"/>
    <m/>
    <m/>
    <m/>
    <m/>
    <m/>
    <m/>
    <m/>
    <b v="0"/>
    <m/>
    <m/>
    <m/>
    <s v="IPSO DB"/>
    <s v="validated"/>
    <x v="1"/>
  </r>
  <r>
    <n v="140009"/>
    <s v="IPSO-140009"/>
    <s v="StopCovid"/>
    <s v="https://www.economie.gouv.fr/stopcovid"/>
    <m/>
    <s v="StopCovid is an application that is part of the Government's overall deconfinement plan in the context of the Covid-19 epidemic. Objectives: protect yourself, protect others, and support the efforts of caregivers and the health system to stop the chains of contamination as quickly as possible and avoid a second wave of the Covid-19 epidemic. On Wednesday, May 27, the National Assembly and the Senate voted in favor of the deployment of StopCovid."/>
    <x v="0"/>
    <x v="11"/>
    <s v="FR"/>
    <s v="French Government"/>
    <x v="1"/>
    <x v="4"/>
    <x v="13"/>
    <x v="5"/>
    <x v="0"/>
    <m/>
    <x v="6"/>
    <x v="12"/>
    <x v="0"/>
    <x v="0"/>
    <m/>
    <m/>
    <m/>
    <m/>
    <m/>
    <m/>
    <m/>
    <m/>
    <m/>
    <m/>
    <x v="4"/>
    <x v="16"/>
    <x v="3"/>
    <m/>
    <s v="No"/>
    <s v="No"/>
    <m/>
    <m/>
    <m/>
    <s v="Contact tracing"/>
    <m/>
    <x v="0"/>
    <s v="Incremental / Technical Change"/>
    <b v="0"/>
    <m/>
    <m/>
    <m/>
    <m/>
    <m/>
    <b v="0"/>
    <b v="0"/>
    <m/>
    <m/>
    <m/>
    <m/>
    <m/>
    <m/>
    <m/>
    <b v="0"/>
    <m/>
    <m/>
    <m/>
    <s v="IPSO DB"/>
    <s v="validated"/>
    <x v="1"/>
  </r>
  <r>
    <n v="140010"/>
    <s v="IPSO-140010"/>
    <s v="Corna-Warn-App"/>
    <s v="https://www.bundesregierung.de/breg-de/themen/corona-warn-app/corona-warn-app-englisch"/>
    <m/>
    <s v="The Corona-Warn-App helps us to determine whether we have had any contact with an infected person which could result in a risk of catching the virus. This way, we can interrupt chains of infection more quickly. The app is a service by the Federal Government. Download and use of the app are entirely voluntary."/>
    <x v="0"/>
    <x v="1"/>
    <s v="DE"/>
    <s v="German Government"/>
    <x v="1"/>
    <x v="4"/>
    <x v="13"/>
    <x v="5"/>
    <x v="0"/>
    <m/>
    <x v="6"/>
    <x v="14"/>
    <x v="0"/>
    <x v="0"/>
    <m/>
    <m/>
    <m/>
    <m/>
    <m/>
    <m/>
    <m/>
    <m/>
    <m/>
    <m/>
    <x v="4"/>
    <x v="16"/>
    <x v="3"/>
    <m/>
    <s v="Yes"/>
    <s v="No"/>
    <m/>
    <m/>
    <m/>
    <s v="Contact tracing"/>
    <m/>
    <x v="0"/>
    <m/>
    <b v="0"/>
    <m/>
    <m/>
    <m/>
    <m/>
    <m/>
    <b v="0"/>
    <b v="0"/>
    <m/>
    <m/>
    <m/>
    <m/>
    <m/>
    <m/>
    <m/>
    <b v="0"/>
    <m/>
    <m/>
    <m/>
    <s v="IPSO DB"/>
    <s v="validated"/>
    <x v="1"/>
  </r>
  <r>
    <n v="140011"/>
    <s v="IPSO-140011"/>
    <s v="VirusRadar"/>
    <s v="https://virusradar.hu/"/>
    <m/>
    <s v="The Virus Radar is a mobile application which is the basis of the best international examples have been developed to protect against the coronavirus. The app can be used to examine contact with proven infected people by measuring the distance of mobile devices using Bluetooth. The Virus Radar helps the work of epidemiologists contact research. By using the phone numbers of users who also run VirusRadar , professionals can access those the infected person has encountered in the past 14 days, potentially infecting them."/>
    <x v="0"/>
    <x v="16"/>
    <s v="HU"/>
    <s v="Ministry of Innovation and Technology"/>
    <x v="1"/>
    <x v="4"/>
    <x v="13"/>
    <x v="5"/>
    <x v="0"/>
    <m/>
    <x v="6"/>
    <x v="14"/>
    <x v="0"/>
    <x v="0"/>
    <m/>
    <m/>
    <m/>
    <m/>
    <m/>
    <m/>
    <m/>
    <m/>
    <m/>
    <m/>
    <x v="4"/>
    <x v="16"/>
    <x v="3"/>
    <m/>
    <s v="No"/>
    <s v="No"/>
    <m/>
    <m/>
    <m/>
    <s v="Contact tracing"/>
    <m/>
    <x v="0"/>
    <m/>
    <b v="0"/>
    <m/>
    <m/>
    <m/>
    <m/>
    <m/>
    <b v="0"/>
    <b v="0"/>
    <m/>
    <m/>
    <m/>
    <m/>
    <m/>
    <m/>
    <m/>
    <b v="0"/>
    <m/>
    <m/>
    <m/>
    <s v="IPSO DB"/>
    <s v="validated"/>
    <x v="1"/>
  </r>
  <r>
    <n v="140012"/>
    <s v="IPSO-140012"/>
    <s v="COVID Tracker"/>
    <s v="https://covidtracker.gov.ie/"/>
    <m/>
    <s v="COVID Tracker is a free app for your mobile phone. It will help us to protect each other and slow the spread of coronavirus (COVID-19) in Ireland. Using the COVID Tracker app along with the existing public health measures will help us all stay safe when we meet up, socialise, work or travel."/>
    <x v="0"/>
    <x v="17"/>
    <s v="IE"/>
    <s v="Government of Ireland"/>
    <x v="1"/>
    <x v="4"/>
    <x v="13"/>
    <x v="5"/>
    <x v="0"/>
    <m/>
    <x v="6"/>
    <x v="14"/>
    <x v="0"/>
    <x v="0"/>
    <m/>
    <m/>
    <m/>
    <m/>
    <m/>
    <m/>
    <m/>
    <m/>
    <m/>
    <m/>
    <x v="4"/>
    <x v="16"/>
    <x v="3"/>
    <m/>
    <s v="Yes"/>
    <s v="No"/>
    <m/>
    <m/>
    <m/>
    <s v="Contact tracing"/>
    <m/>
    <x v="0"/>
    <m/>
    <b v="0"/>
    <m/>
    <m/>
    <m/>
    <m/>
    <m/>
    <b v="0"/>
    <b v="0"/>
    <m/>
    <m/>
    <m/>
    <m/>
    <m/>
    <m/>
    <m/>
    <b v="0"/>
    <m/>
    <m/>
    <m/>
    <s v="IPSO DB"/>
    <s v="validated"/>
    <x v="1"/>
  </r>
  <r>
    <n v="140013"/>
    <s v="IPSO-140013"/>
    <s v="Immuni"/>
    <s v="https://www.immuni.italia.it/"/>
    <m/>
    <s v="Immuni is an app created to help us fight epidemics, starting with COVID-19. The app has a contact tracing feature. When users discover they have tested positive for the virus, Immuni allows them to anonymously alert people they have been in close contact with and who may also have been infected. By being informed promptly (potentially even before developing symptoms of the virus), these people can contact their general practitioner to discuss their situation. Doing so can prevent them from infecting others, helping to reduce the spread of the virus."/>
    <x v="0"/>
    <x v="12"/>
    <s v="IT"/>
    <s v="Presidenza del Consiglio dei Ministri"/>
    <x v="1"/>
    <x v="4"/>
    <x v="13"/>
    <x v="5"/>
    <x v="0"/>
    <m/>
    <x v="6"/>
    <x v="14"/>
    <x v="0"/>
    <x v="0"/>
    <m/>
    <m/>
    <m/>
    <m/>
    <m/>
    <m/>
    <m/>
    <m/>
    <m/>
    <m/>
    <x v="4"/>
    <x v="16"/>
    <x v="3"/>
    <m/>
    <s v="Yes"/>
    <s v="No"/>
    <m/>
    <m/>
    <m/>
    <s v="Contact tracing"/>
    <m/>
    <x v="0"/>
    <m/>
    <b v="0"/>
    <m/>
    <m/>
    <m/>
    <m/>
    <m/>
    <b v="0"/>
    <b v="0"/>
    <m/>
    <m/>
    <m/>
    <m/>
    <m/>
    <m/>
    <m/>
    <b v="0"/>
    <m/>
    <m/>
    <m/>
    <s v="IPSO DB"/>
    <s v="validated"/>
    <x v="1"/>
  </r>
  <r>
    <n v="140014"/>
    <s v="IPSO-140014"/>
    <s v="Apturi Covid"/>
    <s v="https://www.apturicovid.lv/#en"/>
    <m/>
    <s v="The app is a solution that helps limit the spread of coronavirus in Latvia and find out faster if you have been exposed to COVID-19. This app enables you to make the decision to self-isolate faster to help keep your friends, family and the general public safe, as well as monitor symptoms and seek help faster if needed."/>
    <x v="0"/>
    <x v="19"/>
    <s v="LV"/>
    <s v="Ministry of Health and Centre for Disease Prevention and Control"/>
    <x v="1"/>
    <x v="4"/>
    <x v="13"/>
    <x v="5"/>
    <x v="0"/>
    <m/>
    <x v="6"/>
    <x v="14"/>
    <x v="0"/>
    <x v="0"/>
    <m/>
    <m/>
    <m/>
    <m/>
    <m/>
    <m/>
    <m/>
    <m/>
    <m/>
    <m/>
    <x v="4"/>
    <x v="16"/>
    <x v="3"/>
    <m/>
    <s v="No"/>
    <s v="No"/>
    <m/>
    <m/>
    <m/>
    <s v="Contact tracing"/>
    <m/>
    <x v="0"/>
    <m/>
    <b v="0"/>
    <m/>
    <m/>
    <m/>
    <m/>
    <m/>
    <b v="0"/>
    <b v="0"/>
    <m/>
    <m/>
    <m/>
    <m/>
    <m/>
    <m/>
    <m/>
    <b v="0"/>
    <m/>
    <m/>
    <m/>
    <s v="IPSO DB"/>
    <s v="validated"/>
    <x v="1"/>
  </r>
  <r>
    <n v="140015"/>
    <s v="IPSO-140015"/>
    <s v="Korona STOP LT"/>
    <s v="https://koronastop.lrv.lt/"/>
    <m/>
    <s v="Korona Stop LT is the official Exposure Notifications App for Lithuania created by the authority of the Ministry of Health of the Republic of Lithuania, on behalf of the National Public Health Center under the Ministry of Health."/>
    <x v="0"/>
    <x v="30"/>
    <s v="LT"/>
    <s v="Ministry of Health"/>
    <x v="1"/>
    <x v="4"/>
    <x v="13"/>
    <x v="5"/>
    <x v="0"/>
    <m/>
    <x v="6"/>
    <x v="14"/>
    <x v="0"/>
    <x v="0"/>
    <m/>
    <m/>
    <m/>
    <m/>
    <m/>
    <m/>
    <m/>
    <m/>
    <m/>
    <m/>
    <x v="4"/>
    <x v="16"/>
    <x v="3"/>
    <m/>
    <s v="No"/>
    <s v="No"/>
    <m/>
    <m/>
    <m/>
    <s v="Contact tracing"/>
    <m/>
    <x v="0"/>
    <m/>
    <b v="0"/>
    <m/>
    <m/>
    <m/>
    <m/>
    <m/>
    <b v="0"/>
    <b v="0"/>
    <m/>
    <m/>
    <m/>
    <m/>
    <m/>
    <m/>
    <m/>
    <b v="0"/>
    <m/>
    <m/>
    <m/>
    <s v="IPSO DB"/>
    <s v="validated"/>
    <x v="1"/>
  </r>
  <r>
    <n v="140016"/>
    <s v="IPSO-140016"/>
    <s v="COVIDAlert Malta"/>
    <s v="https://covidalert.gov.mt/"/>
    <m/>
    <s v="COVID Alert Malta is an app that helps us fight the COVID-19 epidemic. The app aims to notify users at risk of having been exposed to the virus as early as possible â€“ even when they are asymptomatic. These users can then get tested. This minimises the spread of the virus, whilst speeding up a return to normal life in Malta. By being alerted early, if these users test positive they can also receive any necessary treatment promptly and lower the risk of serious consequences"/>
    <x v="0"/>
    <x v="21"/>
    <s v="MT"/>
    <s v="Malta Information Technology Agency"/>
    <x v="1"/>
    <x v="4"/>
    <x v="13"/>
    <x v="5"/>
    <x v="0"/>
    <m/>
    <x v="6"/>
    <x v="14"/>
    <x v="0"/>
    <x v="0"/>
    <m/>
    <m/>
    <m/>
    <m/>
    <m/>
    <m/>
    <m/>
    <m/>
    <m/>
    <m/>
    <x v="4"/>
    <x v="16"/>
    <x v="3"/>
    <m/>
    <s v="No"/>
    <s v="No"/>
    <m/>
    <m/>
    <m/>
    <s v="Contact tracing"/>
    <m/>
    <x v="0"/>
    <m/>
    <b v="0"/>
    <m/>
    <m/>
    <m/>
    <m/>
    <m/>
    <b v="0"/>
    <b v="0"/>
    <m/>
    <m/>
    <m/>
    <m/>
    <m/>
    <m/>
    <m/>
    <b v="0"/>
    <m/>
    <m/>
    <m/>
    <s v="IPSO DB"/>
    <s v="validated"/>
    <x v="1"/>
  </r>
  <r>
    <n v="140017"/>
    <s v="IPSO-140017"/>
    <s v="CoronaMelder"/>
    <s v="https://coronamelder.nl/"/>
    <m/>
    <s v="CoronaMelder is the official Dutch coronavirus notification app, developed under supervision by the Ministry of Health, Welfare and Sport. The app digitally helps the Municipal Public Health Serviceâ€™s (GGD) with their source and contact research."/>
    <x v="0"/>
    <x v="13"/>
    <s v="NL"/>
    <s v="Ministry of Public Health, Welfare and Sport"/>
    <x v="1"/>
    <x v="4"/>
    <x v="13"/>
    <x v="5"/>
    <x v="0"/>
    <m/>
    <x v="6"/>
    <x v="14"/>
    <x v="0"/>
    <x v="0"/>
    <m/>
    <m/>
    <m/>
    <m/>
    <m/>
    <m/>
    <m/>
    <m/>
    <m/>
    <m/>
    <x v="4"/>
    <x v="16"/>
    <x v="3"/>
    <m/>
    <s v="Yes"/>
    <s v="No"/>
    <m/>
    <m/>
    <m/>
    <s v="Contact tracing"/>
    <m/>
    <x v="0"/>
    <m/>
    <b v="0"/>
    <m/>
    <m/>
    <m/>
    <m/>
    <m/>
    <b v="0"/>
    <b v="0"/>
    <m/>
    <m/>
    <m/>
    <m/>
    <m/>
    <m/>
    <m/>
    <b v="0"/>
    <m/>
    <m/>
    <m/>
    <s v="IPSO DB"/>
    <s v="validated"/>
    <x v="1"/>
  </r>
  <r>
    <n v="140018"/>
    <s v="IPSO-140018"/>
    <s v="Smittesstopp"/>
    <s v="https://www.helsenorge.no/en/smittestopp/"/>
    <m/>
    <s v="Smittestopp is an app from the Norwegian Institute of Public Health (&quot;Folkehelsesinstituttet (FHI)&quot; in Norwegian). The app is intended to help prevent coronavirus from spreading among the population and is completely voluntary and safe to use. You must be 16 or older to use the app."/>
    <x v="0"/>
    <x v="23"/>
    <s v="NO"/>
    <s v="Norwegian Institute of Public Health"/>
    <x v="1"/>
    <x v="4"/>
    <x v="13"/>
    <x v="5"/>
    <x v="0"/>
    <m/>
    <x v="6"/>
    <x v="14"/>
    <x v="0"/>
    <x v="0"/>
    <m/>
    <m/>
    <m/>
    <m/>
    <m/>
    <m/>
    <m/>
    <m/>
    <m/>
    <m/>
    <x v="4"/>
    <x v="16"/>
    <x v="3"/>
    <m/>
    <s v="Yes"/>
    <s v="No"/>
    <m/>
    <m/>
    <m/>
    <s v="Contact tracing"/>
    <m/>
    <x v="0"/>
    <m/>
    <b v="0"/>
    <m/>
    <m/>
    <m/>
    <m/>
    <m/>
    <b v="0"/>
    <b v="0"/>
    <m/>
    <m/>
    <m/>
    <m/>
    <m/>
    <m/>
    <m/>
    <b v="0"/>
    <m/>
    <m/>
    <m/>
    <s v="IPSO DB"/>
    <s v="validated"/>
    <x v="1"/>
  </r>
  <r>
    <n v="140019"/>
    <s v="IPSO-140019"/>
    <s v="ProteGO Safe"/>
    <s v="https://www.gov.pl/web/protegosafe"/>
    <m/>
    <s v="STOP COVID - ProteGO Safe is an application that will help us overcome the most severe restrictions related to a pandemic. The more of us use it, the faster and more effectively we will reduce the pace and extent of the spread of the coronavirus. It is also professional help for both healthy and infected people."/>
    <x v="0"/>
    <x v="14"/>
    <s v="PL"/>
    <s v="Government of Poland"/>
    <x v="1"/>
    <x v="4"/>
    <x v="13"/>
    <x v="5"/>
    <x v="0"/>
    <m/>
    <x v="6"/>
    <x v="14"/>
    <x v="0"/>
    <x v="0"/>
    <m/>
    <m/>
    <m/>
    <m/>
    <m/>
    <m/>
    <m/>
    <m/>
    <m/>
    <m/>
    <x v="4"/>
    <x v="16"/>
    <x v="3"/>
    <m/>
    <s v="No"/>
    <s v="No"/>
    <m/>
    <m/>
    <m/>
    <s v="Contact tracing"/>
    <m/>
    <x v="0"/>
    <m/>
    <b v="0"/>
    <m/>
    <m/>
    <m/>
    <m/>
    <m/>
    <b v="0"/>
    <b v="0"/>
    <m/>
    <m/>
    <m/>
    <m/>
    <m/>
    <m/>
    <m/>
    <b v="0"/>
    <m/>
    <m/>
    <m/>
    <s v="IPSO DB"/>
    <s v="validated"/>
    <x v="1"/>
  </r>
  <r>
    <n v="140020"/>
    <s v="IPSO-140020"/>
    <s v="StayAway COVID"/>
    <s v="https://stayawaycovid.pt/landing-page/"/>
    <m/>
    <s v="STAYAWAY COVID is an application that runs on iOS and Android mobile phones and is intended to support the country in its efforts to screen for COVID-19. By monitoring your most recent contacts, the app allows you to know, simply and safely, whether you have been exposed to the disease. The STAYAWAY COVID app is entirely voluntary and free and at no time requires access to your identity or personal data."/>
    <x v="0"/>
    <x v="24"/>
    <s v="PT"/>
    <s v="INESC TEC"/>
    <x v="1"/>
    <x v="4"/>
    <x v="13"/>
    <x v="5"/>
    <x v="0"/>
    <m/>
    <x v="6"/>
    <x v="8"/>
    <x v="0"/>
    <x v="0"/>
    <s v="B-LGA"/>
    <m/>
    <m/>
    <m/>
    <m/>
    <m/>
    <s v=" 0 Confident"/>
    <m/>
    <m/>
    <m/>
    <x v="3"/>
    <x v="30"/>
    <x v="0"/>
    <m/>
    <s v="No"/>
    <s v="No"/>
    <s v="G2C"/>
    <s v="Dynamic Data"/>
    <s v="Dynamic Data"/>
    <s v="Contact tracing"/>
    <m/>
    <x v="0"/>
    <s v="Incremental / Technical Change"/>
    <b v="0"/>
    <m/>
    <m/>
    <m/>
    <m/>
    <m/>
    <b v="0"/>
    <b v="0"/>
    <m/>
    <m/>
    <m/>
    <m/>
    <m/>
    <m/>
    <m/>
    <b v="0"/>
    <m/>
    <m/>
    <m/>
    <s v="IPSO DB"/>
    <s v="validated"/>
    <x v="1"/>
  </r>
  <r>
    <n v="140021"/>
    <s v="IPSO-140021"/>
    <s v="#OstaniZdrav"/>
    <s v="https://www.gov.si/en/topics/coronavirus-disease-covid-19/the-ostanizdrav-mobile-application/"/>
    <m/>
    <s v="The mobile application for protecting public health and lives, #OstaniZdrav (#StayHealthy), is a tool that informs you if you have been in contact with an infected person. With its use and the observance of recommendations, each person contributes their share to restricting the spread of the virus and the protection of our own health, the health of our loved ones and that of society as a whole."/>
    <x v="0"/>
    <x v="26"/>
    <s v="SI"/>
    <s v="Government of Slovenia"/>
    <x v="1"/>
    <x v="4"/>
    <x v="13"/>
    <x v="5"/>
    <x v="0"/>
    <m/>
    <x v="6"/>
    <x v="14"/>
    <x v="0"/>
    <x v="0"/>
    <m/>
    <m/>
    <m/>
    <m/>
    <m/>
    <m/>
    <m/>
    <m/>
    <m/>
    <m/>
    <x v="4"/>
    <x v="16"/>
    <x v="3"/>
    <m/>
    <s v="No"/>
    <s v="No"/>
    <m/>
    <m/>
    <m/>
    <s v="Contact tracing"/>
    <m/>
    <x v="0"/>
    <m/>
    <b v="0"/>
    <m/>
    <m/>
    <m/>
    <m/>
    <m/>
    <b v="0"/>
    <b v="0"/>
    <m/>
    <m/>
    <m/>
    <m/>
    <m/>
    <m/>
    <m/>
    <b v="0"/>
    <m/>
    <m/>
    <m/>
    <s v="IPSO DB"/>
    <s v="validated"/>
    <x v="1"/>
  </r>
  <r>
    <n v="140022"/>
    <s v="IPSO-140022"/>
    <s v="Radar Covid"/>
    <s v="https://radarcovid.gob.es/"/>
    <m/>
    <s v="Official application of the Government of Spain for COVID-19 contact tracing."/>
    <x v="0"/>
    <x v="22"/>
    <s v="ES"/>
    <s v="Spanish Government"/>
    <x v="1"/>
    <x v="4"/>
    <x v="13"/>
    <x v="5"/>
    <x v="0"/>
    <m/>
    <x v="6"/>
    <x v="14"/>
    <x v="0"/>
    <x v="0"/>
    <m/>
    <m/>
    <m/>
    <m/>
    <m/>
    <m/>
    <m/>
    <m/>
    <m/>
    <m/>
    <x v="4"/>
    <x v="16"/>
    <x v="3"/>
    <m/>
    <s v="No"/>
    <s v="No"/>
    <m/>
    <m/>
    <m/>
    <s v="Contact tracing"/>
    <m/>
    <x v="0"/>
    <m/>
    <b v="0"/>
    <m/>
    <m/>
    <m/>
    <m/>
    <m/>
    <b v="0"/>
    <b v="0"/>
    <m/>
    <m/>
    <m/>
    <m/>
    <m/>
    <m/>
    <m/>
    <b v="0"/>
    <m/>
    <m/>
    <m/>
    <s v="IPSO DB"/>
    <s v="validated"/>
    <x v="1"/>
  </r>
  <r>
    <n v="150003"/>
    <s v="IPSO-150003"/>
    <s v="EDUCLOUD - EduCloud Service Standard"/>
    <s v="https://educloudalliance.org"/>
    <m/>
    <s v="EduCloud (ECA) is an alliance for the implementation of an open educational cloud service standard (EduCloud), initiated by the Finnish Ministry of Education and Culture. The aim is to develop a nation-level ecosystem focusing on international awareness, which connects the users, purchasers, developers and service providers of learning services."/>
    <x v="1"/>
    <x v="7"/>
    <s v="FI"/>
    <s v="Ministry of Education and Culture"/>
    <x v="1"/>
    <x v="9"/>
    <x v="49"/>
    <x v="5"/>
    <x v="2"/>
    <m/>
    <x v="6"/>
    <x v="15"/>
    <x v="0"/>
    <x v="0"/>
    <m/>
    <m/>
    <m/>
    <m/>
    <m/>
    <m/>
    <m/>
    <m/>
    <m/>
    <m/>
    <x v="4"/>
    <x v="14"/>
    <x v="3"/>
    <m/>
    <s v="Yes"/>
    <s v="No"/>
    <m/>
    <m/>
    <m/>
    <s v="Service integration"/>
    <m/>
    <x v="0"/>
    <m/>
    <b v="0"/>
    <m/>
    <m/>
    <m/>
    <m/>
    <m/>
    <b v="0"/>
    <b v="0"/>
    <m/>
    <m/>
    <m/>
    <m/>
    <m/>
    <m/>
    <m/>
    <b v="0"/>
    <m/>
    <m/>
    <m/>
    <s v="IPSO DB"/>
    <s v="validated"/>
    <x v="1"/>
  </r>
  <r>
    <n v="150008"/>
    <s v="IPSO-150008"/>
    <s v="HoPE - Holistic Personal public Eco-mobility"/>
    <s v="https://cordis.europa.eu/project/id/621133"/>
    <m/>
    <s v="The overall platform is intended to be user oriented and user centric, in a way that will foster and promote user awareness and consciousness about public transports and eco-mobility, other than providing for a significant mix of services including info-mobility, trip planning, ticket reservation, fare calculation and mobile payments."/>
    <x v="1"/>
    <x v="2"/>
    <s v="BE"/>
    <s v="Transport and Mobility Leuven"/>
    <x v="8"/>
    <x v="3"/>
    <x v="19"/>
    <x v="4"/>
    <x v="3"/>
    <n v="2017"/>
    <x v="3"/>
    <x v="3"/>
    <x v="0"/>
    <x v="0"/>
    <s v="B-LGA"/>
    <m/>
    <m/>
    <s v="16-Transportation"/>
    <m/>
    <s v="Minimal-risk"/>
    <s v=" 0 Confident"/>
    <m/>
    <m/>
    <m/>
    <x v="0"/>
    <x v="1"/>
    <x v="0"/>
    <m/>
    <s v="Yes"/>
    <s v="No"/>
    <s v="G2C"/>
    <s v="Dynamic Data"/>
    <s v="Streaming Data"/>
    <s v="Smart city"/>
    <m/>
    <x v="0"/>
    <s v="Transformative / Disruptive"/>
    <s v="Improved Public Service"/>
    <m/>
    <m/>
    <m/>
    <s v="x"/>
    <m/>
    <b v="0"/>
    <b v="0"/>
    <m/>
    <m/>
    <m/>
    <m/>
    <m/>
    <m/>
    <m/>
    <b v="0"/>
    <m/>
    <m/>
    <m/>
    <s v="IPSO DB"/>
    <s v="validated"/>
    <x v="0"/>
  </r>
  <r>
    <n v="150013"/>
    <s v="IPSO-150013"/>
    <s v="Damp Busters - Bristol's damp sensing frogs"/>
    <s v="https://www.bristolapproach.org/bristol-approach-projects/damp-homes/"/>
    <m/>
    <s v="The Damp Frog is a &quot;frog shaped device&quot; with sensors that collect data every five minutes, saving it into a simple database. A web site gives the householder the current temperature, humidity, and dew point. This helps them to understand what they can do to reduce damp in their homes."/>
    <x v="2"/>
    <x v="10"/>
    <s v="UK"/>
    <s v="The Bristol Approach"/>
    <x v="3"/>
    <x v="8"/>
    <x v="14"/>
    <x v="5"/>
    <x v="0"/>
    <m/>
    <x v="6"/>
    <x v="14"/>
    <x v="0"/>
    <x v="0"/>
    <m/>
    <m/>
    <m/>
    <m/>
    <m/>
    <m/>
    <m/>
    <m/>
    <m/>
    <m/>
    <x v="4"/>
    <x v="16"/>
    <x v="3"/>
    <m/>
    <s v="No"/>
    <s v="No"/>
    <m/>
    <m/>
    <m/>
    <s v="Smart city"/>
    <m/>
    <x v="0"/>
    <m/>
    <b v="0"/>
    <m/>
    <m/>
    <m/>
    <m/>
    <m/>
    <b v="0"/>
    <b v="0"/>
    <m/>
    <m/>
    <m/>
    <m/>
    <m/>
    <m/>
    <m/>
    <b v="0"/>
    <m/>
    <m/>
    <m/>
    <s v="IPSO DB"/>
    <s v="validated"/>
    <x v="1"/>
  </r>
  <r>
    <n v="150014"/>
    <s v="IPSO-150014"/>
    <s v="City4Age - Elderly-friendly city services for active and healthy ageing"/>
    <s v="https://cordis.europa.eu/project/id/689731"/>
    <m/>
    <s v="City4Age enhance citizen awareness, behavioral learning and cultural adaptation to new technologies to improve senior citizens everyday life quality, promote policy making by citizens for citizens, reduce social isolation and senior citizens number in nursing homes."/>
    <x v="1"/>
    <x v="12"/>
    <s v="IT"/>
    <s v="Politecnico of Milan"/>
    <x v="8"/>
    <x v="8"/>
    <x v="14"/>
    <x v="4"/>
    <x v="0"/>
    <m/>
    <x v="6"/>
    <x v="14"/>
    <x v="0"/>
    <x v="0"/>
    <m/>
    <m/>
    <m/>
    <m/>
    <m/>
    <m/>
    <m/>
    <m/>
    <m/>
    <m/>
    <x v="4"/>
    <x v="16"/>
    <x v="3"/>
    <m/>
    <s v="No"/>
    <s v="No"/>
    <m/>
    <m/>
    <m/>
    <s v="Smart city"/>
    <m/>
    <x v="0"/>
    <m/>
    <b v="0"/>
    <m/>
    <m/>
    <m/>
    <m/>
    <m/>
    <b v="0"/>
    <b v="0"/>
    <m/>
    <m/>
    <m/>
    <m/>
    <m/>
    <m/>
    <m/>
    <b v="0"/>
    <m/>
    <m/>
    <m/>
    <s v="IPSO DB"/>
    <s v="validated"/>
    <x v="1"/>
  </r>
  <r>
    <n v="150018"/>
    <s v="IPSO-150018"/>
    <s v="FLOBOT - Floor Washing Robot for Professional Users"/>
    <s v="https://cordis.europa.eu/project/id/645376"/>
    <m/>
    <s v="FLOBOT develops and validates a professional, robotic scrubber-dryer (floor washer with brushes and suction to dry the floor) for large areas Supermarkets, as well as other industrial, commercial and public use premises, such as airports, trade fairs and hospitals, have huge floor surfaces that must be cleaned daily or even several times during the day. Cleaning those surfaces is time demanding and requires human effort, in terms of repetitive actions. Currently, there exists no robot that satisfies the requirements of the professional users and cleaning service providers."/>
    <x v="1"/>
    <x v="6"/>
    <s v="CY"/>
    <s v="Cyprus Research and Innovation Center"/>
    <x v="1"/>
    <x v="1"/>
    <x v="2"/>
    <x v="4"/>
    <x v="8"/>
    <n v="2018"/>
    <x v="3"/>
    <x v="3"/>
    <x v="1"/>
    <x v="0"/>
    <s v="A-MLA"/>
    <m/>
    <m/>
    <m/>
    <m/>
    <s v="Minimal-risk"/>
    <s v=" 0 Confident"/>
    <m/>
    <m/>
    <m/>
    <x v="0"/>
    <x v="1"/>
    <x v="0"/>
    <m/>
    <s v="Yes"/>
    <s v="No"/>
    <s v="G2G"/>
    <s v="Dynamic Data"/>
    <s v="Location Data"/>
    <s v="Smart city"/>
    <m/>
    <x v="0"/>
    <s v="Organizational / Sustained Change"/>
    <b v="0"/>
    <m/>
    <m/>
    <m/>
    <m/>
    <m/>
    <s v="Improved Administration Efficency"/>
    <s v="Improved Administrative Efficiency"/>
    <m/>
    <m/>
    <m/>
    <m/>
    <s v="x"/>
    <m/>
    <m/>
    <b v="0"/>
    <m/>
    <m/>
    <m/>
    <s v="IPSO DB"/>
    <s v="validated"/>
    <x v="0"/>
  </r>
  <r>
    <n v="150019"/>
    <s v="IPSO-150019"/>
    <s v="FIRST - A Flexible Interactive Reading Support Tool"/>
    <s v="https://cordis.europa.eu/project/id/287607"/>
    <m/>
    <s v="The FIRST project uses innovative language technology to simplify documents for people with Autism Spectrum Disorders (ASD). These people can have problems when reading such as difficulty understanding complex instructions, misinterpreting literal meanings, or being confused by uncommon words, figures of speech and lack of precision. Using the language technology created in the FIRST project, users with ASD can convert a standard document into a personalised version which is easier for them to understand."/>
    <x v="1"/>
    <x v="10"/>
    <s v="UK"/>
    <s v="University of Wolverhampton"/>
    <x v="1"/>
    <x v="4"/>
    <x v="13"/>
    <x v="4"/>
    <x v="11"/>
    <n v="2014"/>
    <x v="1"/>
    <x v="1"/>
    <x v="0"/>
    <x v="6"/>
    <s v="B-LGA"/>
    <m/>
    <m/>
    <m/>
    <m/>
    <s v="Minimal-risk"/>
    <s v=" 0 Confident"/>
    <m/>
    <m/>
    <m/>
    <x v="0"/>
    <x v="0"/>
    <x v="0"/>
    <m/>
    <s v="Yes"/>
    <s v="No"/>
    <s v="G2C"/>
    <s v="Dynamic Data"/>
    <s v="Dynamic Data"/>
    <s v="Process automation"/>
    <m/>
    <x v="0"/>
    <s v="Organizational / Sustained Change"/>
    <s v="Improved Public Service"/>
    <m/>
    <s v="x"/>
    <m/>
    <s v="x"/>
    <m/>
    <b v="0"/>
    <b v="0"/>
    <m/>
    <m/>
    <m/>
    <m/>
    <m/>
    <m/>
    <m/>
    <b v="0"/>
    <m/>
    <m/>
    <m/>
    <s v="IPSO DB"/>
    <s v="validated"/>
    <x v="0"/>
  </r>
  <r>
    <n v="150020"/>
    <s v="IPSO-150020"/>
    <s v="Signaturit - The smartest e-Signature solution to send and sign documents on the go"/>
    <s v="https://cordis.europa.eu/project/id/735095"/>
    <m/>
    <s v="Signaturit is a service that allows to the user handwriting signature of documents through any mobile device in a digitised format."/>
    <x v="1"/>
    <x v="22"/>
    <s v="ES"/>
    <s v="Signaturit Solutions"/>
    <x v="3"/>
    <x v="1"/>
    <x v="2"/>
    <x v="4"/>
    <x v="5"/>
    <m/>
    <x v="6"/>
    <x v="14"/>
    <x v="0"/>
    <x v="0"/>
    <m/>
    <m/>
    <m/>
    <m/>
    <m/>
    <m/>
    <m/>
    <m/>
    <m/>
    <m/>
    <x v="3"/>
    <x v="21"/>
    <x v="1"/>
    <s v="No"/>
    <s v="Yes"/>
    <s v="No"/>
    <s v="G2C"/>
    <m/>
    <m/>
    <s v="Self-sovereign digital identity"/>
    <m/>
    <x v="0"/>
    <m/>
    <s v="Improved Public Service"/>
    <m/>
    <s v="x"/>
    <s v="x"/>
    <s v="x"/>
    <m/>
    <b v="0"/>
    <b v="0"/>
    <m/>
    <m/>
    <m/>
    <m/>
    <m/>
    <m/>
    <m/>
    <b v="0"/>
    <m/>
    <m/>
    <m/>
    <s v="A multi-dimensional framework to evaluate the innovation potential of digital public services: A step towards building an Innovative Public Services Observatory in the EU"/>
    <s v="validated"/>
    <x v="0"/>
  </r>
  <r>
    <n v="150023"/>
    <s v="IPSO-150023"/>
    <s v="DE-ENIGMA (Multi-Modal Human-Robot Interaction for Teaching Social Imagination in Autistic Children)"/>
    <s v="https://cordis.europa.eu/project/id/688835"/>
    <m/>
    <s v="Multi-Modal Human-Robot Interaction for Teaching and Expanding Social Imagination in Autistic Children (DE-ENIGMA) aims to create and evaluate the effectiveness of robot-based technology, directed for children with ASC."/>
    <x v="1"/>
    <x v="13"/>
    <s v="NL"/>
    <s v="Twente University"/>
    <x v="8"/>
    <x v="4"/>
    <x v="13"/>
    <x v="4"/>
    <x v="6"/>
    <n v="2019"/>
    <x v="1"/>
    <x v="1"/>
    <x v="0"/>
    <x v="18"/>
    <s v="B-LGA"/>
    <m/>
    <m/>
    <m/>
    <m/>
    <s v="Minimal-risk"/>
    <s v=" 0 Confident"/>
    <m/>
    <m/>
    <m/>
    <x v="0"/>
    <x v="0"/>
    <x v="0"/>
    <m/>
    <s v="No"/>
    <s v="No"/>
    <s v="G2C"/>
    <s v="Dynamic Data"/>
    <s v="Dynamic Data"/>
    <s v="Process automation"/>
    <m/>
    <x v="0"/>
    <s v="Incremental / Technical Change"/>
    <s v="Improved Public Service"/>
    <m/>
    <s v="x"/>
    <m/>
    <m/>
    <m/>
    <b v="0"/>
    <b v="0"/>
    <m/>
    <m/>
    <m/>
    <m/>
    <m/>
    <m/>
    <m/>
    <b v="0"/>
    <m/>
    <m/>
    <m/>
    <s v="IPSO DB"/>
    <s v="validated"/>
    <x v="0"/>
  </r>
  <r>
    <n v="150025"/>
    <s v="IPSO-150025"/>
    <s v="Smart sENsor Devices fOr rehabilitation and Connected health - SENDoc"/>
    <s v="https://keep.eu/projects/18617/"/>
    <m/>
    <s v="SENDoc introduces the use of wearable sensor systems in ageing communities in northern remote areas. These sensors can measure mobility, strength, balance, and also wellbeing, exercise, and safety, and have the potential to support independent living."/>
    <x v="1"/>
    <x v="10"/>
    <s v="UK"/>
    <s v="Ulster University"/>
    <x v="8"/>
    <x v="4"/>
    <x v="13"/>
    <x v="4"/>
    <x v="6"/>
    <m/>
    <x v="0"/>
    <x v="0"/>
    <x v="0"/>
    <x v="0"/>
    <s v="A-MLA"/>
    <m/>
    <m/>
    <m/>
    <s v="Focus directly natural persons"/>
    <s v="Limited-risk"/>
    <s v=" 0 Confident"/>
    <m/>
    <m/>
    <m/>
    <x v="0"/>
    <x v="0"/>
    <x v="0"/>
    <m/>
    <s v="No"/>
    <s v="No"/>
    <s v="G2G"/>
    <s v="Dynamic Data"/>
    <s v="Dynamic Data"/>
    <s v="Smart city"/>
    <m/>
    <x v="0"/>
    <s v="Incremental / Technical Change"/>
    <b v="0"/>
    <m/>
    <m/>
    <m/>
    <m/>
    <m/>
    <s v="Improved Administration Efficency"/>
    <s v="Improved Administrative Efficiency"/>
    <m/>
    <m/>
    <s v="x"/>
    <m/>
    <m/>
    <m/>
    <m/>
    <b v="0"/>
    <m/>
    <m/>
    <m/>
    <s v="IPSO DB"/>
    <s v="validated"/>
    <x v="0"/>
  </r>
  <r>
    <n v="150026"/>
    <s v="IPSO-150026"/>
    <s v="ADVANCE - Advanced predictive-analysis-based decision-support engine for logistics"/>
    <s v="https://cordis.europa.eu/project/id/257398"/>
    <m/>
    <s v="ADVANCE will develop an innovative predictive-analysis-based decision support platform for novel competitive strategies in logistics operations. It will provide a dual perspective on transport requirements and decision making dependent on the latest snapshot information and the best higher-level intelligence."/>
    <x v="1"/>
    <x v="16"/>
    <s v="HU"/>
    <s v="Institute for Computer Science and Control"/>
    <x v="8"/>
    <x v="3"/>
    <x v="19"/>
    <x v="4"/>
    <x v="6"/>
    <m/>
    <x v="2"/>
    <x v="10"/>
    <x v="0"/>
    <x v="0"/>
    <s v="B-LGA"/>
    <m/>
    <m/>
    <m/>
    <m/>
    <s v="Minimal-risk"/>
    <s v=" 0 Confident"/>
    <m/>
    <m/>
    <m/>
    <x v="0"/>
    <x v="6"/>
    <x v="0"/>
    <m/>
    <s v="Yes"/>
    <s v="No"/>
    <s v="G2G"/>
    <s v="Historical Data"/>
    <s v="Historical Data"/>
    <s v="Process automation"/>
    <m/>
    <x v="0"/>
    <s v="Incremental / Technical Change"/>
    <b v="0"/>
    <m/>
    <m/>
    <m/>
    <m/>
    <m/>
    <s v="Improved Administration Efficency"/>
    <s v="Improved Administrative Efficiency"/>
    <m/>
    <s v="x"/>
    <s v="x"/>
    <m/>
    <m/>
    <m/>
    <m/>
    <b v="0"/>
    <m/>
    <m/>
    <m/>
    <s v="IPSO DB"/>
    <s v="validated"/>
    <x v="0"/>
  </r>
  <r>
    <n v="150027"/>
    <s v="IPSO-150027"/>
    <s v="PROTEUS (Scalable online machine learning for predictive analytics and real-time visualisation)"/>
    <s v="https://cordis.europa.eu/project/id/687691"/>
    <m/>
    <s v="PROTEUS is an online machine learning algorithms and interactive visualization techniques for real-time predictive analytics to deal with extremely large data sets and data streams."/>
    <x v="1"/>
    <x v="10"/>
    <s v="UK"/>
    <s v="Bournemouth University"/>
    <x v="8"/>
    <x v="1"/>
    <x v="2"/>
    <x v="4"/>
    <x v="6"/>
    <m/>
    <x v="0"/>
    <x v="0"/>
    <x v="0"/>
    <x v="0"/>
    <s v="A-MLA"/>
    <m/>
    <m/>
    <m/>
    <m/>
    <s v="Minimal-risk"/>
    <s v="-1 Minimal/Limited"/>
    <m/>
    <m/>
    <m/>
    <x v="2"/>
    <x v="9"/>
    <x v="0"/>
    <m/>
    <s v="Yes"/>
    <s v="No"/>
    <s v="G2G"/>
    <s v="Historical Data"/>
    <s v="Historical Data"/>
    <s v="Process digitalisation"/>
    <m/>
    <x v="0"/>
    <s v="Incremental / Technical Change"/>
    <b v="0"/>
    <m/>
    <m/>
    <m/>
    <m/>
    <m/>
    <s v="Improved Administration Efficency"/>
    <s v="Improved Administrative Efficiency"/>
    <m/>
    <s v="x"/>
    <m/>
    <m/>
    <m/>
    <m/>
    <m/>
    <b v="0"/>
    <m/>
    <m/>
    <m/>
    <s v="IPSO DB"/>
    <s v="validated"/>
    <x v="0"/>
  </r>
  <r>
    <n v="150030"/>
    <s v="IPSO-150030"/>
    <s v="Johan Cruijff Arena IoT Monitoring"/>
    <s v="https://amsterdaminnovationarena.com/news/internet-of-things-solutions-in-the-johan-cruijff-arena"/>
    <m/>
    <s v="The Johan Cruijff Arena can monitor its turf in real-time and thus ensure an optimal condition, lets fans and concert goers connect to the 54,000-seat stadium via smartphone for directions from home right to their seats, including updates along the way regarding traffic jams and parking availability. The sensors of this technology work on 3 depth layers: as the grass is cut, the mower scans the surface to quantify the number of grass blades, measure growth and identify any damaged points."/>
    <x v="3"/>
    <x v="13"/>
    <s v="NL"/>
    <s v="Johan Cruijff Arena"/>
    <x v="1"/>
    <x v="5"/>
    <x v="38"/>
    <x v="5"/>
    <x v="0"/>
    <m/>
    <x v="5"/>
    <x v="6"/>
    <x v="0"/>
    <x v="0"/>
    <s v="A-MLA"/>
    <m/>
    <m/>
    <m/>
    <m/>
    <s v="Limited-risk"/>
    <s v=" 0 Confident"/>
    <m/>
    <m/>
    <m/>
    <x v="0"/>
    <x v="14"/>
    <x v="0"/>
    <m/>
    <s v="No"/>
    <s v="No"/>
    <m/>
    <m/>
    <m/>
    <s v="Process automation"/>
    <m/>
    <x v="0"/>
    <m/>
    <b v="0"/>
    <m/>
    <m/>
    <m/>
    <m/>
    <m/>
    <b v="0"/>
    <b v="0"/>
    <m/>
    <m/>
    <m/>
    <m/>
    <m/>
    <m/>
    <m/>
    <b v="0"/>
    <m/>
    <m/>
    <m/>
    <s v="IPSO DB"/>
    <s v="validated"/>
    <x v="1"/>
  </r>
  <r>
    <n v="160001"/>
    <s v="IPSO-160001"/>
    <s v="CITADEL - Empowering Citizens to TrAnsform European PubLic Administrations"/>
    <s v="https://cordis.europa.eu/project/id/726755"/>
    <m/>
    <s v="Good, reliable public services are vital to people's quality of life, a region's competitiveness and business entrepreneurship. CITADEL (Empowering Citizens to TrAnsform European PubLic Administrations) harnessed ICTs to offer public administrations insight into why citizens are not using a given digital public service (due to lack of digital skills, complexity of the service, fear of making an error, trust, etc.) and how to bring them back in."/>
    <x v="1"/>
    <x v="22"/>
    <s v="ES"/>
    <s v="Technalia"/>
    <x v="8"/>
    <x v="1"/>
    <x v="2"/>
    <x v="4"/>
    <x v="5"/>
    <m/>
    <x v="4"/>
    <x v="5"/>
    <x v="0"/>
    <x v="0"/>
    <s v="B-LGA"/>
    <m/>
    <m/>
    <m/>
    <m/>
    <s v="Minimal-risk"/>
    <s v=" 0 Confident"/>
    <m/>
    <m/>
    <m/>
    <x v="0"/>
    <x v="0"/>
    <x v="0"/>
    <m/>
    <s v="Yes"/>
    <s v="Yes"/>
    <s v="G2G"/>
    <s v="Historical Data"/>
    <s v="Historical Data"/>
    <s v="Co-designed services"/>
    <m/>
    <x v="0"/>
    <s v="Incremental / Technical Change"/>
    <b v="0"/>
    <m/>
    <m/>
    <m/>
    <m/>
    <m/>
    <s v="Improved Administration Efficency"/>
    <s v="Improved Administrative Efficiency"/>
    <m/>
    <m/>
    <s v="x"/>
    <m/>
    <m/>
    <m/>
    <m/>
    <s v="Open government capabilities"/>
    <s v="x"/>
    <m/>
    <m/>
    <s v="IPSO DB"/>
    <s v="validated"/>
    <x v="0"/>
  </r>
  <r>
    <n v="160002"/>
    <s v="IPSO-160002"/>
    <s v="ENLARGE - ENergies for Local Administrations: Renovate Governance in Europe"/>
    <s v="https://cordis.europa.eu/project/id/727124"/>
    <m/>
    <s v="The ENLARGE project (ENergies for Local Administrations: Renovate Governance in Europe) used intense policy dialogue between policy makers, experts and civil society to analyse existing models of co-design and co-production of public policies and services. Their focus was on sustainable energy and, more generally, more efficiency and effectiveness in public services and public administrations."/>
    <x v="1"/>
    <x v="12"/>
    <s v="IT"/>
    <s v="Istituto per la Ricerca Sociale"/>
    <x v="8"/>
    <x v="3"/>
    <x v="6"/>
    <x v="4"/>
    <x v="5"/>
    <m/>
    <x v="4"/>
    <x v="7"/>
    <x v="0"/>
    <x v="0"/>
    <m/>
    <m/>
    <m/>
    <m/>
    <m/>
    <s v="Minimal-risk"/>
    <s v=" 0 Confident"/>
    <m/>
    <m/>
    <m/>
    <x v="0"/>
    <x v="1"/>
    <x v="0"/>
    <m/>
    <s v="Yes"/>
    <s v="Yes"/>
    <s v="G2G"/>
    <s v="Dynamic Data"/>
    <s v="Streaming Data"/>
    <s v="Co-designed services"/>
    <m/>
    <x v="0"/>
    <s v="Incremental / Technical Change"/>
    <b v="0"/>
    <m/>
    <m/>
    <m/>
    <m/>
    <m/>
    <s v="Improved Administration Efficency"/>
    <s v="Improved Administrative Efficiency"/>
    <m/>
    <m/>
    <s v="x"/>
    <s v="x"/>
    <m/>
    <m/>
    <m/>
    <b v="0"/>
    <m/>
    <m/>
    <m/>
    <s v="IPSO DB"/>
    <s v="validated"/>
    <x v="0"/>
  </r>
  <r>
    <n v="160003"/>
    <s v="IPSO-160003"/>
    <s v="Mobile-Age"/>
    <s v="https://cordis.europa.eu/project/id/693319"/>
    <m/>
    <s v="The Mobile-Age project focussed on open government data, mobile technology, and the provision of public services addressing the needs of Europe's elderly population. Researchers used a co-creation approach for services related to the production and use of open data for cities. Scenarios were related to loneliness and social isolation, social inclusion, data curation for safer, more accessible cities, and personal health information."/>
    <x v="1"/>
    <x v="10"/>
    <s v="UK"/>
    <s v="University of Lancaster"/>
    <x v="8"/>
    <x v="0"/>
    <x v="16"/>
    <x v="4"/>
    <x v="5"/>
    <m/>
    <x v="4"/>
    <x v="7"/>
    <x v="0"/>
    <x v="0"/>
    <m/>
    <m/>
    <m/>
    <m/>
    <m/>
    <s v="Minimal-risk"/>
    <s v=" 0 Confident"/>
    <m/>
    <m/>
    <m/>
    <x v="0"/>
    <x v="0"/>
    <x v="0"/>
    <m/>
    <s v="Yes"/>
    <s v="Yes"/>
    <s v="G2C"/>
    <s v="Dynamic Data"/>
    <s v="Streaming Data"/>
    <s v="Co-designed services"/>
    <m/>
    <x v="0"/>
    <s v="Incremental / Technical Change"/>
    <s v="Improved Public Service"/>
    <m/>
    <m/>
    <m/>
    <s v="x"/>
    <m/>
    <b v="0"/>
    <b v="0"/>
    <m/>
    <m/>
    <m/>
    <m/>
    <m/>
    <m/>
    <m/>
    <b v="0"/>
    <m/>
    <m/>
    <m/>
    <s v="IPSO DB"/>
    <s v="validated"/>
    <x v="0"/>
  </r>
  <r>
    <n v="160004"/>
    <s v="IPSO-160004"/>
    <s v="OpenGovIntelligence (Fostering Innovation and Creativity in EU through Pub Administration Modernization)"/>
    <s v="https://cordis.europa.eu/project/id/693849"/>
    <m/>
    <s v="The OpenGovIntelligence project ran pilot studies in six countries to exploit Linked Open Statistical Data (LOSD) technologies aimed at modernising public administrations. The project focussed on new business processes, policies and tools to enable the active participation of society and businesses in data sharing with the goal of co-producing innovative public services."/>
    <x v="1"/>
    <x v="28"/>
    <s v="EL"/>
    <s v="CERTH"/>
    <x v="8"/>
    <x v="1"/>
    <x v="2"/>
    <x v="4"/>
    <x v="5"/>
    <m/>
    <x v="4"/>
    <x v="7"/>
    <x v="0"/>
    <x v="0"/>
    <s v="C-STA"/>
    <m/>
    <m/>
    <m/>
    <m/>
    <s v="Minimal-risk"/>
    <s v=" 0 Confident"/>
    <m/>
    <m/>
    <m/>
    <x v="0"/>
    <x v="1"/>
    <x v="0"/>
    <m/>
    <s v="Yes"/>
    <s v="Yes"/>
    <s v="G2G"/>
    <s v="Historical Data"/>
    <s v="Historical Data"/>
    <s v="Co-designed services"/>
    <m/>
    <x v="0"/>
    <s v="Incremental / Technical Change"/>
    <b v="0"/>
    <m/>
    <m/>
    <m/>
    <m/>
    <m/>
    <s v="Improved Administration Efficency"/>
    <s v="Improved Administrative Efficiency"/>
    <m/>
    <m/>
    <s v="x"/>
    <m/>
    <s v="x"/>
    <s v="x"/>
    <m/>
    <s v="Open government capabilities"/>
    <s v="x"/>
    <m/>
    <m/>
    <s v="IPSO DB"/>
    <s v="validated"/>
    <x v="0"/>
  </r>
  <r>
    <n v="160005"/>
    <s v="IPSO-160005"/>
    <s v="RECAP - Reliable Capacity Provisioning and Enhanced Remediation for Distributed Cloud Applications"/>
    <s v="https://cordis.europa.eu/project/id/732667"/>
    <m/>
    <s v="The Common Agricultural Policy (CAP) presents a number of challenges for the control of Cross Compliance rules due to the complexity and diversity of the obligations to be monitored. The tools developed by RECAP (Personalised public services in support of the implementation of the CAP) support public administration, farmers and agricultural consultants by enabling more efficient and transparent compliance monitoring. To do so the project exploited a cloudbased Software as a Service (SaaS) platform, using open Earth Observation and user-generated data."/>
    <x v="1"/>
    <x v="1"/>
    <s v="DE"/>
    <s v="University of Ulm"/>
    <x v="8"/>
    <x v="3"/>
    <x v="4"/>
    <x v="4"/>
    <x v="5"/>
    <m/>
    <x v="4"/>
    <x v="7"/>
    <x v="0"/>
    <x v="0"/>
    <m/>
    <s v="6-LawEnforcement"/>
    <s v="6d-LawEnforcement-reliabilityevidence"/>
    <m/>
    <m/>
    <s v="High-risk"/>
    <s v="-2 High/Limited"/>
    <m/>
    <m/>
    <m/>
    <x v="0"/>
    <x v="0"/>
    <x v="0"/>
    <m/>
    <s v="Yes"/>
    <s v="Yes"/>
    <s v="G2B"/>
    <s v="Historical Data"/>
    <s v="Historical Data"/>
    <s v="Service integration"/>
    <m/>
    <x v="0"/>
    <s v="Incremental / Technical Change"/>
    <s v="Improved Public Service"/>
    <m/>
    <m/>
    <m/>
    <s v="x"/>
    <m/>
    <b v="0"/>
    <b v="0"/>
    <m/>
    <m/>
    <m/>
    <m/>
    <m/>
    <m/>
    <m/>
    <b v="0"/>
    <m/>
    <m/>
    <m/>
    <s v="IPSO DB"/>
    <s v="validated"/>
    <x v="0"/>
  </r>
  <r>
    <n v="160007"/>
    <s v="IPSO-160007"/>
    <s v="SIMPATICO - Platform for PS - Italian Usecase"/>
    <s v="https://cordis.europa.eu/project/id/692819"/>
    <m/>
    <s v="Online services may fail to adapt to the specific needs of citizens and companies because they are standardised processes, copied from their offline counterparts and designed from the public sector organisations own perspective. SIMPATICO (SIMplifying the interaction with Public Administration Through Information technology for Citizens and cOmpanies) proposed a novel approach, combining emerging technologies for language processing and machine learning with the wisdom of the crowd, to continuously adapt and improve interactions with public services."/>
    <x v="1"/>
    <x v="12"/>
    <s v="IT"/>
    <s v="Trento Municipality"/>
    <x v="1"/>
    <x v="1"/>
    <x v="2"/>
    <x v="4"/>
    <x v="5"/>
    <m/>
    <x v="0"/>
    <x v="0"/>
    <x v="0"/>
    <x v="0"/>
    <s v="A-MLA"/>
    <m/>
    <m/>
    <m/>
    <m/>
    <s v="Minimal-risk"/>
    <s v=" 0 Confident"/>
    <m/>
    <m/>
    <m/>
    <x v="0"/>
    <x v="0"/>
    <x v="0"/>
    <m/>
    <s v="Yes"/>
    <s v="Yes"/>
    <s v="G2C"/>
    <s v="Dynamic Data"/>
    <s v="Streaming Data"/>
    <s v="Co-designed services"/>
    <s v="https://github.com/SIMPATICOProject"/>
    <x v="0"/>
    <s v="Incremental / Technical Change"/>
    <s v="Improved Public Service"/>
    <m/>
    <s v="x"/>
    <m/>
    <s v="x"/>
    <m/>
    <b v="0"/>
    <b v="0"/>
    <m/>
    <m/>
    <m/>
    <m/>
    <m/>
    <m/>
    <m/>
    <b v="0"/>
    <m/>
    <m/>
    <m/>
    <s v="IPSO DB"/>
    <s v="validated"/>
    <x v="0"/>
  </r>
  <r>
    <n v="160010"/>
    <s v="IPSO-160010"/>
    <s v="WeGovNow: Collective and participative approaches for addressing local policy challenges"/>
    <s v="https://cordis.europa.eu/project/id/693514"/>
    <m/>
    <s v="Citizens are partners, and not customers in the delivery of public services. Bearing this in mind, the WeGovNow project team tapped into emerging technologies to support co-production by civil society stakeholders in the delivery of public services. Digital tools in day-to-day settings were systematically explored with a view to optimising the democratic legitimacy of the WeGovNow approach and the exploitability of tangible project outputs."/>
    <x v="1"/>
    <x v="1"/>
    <s v="DE"/>
    <s v="Empirica Gesellschaft für Kommunikations- &amp; Technologieforschung mbH."/>
    <x v="8"/>
    <x v="0"/>
    <x v="14"/>
    <x v="4"/>
    <x v="6"/>
    <n v="2019"/>
    <x v="1"/>
    <x v="1"/>
    <x v="1"/>
    <x v="6"/>
    <s v="A-MLA"/>
    <m/>
    <m/>
    <m/>
    <m/>
    <s v="Minimal-risk"/>
    <s v="-1 Minimal/Limited"/>
    <m/>
    <m/>
    <m/>
    <x v="0"/>
    <x v="1"/>
    <x v="0"/>
    <m/>
    <s v="Yes"/>
    <s v="Yes"/>
    <s v="G2C"/>
    <s v="Dynamic Data"/>
    <s v="Streaming Data"/>
    <s v="Service integration"/>
    <m/>
    <x v="0"/>
    <s v="Incremental / Technical Change"/>
    <s v="Improved Public Service"/>
    <m/>
    <s v="x"/>
    <m/>
    <s v="x"/>
    <m/>
    <s v="Open Government Capabilities"/>
    <b v="0"/>
    <m/>
    <m/>
    <m/>
    <m/>
    <m/>
    <m/>
    <m/>
    <s v="Open government capabilities"/>
    <s v="x"/>
    <s v="x"/>
    <m/>
    <s v="IPSO DB"/>
    <s v="validated"/>
    <x v="0"/>
  </r>
  <r>
    <n v="170001"/>
    <s v="IPSO-170001"/>
    <s v="REBUILD -  ICT toolbox providing support to both migrants and refugees"/>
    <s v="https://cordis.europa.eu/project/id/822215"/>
    <m/>
    <s v="REBUILD (ICT-enabled integration facilitator and life-rebuilding guidance) aims at designing and developing an ICT toolbox providing support to both migrants and refugees in Europe for accessing existing services, and local service providers interacting with migrants and refugees in enhancing their service provision. REBUILD follows a user-centred and participated design approach, aiming at addressing properly real target users needs, ethical and cross-cultural dimensions, and at monitoring and validating the socio-economic impact of the proposed solution. The technological ambition is to use AI-based solutions (user profiling, skills/needs matching, chatbots) for the development of a usable, accessible, smart ecosystem for both the target groups. The methodological challenge is to adopt a participatory co-design approach, involving both the target groups since the very early stage of the project, taking into consideration users needs, expectations, perceived gaps, cultural differences."/>
    <x v="1"/>
    <x v="12"/>
    <s v="IT"/>
    <s v="UNINETTUNO"/>
    <x v="8"/>
    <x v="0"/>
    <x v="14"/>
    <x v="4"/>
    <x v="6"/>
    <n v="2019"/>
    <x v="4"/>
    <x v="7"/>
    <x v="0"/>
    <x v="0"/>
    <m/>
    <s v="7-Migration"/>
    <s v="7d-Migration-assist_application"/>
    <m/>
    <m/>
    <s v="High-risk"/>
    <s v="-2 High/Limited"/>
    <m/>
    <m/>
    <m/>
    <x v="1"/>
    <x v="2"/>
    <x v="0"/>
    <m/>
    <s v="No"/>
    <s v="Yes"/>
    <s v="G2C"/>
    <s v="Dynamic Data"/>
    <s v="Streaming Data"/>
    <s v="Co-designed services"/>
    <m/>
    <x v="3"/>
    <s v="Incremental / Technical Change"/>
    <s v="Improved Public Service"/>
    <m/>
    <m/>
    <s v="x"/>
    <s v="x"/>
    <m/>
    <b v="0"/>
    <b v="0"/>
    <m/>
    <m/>
    <m/>
    <m/>
    <m/>
    <m/>
    <m/>
    <b v="0"/>
    <m/>
    <m/>
    <m/>
    <s v="IPSO DB"/>
    <s v="validated"/>
    <x v="0"/>
  </r>
  <r>
    <n v="170002"/>
    <s v="IPSO-170002"/>
    <s v="NADINE -  platform to promote migrant inclusion"/>
    <s v="https://cordis.europa.eu/project/id/822601"/>
    <m/>
    <s v="NADINE is a platform to promote migrant inclusion. It aims to harness the potential of big data and Artificial Intelligence to better understand the supply and demand of skills brought to Europe through migration. The NADINE platform aims to use open data to gain a better understanding of migrant realities and the challenges associated with their integration. Data about local services and migrants will feed user-friendly tools for employability and career guidance, whilst assessing supply and demand of migrants skills. The platform will also focus on the social, educational and cultural needs of migrants and how these fit to existing services offered by local hosts. Overall, the system will allow public authorities and guidance professionals to offer a personalised service to migrants based on real needs and the opportunities available to them. The NADINE system will be based around two key banks of a data repository of information about host societies and migrants from which a range of services will be produced. As users access the services, more data will be captured to enhance the existing banks and feed reliable information into the system."/>
    <x v="1"/>
    <x v="28"/>
    <s v="EL"/>
    <s v="SCRIPT &amp; GO"/>
    <x v="8"/>
    <x v="0"/>
    <x v="14"/>
    <x v="4"/>
    <x v="6"/>
    <n v="2019"/>
    <x v="4"/>
    <x v="7"/>
    <x v="0"/>
    <x v="0"/>
    <m/>
    <s v="7-Migration"/>
    <s v="7d-Migration-assist_application"/>
    <m/>
    <m/>
    <s v="High-risk"/>
    <s v="-2 High/Limited"/>
    <m/>
    <m/>
    <m/>
    <x v="2"/>
    <x v="4"/>
    <x v="0"/>
    <m/>
    <s v="No"/>
    <s v="Yes"/>
    <s v="G2C"/>
    <s v="Dynamic Data"/>
    <s v="Streaming Data"/>
    <s v="Skill assessment"/>
    <m/>
    <x v="0"/>
    <s v="Incremental / Technical Change"/>
    <s v="Improved Public Service"/>
    <m/>
    <m/>
    <m/>
    <s v="x"/>
    <m/>
    <b v="0"/>
    <b v="0"/>
    <m/>
    <m/>
    <m/>
    <m/>
    <m/>
    <m/>
    <m/>
    <b v="0"/>
    <m/>
    <m/>
    <m/>
    <s v="IPSO DB"/>
    <s v="validated"/>
    <x v="0"/>
  </r>
  <r>
    <n v="170003"/>
    <s v="IPSO-170003"/>
    <s v="WELCOME(Multiple Intelligent Conversation Agent Services for Reception, Management and Integration)"/>
    <s v="https://cordis.europa.eu/project/id/870930"/>
    <m/>
    <s v="WELCOME (Multiple Intelligent Conversation Agent Services for Reception, Management and Integration of Third Country Nationals in the EU) aims to research and develop intelligent technologies for support of the reception and integration of migrants and refugees in Europe. WELCOME will offer a personalized and psychologically and socially competent solution for both migrants and refugees and public administrations. It will develop immersive and intelligent services, in which embodied intelligent multilingual agents will act as dedicated personalized assistants of migrants and refugees in contexts of registration, orientation, language teaching, civic education, and social and societal inclusion. The services will be validated in Catalonia, Spain, Germany and Greece in three Pilot Use Cases (PUCs). Each of the PUCs will focus on specific contexts."/>
    <x v="1"/>
    <x v="1"/>
    <s v="DE"/>
    <s v="Universidad Pompeu Fabra"/>
    <x v="8"/>
    <x v="0"/>
    <x v="14"/>
    <x v="4"/>
    <x v="6"/>
    <n v="2019"/>
    <x v="1"/>
    <x v="1"/>
    <x v="0"/>
    <x v="18"/>
    <s v="B-LGA"/>
    <s v="7-Migration"/>
    <s v="7d-Migration-assist_application"/>
    <m/>
    <m/>
    <s v="High-risk"/>
    <s v="-3 Not Confident"/>
    <m/>
    <m/>
    <m/>
    <x v="1"/>
    <x v="2"/>
    <x v="0"/>
    <m/>
    <s v="No"/>
    <s v="Yes"/>
    <s v="G2C"/>
    <s v="Dynamic Data"/>
    <s v="Dynamic Data"/>
    <s v="Chatbot"/>
    <m/>
    <x v="3"/>
    <s v="Incremental / Technical Change"/>
    <s v="Improved Public Service"/>
    <s v="x"/>
    <s v="x"/>
    <m/>
    <m/>
    <m/>
    <b v="0"/>
    <b v="0"/>
    <m/>
    <m/>
    <m/>
    <m/>
    <m/>
    <m/>
    <m/>
    <b v="0"/>
    <m/>
    <m/>
    <m/>
    <s v="IPSO DB"/>
    <s v="validated"/>
    <x v="0"/>
  </r>
  <r>
    <n v="180001"/>
    <s v="IPSO-180001"/>
    <s v="DPER Robotic Process Automation (RPA) Pilot"/>
    <s v="https://www.ops2020.gov.ie/case-studies/robotic-process-automation-rpa/"/>
    <m/>
    <s v="During 2017, the Department of Public Expenditure and Reform (DPER) ran a pilot study in RPA where four Government Departments selected some routine, stable and completely computer based processes for the purpose of exploring the efficiencies to be gained by automating this work using RPA."/>
    <x v="0"/>
    <x v="17"/>
    <s v="IE"/>
    <s v="Department of Public Expenditure and Reform"/>
    <x v="0"/>
    <x v="3"/>
    <x v="40"/>
    <x v="4"/>
    <x v="5"/>
    <n v="2020"/>
    <x v="4"/>
    <x v="5"/>
    <x v="0"/>
    <x v="0"/>
    <s v="B-LGA"/>
    <m/>
    <m/>
    <m/>
    <s v="Include automatic decision systems"/>
    <s v="Limited-risk"/>
    <s v=" 0 Confident"/>
    <m/>
    <m/>
    <m/>
    <x v="1"/>
    <x v="5"/>
    <x v="0"/>
    <m/>
    <s v="No"/>
    <s v="No"/>
    <s v="G2C"/>
    <s v="Dynamic Data"/>
    <s v="Dynamic Data"/>
    <s v="Process automation"/>
    <m/>
    <x v="0"/>
    <s v="Incremental / Technical Change"/>
    <s v="Improved Public Service"/>
    <m/>
    <m/>
    <s v="x"/>
    <s v="x"/>
    <m/>
    <b v="0"/>
    <b v="0"/>
    <m/>
    <m/>
    <m/>
    <m/>
    <m/>
    <m/>
    <m/>
    <b v="0"/>
    <m/>
    <m/>
    <m/>
    <s v="IPSO DB"/>
    <s v="validated"/>
    <x v="0"/>
  </r>
  <r>
    <n v="180002"/>
    <s v="IPSO-180002"/>
    <s v="Housing Assistance Payment Robotics Pilot"/>
    <s v="https://www.ops2020.gov.ie/case-studies/housing-assistance-payment-robotics-pilot/"/>
    <m/>
    <s v="Limerick City and County Council operate the Housing Assistance Payment Shared Service Centre (HAP SSC) on behalf of the local government sector and are continuously striving for ways to improve their business. The organisation deals with more than 47,000 tenancies and 27,000 landlords, makes payments in excess of 400million, and collects more than 100million in rents. By 2021 it is anticipated that the HAP SSC will deal with 80,000 tenancies, 55,000 landlords and 600million in payments. In order to help deal with these volumes, the deployment of Robotic Process Automation (RPA) in the HAP Shared Service Centre was investigated. During 2018 a proof of concept pilot project was carried out by Agilisys, examining 3 micro processes within the centre. The proof of concept project demonstrated that opportunities for efficiencies and savings can be achieved through the deployment of RPA. Applying the outcome of the proof of concept project to a business case, it was concluded that if 10 complex processes could be replaced by RPA, then considerable savings could be made, while at the same time improving services to all key stakeholders. The HAP SSC is now seeking to identify existing processes where RPA may be immediately deployed, as well as opportunities for further business systems integration and automation within the HAP SSC."/>
    <x v="2"/>
    <x v="17"/>
    <s v="IE"/>
    <s v="Housing Assistance Payment Shared Service Centre"/>
    <x v="4"/>
    <x v="1"/>
    <x v="2"/>
    <x v="4"/>
    <x v="5"/>
    <n v="2020"/>
    <x v="4"/>
    <x v="5"/>
    <x v="0"/>
    <x v="0"/>
    <s v="B-LGA"/>
    <m/>
    <m/>
    <m/>
    <s v="Include automatic decision systems"/>
    <s v="Limited-risk"/>
    <s v=" 0 Confident"/>
    <m/>
    <m/>
    <m/>
    <x v="0"/>
    <x v="0"/>
    <x v="0"/>
    <m/>
    <s v="No"/>
    <s v="No"/>
    <s v="G2C"/>
    <s v="Dynamic Data"/>
    <s v="Dynamic Data"/>
    <s v="Process automation"/>
    <m/>
    <x v="0"/>
    <s v="Incremental / Technical Change"/>
    <s v="Improved Public Service"/>
    <m/>
    <m/>
    <m/>
    <s v="x"/>
    <m/>
    <b v="0"/>
    <b v="0"/>
    <m/>
    <m/>
    <m/>
    <m/>
    <m/>
    <m/>
    <m/>
    <b v="0"/>
    <m/>
    <m/>
    <m/>
    <s v="IPSO DB"/>
    <s v="validated"/>
    <x v="0"/>
  </r>
  <r>
    <n v="200001"/>
    <s v="IPSO-200001"/>
    <s v="Obrir Girona -  system of certifications of vaccinations and Covid19 tests"/>
    <s v="https://obrirgirona.cat/"/>
    <s v=" "/>
    <s v="Obrir Girona project aims to develop a Proof of Concept test within the city of Girona in order to test a system of certifications of vaccinations and Covid19 tests that would allow a person to be credited with having greater security (less likely to become infected and to infect other people) in moving, participating in events, buying, going to restaurants or other activities that were daily before the pandemic._x000a__x000a_This project is possible by keeping personal data privacy and in a secure and immutable way thanks to blockchain technology, which allows the user to be solely responsible for their data and cannot be altered."/>
    <x v="3"/>
    <x v="22"/>
    <s v="ES"/>
    <s v="Centre Blockchain de Catalunya"/>
    <x v="9"/>
    <x v="4"/>
    <x v="13"/>
    <x v="4"/>
    <x v="7"/>
    <s v=" "/>
    <x v="6"/>
    <x v="14"/>
    <x v="0"/>
    <x v="0"/>
    <m/>
    <m/>
    <m/>
    <m/>
    <m/>
    <m/>
    <m/>
    <m/>
    <m/>
    <m/>
    <x v="3"/>
    <x v="21"/>
    <x v="1"/>
    <s v="No"/>
    <s v="No"/>
    <s v="Yes"/>
    <s v="G2C"/>
    <m/>
    <m/>
    <s v="Certification"/>
    <m/>
    <x v="0"/>
    <m/>
    <s v="Improved Public Service"/>
    <m/>
    <s v="x"/>
    <s v="x"/>
    <s v="x"/>
    <s v="x"/>
    <b v="0"/>
    <b v="0"/>
    <m/>
    <m/>
    <m/>
    <m/>
    <m/>
    <m/>
    <m/>
    <b v="0"/>
    <m/>
    <m/>
    <m/>
    <s v="EU Blockchain Observatory and Forum - Initiatives Map"/>
    <s v="validated"/>
    <x v="0"/>
  </r>
  <r>
    <n v="200002"/>
    <s v="IPSO-200002"/>
    <s v="Blockchain for Taxes project"/>
    <s v="https://www.efama.org/blockchain-taxes-project"/>
    <s v=" "/>
    <s v="EFAMA intends to launch a Proof of Concept test and discover how the use of distributed ledger technology (DLT) can be used to provide a Withholding Tax Relief at Source model and, making use of current market infrastructure and deliver trust and transparency for all market participants including tax authorities. The project’s main goal is to streamline the investment process by providing secure information, thus reducing inefficiencies and risks for all market participants and tax authorities (including fraud and excess WHT). "/>
    <x v="1"/>
    <x v="34"/>
    <s v="EU"/>
    <s v="European Fund and Asset Management Association"/>
    <x v="8"/>
    <x v="3"/>
    <x v="40"/>
    <x v="4"/>
    <x v="0"/>
    <s v=" "/>
    <x v="6"/>
    <x v="14"/>
    <x v="0"/>
    <x v="0"/>
    <m/>
    <m/>
    <m/>
    <m/>
    <m/>
    <m/>
    <m/>
    <m/>
    <m/>
    <m/>
    <x v="0"/>
    <x v="26"/>
    <x v="1"/>
    <s v="No"/>
    <s v="Yes"/>
    <s v="No"/>
    <s v="G2B"/>
    <m/>
    <m/>
    <s v="Process digitalisation"/>
    <m/>
    <x v="0"/>
    <m/>
    <s v="Improved Public Service"/>
    <m/>
    <s v="x"/>
    <s v="x"/>
    <s v="x"/>
    <m/>
    <b v="0"/>
    <b v="0"/>
    <m/>
    <m/>
    <m/>
    <m/>
    <m/>
    <m/>
    <m/>
    <b v="0"/>
    <m/>
    <m/>
    <m/>
    <s v="EU Blockchain Observatory and Forum - Initiatives Map"/>
    <s v="validated"/>
    <x v="0"/>
  </r>
  <r>
    <n v="200003"/>
    <s v="IPSO-200003"/>
    <s v="Decentralized Social Security System"/>
    <s v="https://medium.com/asurenetwork/blockchain-as-the-future-of-social-security-intro-1-5-2a600e64ac7b"/>
    <s v=" "/>
    <s v="Creation of a technical feasibility study of the german statutory pension system and a Proof-of-Concept of how it could be implemented on the Ethereum blockchain and the Asure network. The Asure Foundation brings the mechanics of the German statutory pension system onto the Blockchain to research the advantages for social security systems."/>
    <x v="0"/>
    <x v="1"/>
    <s v="DE"/>
    <s v="Asure Foundation"/>
    <x v="6"/>
    <x v="0"/>
    <x v="55"/>
    <x v="3"/>
    <x v="1"/>
    <s v=" "/>
    <x v="6"/>
    <x v="14"/>
    <x v="0"/>
    <x v="0"/>
    <m/>
    <m/>
    <m/>
    <m/>
    <m/>
    <m/>
    <m/>
    <m/>
    <m/>
    <m/>
    <x v="1"/>
    <x v="24"/>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200004"/>
    <s v="IPSO-200004"/>
    <s v="Digital vehicle registration "/>
    <s v="https://www.cartrust.com/"/>
    <s v="marcus.olszok@cartrust.com"/>
    <s v="Proof of Concept project for digital vehicle registration based on blockchain and self-sovereign identity, supported by public authorities. Digital twins of vehicles will be created on the basis of secure analog vehicle documents, and the ownership and subsequent rights (right of sale, right of disposal, right of use) will be managed and transferred via this system. The evidence required for vehicle registration can thus be provided digitally. The local authority can carry out vehicle registration in a paperless and fully automated manner. This is made possible by eIDAS-compliant identification of the participants, as well as digital proof of ownership and rights of the vehicles via blockchain and self-sovereign identity (SSI). This sollution is currently being implemented in the city of Hamm in North Rhine-Westphalia."/>
    <x v="0"/>
    <x v="1"/>
    <s v="DE"/>
    <s v="CarTrust"/>
    <x v="3"/>
    <x v="1"/>
    <x v="2"/>
    <x v="4"/>
    <x v="7"/>
    <s v=" "/>
    <x v="6"/>
    <x v="14"/>
    <x v="0"/>
    <x v="0"/>
    <m/>
    <m/>
    <m/>
    <m/>
    <m/>
    <m/>
    <m/>
    <m/>
    <m/>
    <m/>
    <x v="3"/>
    <x v="22"/>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200005"/>
    <s v="IPSO-200005"/>
    <s v="Doing Business Abroad "/>
    <s v="https://www.de4a.eu/doingbusinessabroadProof of Concept"/>
    <s v="info@de4a.eu"/>
    <s v="The Doing Business Abroad Proof of Concept aims to reduce the administrative burden of starting and doing business in another European Member State. With the new Once Only Technical System, information about a company is re-used cross-border which reduces the time to register and afterwards request a service in another Member State substantially. The entire process is fully online and secure, using the authentication and authorization means of the home-country that are familiar to the representative of the company. The Proof of Concept is performed by Austria, The Netherlands, Romania and Sweden, which means that these countries support cross-border communication for both company-information and mandates."/>
    <x v="1"/>
    <x v="34"/>
    <s v="EU"/>
    <s v="Digital Europe for All (DE4A)"/>
    <x v="8"/>
    <x v="1"/>
    <x v="2"/>
    <x v="4"/>
    <x v="7"/>
    <s v=" "/>
    <x v="6"/>
    <x v="14"/>
    <x v="0"/>
    <x v="0"/>
    <m/>
    <m/>
    <m/>
    <m/>
    <m/>
    <m/>
    <m/>
    <m/>
    <m/>
    <m/>
    <x v="0"/>
    <x v="6"/>
    <x v="1"/>
    <s v="No"/>
    <s v="Yes"/>
    <s v="No"/>
    <s v="G2C"/>
    <m/>
    <m/>
    <s v="Process digitalisation"/>
    <m/>
    <x v="0"/>
    <m/>
    <b v="0"/>
    <m/>
    <m/>
    <m/>
    <m/>
    <m/>
    <b v="0"/>
    <b v="0"/>
    <m/>
    <m/>
    <m/>
    <m/>
    <m/>
    <m/>
    <m/>
    <b v="0"/>
    <m/>
    <m/>
    <m/>
    <s v="EU Blockchain Observatory and Forum - Initiatives Map"/>
    <s v="validated"/>
    <x v="0"/>
  </r>
  <r>
    <n v="200006"/>
    <s v="IPSO-200006"/>
    <s v="Cold Chain Monitoring of COVID-19 Vaccine"/>
    <s v="https://www.cnbc.com/2021/01/19/uk-hospitals-use-blockchain-to-track-coronavirus-vaccine-temperature.html"/>
    <s v=" "/>
    <s v="Digital asset tracking and monitoring provider Everyware Ltd, and enterprise-grade distributed ledger provider Hedera Hashgraph, are working with an initial group of National Health Service (NHS) facilities to monitor the cold storage equipment being used to store the COVID-19 and other vaccines. The various COVID-19 vaccines, including the one developed by Pfizer, require exact degrees of cold storage at all times in order to maintain their efficacy. While centralized distribution centers and transportation units can store the vaccine at the recommended -70°C±10°C for up to 10 days unopened, they must also be stored at hospitals and other administering centers for five days at refrigerated 2-8°C conditions. By leveraging Everyware’s asset monitoring solution at the ‘last mile’, hospitals and healthcare facilities can ensure that vaccines are being maintained at the proper temperature throughout the entire time in their custody, before they are administered to patients. In addition, Everyware enables healthcare facilities to share information with other parts of the vaccine delivery chain – including pharmaceutical providers, centralized storage facilities, and transportation companies, to respond and adjust to any issues as they arise."/>
    <x v="0"/>
    <x v="10"/>
    <s v="UK"/>
    <s v="National Health Service (NHS)"/>
    <x v="0"/>
    <x v="4"/>
    <x v="13"/>
    <x v="5"/>
    <x v="7"/>
    <s v=" "/>
    <x v="6"/>
    <x v="14"/>
    <x v="0"/>
    <x v="0"/>
    <m/>
    <m/>
    <m/>
    <m/>
    <m/>
    <m/>
    <m/>
    <m/>
    <m/>
    <m/>
    <x v="0"/>
    <x v="20"/>
    <x v="1"/>
    <s v="No"/>
    <s v="No"/>
    <s v="Yes"/>
    <s v="G2C"/>
    <m/>
    <m/>
    <s v="Tracking of goods, supply chain, iot"/>
    <m/>
    <x v="0"/>
    <m/>
    <b v="0"/>
    <m/>
    <m/>
    <m/>
    <m/>
    <m/>
    <b v="0"/>
    <b v="0"/>
    <m/>
    <m/>
    <m/>
    <m/>
    <m/>
    <m/>
    <m/>
    <b v="0"/>
    <m/>
    <m/>
    <m/>
    <s v="https://hedera.com/blog/everyware-and-hedera-hashgraph-enabling-cold-chain-monitoring-of-covid-19-vaccine-for-nhs-facilities"/>
    <s v="validated"/>
    <x v="0"/>
  </r>
  <r>
    <n v="200007"/>
    <s v="IPSO-200007"/>
    <s v="Supporting Lifelong Learning"/>
    <s v="https://qualichain-project.eu/Proof of Concepts/supporting-lifelong-learning/"/>
    <s v="info@qualichain-project.eu"/>
    <s v="The overall objective of this Proof of Concept, conducted by The Open University, is to investigate how blockchain technologies can support lifelong learners in their learning journey and in advancing their career, for example, by offering them personalised recommendations based on their learning achievements. The main goals of this Proof of Concept are: awarding lifelong learners with transparent and immutable educational accreditation, offering lifelong learners personalised recommendations and supporting lifelong learners in reaching their personal or professional learning goals."/>
    <x v="0"/>
    <x v="10"/>
    <s v="UK"/>
    <s v="The Open University"/>
    <x v="2"/>
    <x v="9"/>
    <x v="29"/>
    <x v="4"/>
    <x v="2"/>
    <s v=" "/>
    <x v="0"/>
    <x v="14"/>
    <x v="0"/>
    <x v="0"/>
    <m/>
    <m/>
    <m/>
    <m/>
    <m/>
    <m/>
    <m/>
    <m/>
    <m/>
    <m/>
    <x v="3"/>
    <x v="21"/>
    <x v="1"/>
    <s v="No"/>
    <s v="No"/>
    <s v="No"/>
    <s v="G2C"/>
    <m/>
    <m/>
    <s v="Skill assessment"/>
    <m/>
    <x v="0"/>
    <m/>
    <s v="Improved Public Service"/>
    <m/>
    <s v="x"/>
    <s v="x"/>
    <s v="x"/>
    <s v="x"/>
    <b v="0"/>
    <b v="0"/>
    <m/>
    <m/>
    <m/>
    <m/>
    <m/>
    <m/>
    <m/>
    <b v="0"/>
    <m/>
    <m/>
    <m/>
    <s v="EU Blockchain Observatory and Forum - Initiatives Map"/>
    <s v="validated"/>
    <x v="0"/>
  </r>
  <r>
    <n v="200008"/>
    <s v="IPSO-200008"/>
    <s v="University Process Optimisation through Smart Curriculum Design and Student Accreditation"/>
    <s v="https://qualichain-project.eu/Proof of Concepts/university-process-optimisation-through-smart-curriculum-design-and-student-accreditation/"/>
    <s v="info@qualichain-project.eu"/>
    <s v="This Proof of Concept applied in the Electrical &amp; Computer Engineering (ECE) school of the National Technical University of Athens (NTUA) aims to optimise the university operation and curriculum design as well as facilitate the validation and verification of skills and qualifications of undergraduate and Ph.D. students. The Proof of Concept provides analytics and recommendations for the redesign and update of specific courses and by extension the entire curriculum of the school. The student accreditation and lecturer validation and recognition is made through a trusted, immutable and secure Blockchain ledger.  "/>
    <x v="0"/>
    <x v="28"/>
    <s v="EL"/>
    <s v="Electrical &amp; Computer Engineering (ECE) school of the National Technical University of Athens (NTUA) "/>
    <x v="2"/>
    <x v="9"/>
    <x v="56"/>
    <x v="4"/>
    <x v="2"/>
    <s v=" "/>
    <x v="0"/>
    <x v="14"/>
    <x v="0"/>
    <x v="0"/>
    <m/>
    <m/>
    <m/>
    <m/>
    <m/>
    <m/>
    <m/>
    <m/>
    <m/>
    <m/>
    <x v="3"/>
    <x v="21"/>
    <x v="1"/>
    <s v="No"/>
    <s v="No"/>
    <s v="No"/>
    <s v="G2C"/>
    <m/>
    <m/>
    <s v="Skill assessment"/>
    <m/>
    <x v="0"/>
    <m/>
    <s v="Improved Public Service"/>
    <m/>
    <s v="x"/>
    <s v="x"/>
    <s v="x"/>
    <s v="x"/>
    <b v="0"/>
    <b v="0"/>
    <m/>
    <m/>
    <m/>
    <m/>
    <m/>
    <m/>
    <m/>
    <b v="0"/>
    <m/>
    <m/>
    <m/>
    <s v="EU Blockchain Observatory and Forum - Initiatives Map"/>
    <s v="validated"/>
    <x v="0"/>
  </r>
  <r>
    <n v="200009"/>
    <s v="IPSO-200009"/>
    <s v="Staffing the Public Sector – The Case of Greece"/>
    <s v="https://qualichain-project.eu/Proof of Concepts/staffing-the-public-sector-the-case-of-greece/"/>
    <s v="info@qualichain-project.eu"/>
    <s v="The main goal of this Proof of Concept is to support, simplify and improve the public sector recruitment and competency management procedures. More precisely the Proof of Concept focuses on optimising internal evaluation procedures pertinent to the evaluation, selection and recruitment with respect to the candidates’ qualifications. The Proof of Concept project provides personalised candidate notifications for job vacancies by matching individual profiles with available jobs in the civil service, validates academic and professional qualifications of individual candidates and improves the efficiency of the recruitment process in terms of time and credibility. The Supreme Council for Civil Personnel Selection (ASEP), an independent authority responsible for public sector recruitment, participates in the European QualiChain program as a linked third party of the project, in collaboration with the European Programs Service of the Hellenic Parliament (HeP)."/>
    <x v="0"/>
    <x v="28"/>
    <s v="EL"/>
    <s v="Supreme Council for Civil Personnel Selection (ASEP)"/>
    <x v="0"/>
    <x v="1"/>
    <x v="57"/>
    <x v="4"/>
    <x v="2"/>
    <s v=" "/>
    <x v="6"/>
    <x v="14"/>
    <x v="0"/>
    <x v="0"/>
    <m/>
    <m/>
    <m/>
    <m/>
    <m/>
    <m/>
    <m/>
    <m/>
    <m/>
    <m/>
    <x v="1"/>
    <x v="24"/>
    <x v="1"/>
    <s v="No"/>
    <s v="No"/>
    <s v="No"/>
    <s v="G2G"/>
    <m/>
    <m/>
    <s v="Skill assessment"/>
    <m/>
    <x v="0"/>
    <m/>
    <b v="0"/>
    <m/>
    <m/>
    <m/>
    <m/>
    <m/>
    <s v="Improved Administration Efficency"/>
    <s v="Improved Administrative Efficiency"/>
    <m/>
    <s v="x"/>
    <s v="x"/>
    <s v="x"/>
    <m/>
    <m/>
    <s v="x"/>
    <s v="Open government capabilities"/>
    <s v="x"/>
    <m/>
    <m/>
    <s v="EU Blockchain Observatory and Forum - Initiatives Map"/>
    <s v="validated"/>
    <x v="0"/>
  </r>
  <r>
    <n v="200010"/>
    <s v="IPSO-200010"/>
    <s v="Staffing the Public Sector – The Case of Portugal"/>
    <s v="https://qualichain-project.eu/Proof of Concepts/staffing-the-public-sector-the-case-of-portugal/"/>
    <s v="info@qualichain-project.eu"/>
    <s v="This use case involves integrating the FenixEdu system with the QualiChain platform. FenixEdu is an academic management platform that supports full program and course management, including the issuing of diplomas (essentially, a pdf document that is printed, signed and stamped). This integration of FenixEdu with the QualiChain platform allows diplomas issued using FenixEdu to be automatically inserted in QualiChain’s blockchain, allowing the Portuguese public administration – represented by AMA in this use case – to have access to all the diplomas issued by universities that use FenixEdu, within the access limits imposed by students and the schools’ administrations. Qualichain’s platform ensures the authenticity and integrity of the diplomas."/>
    <x v="0"/>
    <x v="24"/>
    <s v="PT"/>
    <s v="Agência para a Modernização Administrativa (AMA)"/>
    <x v="0"/>
    <x v="1"/>
    <x v="57"/>
    <x v="4"/>
    <x v="2"/>
    <s v=" "/>
    <x v="6"/>
    <x v="14"/>
    <x v="0"/>
    <x v="0"/>
    <m/>
    <m/>
    <m/>
    <m/>
    <m/>
    <m/>
    <m/>
    <m/>
    <m/>
    <m/>
    <x v="1"/>
    <x v="24"/>
    <x v="1"/>
    <s v="No"/>
    <s v="No"/>
    <s v="No"/>
    <s v="G2G"/>
    <m/>
    <m/>
    <s v="Skill assessment"/>
    <m/>
    <x v="0"/>
    <m/>
    <b v="0"/>
    <m/>
    <m/>
    <m/>
    <m/>
    <m/>
    <s v="Improved Administration Efficency"/>
    <s v="Improved Administrative Efficiency"/>
    <m/>
    <s v="x"/>
    <s v="x"/>
    <s v="x"/>
    <m/>
    <s v="x"/>
    <s v="x"/>
    <s v="Open government capabilities"/>
    <s v="x"/>
    <m/>
    <m/>
    <s v="EU Blockchain Observatory and Forum - Initiatives Map"/>
    <s v="validated"/>
    <x v="0"/>
  </r>
  <r>
    <n v="200011"/>
    <s v="IPSO-200011"/>
    <s v="Provision of Recruitment &amp; Competency Management Services"/>
    <s v="https://qualichain-project.eu/Proof of Concepts/provision-of-recruitment-competency-management-services/"/>
    <s v="info@qualichain-project.eu"/>
    <s v="The overall objective of this Proof of Concept is to support candidate selection, especially in reallocation processes (internal job openings) and ensure competency management services in the employee’s career evaluation, offering them personalised training recommendations based on their skills and achievements. The Proof of Concept project support planification, implementation and coordination of human resources management policies speeding-up the recruitment process by providing validated CV information. Moreover it facilitates the selection and mobility process using semantic matching methods that help in pairing opportunities with the best candidates and identifies employee’s gaps and suggests training for skills development. This Proof of Concept is led by a private company, KnowledegeBiz which, supported by UNINOVA, is developing and offering a competency management framework in the frame of QualiChain to Madeira’s Regional Health and Civil Protection Secretary (SRS), which is the government entity responsible for health personnel administration in this Portuguese region."/>
    <x v="0"/>
    <x v="24"/>
    <s v="PT"/>
    <s v="KnowledegeBiz"/>
    <x v="0"/>
    <x v="1"/>
    <x v="57"/>
    <x v="4"/>
    <x v="2"/>
    <s v=" "/>
    <x v="6"/>
    <x v="14"/>
    <x v="0"/>
    <x v="0"/>
    <m/>
    <m/>
    <m/>
    <m/>
    <m/>
    <m/>
    <m/>
    <m/>
    <m/>
    <m/>
    <x v="1"/>
    <x v="24"/>
    <x v="1"/>
    <s v="No"/>
    <s v="No"/>
    <s v="No"/>
    <s v="G2G"/>
    <m/>
    <m/>
    <s v="Skill assessment"/>
    <m/>
    <x v="0"/>
    <m/>
    <b v="0"/>
    <m/>
    <m/>
    <m/>
    <m/>
    <m/>
    <s v="Improved Administration Efficency"/>
    <s v="Improved Administrative Efficiency"/>
    <m/>
    <s v="x"/>
    <s v="x"/>
    <s v="x"/>
    <m/>
    <s v="x"/>
    <s v="x"/>
    <s v="Open government capabilities"/>
    <s v="x"/>
    <m/>
    <m/>
    <s v="EU Blockchain Observatory and Forum - Initiatives Map"/>
    <s v="validated"/>
    <x v="0"/>
  </r>
  <r>
    <n v="200012"/>
    <s v="IPSO-200012"/>
    <s v="Digital Democracy and Data Commons"/>
    <s v="http://decodeproject.eu/Proof of Concepts.html"/>
    <s v="info@decodeproject.eu"/>
    <s v="This Proof of Concept is part of the DECODE project. DECODE developed technology that puts people in control of their personal data, giving them the ability to decide how it is shared. The Proof of Concept involved the Barcelona City Council and the city’s digital democracy software Decidim.org, which has more than 60K users. The platform integrated a DECODE module which allows petitions to be signed anonymously but still in line with authentication requirements, such as place of residence. This new system for citizen petitions gives people more granular control over their data. It enhances privacy (via the DECODE app), allows data sharing and visualization (via the BCNOW dashboard) and transparency (via the DECODE distributed ledger). The Proof of Concept also opened a deliberative, participatory process on the politics and economics of data, and how Barcelona could constitute a democratic city data commons. "/>
    <x v="3"/>
    <x v="22"/>
    <s v="ES"/>
    <s v="Barcelona City Council "/>
    <x v="4"/>
    <x v="1"/>
    <x v="57"/>
    <x v="4"/>
    <x v="2"/>
    <s v=" "/>
    <x v="6"/>
    <x v="14"/>
    <x v="0"/>
    <x v="0"/>
    <m/>
    <m/>
    <m/>
    <m/>
    <m/>
    <m/>
    <m/>
    <m/>
    <m/>
    <m/>
    <x v="0"/>
    <x v="15"/>
    <x v="1"/>
    <s v="No"/>
    <s v="No"/>
    <s v="No"/>
    <s v="G2C"/>
    <m/>
    <m/>
    <s v="Process digitalisation"/>
    <m/>
    <x v="0"/>
    <m/>
    <s v="Improved Public Service"/>
    <m/>
    <s v="x"/>
    <s v="x"/>
    <s v="x"/>
    <s v="x"/>
    <s v="Open Government Capabilities"/>
    <b v="0"/>
    <m/>
    <m/>
    <m/>
    <m/>
    <m/>
    <m/>
    <m/>
    <s v="Open government capabilities"/>
    <s v="x"/>
    <s v="x"/>
    <s v="x"/>
    <s v="EU Blockchain Observatory and Forum - Initiatives Map"/>
    <s v="validated"/>
    <x v="0"/>
  </r>
  <r>
    <n v="200013"/>
    <s v="IPSO-200013"/>
    <s v="Citizen Science Data Governance"/>
    <s v="http://decodeproject.eu/Proof of Concepts.html"/>
    <s v="info@decodeproject.eu"/>
    <s v="This Proof of Concept is part of the DECODE project. DECODE developed technology that puts people in control of their personal data, giving them the ability to decide how it is shared. In this Proof of Concept residents used environmental sensors which recorded factors such as noise levels and pollution. The sensors were located inside their homes and in their neighbourhood. DECODE technology enabled them to share this encrypted data anonymously with their communities, on their own terms. The Proof of Concept ran sessions to train and support participants to help them setup and use the  sensors to gather and analyse data to influence city-level decisions. The Proof of Concept tackled the technical challenges of collating and storing a stream of citizen-sensed data, while also enabling those citizens to control what information is shared with whom, and under which conditions."/>
    <x v="3"/>
    <x v="22"/>
    <s v="ES"/>
    <s v="Ideas for Change and FabLab Barcelona"/>
    <x v="4"/>
    <x v="1"/>
    <x v="57"/>
    <x v="4"/>
    <x v="2"/>
    <s v=" "/>
    <x v="6"/>
    <x v="14"/>
    <x v="0"/>
    <x v="0"/>
    <m/>
    <m/>
    <m/>
    <m/>
    <m/>
    <m/>
    <m/>
    <m/>
    <m/>
    <m/>
    <x v="0"/>
    <x v="15"/>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200014"/>
    <s v="IPSO-200014"/>
    <s v="Amsterdam Digital Register - age check with municipal census data"/>
    <s v="http://decodeproject.eu/Proof of Concepts.html"/>
    <s v="info@decodeproject.eu"/>
    <s v="This Proof of Concept is part of the DECODE project. DECODE developed technology that puts people in control of their personal data, giving them the ability to decide how it is shared. The Proof of Concept gave citizens access to personal data that is stored in the municipal database, and allowed them to share these data in a different context, on- or offline. In the Proof of Concept, participants used DECODE technology to prove their age, as it certifies that they are over 16 or 18 years of age, without having to share their full identity or social security number. This Proof of Concept used Attribute Based Credentials, a data minimising authentication mechanism."/>
    <x v="3"/>
    <x v="13"/>
    <s v="NL"/>
    <s v="Amsterdam Digital Register"/>
    <x v="4"/>
    <x v="1"/>
    <x v="57"/>
    <x v="4"/>
    <x v="2"/>
    <s v=" "/>
    <x v="6"/>
    <x v="14"/>
    <x v="0"/>
    <x v="0"/>
    <m/>
    <m/>
    <m/>
    <m/>
    <m/>
    <m/>
    <m/>
    <m/>
    <m/>
    <m/>
    <x v="0"/>
    <x v="15"/>
    <x v="1"/>
    <s v="No"/>
    <s v="No"/>
    <s v="No"/>
    <s v="G2C"/>
    <m/>
    <m/>
    <s v="Self-sovereign digital identity"/>
    <m/>
    <x v="0"/>
    <m/>
    <s v="Improved Public Service"/>
    <m/>
    <s v="x"/>
    <s v="x"/>
    <s v="x"/>
    <s v="x"/>
    <s v="Open Government Capabilities"/>
    <b v="0"/>
    <m/>
    <m/>
    <m/>
    <m/>
    <m/>
    <m/>
    <m/>
    <s v="Open government capabilities"/>
    <s v="x"/>
    <m/>
    <m/>
    <s v="EU Blockchain Observatory and Forum - Initiatives Map"/>
    <s v="validated"/>
    <x v="0"/>
  </r>
  <r>
    <n v="200015"/>
    <s v="IPSO-200015"/>
    <s v="Gebiedonline (Neighbourhood Online)"/>
    <s v="http://decodeproject.eu/Proof of Concepts.html"/>
    <s v="info@decodeproject.eu"/>
    <s v="This Proof of Concept is part of the DECODE project. DECODE developed technology that puts people in control of their personal data, giving them the ability to decide how it is shared. GebiedOnline is a local neighbourhood social network in Amsterdam. Access to  GebiedOnline is currently managed by email/password or Facebook login. This creates unwanted dependencies and security issues. This Proof of Concept tested a more privacy-preserving local social network. The Gebiedonline board and community want their platform to be open source, inclusive and to enable their users to have granular control over the data they share with the platform and with other users in the community. To achieve this the Proof of Concept built and tested a feature to allow access to the platform using Attribute Based Credentials. Since several communities are active on the platform, each community can decide on which credentials it can accept."/>
    <x v="3"/>
    <x v="13"/>
    <s v="NL"/>
    <s v="GebiedOnline "/>
    <x v="7"/>
    <x v="1"/>
    <x v="57"/>
    <x v="4"/>
    <x v="2"/>
    <s v=" "/>
    <x v="6"/>
    <x v="14"/>
    <x v="0"/>
    <x v="0"/>
    <m/>
    <m/>
    <m/>
    <m/>
    <m/>
    <m/>
    <m/>
    <m/>
    <m/>
    <m/>
    <x v="0"/>
    <x v="15"/>
    <x v="1"/>
    <s v="No"/>
    <s v="No"/>
    <s v="No"/>
    <s v="G2C"/>
    <m/>
    <m/>
    <s v="Self-sovereign digital identity"/>
    <m/>
    <x v="0"/>
    <m/>
    <s v="Improved Public Service"/>
    <m/>
    <s v="x"/>
    <s v="x"/>
    <s v="x"/>
    <m/>
    <s v="Open Government Capabilities"/>
    <b v="0"/>
    <m/>
    <m/>
    <m/>
    <m/>
    <m/>
    <m/>
    <m/>
    <s v="Open government capabilities"/>
    <s v="x"/>
    <m/>
    <m/>
    <s v="EU Blockchain Observatory and Forum - Initiatives Map"/>
    <s v="validated"/>
    <x v="0"/>
  </r>
  <r>
    <n v="200016"/>
    <s v="IPSO-200016"/>
    <s v="Public administration employee skills cerification"/>
    <s v="https://www.key4biz.it/inail-sceglie-lirax-per-certificare-con-la-blockchain-le-competenze-dei-dipendenti/313710/"/>
    <s v=" "/>
    <s v="INAIL, the National Institute for Insurance against Accidents at Work, and LIRAX, the Blockchain platform specialized in certification and traceability, represent an Italian model for digitally enhancing and certifying the skills of Public Administration employees. After months of experimentation, concluded with positive results, INAIL presented the innovative activity in the sector of skills tracking using Blockchain technology and will test the learning phases of its staff, using the skills traceability application called the &quot;Booklet&quot;. This application is a digital tool based on Blockchain technology and is designed to collect, summarize and document the different learning and life experiences of citizens in the multiple stages of their life."/>
    <x v="0"/>
    <x v="12"/>
    <s v="IT"/>
    <s v="The National Institute for Insurance against Accidents at Work (INAIL)"/>
    <x v="0"/>
    <x v="1"/>
    <x v="26"/>
    <x v="4"/>
    <x v="0"/>
    <s v=" "/>
    <x v="6"/>
    <x v="14"/>
    <x v="0"/>
    <x v="0"/>
    <m/>
    <m/>
    <m/>
    <m/>
    <m/>
    <m/>
    <m/>
    <m/>
    <m/>
    <m/>
    <x v="3"/>
    <x v="21"/>
    <x v="1"/>
    <s v="No"/>
    <s v="No"/>
    <s v="No"/>
    <s v="G2G"/>
    <m/>
    <m/>
    <s v="Process digitalisation"/>
    <m/>
    <x v="0"/>
    <m/>
    <b v="0"/>
    <m/>
    <m/>
    <m/>
    <m/>
    <m/>
    <s v="Improved Administration Efficency"/>
    <s v="Improved Administrative Efficiency"/>
    <m/>
    <s v="x"/>
    <s v="x"/>
    <s v="x"/>
    <m/>
    <s v="x"/>
    <s v="x"/>
    <s v="Open government capabilities"/>
    <s v="x"/>
    <m/>
    <m/>
    <s v="https://www.key4biz.it/inail-sceglie-lirax-per-certificare-con-la-blockchain-le-competenze-dei-dipendenti/313710/"/>
    <s v="validated"/>
    <x v="0"/>
  </r>
  <r>
    <n v="200017"/>
    <s v="IPSO-200017"/>
    <s v="Buying and selling property"/>
    <s v="https://www.computerweekly.com/news/252461839/HM-Land-Registry-completes-blockchain-trial"/>
    <s v=" "/>
    <s v="HM Land Registry (HMLR) has successfully completed a trial that used a prototype developed with bockchain to buy property. The trial, which involved the sale of a semi-detached house in Gillingham, Kent, was intended to show how buying and selling a home could be made simpler and quicker by demonstrating a digital transfer of ownership. The Proof of Concept was part of a research and development project known as Digital Street."/>
    <x v="0"/>
    <x v="10"/>
    <s v="UK"/>
    <s v="HM Land Registry (HMLR) "/>
    <x v="0"/>
    <x v="1"/>
    <x v="57"/>
    <x v="4"/>
    <x v="2"/>
    <s v=" "/>
    <x v="6"/>
    <x v="14"/>
    <x v="0"/>
    <x v="0"/>
    <m/>
    <m/>
    <m/>
    <m/>
    <m/>
    <m/>
    <m/>
    <m/>
    <m/>
    <m/>
    <x v="3"/>
    <x v="22"/>
    <x v="1"/>
    <s v="No"/>
    <s v="No"/>
    <s v="No"/>
    <s v="G2C"/>
    <m/>
    <m/>
    <s v="Process digitalisation"/>
    <m/>
    <x v="0"/>
    <m/>
    <s v="Improved Public Service"/>
    <m/>
    <s v="x"/>
    <s v="x"/>
    <s v="x"/>
    <m/>
    <s v="Open Government Capabilities"/>
    <b v="0"/>
    <m/>
    <m/>
    <m/>
    <m/>
    <m/>
    <m/>
    <m/>
    <s v="Open government capabilities"/>
    <s v="x"/>
    <m/>
    <m/>
    <s v="https://www.computerweekly.com/news/252461839/HM-Land-Registry-completes-blockchain-trial"/>
    <s v="validated"/>
    <x v="0"/>
  </r>
  <r>
    <n v="200018"/>
    <s v="IPSO-200018"/>
    <s v="Government-backed firm to launch Blockchain IDs"/>
    <s v="https://www.coindesk.com/business/2017/05/15/government-backed-firm-to-launch-blockchain-ids-in-luxembourg/"/>
    <s v=" "/>
    <s v="A major digital identity firm backed by the government of Luxembourg is built a new platform alongside US startup Cambridge Blockchain. The state of Luxembourg owns two-thirds of LuxTrust, with the remainder held by a consortium of banks and financial institutions that utilize its services. This firm moved to integrate blockchain, setting the stage for at least some of its 500,000-strong subscriber base to utilize the tech in some capacity."/>
    <x v="0"/>
    <x v="20"/>
    <s v="LU"/>
    <s v="LuxTrust"/>
    <x v="3"/>
    <x v="1"/>
    <x v="57"/>
    <x v="5"/>
    <x v="5"/>
    <s v=" "/>
    <x v="6"/>
    <x v="14"/>
    <x v="0"/>
    <x v="0"/>
    <m/>
    <m/>
    <m/>
    <m/>
    <m/>
    <m/>
    <m/>
    <m/>
    <m/>
    <m/>
    <x v="0"/>
    <x v="23"/>
    <x v="1"/>
    <s v="No"/>
    <s v="No"/>
    <s v="No"/>
    <s v="G2C"/>
    <m/>
    <m/>
    <s v="Process digitalisation"/>
    <m/>
    <x v="0"/>
    <m/>
    <s v="Improved Public Service"/>
    <m/>
    <s v="x"/>
    <s v="x"/>
    <s v="x"/>
    <m/>
    <s v="Open Government Capabilities"/>
    <b v="0"/>
    <m/>
    <m/>
    <m/>
    <m/>
    <m/>
    <m/>
    <m/>
    <s v="Open government capabilities"/>
    <s v="x"/>
    <m/>
    <m/>
    <s v="https://www.coindesk.com/business/2017/05/15/government-backed-firm-to-launch-blockchain-ids-in-luxembourg/"/>
    <s v="validated"/>
    <x v="0"/>
  </r>
  <r>
    <n v="200019"/>
    <s v="IPSO-200019"/>
    <s v="The European Blockchain Services Infrastructure (EBSI)"/>
    <s v="https://ec.europa.eu/cefdigital/wiki/display/CEFDIGITAL/ebsi"/>
    <s v=" "/>
    <s v="The European Blockchain Service Infrastructure (EBSI), a pan-European blockchain network,  is the project of the European Blockchain Partnership. It provides reusable software, specifications and services that help out EU institutions and European public administrations. The European Commission selected four use cases for the project. The first is notarisation: using blockchain for digital audit trails; to automate compliance checks quickly; and to prove the integrity of data. The second is to log education credentials on the blockchain, “significantly reducing verification costs and improving authenticity trust”. The third is to create digital identities, which EU citizens can use to “create and control their own identity across borders without relying on centralised authorities.” The fourth is for secure data sharing among EU customs and tax authorities. "/>
    <x v="1"/>
    <x v="34"/>
    <s v="EU"/>
    <s v="European Comission"/>
    <x v="2"/>
    <x v="1"/>
    <x v="57"/>
    <x v="4"/>
    <x v="0"/>
    <s v=" "/>
    <x v="6"/>
    <x v="14"/>
    <x v="0"/>
    <x v="0"/>
    <m/>
    <m/>
    <m/>
    <m/>
    <m/>
    <m/>
    <m/>
    <m/>
    <m/>
    <m/>
    <x v="1"/>
    <x v="24"/>
    <x v="1"/>
    <s v="Yes"/>
    <s v="Yes"/>
    <s v="No"/>
    <s v="G2G"/>
    <m/>
    <m/>
    <s v="Process digitalisation"/>
    <m/>
    <x v="0"/>
    <m/>
    <b v="0"/>
    <m/>
    <m/>
    <m/>
    <m/>
    <m/>
    <s v="Improved Administration Efficency"/>
    <s v="Improved Administrative Efficiency"/>
    <s v="x"/>
    <s v="x"/>
    <s v="x"/>
    <s v="x"/>
    <s v="x"/>
    <m/>
    <m/>
    <s v="Open government capabilities"/>
    <s v="x"/>
    <m/>
    <m/>
    <s v="https://ec.europa.eu/cefdigital/wiki/display/CEFDIGITAL/ebsi"/>
    <s v="validated"/>
    <x v="0"/>
  </r>
  <r>
    <n v="200020"/>
    <s v="IPSO-200020"/>
    <s v="E-Voting for Parliamentary Election"/>
    <s v="https://cointelegraph.com/news/moscow-government-plans-to-use-blockchain-tech-in-e-voting-for-parliamentary-election"/>
    <s v=" "/>
    <s v="The Moscow City Duma, a local parliament of the Russian capital city, protected the process and results of electronic voting in the upcoming elections through the use of blockchain technology.  This allowed to separate storage of the personal data of voters and the results of voting and it helped to avoid electoral fraud."/>
    <x v="3"/>
    <x v="35"/>
    <s v="RU"/>
    <s v="The Moscow City Duma"/>
    <x v="4"/>
    <x v="1"/>
    <x v="57"/>
    <x v="4"/>
    <x v="0"/>
    <s v=" "/>
    <x v="6"/>
    <x v="14"/>
    <x v="0"/>
    <x v="0"/>
    <m/>
    <m/>
    <m/>
    <m/>
    <m/>
    <m/>
    <m/>
    <m/>
    <m/>
    <m/>
    <x v="0"/>
    <x v="25"/>
    <x v="1"/>
    <s v="No"/>
    <s v="No"/>
    <s v="No"/>
    <s v="G2C"/>
    <m/>
    <m/>
    <s v="Governance and voting"/>
    <m/>
    <x v="0"/>
    <m/>
    <s v="Improved Public Service"/>
    <m/>
    <s v="x"/>
    <s v="x"/>
    <s v="x"/>
    <m/>
    <s v="Open Government Capabilities"/>
    <b v="0"/>
    <m/>
    <m/>
    <m/>
    <m/>
    <m/>
    <m/>
    <m/>
    <s v="Open government capabilities"/>
    <s v="x"/>
    <s v="x"/>
    <s v="x"/>
    <s v="https://cointelegraph.com/news/moscow-government-plans-to-use-blockchain-tech-in-e-voting-for-parliamentary-election"/>
    <s v="validated"/>
    <x v="0"/>
  </r>
  <r>
    <n v="200021"/>
    <s v="IPSO-200021"/>
    <s v="Voting Trial Using NEM's Blockchain"/>
    <s v="https://www.coindesk.com/markets/2018/08/07/ukraine-election-official-launches-voting-trial-using-nems-blockchain/"/>
    <s v=" "/>
    <s v="The Ukraine Central Election Commission is investigating the use of blockchain in elections in a &quot;test vote&quot; that was created in partnership with a local NEM Foundation group, using NEM's blockchain platform. The transactions used test coins that were kindly given the representative of the NEM Foundation in Ukraine. The blockchain test environment had 28 nodes. The official's work represents the latest effort to apply the technology for tabulating votes, with the idea being that blockchain could be used to create an immutable record – or, at least, an auxiliary one – to help ease issues when tallying final counts. "/>
    <x v="0"/>
    <x v="31"/>
    <s v="UA"/>
    <s v="Ukraine Central Election Commission"/>
    <x v="0"/>
    <x v="1"/>
    <x v="57"/>
    <x v="4"/>
    <x v="7"/>
    <s v=" "/>
    <x v="6"/>
    <x v="14"/>
    <x v="0"/>
    <x v="0"/>
    <m/>
    <m/>
    <m/>
    <m/>
    <m/>
    <m/>
    <m/>
    <m/>
    <m/>
    <m/>
    <x v="0"/>
    <x v="25"/>
    <x v="1"/>
    <s v="No"/>
    <s v="No"/>
    <s v="No"/>
    <s v="G2C"/>
    <m/>
    <m/>
    <s v="Governance and voting"/>
    <m/>
    <x v="0"/>
    <m/>
    <s v="Improved Public Service"/>
    <m/>
    <s v="x"/>
    <s v="x"/>
    <s v="x"/>
    <m/>
    <s v="Open Government Capabilities"/>
    <b v="0"/>
    <m/>
    <m/>
    <m/>
    <m/>
    <m/>
    <m/>
    <m/>
    <s v="Open government capabilities"/>
    <s v="x"/>
    <s v="x"/>
    <s v="x"/>
    <s v="https://www.coindesk.com/markets/2018/08/07/ukraine-election-official-launches-voting-trial-using-nems-blockchain/"/>
    <s v="validated"/>
    <x v="0"/>
  </r>
  <r>
    <n v="200022"/>
    <s v="IPSO-200022"/>
    <s v="Electronic qualification management system"/>
    <s v="https://www.corrierecomunicazioni.it/digital-economy/blockchain-al-servizio-dei-titoli-di-studio-in-italia-il-primo-wallet-universitario/"/>
    <s v=" "/>
    <s v="The Ministry of Education in Italy opens up to new technology to facilitate and speed up the process of recognizing qualifications, simplifying certifications verified even abroad. The project was made possible thanks to the collaboration with Cimea, a certifying body that guarantees the authenticity of qualifications in the international arena. Thanks to the new “Diplome” system, the user has an electronic wallet (wallet) available for his academic and professional career, where he can upload all his titles. This is a free service for students and higher education institutions, who are to upload their qualifications, acquired or released, through blockchain technology."/>
    <x v="0"/>
    <x v="12"/>
    <s v="IT"/>
    <s v="Ministero dell'Istruzione"/>
    <x v="0"/>
    <x v="9"/>
    <x v="27"/>
    <x v="5"/>
    <x v="1"/>
    <s v=" "/>
    <x v="6"/>
    <x v="14"/>
    <x v="0"/>
    <x v="0"/>
    <m/>
    <m/>
    <m/>
    <m/>
    <m/>
    <m/>
    <m/>
    <m/>
    <m/>
    <m/>
    <x v="3"/>
    <x v="21"/>
    <x v="1"/>
    <s v="No"/>
    <s v="No"/>
    <s v="No"/>
    <s v="G2C"/>
    <m/>
    <m/>
    <s v="Skill assessment"/>
    <m/>
    <x v="0"/>
    <m/>
    <s v="Improved Public Service"/>
    <m/>
    <s v="x"/>
    <s v="x"/>
    <s v="x"/>
    <m/>
    <s v="Open Government Capabilities"/>
    <b v="0"/>
    <m/>
    <m/>
    <m/>
    <m/>
    <m/>
    <m/>
    <m/>
    <s v="Open government capabilities"/>
    <s v="x"/>
    <m/>
    <m/>
    <s v="https://www.corrierecomunicazioni.it/digital-economy/blockchain-al-servizio-dei-titoli-di-studio-in-italia-il-primo-wallet-universitario/"/>
    <s v="validated"/>
    <x v="0"/>
  </r>
  <r>
    <n v="200023"/>
    <s v="IPSO-200023"/>
    <s v="Study of therapies for viral hepatitis"/>
    <s v="https://www.corrierecomunicazioni.it/pa-digitale/e-health/la-blockchain-contro-lepatite-al-via-il-progetto-delliss/"/>
    <s v=" "/>
    <s v="The Italian platform for the study of therapies for viral hepatitis of the Istituto Superiore di Sanità will be based on distributed ledger technology. The centers that are part of the project will share and use the contents according to a methodology that guarantees maximum transparency, a shared ownership in which every change made is seen in real time by everyone and at the same time ensures privacy and incorruptibility of data to the citizens."/>
    <x v="0"/>
    <x v="12"/>
    <s v="IT"/>
    <s v="Istituto Superiore di Sanità"/>
    <x v="0"/>
    <x v="4"/>
    <x v="13"/>
    <x v="4"/>
    <x v="1"/>
    <s v=" "/>
    <x v="6"/>
    <x v="14"/>
    <x v="0"/>
    <x v="0"/>
    <m/>
    <m/>
    <m/>
    <m/>
    <m/>
    <m/>
    <m/>
    <m/>
    <m/>
    <m/>
    <x v="0"/>
    <x v="15"/>
    <x v="1"/>
    <s v="No"/>
    <s v="No"/>
    <s v="No"/>
    <s v="G2C"/>
    <m/>
    <m/>
    <s v="Process digitalisation"/>
    <m/>
    <x v="0"/>
    <m/>
    <s v="Improved Public Service"/>
    <m/>
    <s v="x"/>
    <s v="x"/>
    <s v="x"/>
    <s v="x"/>
    <s v="Open Government Capabilities"/>
    <b v="0"/>
    <m/>
    <m/>
    <m/>
    <m/>
    <m/>
    <m/>
    <m/>
    <s v="Open government capabilities"/>
    <s v="x"/>
    <m/>
    <m/>
    <s v="https://www.corrierecomunicazioni.it/pa-digitale/e-health/la-blockchain-contro-lepatite-al-via-il-progetto-delliss/"/>
    <s v="validated"/>
    <x v="0"/>
  </r>
  <r>
    <n v="200024"/>
    <s v="IPSO-200024"/>
    <s v="Academic degrees storage"/>
    <s v="https://cointelegraph.com/news/principality-of-andorra-to-implement-blockchain-tech-for-digitizing-academic-degrees"/>
    <s v="info@btcassessors.com"/>
    <s v="The government of Andorra implemented blockchain technology in the country’s higher education system. Andorra digitalized national higher education by implementing blockchain technology for storing all academic degrees. The initiative is aimed at creating a more secure registry processes. Academic degrees recorded via blockchain tech can not be eliminated or modified, and the tech will also allow for the reduction of “administrative expenses derived from the current analogue process”."/>
    <x v="0"/>
    <x v="36"/>
    <s v="AD"/>
    <s v="Govern d'Andorra"/>
    <x v="0"/>
    <x v="9"/>
    <x v="43"/>
    <x v="3"/>
    <x v="2"/>
    <s v=" "/>
    <x v="6"/>
    <x v="14"/>
    <x v="0"/>
    <x v="0"/>
    <m/>
    <m/>
    <m/>
    <m/>
    <m/>
    <m/>
    <m/>
    <m/>
    <m/>
    <m/>
    <x v="3"/>
    <x v="21"/>
    <x v="1"/>
    <s v="No"/>
    <s v="No"/>
    <s v="No"/>
    <s v="G2C"/>
    <m/>
    <m/>
    <s v="Skill assessment"/>
    <m/>
    <x v="0"/>
    <m/>
    <s v="Improved Public Service"/>
    <m/>
    <s v="x"/>
    <s v="x"/>
    <s v="x"/>
    <m/>
    <s v="Open Government Capabilities"/>
    <b v="0"/>
    <m/>
    <m/>
    <m/>
    <m/>
    <m/>
    <m/>
    <m/>
    <s v="Open government capabilities"/>
    <s v="x"/>
    <m/>
    <m/>
    <s v="https://cointelegraph.com/news/principality-of-andorra-to-implement-blockchain-tech-for-digitizing-academic-degrees"/>
    <s v="validated"/>
    <x v="0"/>
  </r>
  <r>
    <n v="200025"/>
    <s v="IPSO-200025"/>
    <s v="System for Tracking Diamonds"/>
    <s v="https://cointelegraph.com/news/russias-ministry-of-education-introduces-system-for-tracking-diamonds-via-blockchain"/>
    <s v=" "/>
    <s v="Russia’s Ministry of Education and Science (Minobrnauki) has introduced a blockchain-enabled platform for tracking natural diamonds. The new Russian diamond tracking technology claims to fully guarantee the authenticity of diamond products across all the supply chain, from extraction and polishing to the final owner. Based on emerging IT technologies and blockchain, the new system intends to prevent market participants from losing their financial assets since the diamond market has both natural and synthetic diamonds, as well as fake stones. Russia’s Ministry of Education and Science explained that in the new system’s process, each diamond acquires a digital code that is recorded on a distributed ledger and shared between all the participants of the chain. The system also allows for the recording and tracking of the history of transfers of ownership, and reportedly guarantees protection from security data breaches."/>
    <x v="0"/>
    <x v="35"/>
    <s v="RU"/>
    <s v="Russia’s Ministry of Education and Science (Minobrnauki)"/>
    <x v="0"/>
    <x v="3"/>
    <x v="6"/>
    <x v="3"/>
    <x v="2"/>
    <s v=" "/>
    <x v="6"/>
    <x v="14"/>
    <x v="0"/>
    <x v="0"/>
    <m/>
    <m/>
    <m/>
    <m/>
    <m/>
    <m/>
    <m/>
    <m/>
    <m/>
    <m/>
    <x v="0"/>
    <x v="20"/>
    <x v="1"/>
    <s v="No"/>
    <s v="No"/>
    <s v="No"/>
    <s v="G2C"/>
    <m/>
    <m/>
    <s v="Tracking of goods, supply chain, iot"/>
    <m/>
    <x v="0"/>
    <m/>
    <s v="Improved Public Service"/>
    <m/>
    <s v="x"/>
    <s v="x"/>
    <s v="x"/>
    <m/>
    <s v="Open Government Capabilities"/>
    <b v="0"/>
    <m/>
    <m/>
    <m/>
    <m/>
    <m/>
    <m/>
    <m/>
    <s v="Open government capabilities"/>
    <s v="x"/>
    <m/>
    <m/>
    <s v="https://cointelegraph.com/news/russias-ministry-of-education-introduces-system-for-tracking-diamonds-via-blockchain"/>
    <s v="validated"/>
    <x v="0"/>
  </r>
  <r>
    <n v="200026"/>
    <s v="IPSO-200026"/>
    <s v="Registry of Companies system"/>
    <s v="https://www.miamalta.org/Autumn-2020/9416061"/>
    <s v=" "/>
    <s v="Malta Business Registry (MBR) is going to be run on a blockchain-powered system. Malta Business Registry is a public registry holding official information and documentation pertaining to new and existing companies. MBR launched a revamp of the Registry’s online system using a permissioned Hyperledger Blockchain environment with the aim of developing a system that performs the actions required for the registration and subsequent administration of companies."/>
    <x v="0"/>
    <x v="21"/>
    <s v="MT"/>
    <s v="Malta Business Registry (MBR)"/>
    <x v="0"/>
    <x v="3"/>
    <x v="6"/>
    <x v="3"/>
    <x v="2"/>
    <s v=" "/>
    <x v="6"/>
    <x v="14"/>
    <x v="0"/>
    <x v="0"/>
    <m/>
    <m/>
    <m/>
    <m/>
    <m/>
    <m/>
    <m/>
    <m/>
    <m/>
    <m/>
    <x v="3"/>
    <x v="22"/>
    <x v="1"/>
    <s v="No"/>
    <s v="No"/>
    <s v="No"/>
    <s v="G2B"/>
    <m/>
    <m/>
    <s v="Process digitalisation"/>
    <m/>
    <x v="0"/>
    <m/>
    <s v="Improved Public Service"/>
    <m/>
    <s v="x"/>
    <s v="x"/>
    <s v="x"/>
    <m/>
    <b v="0"/>
    <b v="0"/>
    <m/>
    <m/>
    <m/>
    <m/>
    <m/>
    <m/>
    <m/>
    <b v="0"/>
    <m/>
    <m/>
    <m/>
    <s v="https://www.miamalta.org/Autumn-2020/9416061"/>
    <s v="validated"/>
    <x v="0"/>
  </r>
  <r>
    <n v="200027"/>
    <s v="IPSO-200027"/>
    <s v="Public administration tasks"/>
    <s v="https://cointelegraph.com/news/russian-state-tests-blockchain-based-application-for-public-administration"/>
    <s v=" "/>
    <s v="The Russian state of Nizhny Novgorod is testing the use of the blockchain-based application “City N” for public administration tasks. State residents will reportedly be able to file their taxes on the blockchain-based Vostok platform using the City N application. Other services of the application include the ability to verify the identity of Nizhny Novgorod residents, as well as being able to track expenditures residents have paid to the states budget via the online portal of public services Gosuslugi."/>
    <x v="2"/>
    <x v="35"/>
    <s v="RU"/>
    <s v="Nizhny Novgorod State"/>
    <x v="9"/>
    <x v="1"/>
    <x v="2"/>
    <x v="3"/>
    <x v="2"/>
    <s v=" "/>
    <x v="6"/>
    <x v="14"/>
    <x v="0"/>
    <x v="0"/>
    <m/>
    <m/>
    <m/>
    <m/>
    <m/>
    <m/>
    <m/>
    <m/>
    <m/>
    <m/>
    <x v="0"/>
    <x v="6"/>
    <x v="1"/>
    <s v="No"/>
    <s v="No"/>
    <s v="No"/>
    <s v="G2C"/>
    <m/>
    <m/>
    <s v="Process digitalisation"/>
    <m/>
    <x v="0"/>
    <m/>
    <s v="Improved Public Service"/>
    <m/>
    <s v="x"/>
    <s v="x"/>
    <s v="x"/>
    <m/>
    <b v="0"/>
    <b v="0"/>
    <m/>
    <m/>
    <m/>
    <m/>
    <m/>
    <m/>
    <m/>
    <b v="0"/>
    <m/>
    <m/>
    <m/>
    <s v="https://cointelegraph.com/news/russian-state-tests-blockchain-based-application-for-public-administration"/>
    <s v="validated"/>
    <x v="0"/>
  </r>
  <r>
    <n v="200028"/>
    <s v="IPSO-200028"/>
    <s v="Sustainability: rewarding best practices"/>
    <s v="https://www.blockchain4innovation.it/video/sostenibilita-i-san-marino-utility-token-premiano-i-comportamenti-virtuosi/?utm_campaign=blockchain_nl_20190722&amp;utm_source=blockchain_nl_20190722&amp;utm_medium=email&amp;sfdcid=0030O00002mgaEvQAI"/>
    <s v=" "/>
    <s v="This initiative aims to create a “zero impact” organization by focusing on the value of behavior, collaboration and the dissemination of good practices. In this scenario, the blockchain is entrusted with the task of allowing the development of solutions capable of rewarding virtuous citizens. Thanks to this initiative,  a project called San Marino Low carbon ecosystem was implemented which has as its final objective the reduction of CO2 emissions by focusing on the development of behavioral models aimed at sustainability. The project was co-developed by VeChain, DNG VL and the Republic of San Marino."/>
    <x v="0"/>
    <x v="37"/>
    <s v="SM"/>
    <s v="Repubblica di San Marino"/>
    <x v="0"/>
    <x v="2"/>
    <x v="2"/>
    <x v="4"/>
    <x v="2"/>
    <s v=" "/>
    <x v="6"/>
    <x v="14"/>
    <x v="0"/>
    <x v="0"/>
    <m/>
    <m/>
    <m/>
    <m/>
    <m/>
    <m/>
    <m/>
    <m/>
    <m/>
    <m/>
    <x v="0"/>
    <x v="31"/>
    <x v="1"/>
    <s v="Yes"/>
    <s v="No"/>
    <s v="No"/>
    <s v="G2C"/>
    <m/>
    <m/>
    <s v="Process digitalisation"/>
    <m/>
    <x v="0"/>
    <m/>
    <s v="Improved Public Service"/>
    <m/>
    <s v="x"/>
    <s v="x"/>
    <s v="x"/>
    <m/>
    <b v="0"/>
    <b v="0"/>
    <m/>
    <m/>
    <m/>
    <m/>
    <m/>
    <m/>
    <m/>
    <b v="0"/>
    <m/>
    <m/>
    <m/>
    <s v="https://www.blockchain4innovation.it/video/sostenibilita-i-san-marino-utility-token-premiano-i-comportamenti-virtuosi/?utm_campaign=blockchain_nl_20190722&amp;utm_source=blockchain_nl_20190722&amp;utm_medium=email&amp;sfdcid=0030O00002mgaEvQAI"/>
    <s v="validated"/>
    <x v="0"/>
  </r>
  <r>
    <n v="200029"/>
    <s v="IPSO-200029"/>
    <s v="Protection and control_x000a_of Secured Information by means_x000a_of a privacy enhanced Dashboard"/>
    <s v="https://www.poseidon-h2020.eu/"/>
    <s v="info@poseidon-h2020.eu"/>
    <s v="The PoSeID-on EU project develops and delivers an innovative intrinsically scalable platform, as an integrated and comprehensive solution aimed to safeguard the rights of data subjects, exploiting  the cutting-edge technologies of Smart Contracts and Blockchain,  as well as support organizations in data management and processing while ensuring GDPR compliance. Ten participants from seven European countries constitute the PoSeIDon Consortium combining Public Administrations (Italian Ministero dell’Economia e delle Finanze, Malta Information Technology Agency, Santander city), large industry, two SMEs, a research centre and a University."/>
    <x v="1"/>
    <x v="34"/>
    <s v="EU"/>
    <s v="Ministero dell’Economia e delle Finanze"/>
    <x v="0"/>
    <x v="1"/>
    <x v="2"/>
    <x v="4"/>
    <x v="0"/>
    <s v=" "/>
    <x v="6"/>
    <x v="14"/>
    <x v="0"/>
    <x v="0"/>
    <m/>
    <m/>
    <m/>
    <m/>
    <m/>
    <m/>
    <m/>
    <m/>
    <m/>
    <m/>
    <x v="0"/>
    <x v="15"/>
    <x v="1"/>
    <s v="No"/>
    <s v="Yes"/>
    <s v="No"/>
    <s v="G2C"/>
    <m/>
    <m/>
    <s v="Process digitalisation"/>
    <m/>
    <x v="0"/>
    <m/>
    <s v="Improved Public Service"/>
    <m/>
    <s v="x"/>
    <s v="x"/>
    <s v="x"/>
    <m/>
    <s v="Open Government Capabilities"/>
    <b v="0"/>
    <m/>
    <m/>
    <m/>
    <m/>
    <m/>
    <m/>
    <m/>
    <s v="Open government capabilities"/>
    <s v="x"/>
    <m/>
    <m/>
    <s v="https://www.poseidon-h2020.eu/"/>
    <s v="validated"/>
    <x v="0"/>
  </r>
  <r>
    <n v="200030"/>
    <s v="IPSO-200030"/>
    <s v="Identity system to combat child trafficking"/>
    <s v="https://www.reuters.com/article/us-moldova-trafficking-technology-blockc/scan-on-exit-can-blockchain-save-moldovas-children-from-traffickers-idUSKBN1JF00J"/>
    <s v=" "/>
    <s v="Moldova launched a Proof of Concept of its digital identity project, working with the software company ConsenSys, which won a U.N. competition to design an identity system to combat child trafficking. Undocumented children are easy prey for traffickers using fake documents to transport them across borders to work in brothels or to sell their organs. ConsenSys aimed to create a secure, digital identity on a blockchain - or decentralized digital ledger shared by a network of computers - for Moldovan children, linking their personal identities with other family members. With the blockchain system, children attempting to cross the border would be asked to scan their eyes or fingerprints. A phone alert would notify their legal guardians, requiring at least two to approve the crossing."/>
    <x v="0"/>
    <x v="33"/>
    <s v="MD"/>
    <s v="Republic of Moldova"/>
    <x v="0"/>
    <x v="1"/>
    <x v="9"/>
    <x v="4"/>
    <x v="1"/>
    <s v=" "/>
    <x v="6"/>
    <x v="14"/>
    <x v="0"/>
    <x v="0"/>
    <m/>
    <m/>
    <m/>
    <m/>
    <m/>
    <m/>
    <m/>
    <m/>
    <m/>
    <m/>
    <x v="0"/>
    <x v="23"/>
    <x v="1"/>
    <s v="No"/>
    <s v="No"/>
    <s v="No"/>
    <s v="G2C"/>
    <m/>
    <m/>
    <s v="Immigration"/>
    <m/>
    <x v="0"/>
    <m/>
    <s v="Improved Public Service"/>
    <m/>
    <s v="x"/>
    <s v="x"/>
    <s v="x"/>
    <s v="x"/>
    <s v="Open Government Capabilities"/>
    <b v="0"/>
    <m/>
    <m/>
    <m/>
    <m/>
    <m/>
    <m/>
    <m/>
    <s v="Open government capabilities"/>
    <s v="x"/>
    <m/>
    <m/>
    <s v="https://www.reuters.com/article/us-moldova-trafficking-technology-blockc/scan-on-exit-can-blockchain-save-moldovas-children-from-traffickers-idUSKBN1JF00J"/>
    <s v="validated"/>
    <x v="0"/>
  </r>
  <r>
    <n v="200031"/>
    <s v="IPSO-200031"/>
    <s v="Safeguarding the integrity and accessibility of digital government records of national archives"/>
    <s v="https://cointelegraph.com/news/blockchain-project-for-national-archives-reports-successful-trial-for-audio-visual-content"/>
    <s v=" "/>
    <s v="The project, named ARCHANGEL, involved the U.K. National Archives, the University of Surrey and the U.K. Open Data Institute, with funding from the The Engineering and Physical Sciences Research Council (EPSRC). Its trial deployment in the U.K., Estonia and Norway focused on leveraging blockchain and other technologies to tackle the long-term future of digital video archives. Researchers from Surrey University’s Centre for Vision, Speech and Signal Processing (CVSSP) outlined their successes in developing a tamper-sensitive and future-accessible architecture for archiving audio-visual content. The system was then secured using a proof-of-authority blockchain that is distributed across multiple independent archives."/>
    <x v="1"/>
    <x v="34"/>
    <s v="EU"/>
    <s v="The University of Surrey"/>
    <x v="2"/>
    <x v="1"/>
    <x v="2"/>
    <x v="4"/>
    <x v="2"/>
    <s v=" "/>
    <x v="6"/>
    <x v="14"/>
    <x v="0"/>
    <x v="0"/>
    <m/>
    <m/>
    <m/>
    <m/>
    <m/>
    <m/>
    <m/>
    <m/>
    <m/>
    <m/>
    <x v="0"/>
    <x v="15"/>
    <x v="1"/>
    <s v="No"/>
    <s v="Yes"/>
    <s v="No"/>
    <s v="G2G"/>
    <m/>
    <m/>
    <s v="Process digitalisation"/>
    <m/>
    <x v="0"/>
    <m/>
    <b v="0"/>
    <m/>
    <m/>
    <m/>
    <m/>
    <m/>
    <s v="Improved Administration Efficency"/>
    <s v="Improved Administrative Efficiency"/>
    <s v="x"/>
    <s v="x"/>
    <s v="x"/>
    <s v="x"/>
    <m/>
    <m/>
    <m/>
    <s v="Open government capabilities"/>
    <s v="x"/>
    <m/>
    <m/>
    <s v="https://cointelegraph.com/news/blockchain-project-for-national-archives-reports-successful-trial-for-audio-visual-content"/>
    <s v="validated"/>
    <x v="0"/>
  </r>
  <r>
    <n v="200032"/>
    <s v="IPSO-200032"/>
    <s v="Blockchain Verified Certificates"/>
    <s v="https://www.coindesk.com/markets/2014/09/16/university-of-nicosia-issues-block-chain-verified-certificates/#:~:text=Certificates%20for%20a%20pioneering%20course,anyone%20to%20verify%20their%20authenticity."/>
    <s v=" "/>
    <s v="The University of Nicosia has become the first university in the world to issue academic certificates whose authenticity can be verified through the Bitcoin blockchain. These certificates are being issued since 2015 to students who successfully completed or participated in DFIN-511 (Introduction to Digital Currencies), which is the first university course offered on the topic of cryptocurrency. Since 2017, UNIC started to issue all university diplomas on the Bitcoin blockchain using its own technology, which is developed as open source and has already been adopted by other universities and diploma issuers around the world."/>
    <x v="0"/>
    <x v="6"/>
    <s v="CY"/>
    <s v="The University of Nicosia"/>
    <x v="2"/>
    <x v="9"/>
    <x v="27"/>
    <x v="5"/>
    <x v="8"/>
    <s v=" "/>
    <x v="6"/>
    <x v="14"/>
    <x v="0"/>
    <x v="0"/>
    <m/>
    <m/>
    <m/>
    <m/>
    <m/>
    <m/>
    <m/>
    <m/>
    <m/>
    <m/>
    <x v="3"/>
    <x v="21"/>
    <x v="1"/>
    <s v="No"/>
    <s v="No"/>
    <s v="No"/>
    <s v="G2C"/>
    <m/>
    <m/>
    <s v="Process digitalisation"/>
    <m/>
    <x v="0"/>
    <m/>
    <s v="Improved Public Service"/>
    <m/>
    <s v="x"/>
    <s v="x"/>
    <s v="x"/>
    <m/>
    <s v="Open Government Capabilities"/>
    <b v="0"/>
    <m/>
    <m/>
    <m/>
    <m/>
    <m/>
    <m/>
    <m/>
    <s v="Open government capabilities"/>
    <s v="x"/>
    <m/>
    <m/>
    <s v="https://www.coindesk.com/markets/2014/09/16/university-of-nicosia-issues-block-chain-verified-certificates/#:~:text=Certificates%20for%20a%20pioneering%20course,anyone%20to%20verify%20their%20authenticity."/>
    <s v="validated"/>
    <x v="0"/>
  </r>
  <r>
    <n v="200033"/>
    <s v="IPSO-200033"/>
    <s v="Monitoring exit poll results"/>
    <s v="https://www.bioinvestments.it/russia-blockchain-will-be-used-to-protect-2018-presidential-exit-poll-data/"/>
    <s v=" "/>
    <s v="A Russian polling research center used Blockchain to monitor exit poll results for its 2018 presidential elections. Russia’s Public Opinion Research Center (VTSIOM) partnered with local startup 2chain, which reportedly specializes in smart technology and ICO marketing consulting. The move marked one of the world’s first implementations of Blockchain in official voting. Together, VTSIOM and 2chain created a Blockchain database of information gathered from the polls, allowing the organization to circumvent DDoS attacks and other common malicious threats, especially on polling day itself."/>
    <x v="0"/>
    <x v="35"/>
    <s v="RU"/>
    <s v="Russian Public Opinion Research Center (VTSIOM)"/>
    <x v="0"/>
    <x v="1"/>
    <x v="2"/>
    <x v="4"/>
    <x v="1"/>
    <s v=" "/>
    <x v="6"/>
    <x v="14"/>
    <x v="0"/>
    <x v="0"/>
    <m/>
    <m/>
    <m/>
    <m/>
    <m/>
    <m/>
    <m/>
    <m/>
    <m/>
    <m/>
    <x v="0"/>
    <x v="25"/>
    <x v="1"/>
    <s v="No"/>
    <s v="No"/>
    <s v="No"/>
    <s v="G2C"/>
    <m/>
    <m/>
    <s v="Governance and voting"/>
    <m/>
    <x v="0"/>
    <m/>
    <s v="Improved Public Service"/>
    <m/>
    <s v="x"/>
    <s v="x"/>
    <s v="x"/>
    <m/>
    <s v="Open Government Capabilities"/>
    <b v="0"/>
    <m/>
    <m/>
    <m/>
    <m/>
    <m/>
    <m/>
    <m/>
    <s v="Open government capabilities"/>
    <s v="x"/>
    <m/>
    <m/>
    <s v="https://www.bioinvestments.it/russia-blockchain-will-be-used-to-protect-2018-presidential-exit-poll-data/"/>
    <s v="validated"/>
    <x v="0"/>
  </r>
  <r>
    <n v="200034"/>
    <s v="IPSO-200034"/>
    <s v="Electronic voting system"/>
    <s v="https://en.cryptonomist.ch/2019/07/22/naples-voting-blockchain/"/>
    <s v=" "/>
    <s v="This project aimed at creating an electronic voting system in symbiosis with blockchain technology in the municipality of Naples. The blockchain voting system was developed on two levels: the regulatory level respecting the privacy of users, also in light of the recent GDPR and the technological level that makes use of various existing information technologies, including the Ethereum blockchain for the immutable recording of voting data. An electronic voting system based on a public blockchain needs, as is well known, respects the privacy of the electorate vote and avoids that the vote itself can be associated with the voter."/>
    <x v="3"/>
    <x v="12"/>
    <s v="IT"/>
    <s v="Naples city hall"/>
    <x v="4"/>
    <x v="1"/>
    <x v="2"/>
    <x v="4"/>
    <x v="1"/>
    <s v=" "/>
    <x v="6"/>
    <x v="14"/>
    <x v="0"/>
    <x v="0"/>
    <m/>
    <m/>
    <m/>
    <m/>
    <m/>
    <m/>
    <m/>
    <m/>
    <m/>
    <m/>
    <x v="0"/>
    <x v="25"/>
    <x v="1"/>
    <s v="No"/>
    <s v="No"/>
    <s v="No"/>
    <s v="G2C"/>
    <m/>
    <m/>
    <s v="Governance and voting"/>
    <m/>
    <x v="0"/>
    <m/>
    <s v="Improved Public Service"/>
    <m/>
    <s v="x"/>
    <s v="x"/>
    <s v="x"/>
    <m/>
    <s v="Open Government Capabilities"/>
    <b v="0"/>
    <m/>
    <m/>
    <m/>
    <m/>
    <m/>
    <m/>
    <m/>
    <s v="Open government capabilities"/>
    <s v="x"/>
    <s v="x"/>
    <s v="x"/>
    <s v="https://en.cryptonomist.ch/2019/07/22/naples-voting-blockchain/"/>
    <s v="validated"/>
    <x v="0"/>
  </r>
  <r>
    <n v="200035"/>
    <s v="IPSO-200035"/>
    <s v="Registration of Property Rental Contracts"/>
    <s v="https://cointelegraph.com/news/malta-to-register-all-property-rental-contracts-on-blockchain"/>
    <s v=" "/>
    <s v="Every rental contract for property drawn up in Malta has to be registered on the blockchain, ensuring its security. By being registered using distributed ledger technologies, the contracts are protected against tampering and only those authorised have access to them. "/>
    <x v="0"/>
    <x v="21"/>
    <s v="MT"/>
    <s v="Government of Malta"/>
    <x v="0"/>
    <x v="8"/>
    <x v="17"/>
    <x v="5"/>
    <x v="2"/>
    <s v=" "/>
    <x v="6"/>
    <x v="14"/>
    <x v="0"/>
    <x v="0"/>
    <m/>
    <m/>
    <m/>
    <m/>
    <m/>
    <m/>
    <m/>
    <m/>
    <m/>
    <m/>
    <x v="3"/>
    <x v="22"/>
    <x v="1"/>
    <s v="No"/>
    <s v="No"/>
    <s v="No"/>
    <s v="G2C"/>
    <m/>
    <m/>
    <s v="Data notarisation"/>
    <m/>
    <x v="0"/>
    <m/>
    <s v="Improved Public Service"/>
    <m/>
    <s v="x"/>
    <s v="x"/>
    <s v="x"/>
    <m/>
    <s v="Open Government Capabilities"/>
    <b v="0"/>
    <m/>
    <m/>
    <m/>
    <m/>
    <m/>
    <m/>
    <m/>
    <s v="Open government capabilities"/>
    <s v="x"/>
    <m/>
    <m/>
    <s v="https://cointelegraph.com/news/malta-to-register-all-property-rental-contracts-on-blockchain"/>
    <s v="validated"/>
    <x v="0"/>
  </r>
  <r>
    <n v="200036"/>
    <s v="IPSO-200036"/>
    <s v="Solution for welfare payments"/>
    <s v="https://blockchaintechnology-news.com/2017/11/govcoin-aims-disrupt-uk-welfare-system/"/>
    <s v=" "/>
    <s v="The UK government has been conducting trails with tech startup GovCoin on developing a blockchain solution for welfare payments. The trail, saw claimants use a mobile app to receive and spend their benefits payments. The transactions, with the consent of all parties, were recorded on a distributed ledger in order to help facilitate financial management. A primary feature of the GovCoin system is that claimants are paid in cryptocurrency rather than Sterling. This is an important way of gathering more data about both how the funds are spent but also about the individual doing the spending. The hope is that this data will allow for the creation of better targeted goods and services."/>
    <x v="0"/>
    <x v="10"/>
    <s v="UK"/>
    <s v="UK government"/>
    <x v="0"/>
    <x v="0"/>
    <x v="14"/>
    <x v="4"/>
    <x v="5"/>
    <s v=" "/>
    <x v="6"/>
    <x v="14"/>
    <x v="0"/>
    <x v="0"/>
    <m/>
    <m/>
    <m/>
    <m/>
    <m/>
    <m/>
    <m/>
    <m/>
    <m/>
    <m/>
    <x v="0"/>
    <x v="31"/>
    <x v="1"/>
    <s v="No"/>
    <s v="No"/>
    <s v="No"/>
    <s v="G2C"/>
    <m/>
    <m/>
    <s v="Virtual currencies"/>
    <m/>
    <x v="0"/>
    <m/>
    <s v="Improved Public Service"/>
    <m/>
    <s v="x"/>
    <s v="x"/>
    <s v="x"/>
    <s v="x"/>
    <s v="Open Government Capabilities"/>
    <b v="0"/>
    <m/>
    <m/>
    <m/>
    <m/>
    <m/>
    <m/>
    <m/>
    <s v="Open government capabilities"/>
    <s v="x"/>
    <m/>
    <m/>
    <s v="https://blockchaintechnology-news.com/2017/11/govcoin-aims-disrupt-uk-welfare-system/"/>
    <s v="validated"/>
    <x v="0"/>
  </r>
  <r>
    <n v="200037"/>
    <s v="IPSO-200037"/>
    <s v="Decentralized identity platform "/>
    <s v="https://www.coindesk.com/markets/2019/09/09/catalonia-to-build-dlt-based-identity-platform-for-citizens/"/>
    <s v=" "/>
    <s v="The government of Catalonia is developing a decentralized identity platform aimed to give citizens control of their own data when interacting with online services.The IdentiCAT project qualifies and digitally empowers Catalan citizens so they may carry out activities with full assurance and security. The platform will be based on distributed ledger technology (DLT), with the Catalan government acting as the validator for the network. The government will not collect users' personal data as part of the scheme. IdentiCAT is developed to align with the 2014 EU's elDAS rules on electronic identification and trust services for electronic transactions. As such, IdentiCAT users will be able to access online services and carry out electronic transactions in any EU member state."/>
    <x v="2"/>
    <x v="22"/>
    <s v="ES"/>
    <s v="Generalitat de Catalunya"/>
    <x v="9"/>
    <x v="1"/>
    <x v="57"/>
    <x v="4"/>
    <x v="2"/>
    <s v=" "/>
    <x v="6"/>
    <x v="14"/>
    <x v="0"/>
    <x v="0"/>
    <m/>
    <m/>
    <m/>
    <m/>
    <m/>
    <m/>
    <m/>
    <m/>
    <m/>
    <m/>
    <x v="0"/>
    <x v="23"/>
    <x v="1"/>
    <s v="No"/>
    <s v="No"/>
    <s v="No"/>
    <s v="G2C"/>
    <m/>
    <m/>
    <s v="Self-sovereign digital identity"/>
    <m/>
    <x v="0"/>
    <m/>
    <s v="Improved Public Service"/>
    <m/>
    <s v="x"/>
    <s v="x"/>
    <s v="x"/>
    <m/>
    <s v="Open Government Capabilities"/>
    <b v="0"/>
    <m/>
    <m/>
    <m/>
    <m/>
    <m/>
    <m/>
    <m/>
    <s v="Open government capabilities"/>
    <s v="x"/>
    <m/>
    <m/>
    <s v="https://www.coindesk.com/markets/2019/09/09/catalonia-to-build-dlt-based-identity-platform-for-citizens/"/>
    <s v="validated"/>
    <x v="0"/>
  </r>
  <r>
    <n v="200038"/>
    <s v="IPSO-200038"/>
    <s v="Digitallization of surety policies' management process"/>
    <s v="https://www.comune.bari.it/-/pa-digitale-il-comune-di-bari-avvia-con-sia-il-primo-progetto-blockchain-in-italia-per-certificare-l-autenticita-e-il-rilascio-di-polizze-fideiussorie"/>
    <s v="filippo.fantasia@sia.eu"/>
    <s v="The Municipality of Bari launched in collaboration with SIA, a leading European hi-tech company in the sector of payment services and infrastructures, a project based on blockchain technology that aims to digitize the management process of surety policies. This is the first experimentation in Italy of the Distributed Ledger Technology (DLT) use in the Public Administration in the field of sureties that will allow the Municipality of Bari to simplify the issuing process by banks, financial intermediaries, insurance companies and uniquely certify and irrevocable such guarantees."/>
    <x v="3"/>
    <x v="12"/>
    <s v="IT"/>
    <s v="The Municipality of Bari "/>
    <x v="4"/>
    <x v="3"/>
    <x v="30"/>
    <x v="4"/>
    <x v="2"/>
    <s v=" "/>
    <x v="6"/>
    <x v="14"/>
    <x v="0"/>
    <x v="0"/>
    <m/>
    <m/>
    <m/>
    <m/>
    <m/>
    <m/>
    <m/>
    <m/>
    <m/>
    <m/>
    <x v="1"/>
    <x v="24"/>
    <x v="1"/>
    <s v="No"/>
    <s v="No"/>
    <s v="No"/>
    <s v="G2G"/>
    <m/>
    <m/>
    <s v="Process digitalisation"/>
    <m/>
    <x v="0"/>
    <m/>
    <b v="0"/>
    <m/>
    <m/>
    <m/>
    <m/>
    <m/>
    <b v="0"/>
    <b v="0"/>
    <m/>
    <m/>
    <m/>
    <m/>
    <m/>
    <m/>
    <m/>
    <b v="0"/>
    <m/>
    <m/>
    <m/>
    <s v="https://www.comune.bari.it/-/pa-digitale-il-comune-di-bari-avvia-con-sia-il-primo-progetto-blockchain-in-italia-per-certificare-l-autenticita-e-il-rilascio-di-polizze-fideiussorie"/>
    <s v="validated"/>
    <x v="0"/>
  </r>
  <r>
    <n v="200039"/>
    <s v="IPSO-200039"/>
    <s v="Ensuring the validity and integrity of European degree certificates"/>
    <s v="https://www.unica.it/unica/it/news_notizie_s1.page?contentId=NTZ121111"/>
    <s v=" "/>
    <s v="The University of Cagliari, ensures the validity and integrity of European degree certificates thanks to the Ethereum blockchain, making possible the authentication of certificates and official documents on the web in an open, secure and transparent way. Students will be able to guarantee the authenticity and integrity of their digital certificates to potential employers around the world, in a simple and free way. The system does not require the availability of specific apps on smartphones, or access and registration to a specific site. Everything takes place in a simple way and with free access tools."/>
    <x v="3"/>
    <x v="12"/>
    <s v="IT"/>
    <s v="The University of Cagliari"/>
    <x v="2"/>
    <x v="9"/>
    <x v="56"/>
    <x v="5"/>
    <x v="1"/>
    <s v=" "/>
    <x v="6"/>
    <x v="14"/>
    <x v="0"/>
    <x v="0"/>
    <m/>
    <m/>
    <m/>
    <m/>
    <m/>
    <m/>
    <m/>
    <m/>
    <m/>
    <m/>
    <x v="3"/>
    <x v="21"/>
    <x v="1"/>
    <s v="No"/>
    <s v="No"/>
    <s v="No"/>
    <s v="G2C"/>
    <m/>
    <m/>
    <s v="Process digitalisation"/>
    <m/>
    <x v="0"/>
    <m/>
    <s v="Improved Public Service"/>
    <m/>
    <s v="x"/>
    <s v="x"/>
    <s v="x"/>
    <m/>
    <s v="Open Government Capabilities"/>
    <b v="0"/>
    <m/>
    <m/>
    <m/>
    <m/>
    <m/>
    <m/>
    <m/>
    <s v="Open government capabilities"/>
    <s v="x"/>
    <m/>
    <m/>
    <s v="https://www.unica.it/unica/it/news_notizie_s1.page?contentId=NTZ121111"/>
    <s v="validated"/>
    <x v="0"/>
  </r>
  <r>
    <n v="200040"/>
    <s v="IPSO-200040"/>
    <s v="Payments to Madrid's buses"/>
    <s v="https://finance.yahoo.com/news/santander-brings-blockchain-payments-madrids-162918368.html?guccounter=1&amp;guce_referrer=aHR0cHM6Ly93d3cubW9iaWxlcGF5bWVudHN0b2RheS5jb20vbmV3cy9zYW50YW5kZXItZGVsaXZlcnMtYmxvY2tjaGFpbi1wYXltZW50cy10by1tYWRyaWQtcHVibGljLXRyYW5zc"/>
    <s v=" "/>
    <s v="In partnership with Banco Santander, blockchain certification company Vottun is developing an all-in-one system that unifies all of the city’s public transport under one app, driven by blockchain. The app enables users to register once in order to use all of the city’s public mobility services, including buses, taxis and electric vehicle charging. As well as offering a single onboarding and payment system, the app also promises to improve data security for users."/>
    <x v="3"/>
    <x v="22"/>
    <s v="ES"/>
    <s v="Municipal Transport Company of Madrid (EMT) "/>
    <x v="9"/>
    <x v="1"/>
    <x v="19"/>
    <x v="4"/>
    <x v="2"/>
    <s v=" "/>
    <x v="6"/>
    <x v="14"/>
    <x v="0"/>
    <x v="0"/>
    <m/>
    <m/>
    <m/>
    <m/>
    <m/>
    <m/>
    <m/>
    <m/>
    <m/>
    <m/>
    <x v="0"/>
    <x v="6"/>
    <x v="1"/>
    <s v="No"/>
    <s v="No"/>
    <s v="No"/>
    <s v="G2C"/>
    <m/>
    <m/>
    <s v="Smart city"/>
    <m/>
    <x v="0"/>
    <m/>
    <s v="Improved Public Service"/>
    <m/>
    <s v="x"/>
    <s v="x"/>
    <s v="x"/>
    <s v="x"/>
    <s v="Open Government Capabilities"/>
    <b v="0"/>
    <m/>
    <m/>
    <m/>
    <m/>
    <m/>
    <m/>
    <m/>
    <s v="Open government capabilities"/>
    <s v="x"/>
    <m/>
    <m/>
    <s v="https://finance.yahoo.com/news/santander-brings-blockchain-payments-madrids-162918368.html?guccounter=1&amp;guce_referrer=aHR0cHM6Ly93d3cubW9iaWxlcGF5bWVudHN0b2RheS5jb20vbmV3cy9zYW50YW5kZXItZGVsaXZlcnMtYmxvY2tjaGFpbi1wYXltZW50cy10by1tYWRyaWQtcHVibGljLXRyYW5zc"/>
    <s v="validated"/>
    <x v="0"/>
  </r>
  <r>
    <n v="200041"/>
    <s v="IPSO-200041"/>
    <s v="Enabling the transparent exchange of medical records"/>
    <s v="https://www.telegraph.co.uk/business/business-reporter/blockchain-trial-in-healthcare/"/>
    <s v=" "/>
    <s v="Medicalchain, a blockchain platform that enables the transparent exchange of medical records by patients and doctors, partnered with the London-based Groves Medical Group to Proof of Concept a blockchain programme in its four medical centres. The Proof of Concept allowed Medicalchain to gather feedback from doctors and patients that they will use to refine the programme before its global launch. Groves’ registered patients were be able to create a free wallet that will hold and manage access to their health records. Video consultations were also be available to patients, offering the flexibility to see their doctor at a time and place suited to their needs. The platform gives patients the option to pay for services using cryptocurrency, with users being incentivised to pay for telemedicine services with Medicalchain’s MedTokens. "/>
    <x v="3"/>
    <x v="10"/>
    <s v="UK"/>
    <s v="Groves Medical Group"/>
    <x v="3"/>
    <x v="4"/>
    <x v="18"/>
    <x v="4"/>
    <x v="1"/>
    <s v=" "/>
    <x v="6"/>
    <x v="14"/>
    <x v="0"/>
    <x v="0"/>
    <m/>
    <m/>
    <m/>
    <m/>
    <m/>
    <m/>
    <m/>
    <m/>
    <m/>
    <m/>
    <x v="0"/>
    <x v="15"/>
    <x v="1"/>
    <s v="No"/>
    <s v="No"/>
    <s v="No"/>
    <s v="G2C"/>
    <m/>
    <m/>
    <s v="Data access and reuse"/>
    <m/>
    <x v="0"/>
    <m/>
    <s v="Improved Public Service"/>
    <m/>
    <s v="x"/>
    <s v="x"/>
    <s v="x"/>
    <m/>
    <s v="Open Government Capabilities"/>
    <b v="0"/>
    <m/>
    <m/>
    <m/>
    <m/>
    <m/>
    <m/>
    <m/>
    <s v="Open government capabilities"/>
    <s v="x"/>
    <m/>
    <s v="x"/>
    <s v="https://www.telegraph.co.uk/business/business-reporter/blockchain-trial-in-healthcare/"/>
    <s v="validated"/>
    <x v="0"/>
  </r>
  <r>
    <n v="200042"/>
    <s v="IPSO-200042"/>
    <s v="Blockchain-based payment solutions"/>
    <s v="https://www.coindesk.com/markets/2018/02/20/regional-government-in-russia-to-test-blockchain-payments/"/>
    <s v=" "/>
    <s v="Vnesheconombank (VEB), the Russian state-owned development bank, made a deal with the regional government of Kaliningrad to Proof of Concept a new blockchain-based payment system. Technology can improve the quality of social services by increasing transparency and cutting costs."/>
    <x v="2"/>
    <x v="35"/>
    <s v="RU"/>
    <s v="The regional government of Kaliningrad "/>
    <x v="9"/>
    <x v="0"/>
    <x v="14"/>
    <x v="4"/>
    <x v="1"/>
    <s v=" "/>
    <x v="6"/>
    <x v="14"/>
    <x v="0"/>
    <x v="0"/>
    <m/>
    <m/>
    <m/>
    <m/>
    <m/>
    <m/>
    <m/>
    <m/>
    <m/>
    <m/>
    <x v="0"/>
    <x v="31"/>
    <x v="1"/>
    <s v="No"/>
    <s v="No"/>
    <s v="No"/>
    <s v="G2C"/>
    <m/>
    <m/>
    <s v="Virtual currencies"/>
    <m/>
    <x v="0"/>
    <m/>
    <s v="Improved Public Service"/>
    <m/>
    <s v="x"/>
    <s v="x"/>
    <s v="x"/>
    <m/>
    <s v="Open Government Capabilities"/>
    <b v="0"/>
    <m/>
    <m/>
    <m/>
    <m/>
    <m/>
    <m/>
    <m/>
    <s v="Open government capabilities"/>
    <s v="x"/>
    <m/>
    <m/>
    <s v="https://www.coindesk.com/markets/2018/02/20/regional-government-in-russia-to-test-blockchain-payments/"/>
    <s v="validated"/>
    <x v="0"/>
  </r>
  <r>
    <n v="200043"/>
    <s v="IPSO-200043"/>
    <s v="Validation of judicial expenses incurred during investigations"/>
    <s v="https://cointelegraph.com/news/french-cybercrime-division-uses-smart-contacts-on-tezos-blockchain?utm_source=Telegram&amp;utm_medium=social"/>
    <s v=" "/>
    <s v="The French Armies and Gendarmerie’s Information and Public Relations Center has validated judicial expenses incurred during investigations on the Tezos (XTZ) Blockchain. The Gendarmerie’s cybercrime division (C3N) used the system to buy cryptocurrency from Europol-allocated funds and cover its operational costs with those assets. Using a blockchain-based system reportedly simplifies administration and procedures, and ensures the ability to audit and traceability of funds. The smart contract that regulates the functioning of the system only interacts with authorized individuals and enables C3N to justify expenses without disclosing operational activities."/>
    <x v="0"/>
    <x v="11"/>
    <s v="FR"/>
    <s v="The Gendarmerie’s cybercrime division (C3N)"/>
    <x v="0"/>
    <x v="5"/>
    <x v="9"/>
    <x v="4"/>
    <x v="2"/>
    <s v=" "/>
    <x v="6"/>
    <x v="14"/>
    <x v="0"/>
    <x v="0"/>
    <m/>
    <m/>
    <m/>
    <m/>
    <m/>
    <m/>
    <m/>
    <m/>
    <m/>
    <m/>
    <x v="0"/>
    <x v="31"/>
    <x v="1"/>
    <s v="No"/>
    <s v="No"/>
    <s v="No"/>
    <s v="G2G"/>
    <m/>
    <m/>
    <s v="Virtual currencies"/>
    <m/>
    <x v="0"/>
    <m/>
    <b v="0"/>
    <m/>
    <m/>
    <m/>
    <m/>
    <m/>
    <s v="Improved Administration Efficency"/>
    <s v="Improved Administrative Efficiency"/>
    <m/>
    <m/>
    <s v="x"/>
    <s v="x"/>
    <s v="x"/>
    <s v="x"/>
    <s v="x"/>
    <s v="Open government capabilities"/>
    <s v="x"/>
    <m/>
    <m/>
    <s v="https://cointelegraph.com/news/french-cybercrime-division-uses-smart-contacts-on-tezos-blockchain?utm_source=Telegram&amp;utm_medium=social"/>
    <s v="validated"/>
    <x v="0"/>
  </r>
  <r>
    <n v="200044"/>
    <s v="IPSO-200044"/>
    <s v="Blockchain-Based Training Certificates"/>
    <s v="https://cointelegraph.com/news/bavarian-government-to-issue-blockchain-based-training-certificates"/>
    <s v=" "/>
    <s v="The Chamber of Industry and Commerce of Munich and Upper Bavaria, Germany, issued its first blockchain-enabled training certificates in cooperation with the Digital Ministry. The Digital Ministry created a web application that enables companies to verify the authenticity of certificates using blockchain-based hash values. Applicants can send the key with a PDF file to the companies, after which a file upload of the key on the web application purportedly allows immediate verification."/>
    <x v="2"/>
    <x v="1"/>
    <s v="DE"/>
    <s v="The Chamber of Industry and Commerce of Munich and Upper Bavaria"/>
    <x v="9"/>
    <x v="9"/>
    <x v="29"/>
    <x v="4"/>
    <x v="2"/>
    <s v=" "/>
    <x v="6"/>
    <x v="14"/>
    <x v="0"/>
    <x v="0"/>
    <m/>
    <m/>
    <m/>
    <m/>
    <m/>
    <m/>
    <m/>
    <m/>
    <m/>
    <m/>
    <x v="3"/>
    <x v="21"/>
    <x v="1"/>
    <s v="No"/>
    <s v="No"/>
    <s v="No"/>
    <s v="G2B"/>
    <m/>
    <m/>
    <s v="Process digitalisation"/>
    <m/>
    <x v="0"/>
    <m/>
    <s v="Improved Public Service"/>
    <m/>
    <s v="x"/>
    <s v="x"/>
    <s v="x"/>
    <m/>
    <b v="0"/>
    <b v="0"/>
    <m/>
    <m/>
    <m/>
    <m/>
    <m/>
    <m/>
    <m/>
    <b v="0"/>
    <m/>
    <m/>
    <m/>
    <s v="https://cointelegraph.com/news/bavarian-government-to-issue-blockchain-based-training-certificates"/>
    <s v="validated"/>
    <x v="0"/>
  </r>
  <r>
    <n v="200045"/>
    <s v="IPSO-200045"/>
    <s v="Copyright Management"/>
    <s v="https://cointelegraph.com/news/italian-copyright-authority-and-algorand-develop-blockchain-ecosystem-for-copyright-management"/>
    <s v=" "/>
    <s v="The Italian Society of Authors and Publishers (SIAE) has teamed up with Algorand to develop a new ecosystem for copyright management, based on Algorand’s recently launched blockchain platform. Algorand uses a pure Proof-of-Stake (PoS) protocol that guarantees decentralization, scalability and security, making it particularly suitable for handling the swarm of metadata and transactions necessary in copyright management. Both Algorand and SIAE are confident that in the near future, blockchain technology will become the cornerstone of the industry. "/>
    <x v="0"/>
    <x v="12"/>
    <s v="IT"/>
    <s v="The Italian Society of Authors and Publishers (SIAE)"/>
    <x v="0"/>
    <x v="3"/>
    <x v="12"/>
    <x v="4"/>
    <x v="2"/>
    <s v=" "/>
    <x v="6"/>
    <x v="14"/>
    <x v="0"/>
    <x v="0"/>
    <m/>
    <m/>
    <m/>
    <m/>
    <m/>
    <m/>
    <m/>
    <m/>
    <m/>
    <m/>
    <x v="5"/>
    <x v="17"/>
    <x v="1"/>
    <s v="No"/>
    <s v="No"/>
    <s v="No"/>
    <s v="G2B"/>
    <m/>
    <m/>
    <s v="Reward systems"/>
    <m/>
    <x v="0"/>
    <m/>
    <s v="Improved Public Service"/>
    <m/>
    <s v="x"/>
    <s v="x"/>
    <s v="x"/>
    <m/>
    <s v="Open Government Capabilities"/>
    <b v="0"/>
    <m/>
    <m/>
    <m/>
    <m/>
    <m/>
    <m/>
    <m/>
    <s v="Open government capabilities"/>
    <s v="x"/>
    <m/>
    <m/>
    <s v="https://cointelegraph.com/news/italian-copyright-authority-and-algorand-develop-blockchain-ecosystem-for-copyright-management"/>
    <s v="validated"/>
    <x v="0"/>
  </r>
  <r>
    <n v="200046"/>
    <s v="IPSO-200046"/>
    <s v="Finding Waste Heat Spots"/>
    <s v="https://cointelegraph.com/news/austrian-government-backed-project-will-use-blockchain-to-find-waste-heat-spots"/>
    <s v=" "/>
    <s v="The Austrian government is backing a project in the cities of Vienna and Graz that would let citizens submit data about industrial waste heat spots for district heating, receiving tokens as reward. The project, called HotCity’s, is a proof-of-concept that involves creating a gamification system to crowdsource hotspots around the city and channel them to provide public heating. Vienna hosts one of Europe’s largest district heating networks, which provides hot water through centralized heating lines in the city. One of the benefits of such a system is the ability to use waste heat from industrial processes to provide consumers with energy. This has an obvious impact on energy efficiency and CO2 emissions."/>
    <x v="0"/>
    <x v="0"/>
    <s v="AT"/>
    <s v="Austrian Federal Ministry for Climate Action, Environment, Energy, Mobility, Innovation, and Technology"/>
    <x v="0"/>
    <x v="2"/>
    <x v="10"/>
    <x v="4"/>
    <x v="0"/>
    <s v=" "/>
    <x v="6"/>
    <x v="14"/>
    <x v="0"/>
    <x v="0"/>
    <m/>
    <m/>
    <m/>
    <m/>
    <m/>
    <m/>
    <m/>
    <m/>
    <m/>
    <m/>
    <x v="0"/>
    <x v="31"/>
    <x v="1"/>
    <s v="No"/>
    <s v="No"/>
    <s v="No"/>
    <s v="G2C"/>
    <m/>
    <m/>
    <s v="Reward systems"/>
    <m/>
    <x v="0"/>
    <m/>
    <s v="Improved Public Service"/>
    <m/>
    <s v="x"/>
    <s v="x"/>
    <s v="x"/>
    <m/>
    <s v="Open Government Capabilities"/>
    <b v="0"/>
    <m/>
    <m/>
    <m/>
    <m/>
    <m/>
    <m/>
    <m/>
    <s v="Open government capabilities"/>
    <s v="x"/>
    <m/>
    <m/>
    <s v="https://cointelegraph.com/news/austrian-government-backed-project-will-use-blockchain-to-find-waste-heat-spots"/>
    <s v="validated"/>
    <x v="0"/>
  </r>
  <r>
    <n v="200047"/>
    <s v="IPSO-200047"/>
    <s v="Health Certificates To Address Lockdowns"/>
    <s v="https://www.the-blockchain.com/2020/05/05/covid-19-swiss-company-Proof of Concepting-blockchain-based-health-certificates-to-address-lockdowns/"/>
    <s v=" "/>
    <s v="The project, called Health n Go sprouted from a blockchain-driven ticketing company called TIXnGO,  who repurposed their existing blockchain-based technology to create Health n Go Health n Go is capable of securely distributing health certificates at scale and in line with government and corporate needs in managing the pandemic. Health n Go is designed to safely deliver digital health certificates from a trusted authority such as a doctor or health organisation. Each time a health certificate is issued in the platform, a unique, encrypted and completely traceable identity is attached to it. Individuals can keep their health certificates on a specific wallet on their smartphone, which can be shown on request and the QR code read by a scanner."/>
    <x v="0"/>
    <x v="27"/>
    <s v="CH"/>
    <s v="TIXnGO"/>
    <x v="3"/>
    <x v="4"/>
    <x v="13"/>
    <x v="4"/>
    <x v="0"/>
    <s v=" "/>
    <x v="6"/>
    <x v="14"/>
    <x v="0"/>
    <x v="0"/>
    <m/>
    <m/>
    <m/>
    <m/>
    <m/>
    <m/>
    <m/>
    <m/>
    <m/>
    <m/>
    <x v="3"/>
    <x v="21"/>
    <x v="1"/>
    <s v="No"/>
    <s v="No"/>
    <s v="No"/>
    <s v="G2C"/>
    <m/>
    <m/>
    <s v="Process digitalisation"/>
    <m/>
    <x v="0"/>
    <m/>
    <s v="Improved Public Service"/>
    <m/>
    <s v="x"/>
    <s v="x"/>
    <s v="x"/>
    <s v="x"/>
    <s v="Open Government Capabilities"/>
    <b v="0"/>
    <m/>
    <m/>
    <m/>
    <m/>
    <m/>
    <m/>
    <m/>
    <s v="Open government capabilities"/>
    <s v="x"/>
    <m/>
    <m/>
    <s v="https://www.the-blockchain.com/2020/05/05/covid-19-swiss-company-Proof of Concepting-blockchain-based-health-certificates-to-address-lockdowns/"/>
    <s v="validated"/>
    <x v="0"/>
  </r>
  <r>
    <n v="200048"/>
    <s v="IPSO-200048"/>
    <s v="Medical Data Management"/>
    <s v="https://cointelegraph.com/news/cyprus-hospital-to-deploy-dlt-based-medical-data-management"/>
    <s v=" "/>
    <s v="VeChain co-developed a blockchain-based medical data management platform in partnership with digital healthcare solution firm I-Dante. The platform, dubbed “The E-NewHealthLife”, is being deployed at the Mediterranean Hospital of Cyprus. The first phase of the platform’s rollout will see it used in the emergency department of the Cyprus hospital, allowing patients to identify themselves, check waiting lists, and autonomously manage their medical records from their mobile phone."/>
    <x v="0"/>
    <x v="6"/>
    <s v="CY"/>
    <s v="VeChain"/>
    <x v="3"/>
    <x v="4"/>
    <x v="13"/>
    <x v="3"/>
    <x v="0"/>
    <s v=" "/>
    <x v="6"/>
    <x v="14"/>
    <x v="0"/>
    <x v="0"/>
    <m/>
    <m/>
    <m/>
    <m/>
    <m/>
    <m/>
    <m/>
    <m/>
    <m/>
    <m/>
    <x v="0"/>
    <x v="15"/>
    <x v="1"/>
    <s v="No"/>
    <s v="No"/>
    <s v="No"/>
    <s v="G2C"/>
    <m/>
    <m/>
    <s v="Process digitalisation"/>
    <m/>
    <x v="0"/>
    <m/>
    <s v="Improved Public Service"/>
    <m/>
    <s v="x"/>
    <s v="x"/>
    <s v="x"/>
    <s v="x"/>
    <s v="Open Government Capabilities"/>
    <b v="0"/>
    <m/>
    <m/>
    <m/>
    <m/>
    <m/>
    <m/>
    <m/>
    <s v="Open government capabilities"/>
    <s v="x"/>
    <m/>
    <m/>
    <s v="https://cointelegraph.com/news/cyprus-hospital-to-deploy-dlt-based-medical-data-management"/>
    <s v="validated"/>
    <x v="0"/>
  </r>
  <r>
    <n v="200049"/>
    <s v="IPSO-200049"/>
    <s v="Tax Payments"/>
    <s v="https://cointelegraph.com/news/city-of-zermatt-switzerland-now-accepts-tax-payments-in-bitcoin"/>
    <s v=" "/>
    <s v="The municipality of Zermatt is the second location in Switzerland where taxpayers are officially allowed to pay their taxes in Bitcoin. In order to unlock the new tax payment option, the authorities of the Zermatt have partnered with Switzerland’s major crypto financial services company Bitcoin Suisse being now able to convert taxpayers’ Bitcoin into Swiss francs through Bitcoin Suisse which then transfers the amount in fiat currency to the municipality’s bank account. The new tax payment option aims to meet increased demand for Bitcoin-based tax payments."/>
    <x v="3"/>
    <x v="27"/>
    <s v="CH"/>
    <s v="The city council of Zermatt "/>
    <x v="4"/>
    <x v="1"/>
    <x v="57"/>
    <x v="5"/>
    <x v="0"/>
    <s v=" "/>
    <x v="6"/>
    <x v="14"/>
    <x v="0"/>
    <x v="0"/>
    <m/>
    <m/>
    <m/>
    <m/>
    <m/>
    <m/>
    <m/>
    <m/>
    <m/>
    <m/>
    <x v="0"/>
    <x v="31"/>
    <x v="1"/>
    <s v="No"/>
    <s v="No"/>
    <s v="No"/>
    <s v="G2C"/>
    <m/>
    <m/>
    <s v="Virtual currencies"/>
    <m/>
    <x v="0"/>
    <m/>
    <s v="Improved Public Service"/>
    <m/>
    <s v="x"/>
    <s v="x"/>
    <s v="x"/>
    <m/>
    <b v="0"/>
    <b v="0"/>
    <m/>
    <m/>
    <m/>
    <m/>
    <m/>
    <m/>
    <m/>
    <b v="0"/>
    <m/>
    <m/>
    <m/>
    <s v="https://cointelegraph.com/news/city-of-zermatt-switzerland-now-accepts-tax-payments-in-bitcoin"/>
    <s v="validated"/>
    <x v="0"/>
  </r>
  <r>
    <n v="200050"/>
    <s v="IPSO-200050"/>
    <s v="Blockchain-based union card"/>
    <s v="https://en.cryptonomist.ch/2020/02/21/trade-unions-blockchain-card-italy/"/>
    <s v=" "/>
    <s v="The Italian trade union Fim Cisl is testing a blockchain-based union card. It is a tokenized digital card, manageable through apps and transactions via wallets, based on the Ethereum blockchain. Its objective is to guarantee the univocal subscription of the Fim Cisl trade union card, in order to avoid any attempt to attack privacy and personal data tampering. This allows keeping track of the number of members in a certified way and to have a useful foundation to open a direct and continuous dialogue between union and members, to share announcements, information and new services in a safe and certified way. "/>
    <x v="0"/>
    <x v="12"/>
    <s v="IT"/>
    <s v="Fim Cisl"/>
    <x v="6"/>
    <x v="0"/>
    <x v="6"/>
    <x v="4"/>
    <x v="0"/>
    <s v=" "/>
    <x v="6"/>
    <x v="14"/>
    <x v="0"/>
    <x v="0"/>
    <m/>
    <m/>
    <m/>
    <m/>
    <m/>
    <m/>
    <m/>
    <m/>
    <m/>
    <m/>
    <x v="3"/>
    <x v="21"/>
    <x v="1"/>
    <s v="No"/>
    <s v="No"/>
    <s v="No"/>
    <s v="G2G"/>
    <m/>
    <m/>
    <s v="Process digitalisation"/>
    <m/>
    <x v="0"/>
    <m/>
    <b v="0"/>
    <m/>
    <m/>
    <m/>
    <m/>
    <m/>
    <s v="Improved Administration Efficency"/>
    <s v="Improved Administrative Efficiency"/>
    <m/>
    <s v="x"/>
    <s v="x"/>
    <s v="x"/>
    <m/>
    <s v="x"/>
    <s v="x"/>
    <s v="Open government capabilities"/>
    <s v="x"/>
    <m/>
    <m/>
    <s v="https://en.cryptonomist.ch/2020/02/21/trade-unions-blockchain-card-italy/"/>
    <s v="validated"/>
    <x v="0"/>
  </r>
  <r>
    <n v="200051"/>
    <s v="IPSO-200051"/>
    <s v="Traceability of meat and milk"/>
    <s v="https://startupitalia.eu/65172-20200210-agroalimentare-la-lombardia-lancia-la-sua-blockchain"/>
    <s v=" "/>
    <s v="Lombardy Region launched its own blockchain for the traceability of agri-food products in order to meet the needs of consumers and offer a new communication tool to companies. Consumers who find meat and milk products in supermarkets can trace the history of the package simply by scanning the QRcode printed on the label. This way they can have access to information pages containing public administration and companies data. For example, for a liter of milk it will be possible to know the results of the inspections of the regional health inspectors at the farms (use of drugs, health of the animals, hygiene of the structures, etc.) and at the processing plants. Not to mention the controls of third-party companies regarding, for example, animal welfare."/>
    <x v="2"/>
    <x v="12"/>
    <s v="IT"/>
    <s v="Regione Lombardia per la trasformazione digitale"/>
    <x v="9"/>
    <x v="3"/>
    <x v="6"/>
    <x v="4"/>
    <x v="0"/>
    <s v=" "/>
    <x v="6"/>
    <x v="14"/>
    <x v="0"/>
    <x v="0"/>
    <m/>
    <m/>
    <m/>
    <m/>
    <m/>
    <m/>
    <m/>
    <m/>
    <m/>
    <m/>
    <x v="0"/>
    <x v="20"/>
    <x v="1"/>
    <s v="No"/>
    <s v="No"/>
    <s v="No"/>
    <s v="G2C"/>
    <m/>
    <m/>
    <s v="Tracking of goods, supply chain, iot"/>
    <m/>
    <x v="0"/>
    <m/>
    <s v="Improved Public Service"/>
    <m/>
    <s v="x"/>
    <s v="x"/>
    <s v="x"/>
    <m/>
    <s v="Open Government Capabilities"/>
    <b v="0"/>
    <m/>
    <m/>
    <m/>
    <m/>
    <m/>
    <m/>
    <m/>
    <s v="Open government capabilities"/>
    <s v="x"/>
    <m/>
    <m/>
    <s v="https://startupitalia.eu/65172-20200210-agroalimentare-la-lombardia-lancia-la-sua-blockchain"/>
    <s v="validated"/>
    <x v="0"/>
  </r>
  <r>
    <n v="200052"/>
    <s v="IPSO-200052"/>
    <s v="Digital baccalaureate diplomas"/>
    <s v="https://www.blockchain4innovation.it/esperti/nascono-i-primi-diplomi-di-maturita-digitali-certificati-dalla-tecnologia-blockchain/"/>
    <s v=" "/>
    <s v="This project is an initiative Villa Flaminia international high schools in collaboration with EY, and consists in the expedition of digital baccalaureate diplomas certified by blockchain technology, the diplomas are made on the Ethereum public platform. With this solution, the tracking of the entire training process of the student can be notarized and shared with all those who may need it, also in relation to the courses and subjects followed."/>
    <x v="3"/>
    <x v="12"/>
    <s v="IT"/>
    <s v="Villa Flaminia international high schools"/>
    <x v="2"/>
    <x v="9"/>
    <x v="43"/>
    <x v="4"/>
    <x v="0"/>
    <s v=" "/>
    <x v="6"/>
    <x v="14"/>
    <x v="0"/>
    <x v="0"/>
    <m/>
    <m/>
    <m/>
    <m/>
    <m/>
    <m/>
    <m/>
    <m/>
    <m/>
    <m/>
    <x v="3"/>
    <x v="21"/>
    <x v="1"/>
    <s v="No"/>
    <s v="No"/>
    <s v="No"/>
    <s v="G2C"/>
    <m/>
    <m/>
    <s v="Skill assessment"/>
    <m/>
    <x v="0"/>
    <m/>
    <s v="Improved Public Service"/>
    <m/>
    <s v="x"/>
    <s v="x"/>
    <s v="x"/>
    <m/>
    <b v="0"/>
    <b v="0"/>
    <m/>
    <m/>
    <m/>
    <m/>
    <m/>
    <m/>
    <m/>
    <b v="0"/>
    <m/>
    <m/>
    <m/>
    <s v="https://www.blockchain4innovation.it/esperti/nascono-i-primi-diplomi-di-maturita-digitali-certificati-dalla-tecnologia-blockchain/"/>
    <s v="validated"/>
    <x v="0"/>
  </r>
  <r>
    <n v="200053"/>
    <s v="IPSO-200053"/>
    <s v="Kickstarting the Financial Lives of Refugees"/>
    <s v="https://www.technologyreview.com/2017/09/05/149330/how-blockchain-is-kickstarting-the-financial-lives-of-refugees/"/>
    <s v=" "/>
    <s v="For two years the Finnish Immigration Service has been giving asylum seekers who don’t have bank accounts prepaid Mastercards instead of the traditional cash disbursements, and today the program has several thousand active cardholders. Developed by the Helsinki-based startup MONI, the card is also linked to a unique digital identity stored on a blockchain. This technology helps unbanked asylum seekers advance because what is typically keeping them from getting bank accounts and jobs is that they are missing a form of strongly authenticated identity. MONI’s technology uses one of a number of public blockchains as the means of transferring value—but in a way that to the users seems like using a debit card. A cardholder can pay for things at Mastercard terminals, or enter a number into a Web form to make payments online. MONI takes care of the cryptographic handshake necessary to execute the digital currency transaction as well as the conversion from digital currency back to fiat currency."/>
    <x v="0"/>
    <x v="7"/>
    <s v="FI"/>
    <s v="The Finnish Immigration Service"/>
    <x v="0"/>
    <x v="0"/>
    <x v="14"/>
    <x v="5"/>
    <x v="5"/>
    <s v=" "/>
    <x v="6"/>
    <x v="14"/>
    <x v="0"/>
    <x v="0"/>
    <m/>
    <m/>
    <m/>
    <m/>
    <m/>
    <m/>
    <m/>
    <m/>
    <m/>
    <m/>
    <x v="0"/>
    <x v="31"/>
    <x v="1"/>
    <s v="No"/>
    <s v="No"/>
    <s v="No"/>
    <s v="G2C"/>
    <m/>
    <m/>
    <s v="Virtual currencies"/>
    <m/>
    <x v="0"/>
    <m/>
    <s v="Improved Public Service"/>
    <m/>
    <s v="x"/>
    <s v="x"/>
    <s v="x"/>
    <s v="x"/>
    <s v="Open Government Capabilities"/>
    <b v="0"/>
    <m/>
    <m/>
    <m/>
    <m/>
    <m/>
    <m/>
    <m/>
    <s v="Open government capabilities"/>
    <s v="x"/>
    <m/>
    <m/>
    <s v="https://www.technologyreview.com/2017/09/05/149330/how-blockchain-is-kickstarting-the-financial-lives-of-refugees/"/>
    <s v="validated"/>
    <x v="0"/>
  </r>
  <r>
    <n v="200054"/>
    <s v="IPSO-200054"/>
    <s v="Online services for managing personnel salary accounts"/>
    <s v="http://www.sunfishproject.eu/sunfish/use-cases/"/>
    <s v="info@sunfishproject.eu"/>
    <s v="This use case is part of the EU H2020 project Sunfish, this project has developed and integrated software enabling secure cloud federation as required by the Public Sector. This use case is a demonstrator for the SUNFISH platform so as to enable the processing of sensitive data and personally identifiable information hosted in the cloud and shared between the Italian Ministry of Economy and Finance (MEF) and the Ministry of Interior (MIN). It demonstrates the capability of sharing resources from different private clouds, boosting the efficiency in the utilization of both infrastructures and of the overall process. For this, it was used a Federation-as-a-Service platform and a blockchain-empowered Service Ledger infrastructure."/>
    <x v="0"/>
    <x v="12"/>
    <s v="IT"/>
    <s v="The Italian Ministry of Economy and Finance (MEF)"/>
    <x v="0"/>
    <x v="1"/>
    <x v="58"/>
    <x v="4"/>
    <x v="1"/>
    <s v=" "/>
    <x v="6"/>
    <x v="14"/>
    <x v="0"/>
    <x v="0"/>
    <m/>
    <m/>
    <m/>
    <m/>
    <m/>
    <m/>
    <m/>
    <m/>
    <m/>
    <m/>
    <x v="1"/>
    <x v="24"/>
    <x v="1"/>
    <s v="No"/>
    <s v="No"/>
    <s v="No"/>
    <s v="G2G"/>
    <m/>
    <m/>
    <s v="Disintermediation and decentralised networks"/>
    <m/>
    <x v="0"/>
    <m/>
    <b v="0"/>
    <m/>
    <m/>
    <m/>
    <m/>
    <m/>
    <s v="Improved Administration Efficency"/>
    <s v="Improved Administrative Efficiency"/>
    <m/>
    <s v="x"/>
    <s v="x"/>
    <s v="x"/>
    <s v="x"/>
    <s v="x"/>
    <s v="x"/>
    <s v="Open government capabilities"/>
    <s v="x"/>
    <m/>
    <m/>
    <s v="http://www.sunfishproject.eu/sunfish/use-cases/"/>
    <s v="validated"/>
    <x v="0"/>
  </r>
  <r>
    <n v="200055"/>
    <s v="IPSO-200055"/>
    <s v="Use of Public Cloud PaaS to host SaaS and/or to integrate with commercial SaaS solutions"/>
    <s v="http://www.sunfishproject.eu/sunfish/use-cases/"/>
    <s v="info@sunfishproject.eu"/>
    <s v="This use case is part of the EU H2020 project Sunfish, this project has developed and integrated software enabling secure cloud federation as required by the Public Sector. The Maltese Ministry for Finance has been leading the innovation of the Country’s Public Sector with the goal of easing citizens’ interaction with the Government. The Taxation Department requires taxpayers, employers, banks and SMEs, to submit information to the Office of the Commissioner for Revenue. This use case enables the use of public cloud Platform-as-a-Service (PaaS) offerings to deploy applications which collect data from the taxpayers and performs required calculations and validations while ensuring compliance with the secrecy, privacy and data protection legislations and regulations. It also allows for the use of federated systems between the MFIN application on the public cloud PaaS and other commercial SaaS solutions providing services such as payroll etc."/>
    <x v="0"/>
    <x v="21"/>
    <s v="MT"/>
    <s v="Ministry of Finance of Malta (MFIN)"/>
    <x v="0"/>
    <x v="1"/>
    <x v="57"/>
    <x v="4"/>
    <x v="1"/>
    <s v=" "/>
    <x v="6"/>
    <x v="14"/>
    <x v="0"/>
    <x v="0"/>
    <m/>
    <m/>
    <m/>
    <m/>
    <m/>
    <m/>
    <m/>
    <m/>
    <m/>
    <m/>
    <x v="0"/>
    <x v="15"/>
    <x v="1"/>
    <s v="No"/>
    <s v="No"/>
    <s v="No"/>
    <s v="G2C"/>
    <m/>
    <m/>
    <s v="Process digitalisation"/>
    <m/>
    <x v="0"/>
    <m/>
    <s v="Improved Public Service"/>
    <m/>
    <s v="x"/>
    <s v="x"/>
    <s v="x"/>
    <m/>
    <s v="Open Government Capabilities"/>
    <b v="0"/>
    <m/>
    <m/>
    <m/>
    <m/>
    <m/>
    <m/>
    <m/>
    <s v="Open government capabilities"/>
    <s v="x"/>
    <m/>
    <m/>
    <s v="http://www.sunfishproject.eu/sunfish/use-cases/"/>
    <s v="validated"/>
    <x v="0"/>
  </r>
  <r>
    <n v="200056"/>
    <s v="IPSO-200056"/>
    <s v="Organised Crime Unit: Secure Cloud Storage for Data"/>
    <s v="http://www.sunfishproject.eu/sunfish/use-cases/"/>
    <s v="info@sunfishproject.eu"/>
    <s v="This use case is part of the EU H2020 project Sunfish, this project has developed and integrated software enabling secure cloud federation as required by the Public Sector. South East Regional Cyber Crime Unit (SEROCU) is one of the nine Regional Cyber Crime Unit (ROCU) operating across the UK. Besides its regional role, it collaborates on a national level with major crime units, all ROCUs and the National Cyber Crime Unit, to prosecute offenders based in Europe and beyond. The storage of such data must be localised on the Unit’s premises but at the same time, each unit must ensure access, in a regulated manner and with different levels of accessibility, to all other ROCUs while investigations are in process. Sunfish Platform offers a state-of-the-art Secure Multiparty Computation service, based on advanced cryptography techniques, which ensures that a functionality can be carried out on privacy sensitive data without leaking any private bit.  This Proof of Concept is a proof-of-concept and a first-time application to cyber-crime evidences of privacy-preserving cross-Cloud searchable data."/>
    <x v="0"/>
    <x v="10"/>
    <s v="UK"/>
    <s v="South East Regional Cyber Crime Unit (SEROCU)"/>
    <x v="9"/>
    <x v="5"/>
    <x v="9"/>
    <x v="4"/>
    <x v="1"/>
    <s v=" "/>
    <x v="6"/>
    <x v="14"/>
    <x v="0"/>
    <x v="0"/>
    <m/>
    <m/>
    <m/>
    <m/>
    <m/>
    <m/>
    <m/>
    <m/>
    <m/>
    <m/>
    <x v="0"/>
    <x v="15"/>
    <x v="1"/>
    <s v="No"/>
    <s v="No"/>
    <s v="No"/>
    <s v="G2G"/>
    <m/>
    <m/>
    <s v="Data access and reuse"/>
    <m/>
    <x v="0"/>
    <m/>
    <b v="0"/>
    <m/>
    <m/>
    <m/>
    <m/>
    <m/>
    <s v="Improved Administration Efficency"/>
    <s v="Improved Administrative Efficiency"/>
    <s v="x"/>
    <s v="x"/>
    <s v="x"/>
    <s v="x"/>
    <s v="x"/>
    <m/>
    <m/>
    <s v="Open government capabilities"/>
    <s v="x"/>
    <m/>
    <m/>
    <s v="http://www.sunfishproject.eu/sunfish/use-cases/"/>
    <s v="validated"/>
    <x v="0"/>
  </r>
  <r>
    <n v="200057"/>
    <s v="IPSO-200057"/>
    <s v="E-Voting for Political Party primary elections"/>
    <s v="https://cointelegraph.com/news/ruling-russian-political-party-launches-blockchain-based-e-voting"/>
    <s v=" "/>
    <s v="United Russia launched an updated website for its primaries with the added function of e-voting, the vote counting process was implemented using blockchain technology. Only citizens who had completed the authorization process on the web portal providing electronic state services could participate in and vote. The e-voting system was purportedly developed to improve election transparency and eliminate intermediates in the electoral process."/>
    <x v="0"/>
    <x v="35"/>
    <s v="RU"/>
    <s v="United Russia"/>
    <x v="0"/>
    <x v="1"/>
    <x v="57"/>
    <x v="4"/>
    <x v="2"/>
    <s v=" "/>
    <x v="6"/>
    <x v="14"/>
    <x v="0"/>
    <x v="0"/>
    <m/>
    <m/>
    <m/>
    <m/>
    <m/>
    <m/>
    <m/>
    <m/>
    <m/>
    <m/>
    <x v="0"/>
    <x v="25"/>
    <x v="1"/>
    <s v="No"/>
    <s v="No"/>
    <s v="No"/>
    <s v="G2G"/>
    <m/>
    <m/>
    <s v="Governance and voting"/>
    <m/>
    <x v="0"/>
    <m/>
    <b v="0"/>
    <m/>
    <m/>
    <m/>
    <m/>
    <m/>
    <s v="Improved Administration Efficency"/>
    <s v="Improved Administrative Efficiency"/>
    <m/>
    <s v="x"/>
    <s v="x"/>
    <s v="x"/>
    <m/>
    <s v="x"/>
    <s v="x"/>
    <s v="Open government capabilities"/>
    <s v="x"/>
    <m/>
    <m/>
    <s v="https://cointelegraph.com/news/ruling-russian-political-party-launches-blockchain-based-e-voting"/>
    <s v="validated"/>
    <x v="0"/>
  </r>
  <r>
    <n v="200058"/>
    <s v="IPSO-200058"/>
    <s v="Corporate Registry in commercial court"/>
    <s v="https://cointelegraph.com/news/french-court-clerks-to-use-ibm-blockchain-platform-for-corporate-registry"/>
    <s v=" "/>
    <s v="French commercial court clerks uses a blockchain-based platform to record changes in companies’ legal status within the country. The blockchain network was jointly developed by IBM and the National Council of Clerks (NCC). The blockchain platform is built on the Hyperledger Fabric framework and aims to increase transparency and efficiency in legal transactions associated with the lifecycle of companies in the registry. Specifically, the solution will be used to record and share data related to the exchanges of regulatory information related to companies' difficulties, as well as the changes of status of the company registered on the French territory. That includes such data as change of corporate name, registration court office, establishment of branch offices, and business dissolution. In a Proof of Concept, NCC reportedly managed to shorten the time needed to update the registry from several days to a single day. "/>
    <x v="0"/>
    <x v="11"/>
    <s v="FR"/>
    <s v="National Council of Clerks (NCC)"/>
    <x v="0"/>
    <x v="1"/>
    <x v="22"/>
    <x v="4"/>
    <x v="2"/>
    <s v=" "/>
    <x v="6"/>
    <x v="14"/>
    <x v="0"/>
    <x v="0"/>
    <m/>
    <m/>
    <m/>
    <m/>
    <m/>
    <m/>
    <m/>
    <m/>
    <m/>
    <m/>
    <x v="3"/>
    <x v="22"/>
    <x v="1"/>
    <s v="No"/>
    <s v="No"/>
    <s v="No"/>
    <s v="G2B"/>
    <m/>
    <m/>
    <s v="Process digitalisation"/>
    <m/>
    <x v="0"/>
    <m/>
    <s v="Improved Public Service"/>
    <m/>
    <s v="x"/>
    <s v="x"/>
    <s v="x"/>
    <s v="x"/>
    <s v="Open Government Capabilities"/>
    <b v="0"/>
    <m/>
    <m/>
    <m/>
    <m/>
    <m/>
    <m/>
    <m/>
    <s v="Open government capabilities"/>
    <s v="x"/>
    <m/>
    <m/>
    <s v="https://cointelegraph.com/news/french-court-clerks-to-use-ibm-blockchain-platform-for-corporate-registry"/>
    <s v="validated"/>
    <x v="0"/>
  </r>
  <r>
    <n v="200059"/>
    <s v="IPSO-200059"/>
    <s v="Verifiable and tamper-proof university degree"/>
    <s v="https://www.corrierecomunicazioni.it/digital-economy/certificazioni-di-laurea-4-0-con-la-bockchain/"/>
    <s v=" "/>
    <s v="This initiative of Link Campus University allow students to easily obtain a verifiable and tamper-proof version of their degree. A certification that can be shared with employers, schools, family and friends in a simple and intuitive way. One of the main reasons why this tool was introduced is to allow students to be the &quot;curators&quot; of their own data, allowing information to be shared with whomever they choose. The other reason concerns personal continuing education. The system now introduced for degrees can be extended to take into account the different awards in a person's work and study career, creating an environment of continuously evolving training credentials, modular and adaptable to individual needs and skills. "/>
    <x v="3"/>
    <x v="12"/>
    <s v="IT"/>
    <s v="Link Campus University"/>
    <x v="2"/>
    <x v="9"/>
    <x v="27"/>
    <x v="5"/>
    <x v="2"/>
    <s v=" "/>
    <x v="6"/>
    <x v="14"/>
    <x v="0"/>
    <x v="0"/>
    <m/>
    <m/>
    <m/>
    <m/>
    <m/>
    <m/>
    <m/>
    <m/>
    <m/>
    <m/>
    <x v="3"/>
    <x v="21"/>
    <x v="1"/>
    <s v="No"/>
    <s v="No"/>
    <s v="No"/>
    <s v="G2C"/>
    <m/>
    <m/>
    <s v="Process digitalisation"/>
    <m/>
    <x v="0"/>
    <m/>
    <s v="Improved Public Service"/>
    <m/>
    <s v="x"/>
    <s v="x"/>
    <s v="x"/>
    <m/>
    <s v="Open Government Capabilities"/>
    <b v="0"/>
    <m/>
    <m/>
    <m/>
    <m/>
    <m/>
    <m/>
    <m/>
    <s v="Open government capabilities"/>
    <s v="x"/>
    <m/>
    <m/>
    <s v="https://www.corrierecomunicazioni.it/digital-economy/certificazioni-di-laurea-4-0-con-la-bockchain/"/>
    <s v="validated"/>
    <x v="0"/>
  </r>
  <r>
    <n v="200060"/>
    <s v="IPSO-200060"/>
    <s v="Smart Working"/>
    <s v="https://www.blockchain4innovation.it/mercati/legal/smart-contract/un-poc-per-sfruttare-la-blockchain-al-servizio-dello-smart-working/"/>
    <s v=" "/>
    <s v="This is a Proof of Concept project of Smart Working in the Municipality of Bari (Italy) and aims to experiment with the blockchain in the management of the organizational methods of work in the municipal administration. The project involves the development of a prototype based on Blockchain technology and the involvement of some employees of the municipality who will be part of the test, carrying out part of their activity in an &quot;agile&quot; mode. The initiative is part of the H2020 CITADEL project, Empowering Citizens to Transform European Public Administrations."/>
    <x v="3"/>
    <x v="12"/>
    <s v="IT"/>
    <s v="Municipality of Bari "/>
    <x v="0"/>
    <x v="1"/>
    <x v="2"/>
    <x v="4"/>
    <x v="2"/>
    <s v=" "/>
    <x v="6"/>
    <x v="14"/>
    <x v="0"/>
    <x v="0"/>
    <m/>
    <m/>
    <m/>
    <m/>
    <m/>
    <m/>
    <m/>
    <m/>
    <m/>
    <m/>
    <x v="1"/>
    <x v="24"/>
    <x v="1"/>
    <s v="No"/>
    <s v="No"/>
    <s v="No"/>
    <s v="G2G"/>
    <m/>
    <m/>
    <s v="Internal Management"/>
    <m/>
    <x v="0"/>
    <m/>
    <b v="0"/>
    <m/>
    <m/>
    <m/>
    <m/>
    <m/>
    <s v="Improved Administration Efficency"/>
    <s v="Improved Administrative Efficiency"/>
    <s v="x"/>
    <m/>
    <s v="x"/>
    <s v="x"/>
    <m/>
    <m/>
    <s v="x"/>
    <b v="0"/>
    <m/>
    <m/>
    <m/>
    <s v="https://www.blockchain4innovation.it/mercati/legal/smart-contract/un-poc-per-sfruttare-la-blockchain-al-servizio-dello-smart-working/"/>
    <s v="validated"/>
    <x v="0"/>
  </r>
  <r>
    <n v="200061"/>
    <s v="IPSO-200061"/>
    <s v="Verification of the authenticity of university degrees"/>
    <s v="https://cointelegraph.com/news/swiss-university-fights-fake-diplomas-with-blockchain-technology"/>
    <s v=" "/>
    <s v="The University of St. Gallen (Switzerland) introduced a blockchain-based Proof of Concept project to verify the authenticity of its degrees in a matter of seconds rather than several days. The University of St. Gallen has chosen to partner with Swiss blockchain startup BlockFactory and used its certification solution to create immutable diplomas that are registered on the Ethereum blockchain."/>
    <x v="3"/>
    <x v="27"/>
    <s v="CH"/>
    <s v="The University of St. Gallen"/>
    <x v="2"/>
    <x v="9"/>
    <x v="27"/>
    <x v="4"/>
    <x v="2"/>
    <s v=" "/>
    <x v="6"/>
    <x v="14"/>
    <x v="0"/>
    <x v="0"/>
    <m/>
    <m/>
    <m/>
    <m/>
    <m/>
    <m/>
    <m/>
    <m/>
    <m/>
    <m/>
    <x v="3"/>
    <x v="21"/>
    <x v="1"/>
    <s v="No"/>
    <s v="No"/>
    <s v="No"/>
    <s v="G2C"/>
    <m/>
    <m/>
    <s v="Process digitalisation"/>
    <m/>
    <x v="0"/>
    <m/>
    <s v="Improved Public Service"/>
    <m/>
    <s v="x"/>
    <s v="x"/>
    <s v="x"/>
    <m/>
    <s v="Open Government Capabilities"/>
    <b v="0"/>
    <m/>
    <m/>
    <m/>
    <m/>
    <m/>
    <m/>
    <m/>
    <s v="Open government capabilities"/>
    <s v="x"/>
    <m/>
    <m/>
    <s v="https://cointelegraph.com/news/swiss-university-fights-fake-diplomas-with-blockchain-technology"/>
    <s v="validated"/>
    <x v="0"/>
  </r>
  <r>
    <n v="200062"/>
    <s v="IPSO-200062"/>
    <s v="Flexible energy demand"/>
    <s v="https://www.repubblica.it/economia/rapporti/energitalia/storie/2019/10/02/news/bologna_diventa_smart_con_la_prima_comunita_energetica-237490328/"/>
    <s v=" "/>
    <s v="The project is based on the use of the blockchain with the objective of making energy demand flexible: citizens and companies will benefit from reduced rates thanks to one of the partners of the energy community, the first energy community was tested in Bologna. The initiative was part of the GECO (Green Energy Community) project promoted by AESS (Agency for Energy and Sustainable Development), as coordinator, ENEA and the University of Bologna, with the participation of CAAB / FICO and the local development agency North East Pillar-District."/>
    <x v="3"/>
    <x v="12"/>
    <s v="IT"/>
    <s v="Agency for Energy and Sustainable Development"/>
    <x v="0"/>
    <x v="2"/>
    <x v="33"/>
    <x v="4"/>
    <x v="2"/>
    <s v=" "/>
    <x v="6"/>
    <x v="14"/>
    <x v="0"/>
    <x v="0"/>
    <m/>
    <m/>
    <m/>
    <m/>
    <m/>
    <m/>
    <m/>
    <m/>
    <m/>
    <m/>
    <x v="2"/>
    <x v="12"/>
    <x v="1"/>
    <s v="No"/>
    <s v="No"/>
    <s v="No"/>
    <s v="G2C"/>
    <m/>
    <m/>
    <s v="Smart city"/>
    <m/>
    <x v="0"/>
    <m/>
    <s v="Improved Public Service"/>
    <m/>
    <s v="x"/>
    <s v="x"/>
    <s v="x"/>
    <s v="x"/>
    <s v="Open Government Capabilities"/>
    <b v="0"/>
    <m/>
    <m/>
    <m/>
    <m/>
    <m/>
    <m/>
    <m/>
    <s v="Open government capabilities"/>
    <s v="x"/>
    <m/>
    <m/>
    <s v="https://www.repubblica.it/economia/rapporti/energitalia/storie/2019/10/02/news/bologna_diventa_smart_con_la_prima_comunita_energetica-237490328/"/>
    <s v="validated"/>
    <x v="0"/>
  </r>
  <r>
    <n v="200063"/>
    <s v="IPSO-200063"/>
    <s v="Enhancing intermodal freight movements"/>
    <s v="https://www.themeditelegraph.com/en/shipping/2019/11/09/news/marseille-completes-blockchain-Proof of Concept-scheme-1.38052980"/>
    <s v=" "/>
    <s v="The Marseille Fos port authority proved a solution’s scope for enhancing intermodal freight movements on major French logistics axis the Mediterranean-Rhone-Saone (MeRS) corridor. The Blockchain solution allows users to share access to protected data ranging from customs documentation to cargo tracking including the loading/discharge, weight and origin/destination of containers. "/>
    <x v="0"/>
    <x v="11"/>
    <s v="FR"/>
    <s v="Marseille Fos port authority"/>
    <x v="4"/>
    <x v="3"/>
    <x v="19"/>
    <x v="4"/>
    <x v="2"/>
    <s v=" "/>
    <x v="6"/>
    <x v="14"/>
    <x v="0"/>
    <x v="0"/>
    <m/>
    <m/>
    <m/>
    <m/>
    <m/>
    <m/>
    <m/>
    <m/>
    <m/>
    <m/>
    <x v="0"/>
    <x v="15"/>
    <x v="1"/>
    <s v="No"/>
    <s v="No"/>
    <s v="No"/>
    <s v="G2B"/>
    <m/>
    <m/>
    <s v="Tracking of goods, supply chain, iot"/>
    <m/>
    <x v="0"/>
    <m/>
    <b v="0"/>
    <m/>
    <m/>
    <m/>
    <m/>
    <m/>
    <s v="Improved Administration Efficency"/>
    <s v="Improved Administrative Efficiency"/>
    <s v="x"/>
    <s v="x"/>
    <s v="x"/>
    <s v="x"/>
    <s v="x"/>
    <s v="x"/>
    <s v="x"/>
    <s v="Open government capabilities"/>
    <s v="x"/>
    <m/>
    <m/>
    <s v="https://www.themeditelegraph.com/en/shipping/2019/11/09/news/marseille-completes-blockchain-Proof of Concept-scheme-1.38052980"/>
    <s v="validated"/>
    <x v="0"/>
  </r>
  <r>
    <n v="200064"/>
    <s v="IPSO-200064"/>
    <s v="University certificates verification"/>
    <s v="https://coinrivet.com/university-certificates-in-spain-blockchain/"/>
    <s v=" "/>
    <s v="Three Spanish higher education institutions are Proof of Concepting blockchain to validate university certificates. The trial began in the region of Murcia and used a new certification standard based on Distributed Ledger Technology (DLT). The universities include the University of Murcia, the Polytechnic University of Cartagena (UPCT), and the San Antonio Catholic University. The institutes have agreed to use DLT with the aim of minimising the falsification of academic diplomas."/>
    <x v="0"/>
    <x v="22"/>
    <s v="ES"/>
    <s v="University of Murcia, Polytechnic University of Cartagena (UPCT), and the San Antonio Catholic University"/>
    <x v="2"/>
    <x v="9"/>
    <x v="27"/>
    <x v="4"/>
    <x v="0"/>
    <s v=" "/>
    <x v="6"/>
    <x v="14"/>
    <x v="0"/>
    <x v="0"/>
    <m/>
    <m/>
    <m/>
    <m/>
    <m/>
    <m/>
    <m/>
    <m/>
    <m/>
    <m/>
    <x v="3"/>
    <x v="21"/>
    <x v="1"/>
    <s v="No"/>
    <s v="No"/>
    <s v="No"/>
    <s v="G2C"/>
    <m/>
    <m/>
    <s v="Process digitalisation"/>
    <m/>
    <x v="0"/>
    <m/>
    <s v="Improved Public Service"/>
    <m/>
    <s v="x"/>
    <s v="x"/>
    <s v="x"/>
    <m/>
    <s v="Open Government Capabilities"/>
    <b v="0"/>
    <m/>
    <m/>
    <m/>
    <m/>
    <m/>
    <m/>
    <m/>
    <s v="Open government capabilities"/>
    <s v="x"/>
    <m/>
    <m/>
    <s v="https://coinrivet.com/university-certificates-in-spain-blockchain/"/>
    <s v="validated"/>
    <x v="0"/>
  </r>
  <r>
    <n v="200065"/>
    <s v="IPSO-200065"/>
    <s v="Verification of COVID-19 testing"/>
    <s v="https://www.coindesk.com/business/2020/06/17/austrian-government-funds-development-of-blockchain-based-covid-19-app/"/>
    <s v=" "/>
    <s v="The project is ccalled QualiSig and uses elements of Austria’s digital identity system to create three COVID-related prototypes around fraud prevention, fake news and health data. The project uses transparent, encrypted communications and secure and decentralized data storage. Citizens will have sole responsibility for control over their data, using qualified digital signatures through mobile devices. The QualiSig prototypes use the Ardor blockchain built by Swiss firm Jelurida and its Ignis tokenizing system."/>
    <x v="0"/>
    <x v="0"/>
    <s v="AT"/>
    <s v="Federal Ministry for Digital and Economic Affairs"/>
    <x v="0"/>
    <x v="4"/>
    <x v="28"/>
    <x v="4"/>
    <x v="0"/>
    <s v=" "/>
    <x v="6"/>
    <x v="14"/>
    <x v="0"/>
    <x v="0"/>
    <m/>
    <m/>
    <m/>
    <m/>
    <m/>
    <m/>
    <m/>
    <m/>
    <m/>
    <m/>
    <x v="0"/>
    <x v="15"/>
    <x v="1"/>
    <s v="No"/>
    <s v="No"/>
    <s v="No"/>
    <s v="G2C"/>
    <m/>
    <m/>
    <s v="Contact tracing"/>
    <m/>
    <x v="0"/>
    <m/>
    <s v="Improved Public Service"/>
    <m/>
    <s v="x"/>
    <s v="x"/>
    <s v="x"/>
    <s v="x"/>
    <s v="Open Government Capabilities"/>
    <b v="0"/>
    <m/>
    <m/>
    <m/>
    <m/>
    <m/>
    <m/>
    <m/>
    <s v="Open government capabilities"/>
    <s v="x"/>
    <m/>
    <m/>
    <s v="https://www.coindesk.com/business/2020/06/17/austrian-government-funds-development-of-blockchain-based-covid-19-app/"/>
    <s v="validated"/>
    <x v="0"/>
  </r>
  <r>
    <n v="200066"/>
    <s v="IPSO-200066"/>
    <s v="Loans and insurance services requests simplification"/>
    <s v="https://www.agendadigitale.eu/cittadinanza-digitale/blockchain-nella-pa-per-erogare-nuovi-servizi-lesperienza-del-mef/"/>
    <s v=" "/>
    <s v="The project is called CreditoNet 2.0 and was born with the aim of expanding and innovating the services offered to provide and manage withholdings on payslips, for loans taken out by public administration employees. For this initiative, the use of SIAChain was chosen, the Blockchain network that involves the largest Italian banks, through the use of this technology it is possible to simplify the current interview system between the Ministry of Economy and Finance (MEF), employees and the financial world, offering various advantages both on the security side of information processing, both on the efficiency and speed of reconciliation activities, as well as enabling an innovative approach to reviewing the process."/>
    <x v="0"/>
    <x v="12"/>
    <s v="IT"/>
    <s v="Direzione dei Sistemi Informativi e dell’Innovazione, Ministry of Economy and Finance (MEF)"/>
    <x v="0"/>
    <x v="3"/>
    <x v="40"/>
    <x v="4"/>
    <x v="2"/>
    <s v=" "/>
    <x v="6"/>
    <x v="14"/>
    <x v="0"/>
    <x v="0"/>
    <m/>
    <m/>
    <m/>
    <m/>
    <m/>
    <m/>
    <m/>
    <m/>
    <m/>
    <m/>
    <x v="0"/>
    <x v="19"/>
    <x v="1"/>
    <s v="No"/>
    <s v="No"/>
    <s v="No"/>
    <s v="G2G"/>
    <m/>
    <m/>
    <s v="Process digitalisation"/>
    <m/>
    <x v="0"/>
    <m/>
    <b v="0"/>
    <m/>
    <m/>
    <m/>
    <m/>
    <m/>
    <s v="Improved Administration Efficency"/>
    <s v="Improved Administrative Efficiency"/>
    <m/>
    <m/>
    <s v="x"/>
    <s v="x"/>
    <m/>
    <m/>
    <m/>
    <s v="Open government capabilities"/>
    <s v="x"/>
    <m/>
    <m/>
    <s v="https://www.agendadigitale.eu/cittadinanza-digitale/blockchain-nella-pa-per-erogare-nuovi-servizi-lesperienza-del-mef/"/>
    <s v="validated"/>
    <x v="0"/>
  </r>
  <r>
    <n v="200067"/>
    <s v="IPSO-200067"/>
    <s v="Entrepreneur Passport"/>
    <s v="https://dutchblockchaincoalition.org/en/use-cases-2/onderwijs-certificaten-en-diplomas-3-2-2"/>
    <s v="koen.hartog@dutchblockchaincoalition.org"/>
    <s v="As of 1 August 2021, European citizens are supposed to be able to set up a company entirely digitally. With that in mind, the Royal Dutch Association of Civil-Law Notaries (KNB) asked the Dutch Blockchain Coalition to help think about the role of blockchain in the digital process for founding a company. Together with representatives of the KNB, the chambers of commerce, ABN AMRO, Pwc and the Tax and Customs Administration, the concept of an ‘enterprise passport’ has been worked out."/>
    <x v="0"/>
    <x v="13"/>
    <s v="NL"/>
    <s v="Dutch Blockchain Coalition"/>
    <x v="6"/>
    <x v="3"/>
    <x v="40"/>
    <x v="3"/>
    <x v="7"/>
    <m/>
    <x v="7"/>
    <x v="14"/>
    <x v="0"/>
    <x v="0"/>
    <m/>
    <m/>
    <m/>
    <m/>
    <m/>
    <m/>
    <m/>
    <m/>
    <m/>
    <m/>
    <x v="3"/>
    <x v="22"/>
    <x v="1"/>
    <s v="No"/>
    <s v="No"/>
    <s v="No"/>
    <s v="G2B"/>
    <m/>
    <m/>
    <s v="Data notarisation"/>
    <m/>
    <x v="0"/>
    <m/>
    <s v="Improved Public Service"/>
    <m/>
    <s v="x"/>
    <s v="x"/>
    <s v="x"/>
    <s v="x"/>
    <s v="Open Government Capabilities"/>
    <b v="0"/>
    <m/>
    <m/>
    <m/>
    <m/>
    <m/>
    <m/>
    <m/>
    <s v="Open government capabilities"/>
    <s v="x"/>
    <m/>
    <m/>
    <s v="https://dutchblockchaincoalition.org/en/"/>
    <s v="validated"/>
    <x v="0"/>
  </r>
  <r>
    <n v="200069"/>
    <s v="IPSO-200069"/>
    <s v="Carrière Wallet"/>
    <s v="https://dutchblockchaincoalition.org/en/use-cases-2/carri%C3%A8re-wallet"/>
    <s v="koen.hartog@dutchblockchaincoalition.org"/>
    <s v="Career Wallets are apps that let individuals manage their own digitally validated diplomas and other proofs of qualifications, certificates of good conduct and so forth, letting them be presented e.g. to employers when they start work. Such wallets give the employees greater control over their own details and credentials, as well as a secure way of storing such data digitally. Various practical tests are already underway. About forty large employers are collaborating on this with Rabobank and Randstad. The UWV (Employee Insurance Administration Agency) is running an ongoing practical test with the Municipality of Rotterdam, and the Ministry of the Interior and Kingdom Relations (BZK) is currently developing a wallet for the European Blockchain Infrastructure allowing e.g. verified credentials for diplomas to be shared."/>
    <x v="0"/>
    <x v="13"/>
    <s v="NL"/>
    <s v="Employee Insurance Administration Agency"/>
    <x v="0"/>
    <x v="9"/>
    <x v="2"/>
    <x v="4"/>
    <x v="7"/>
    <m/>
    <x v="7"/>
    <x v="14"/>
    <x v="0"/>
    <x v="0"/>
    <m/>
    <m/>
    <m/>
    <m/>
    <m/>
    <m/>
    <m/>
    <m/>
    <m/>
    <m/>
    <x v="3"/>
    <x v="21"/>
    <x v="1"/>
    <s v="No"/>
    <s v="No"/>
    <s v="No"/>
    <s v="G2C"/>
    <m/>
    <m/>
    <s v="Process digitalisation"/>
    <m/>
    <x v="0"/>
    <m/>
    <s v="Improved Public Service"/>
    <m/>
    <s v="x"/>
    <s v="x"/>
    <s v="x"/>
    <m/>
    <s v="Open Government Capabilities"/>
    <b v="0"/>
    <m/>
    <m/>
    <m/>
    <m/>
    <m/>
    <m/>
    <m/>
    <s v="Open government capabilities"/>
    <s v="x"/>
    <m/>
    <m/>
    <s v="https://dutchblockchaincoalition.org/en/"/>
    <s v="validated"/>
    <x v="0"/>
  </r>
  <r>
    <n v="200070"/>
    <s v="IPSO-200070"/>
    <s v="uNLock the world"/>
    <s v="https://dutchblockchaincoalition.org/en/use-cases-2/unlock"/>
    <s v="Peter.verkoulen@dutchblockchaincoalition.org"/>
    <s v="In February 2020, various well-known organisations from the commercial and scientific sectors joined forces in uNLock. This initiative led to a digital solution being created that lets members of the public themselves share coronavirus test results in a trusted and digitally secure way, giving them access to “bubbles”– controlled environments where the risk of coronavirus infection is very low. The digital proof of a negative test result is the final element that lets an event venue create a controlled bubble."/>
    <x v="0"/>
    <x v="13"/>
    <s v="NL"/>
    <s v="Dutch Blockchain Coalition"/>
    <x v="6"/>
    <x v="4"/>
    <x v="13"/>
    <x v="4"/>
    <x v="0"/>
    <m/>
    <x v="7"/>
    <x v="14"/>
    <x v="0"/>
    <x v="0"/>
    <m/>
    <m/>
    <m/>
    <m/>
    <m/>
    <m/>
    <m/>
    <m/>
    <m/>
    <m/>
    <x v="0"/>
    <x v="15"/>
    <x v="1"/>
    <s v="No"/>
    <s v="No"/>
    <s v="No"/>
    <s v="G2C"/>
    <m/>
    <m/>
    <s v="Process digitalisation"/>
    <m/>
    <x v="0"/>
    <m/>
    <s v="Improved Public Service"/>
    <m/>
    <s v="x"/>
    <s v="x"/>
    <s v="x"/>
    <s v="x"/>
    <s v="Open Government Capabilities"/>
    <b v="0"/>
    <m/>
    <m/>
    <m/>
    <m/>
    <m/>
    <m/>
    <m/>
    <s v="Open government capabilities"/>
    <s v="x"/>
    <m/>
    <m/>
    <s v="https://dutchblockchaincoalition.org/en/"/>
    <s v="validated"/>
    <x v="0"/>
  </r>
  <r>
    <n v="200071"/>
    <s v="IPSO-200071"/>
    <s v="My pension rights transfer"/>
    <s v="https://dutchblockchaincoalition.org/en/use-cases-2/onderwijs-certificaten-en-diplomas-4"/>
    <s v="koen.hartog@dutchblockchaincoalition.org"/>
    <s v="The Mijnwaardeoverdacht.nl platform (My pension rights transfer) is the first blockchain application internationally in the pensions domain. The prototype was developed jointly with several large pension providers and a team of platform developers at APG, under the name Hyfen. You can use this platform to transfer pensions rights much more quickly and simply – and safely. This application searches for pensions for you and immediately gives you the option of looking at a proposal for transferring the value. All the main elements are covered in the proposal, letting you make a proper comparison between the two pensions arrangements. The platform has been developed with a modular structure that allows the administrative systems of pensions sector parties to be connected together. After a technology assessment was carried out, a combination of proven technology (such as databases and cloud infrastructure) combined with distributed ledger technology (DLT) was chosen for implementing the pension rights transfer platform. DLT is essentially a kind of records system that the information can be stored in. In this case, DLT is only part of the overall solution and is used specifically where it can add value, namely in creating a shared understanding for the parties."/>
    <x v="0"/>
    <x v="13"/>
    <s v="NL"/>
    <s v="Dutch Blockchain Coalition"/>
    <x v="6"/>
    <x v="1"/>
    <x v="2"/>
    <x v="4"/>
    <x v="7"/>
    <m/>
    <x v="7"/>
    <x v="14"/>
    <x v="0"/>
    <x v="0"/>
    <m/>
    <m/>
    <m/>
    <m/>
    <m/>
    <m/>
    <m/>
    <m/>
    <m/>
    <m/>
    <x v="0"/>
    <x v="6"/>
    <x v="1"/>
    <s v="No"/>
    <s v="No"/>
    <s v="No"/>
    <s v="G2C"/>
    <m/>
    <m/>
    <s v="Process digitalisation"/>
    <m/>
    <x v="0"/>
    <m/>
    <s v="Improved Public Service"/>
    <m/>
    <s v="x"/>
    <s v="x"/>
    <s v="x"/>
    <m/>
    <s v="Open Government Capabilities"/>
    <b v="0"/>
    <m/>
    <m/>
    <m/>
    <m/>
    <m/>
    <m/>
    <m/>
    <s v="Open government capabilities"/>
    <s v="x"/>
    <m/>
    <m/>
    <s v="https://dutchblockchaincoalition.org/en/"/>
    <s v="validated"/>
    <x v="0"/>
  </r>
  <r>
    <n v="200072"/>
    <s v="IPSO-200072"/>
    <s v="Electronic bill of lading (eBL)"/>
    <s v="https://www.portofrotterdam.com/en/news-and-press-releases/singapore-and-rotterdam-successfully-complete-trial-with-electronic-bill-of"/>
    <m/>
    <s v="Singapore and the Netherlands have collaborated since 2019 to explore electronic bills of lading (eBL) on the Europe-Far East trade lane where Singapore and Rotterdam are two major transhipment ports. This trial demonstrated that an eBL issued by one platform could be verified and processed by another digital trade platform. Before we can start making extensive use of this new option, countries will need to adapt their legislation to accept an electronic bill of lading (eBL) as legally valid in addition to conventional hard copies."/>
    <x v="1"/>
    <x v="13"/>
    <s v="NL"/>
    <s v="Port of Rotterdam"/>
    <x v="4"/>
    <x v="3"/>
    <x v="19"/>
    <x v="4"/>
    <x v="7"/>
    <m/>
    <x v="7"/>
    <x v="14"/>
    <x v="0"/>
    <x v="0"/>
    <m/>
    <m/>
    <m/>
    <m/>
    <m/>
    <m/>
    <m/>
    <m/>
    <m/>
    <m/>
    <x v="0"/>
    <x v="20"/>
    <x v="1"/>
    <s v="No"/>
    <s v="Yes"/>
    <s v="No"/>
    <s v="G2B"/>
    <m/>
    <m/>
    <m/>
    <m/>
    <x v="0"/>
    <m/>
    <s v="Improved Public Service"/>
    <m/>
    <m/>
    <m/>
    <s v="x"/>
    <m/>
    <s v="Improved Administration Efficency"/>
    <s v="Improved Administrative Efficiency"/>
    <s v="x"/>
    <m/>
    <s v="x"/>
    <s v="x"/>
    <m/>
    <m/>
    <s v="x"/>
    <s v="Open government capabilities"/>
    <s v="x"/>
    <m/>
    <m/>
    <s v="https://www.portofrotterdam.com/en/news-and-press-releases/singapore-and-rotterdam-successfully-complete-trial-with-electronic-bill-of"/>
    <s v="validated"/>
    <x v="0"/>
  </r>
  <r>
    <n v="200073"/>
    <s v="IPSO-200073"/>
    <s v="Energy trading platform"/>
    <s v="https://www.ledgerinsights.com/german-government-backs-build-of-blockchain-energy-trading-platform-best/"/>
    <m/>
    <s v="The German Ministry of Economic Affairs and Energy is funding a three-year research project conducted by the Reiner Lemoine Institute focused on implementing blockchain technology in electricity trading. The project is entitled BEST, a German acronym for Blockchain-based decentralized energy market design and management structures. The BEST project develops an electricity market provider system (SMBS) that supports local electricity trading where surpluses and bottlenecks can balance each other out in real-time. "/>
    <x v="0"/>
    <x v="1"/>
    <s v="DE"/>
    <s v="Reiner Lemoine Institute "/>
    <x v="2"/>
    <x v="3"/>
    <x v="33"/>
    <x v="4"/>
    <x v="7"/>
    <m/>
    <x v="7"/>
    <x v="14"/>
    <x v="0"/>
    <x v="0"/>
    <m/>
    <m/>
    <m/>
    <m/>
    <m/>
    <m/>
    <m/>
    <m/>
    <m/>
    <m/>
    <x v="0"/>
    <x v="26"/>
    <x v="1"/>
    <s v="No"/>
    <s v="No"/>
    <s v="No"/>
    <s v="G2B"/>
    <m/>
    <m/>
    <m/>
    <m/>
    <x v="0"/>
    <m/>
    <s v="Improved Public Service"/>
    <m/>
    <m/>
    <m/>
    <s v="x"/>
    <m/>
    <s v="Improved Administration Efficency"/>
    <s v="Improved Administrative Efficiency"/>
    <m/>
    <m/>
    <s v="x"/>
    <s v="x"/>
    <m/>
    <s v="x"/>
    <m/>
    <s v="Open government capabilities"/>
    <s v="x"/>
    <m/>
    <m/>
    <s v="https://www.ledgerinsights.com/german-government-backs-build-of-blockchain-energy-trading-platform-best/"/>
    <s v="validated"/>
    <x v="0"/>
  </r>
  <r>
    <n v="200074"/>
    <s v="IPSO-200074"/>
    <s v="Privacy engine"/>
    <s v="https://opdrachten.digipolis.be/en/blog/Blockchain-projects-in-Antwerp"/>
    <m/>
    <s v="The ACPaaS Privacy engine uses blockchain technology. It’s an innovative concept, whereby the engine functions as a gateway or middleware and subsequently protects all privacy-sensitive services and data. All access to privacy sensitive data is checked and assessed, after which a decision is reached as to whether the application or user may access certain data or services, plus a log is maintained of when, by whom and why the data or service has been requested. The Privacy engine ensures all privacy rules are respected and that applications satisfy the GDPR regulations."/>
    <x v="0"/>
    <x v="2"/>
    <s v="BE"/>
    <s v="City of Antwerp"/>
    <x v="4"/>
    <x v="1"/>
    <x v="26"/>
    <x v="4"/>
    <x v="0"/>
    <m/>
    <x v="7"/>
    <x v="14"/>
    <x v="0"/>
    <x v="0"/>
    <m/>
    <m/>
    <m/>
    <m/>
    <m/>
    <m/>
    <m/>
    <m/>
    <m/>
    <m/>
    <x v="1"/>
    <x v="15"/>
    <x v="1"/>
    <s v="No"/>
    <s v="No"/>
    <s v="No"/>
    <s v="G2C"/>
    <m/>
    <m/>
    <m/>
    <m/>
    <x v="0"/>
    <m/>
    <s v="Improved Public Service"/>
    <m/>
    <m/>
    <s v="x"/>
    <m/>
    <m/>
    <s v="Improved Administration Efficency"/>
    <s v="Improved Administrative Efficiency"/>
    <m/>
    <m/>
    <m/>
    <s v="x"/>
    <m/>
    <m/>
    <s v="x"/>
    <s v="Open government capabilities"/>
    <s v="x"/>
    <m/>
    <m/>
    <s v="https://opdrachten.digipolis.be/en/blog/Blockchain-projects-in-Antwerp"/>
    <s v="validated"/>
    <x v="0"/>
  </r>
  <r>
    <n v="200075"/>
    <s v="IPSO-200075"/>
    <s v="Digital talent profile"/>
    <s v="https://opdrachten.digipolis.be/en/blog/Blockchain-projects-in-Antwerp"/>
    <m/>
    <s v="The city of Antwerp is using the digital talent profile to collect all the children’s talents and passions. This allows us to advertise them beyond the organisations and associations’ boundaries and ensures those supervising the children can stimulate them even more by playing to their strengths. This digital tool’s underlying technology is blockchain, used to enforce the concept of self-sovereign identity based on claim, proof and attestation. They are always given a unique and unalterable timestamp. Children can therefore make their own decisions as to who they would like to share which talents with and for how long."/>
    <x v="3"/>
    <x v="2"/>
    <s v="BE"/>
    <s v="City of Antwerp"/>
    <x v="4"/>
    <x v="9"/>
    <x v="27"/>
    <x v="4"/>
    <x v="0"/>
    <m/>
    <x v="7"/>
    <x v="14"/>
    <x v="0"/>
    <x v="0"/>
    <m/>
    <m/>
    <m/>
    <m/>
    <m/>
    <m/>
    <m/>
    <m/>
    <m/>
    <m/>
    <x v="0"/>
    <x v="23"/>
    <x v="1"/>
    <s v="No"/>
    <s v="No"/>
    <s v="No"/>
    <s v="G2C"/>
    <m/>
    <m/>
    <m/>
    <m/>
    <x v="0"/>
    <m/>
    <s v="Improved Public Service"/>
    <s v="x"/>
    <m/>
    <m/>
    <m/>
    <m/>
    <s v="Improved Administration Efficency"/>
    <s v="Improved Administrative Efficiency"/>
    <m/>
    <m/>
    <s v="x"/>
    <m/>
    <m/>
    <m/>
    <m/>
    <b v="0"/>
    <m/>
    <m/>
    <m/>
    <s v="https://opdrachten.digipolis.be/en/blog/Blockchain-projects-in-Antwerp"/>
    <s v="validated"/>
    <x v="0"/>
  </r>
  <r>
    <n v="200076"/>
    <s v="IPSO-200076"/>
    <s v="European Social Security Pass"/>
    <s v="https://ec.europa.eu/social/main.jsp?catId=1545&amp;langId=en"/>
    <m/>
    <s v="The European Social Security Pass pilot project aims at exploring the feasibility of a digital solution to improve cross-border verification of social security coverage and address challenges in mobile citizens’ identification and authentication for social security coordination purposes. Such a solution will be developed by leveraging the European Blockchain Services Infrastructure (EBSI) platform, the first EU-wide blockchain infrastructure supporting the delivery of cross-border services, for instance for citizens to manage their own identity, educational credentials and register documents. The pilot project, which started in March 2021, involves around a dozen of interested countries and remains open to participation from other interested Member States. It will address the most relevant technical, organisational and legal issues of the envisaged solution, also in view of a possible large-scale deployment."/>
    <x v="1"/>
    <x v="34"/>
    <s v="EU"/>
    <s v="European Blockchain Services Infrastructure (EBSI)"/>
    <x v="2"/>
    <x v="1"/>
    <x v="2"/>
    <x v="4"/>
    <x v="7"/>
    <m/>
    <x v="7"/>
    <x v="14"/>
    <x v="0"/>
    <x v="0"/>
    <m/>
    <m/>
    <m/>
    <m/>
    <m/>
    <m/>
    <m/>
    <m/>
    <m/>
    <m/>
    <x v="0"/>
    <x v="6"/>
    <x v="1"/>
    <s v="No"/>
    <s v="Yes"/>
    <s v="No"/>
    <s v="G2C"/>
    <m/>
    <m/>
    <m/>
    <m/>
    <x v="0"/>
    <m/>
    <s v="Improved Public Service"/>
    <m/>
    <m/>
    <s v="x"/>
    <m/>
    <m/>
    <s v="Improved Administration Efficency"/>
    <s v="Improved Administrative Efficiency"/>
    <m/>
    <m/>
    <s v="x"/>
    <s v="x"/>
    <s v="x"/>
    <m/>
    <m/>
    <s v="Open government capabilities"/>
    <s v="x"/>
    <m/>
    <m/>
    <s v="https://ec.europa.eu/social/main.jsp?catId=1545&amp;langId=en"/>
    <s v="validated"/>
    <x v="0"/>
  </r>
  <r>
    <n v="200077"/>
    <s v="IPSO-200077"/>
    <s v="BIMChain: the blockchain application for managing BIM files"/>
    <s v="https://www.blockchain4innovation.it/mercati/logistica-e-trasporti/bimchain-lapplicazione-blockchain-per-la-gestione-dei-file-bim/"/>
    <m/>
    <s v="Building Information Modeling (BIM) is an innovative methodology that includes the design, construction and management of a business or infrastructure using digital structures for collecting and sharing information. The BIMChain project, conceived by Italferr represents one of the first successful cases of application of blockchain in the BIM methodology. BIMChain is an application that integrates blockchain technology into the BIM methodology to create a sharing and collaboration environment managed through the use of smart contracts, the application guarantees transparency and traceability of the digital identity of BIM files, roles, skills, operations performed on the files and exchange processes, generating trust among all the actors involved."/>
    <x v="0"/>
    <x v="12"/>
    <s v="IT"/>
    <s v="Italferr"/>
    <x v="3"/>
    <x v="3"/>
    <x v="19"/>
    <x v="4"/>
    <x v="7"/>
    <m/>
    <x v="7"/>
    <x v="14"/>
    <x v="0"/>
    <x v="0"/>
    <m/>
    <m/>
    <m/>
    <m/>
    <m/>
    <m/>
    <m/>
    <m/>
    <m/>
    <m/>
    <x v="0"/>
    <x v="15"/>
    <x v="1"/>
    <s v="No"/>
    <s v="No"/>
    <s v="No"/>
    <s v="G2C"/>
    <m/>
    <m/>
    <m/>
    <m/>
    <x v="0"/>
    <m/>
    <s v="Improved Public Service"/>
    <m/>
    <m/>
    <m/>
    <s v="x"/>
    <s v="x"/>
    <s v="Improved Administration Efficency"/>
    <s v="Improved Administrative Efficiency"/>
    <m/>
    <m/>
    <s v="x"/>
    <s v="x"/>
    <s v="x"/>
    <s v="x"/>
    <m/>
    <s v="Open government capabilities"/>
    <s v="x"/>
    <m/>
    <m/>
    <s v="https://www.blockchain4innovation.it/mercati/logistica-e-trasporti/bimchain-lapplicazione-blockchain-per-la-gestione-dei-file-bim/"/>
    <s v="validated"/>
    <x v="0"/>
  </r>
  <r>
    <n v="200078"/>
    <s v="IPSO-200078"/>
    <s v="Diploma Notarization"/>
    <s v="https://www.ice.it/it/utilizzo-della-tecnologia-blockchain-la-notarizzazione-dei-diplomi-del-52deg-corce-f-de-franceschi"/>
    <m/>
    <s v="ICE, the Agency for the promotion abroad and internationalization of Italian companies  has recently launched a pilot project for the use of blockchain technology to certify  diplomas of the 52nd CORCE Fausto De Franceschi, accredited Master for the internationalization of companies ASFOR. The procedure, implemented through the so-called &quot;notarization&quot; of data through distributed registers, guarantees the saving of information on the diplomas issued by attributing certain date, proof of paternity and immutability. "/>
    <x v="0"/>
    <x v="12"/>
    <s v="IT"/>
    <s v="ICE - Agenzia per la promozione all'estero e l'internazionalizzazione delle imprese italiane"/>
    <x v="0"/>
    <x v="9"/>
    <x v="59"/>
    <x v="4"/>
    <x v="7"/>
    <m/>
    <x v="7"/>
    <x v="14"/>
    <x v="0"/>
    <x v="0"/>
    <m/>
    <m/>
    <m/>
    <m/>
    <m/>
    <m/>
    <m/>
    <m/>
    <m/>
    <m/>
    <x v="3"/>
    <x v="21"/>
    <x v="1"/>
    <s v="No"/>
    <s v="No"/>
    <s v="No"/>
    <s v="G2C"/>
    <m/>
    <m/>
    <m/>
    <m/>
    <x v="0"/>
    <m/>
    <s v="Improved Public Service"/>
    <m/>
    <m/>
    <m/>
    <s v="x"/>
    <m/>
    <s v="Improved Administration Efficency"/>
    <s v="Improved Administrative Efficiency"/>
    <s v="x"/>
    <m/>
    <s v="x"/>
    <s v="x"/>
    <m/>
    <m/>
    <s v="x"/>
    <s v="Open government capabilities"/>
    <s v="x"/>
    <m/>
    <m/>
    <s v="https://www.ice.it/it/utilizzo-della-tecnologia-blockchain-la-notarizzazione-dei-diplomi-del-52deg-corce-f-de-franceschi"/>
    <s v="validated"/>
    <x v="0"/>
  </r>
  <r>
    <n v="200079"/>
    <s v="IPSO-200079"/>
    <s v="A blockchain platform for public administration"/>
    <s v="https://www.fortuneita.com/2021/04/16/una-piattaforma-blockchain-per-la-pubblica-amministrazione/"/>
    <m/>
    <s v="The platform has been developed by Blockchain Italia for Flp, Federazione dei lavoratori pubblici. The platform has already been used for some practices such as the approval of a budget remotely or in the first case of remote trade union conciliation between company and worker. But also in the negotiation of a supplementary collective agreement for the institute and in the first case of notarization of high school diplomas . "/>
    <x v="0"/>
    <x v="12"/>
    <s v="IT"/>
    <s v="Federazione dei lavoratori pubblici"/>
    <x v="6"/>
    <x v="1"/>
    <x v="2"/>
    <x v="4"/>
    <x v="7"/>
    <m/>
    <x v="7"/>
    <x v="14"/>
    <x v="0"/>
    <x v="0"/>
    <m/>
    <m/>
    <m/>
    <m/>
    <m/>
    <m/>
    <m/>
    <m/>
    <m/>
    <m/>
    <x v="3"/>
    <x v="22"/>
    <x v="1"/>
    <s v="No"/>
    <s v="No"/>
    <s v="No"/>
    <s v="G2C"/>
    <m/>
    <m/>
    <m/>
    <m/>
    <x v="0"/>
    <m/>
    <s v="Improved Public Service"/>
    <m/>
    <m/>
    <s v="x"/>
    <s v="x"/>
    <m/>
    <s v="Improved Administration Efficency"/>
    <s v="Improved Administrative Efficiency"/>
    <m/>
    <s v="x"/>
    <s v="x"/>
    <s v="x"/>
    <m/>
    <s v="x"/>
    <s v="x"/>
    <s v="Open government capabilities"/>
    <s v="x"/>
    <m/>
    <m/>
    <s v="https://www.fortuneita.com/2021/04/16/una-piattaforma-blockchain-per-la-pubblica-amministrazione/"/>
    <s v="validated"/>
    <x v="0"/>
  </r>
  <r>
    <n v="200080"/>
    <s v="IPSO-200080"/>
    <s v="Secure Digital Identities"/>
    <s v="https://www.ledgerinsights.com/deutsche-telekom-bosch-in-identity-project-backed-by-german-government-idunion/"/>
    <m/>
    <s v="The cooperative IDunion was chosen for a German innovation competition to “Showcase Secure Digital Identities”. The second phase of the project is backed by the German Federal Ministry for Economic Affairs and Energy. Partners include DB Systel, Deutsche Telekom, GS1 Germany, Robert Bosch, Siemens and ten others with another 26 associate partners. IDunion’s aim is to use self-sovereign identities (SSI) to launch a production network and implement more than forty identity applications. Use cases range from education, mobility and e-health to finance and IoT solutions. It aims to establish identities for people, legal entities as well as things. Because the project is in its second phase, it already has a test network up and running with multiple functioning identity wallets."/>
    <x v="0"/>
    <x v="1"/>
    <s v="DE"/>
    <s v="German Federal Ministry for Economic Affairs and Energy"/>
    <x v="0"/>
    <x v="1"/>
    <x v="2"/>
    <x v="4"/>
    <x v="7"/>
    <m/>
    <x v="7"/>
    <x v="14"/>
    <x v="0"/>
    <x v="0"/>
    <m/>
    <m/>
    <m/>
    <m/>
    <m/>
    <m/>
    <m/>
    <m/>
    <m/>
    <m/>
    <x v="0"/>
    <x v="23"/>
    <x v="1"/>
    <s v="No"/>
    <s v="No"/>
    <s v="No"/>
    <s v="G2C"/>
    <m/>
    <m/>
    <m/>
    <m/>
    <x v="0"/>
    <m/>
    <s v="Improved Public Service"/>
    <m/>
    <s v="x"/>
    <s v="x"/>
    <s v="x"/>
    <m/>
    <s v="Improved Administration Efficency"/>
    <s v="Improved Administrative Efficiency"/>
    <m/>
    <m/>
    <s v="x"/>
    <s v="x"/>
    <m/>
    <s v="x"/>
    <m/>
    <s v="Open government capabilities"/>
    <s v="x"/>
    <m/>
    <m/>
    <s v="https://www.ledgerinsights.com/deutsche-telekom-bosch-in-identity-project-backed-by-german-government-idunion/"/>
    <s v="validated"/>
    <x v="0"/>
  </r>
  <r>
    <n v="200081"/>
    <s v="IPSO-200081"/>
    <s v="Private, institutional and non-profit blockchain network"/>
    <s v="https://it.cointelegraph.com/news/la-citta-di-lugano-presenta-la-propria-blockchain-privata-3achain"/>
    <m/>
    <s v="The Swiss municipality of Lugano, in the Canton of Ticino, will launch of its private, institutional and non-profit blockchain. It will be called &quot;3Achain&quot; and will be freely usable by companies and public bodies, as well as by the academic and research world. The aim of the project, introduced as part of the Lugano Living Lab's economic promotion activity, is to make the city a reference point in the world of blockchain technology. Accessibility represents a focal point for the Lugano blockchain. In fact, the project allows anyone, from companies to individual citizens , to approach this innovative tool quickly and easily. Users also enjoy advantageous tariff plans, which encourage experimentation and the launch of new business ideas. Finally, the infrastructure is based on entirely open-source technologies, so that the benefits of innovation can always be shared."/>
    <x v="3"/>
    <x v="27"/>
    <s v="CH"/>
    <s v="Municipality of Lugano"/>
    <x v="4"/>
    <x v="1"/>
    <x v="26"/>
    <x v="4"/>
    <x v="7"/>
    <m/>
    <x v="7"/>
    <x v="14"/>
    <x v="0"/>
    <x v="0"/>
    <m/>
    <m/>
    <m/>
    <m/>
    <m/>
    <m/>
    <m/>
    <m/>
    <m/>
    <m/>
    <x v="0"/>
    <x v="15"/>
    <x v="1"/>
    <s v="Yes"/>
    <s v="No"/>
    <s v="No"/>
    <s v="G2B"/>
    <m/>
    <m/>
    <m/>
    <m/>
    <x v="0"/>
    <m/>
    <s v="Improved Public Service"/>
    <m/>
    <m/>
    <s v="x"/>
    <s v="x"/>
    <s v="x"/>
    <s v="Improved Administration Efficency"/>
    <s v="Improved Administrative Efficiency"/>
    <s v="x"/>
    <m/>
    <s v="x"/>
    <s v="x"/>
    <m/>
    <s v="x"/>
    <s v="x"/>
    <s v="Open government capabilities"/>
    <s v="x"/>
    <m/>
    <m/>
    <s v="https://eceuropaeu.sharepoint.com/:x:/r/teams/GRP-AIPS/_layouts/15/Doc.aspx?sourcedoc=%7BE9C20DAE-8ECF-431E-B96F-D7480B82426B%7D&amp;file=AIWT6-IPSO-cases_db.xlsx&amp;action=default&amp;mobileredirect=true&amp;cid=a5fa0bbc-e2aa-4fe9-b833-c708bb1cc724"/>
    <s v="validated"/>
    <x v="0"/>
  </r>
  <r>
    <n v="200082"/>
    <s v="IPSO-200082"/>
    <s v="National Green Pass"/>
    <s v="https://www.sanmarinoinnovation.com/press-reports/csmz8dn9habdorhrarr7rsrby515k7"/>
    <m/>
    <s v="The San Marino Digital Covid Certificate covers vaccination against Sars-Cov2, past infection or negative test result. The certificate issued has a validity of 1 week starting 15 days after the first vaccination dose or 9 months from the completed vaccination cycle. The certificate is issued upon personal request, in a paper or digital format, by the ISS or facilities authorized by the San Marino health authorities. The San Marino Digital Covid Certificate, using a public key for issuance and validation, has been set up as a national infrastructure at San Marino Innovation S.p.A. This ensures the integrity, authenticity and control of the data contained therein. The entity temporarily performs the functions of Country Signing Certification Authority (CSCA) and is in charge of issuing the Root Certificate for the generation of public and private keys necessary for signing the digital certificates. According to the Ministry of Health and Social Security, the extremely efficient development is owed fully to the multi-layered, fruitful collaboration between San Marino’s public entities and private partners DNV and VeChain."/>
    <x v="0"/>
    <x v="37"/>
    <s v="SM"/>
    <s v="San Marino Innovation S.p.A."/>
    <x v="0"/>
    <x v="4"/>
    <x v="13"/>
    <x v="1"/>
    <x v="7"/>
    <m/>
    <x v="7"/>
    <x v="14"/>
    <x v="0"/>
    <x v="0"/>
    <m/>
    <m/>
    <m/>
    <m/>
    <m/>
    <m/>
    <m/>
    <m/>
    <m/>
    <m/>
    <x v="3"/>
    <x v="21"/>
    <x v="1"/>
    <s v="No"/>
    <s v="No"/>
    <s v="No"/>
    <s v="G2C"/>
    <m/>
    <m/>
    <m/>
    <m/>
    <x v="0"/>
    <m/>
    <s v="Improved Public Service"/>
    <m/>
    <s v="x"/>
    <s v="x"/>
    <s v="x"/>
    <m/>
    <s v="Improved Administration Efficency"/>
    <s v="Improved Administrative Efficiency"/>
    <m/>
    <s v="x"/>
    <s v="x"/>
    <s v="x"/>
    <m/>
    <s v="x"/>
    <m/>
    <s v="Open government capabilities"/>
    <s v="x"/>
    <m/>
    <m/>
    <s v="https://www.sanmarinoinnovation.com/press-reports/csmz8dn9habdorhrarr7rsrby515k7"/>
    <s v="validated"/>
    <x v="0"/>
  </r>
  <r>
    <n v="200083"/>
    <s v="IPSO-200083"/>
    <s v="PlanetWatch: monitoring air quality"/>
    <s v="https://www.blockchain4innovation.it/start-up/planetwatch/"/>
    <m/>
    <s v="PlanetWatch SaS is a startup born in January 2020 that deals with environmental monitoring, starting with air quality. It aims to “monitor” the pollution levels of the planet through the creation of a global monitoring network with decentralized governance . PlanetWatch brings together IoT devices, big data, AI for data analysis and blockchain: the data generated by four types of environmental sensors, indoor and outdoor, is written, validated and tracked on the Algorand blockchain, composing the first public ledger and distributed on air quality. This data is then analyzed by a software suite that uses Artificial Intelligence algorithms and finally shared, in compliance with the GDPR, on web and mobile interfaces such as customized dashboards, interactive maps, transasction logs and apps that build a Sentiment Analysis in real time  based on the surveys of users on the move."/>
    <x v="0"/>
    <x v="12"/>
    <s v="IT"/>
    <s v="PlanetWatch"/>
    <x v="3"/>
    <x v="2"/>
    <x v="3"/>
    <x v="3"/>
    <x v="7"/>
    <m/>
    <x v="7"/>
    <x v="14"/>
    <x v="0"/>
    <x v="0"/>
    <m/>
    <m/>
    <m/>
    <m/>
    <m/>
    <m/>
    <m/>
    <m/>
    <m/>
    <m/>
    <x v="0"/>
    <x v="15"/>
    <x v="1"/>
    <s v="No"/>
    <s v="Yes"/>
    <s v="No"/>
    <s v="G2G"/>
    <m/>
    <m/>
    <m/>
    <m/>
    <x v="0"/>
    <m/>
    <s v="Improved Public Service"/>
    <m/>
    <m/>
    <s v="x"/>
    <m/>
    <m/>
    <s v="Improved Administration Efficency"/>
    <s v="Improved Administrative Efficiency"/>
    <m/>
    <m/>
    <s v="x"/>
    <s v="x"/>
    <m/>
    <s v="x"/>
    <s v="x"/>
    <s v="Open government capabilities"/>
    <s v="x"/>
    <m/>
    <m/>
    <s v="https://www.blockchain4innovation.it/start-up/planetwatch/"/>
    <s v="validated"/>
    <x v="0"/>
  </r>
  <r>
    <n v="200084"/>
    <s v="IPSO-200084"/>
    <s v="Blockchain service infrastructure"/>
    <s v="https://www.blockchain4innovation.it/istituzioni-e-associazioni/ibsi-la-blockchain-al-servizio-dei-cittadini-e-del-sistema-italia/"/>
    <m/>
    <s v="The Italian blockchain service infrastructure project has the objective of making available all the potential of architecture, the relationship between citizens and public administration services more efficient. Putting the blockchain at the service of the Italian system, creating a national network (the first of its kind) that makes it possible to offer more efficient public services, develop sustainable energy models and even contribute to the fight against climate change. These are the objectives of the IBSI (Italian blockchain service infrastructure ) project, promoted by the Agency for Digital Italy (AGiD), Cimea, Cai Piemonte, Enea, Inail, Infratel Italia, Inps, Politecnico di Milano, Poste Italiane, Rse, Gse, Sogei and University of Cagliari. The initiative aims to test the design and development methods of an ecosystem based on Distributed Registers (DLT) technologies , in line with the European Strategy which is creating, with the Italian contribution, a similar infrastructure within the European blockchain partnership . In this framework, the new network will have to operate in line with the principles of protection, integrity, interoperability and information sharing."/>
    <x v="0"/>
    <x v="12"/>
    <s v="IT"/>
    <s v="Agency for Digital Italy (AGiD)"/>
    <x v="0"/>
    <x v="1"/>
    <x v="2"/>
    <x v="3"/>
    <x v="7"/>
    <m/>
    <x v="7"/>
    <x v="14"/>
    <x v="0"/>
    <x v="0"/>
    <m/>
    <m/>
    <m/>
    <m/>
    <m/>
    <m/>
    <m/>
    <m/>
    <m/>
    <m/>
    <x v="0"/>
    <x v="15"/>
    <x v="1"/>
    <s v="Yes"/>
    <s v="No"/>
    <s v="No"/>
    <s v="G2B"/>
    <m/>
    <m/>
    <m/>
    <m/>
    <x v="0"/>
    <m/>
    <s v="Improved Public Service"/>
    <m/>
    <s v="x"/>
    <s v="x"/>
    <s v="x"/>
    <m/>
    <s v="Improved Administration Efficency"/>
    <s v="Improved Administrative Efficiency"/>
    <m/>
    <m/>
    <s v="x"/>
    <s v="x"/>
    <m/>
    <s v="x"/>
    <s v="x"/>
    <s v="Open government capabilities"/>
    <s v="x"/>
    <m/>
    <m/>
    <s v="https://www.blockchain4innovation.it/istituzioni-e-associazioni/ibsi-la-blockchain-al-servizio-dei-cittadini-e-del-sistema-italia/"/>
    <s v="validated"/>
    <x v="0"/>
  </r>
  <r>
    <n v="200085"/>
    <s v="IPSO-200085"/>
    <s v="Blockchain to protect intellectual property"/>
    <s v="https://cointelegraph.com/news/russian-space-agency-uses-blockchain-to-protect-intellectual-property"/>
    <m/>
    <s v="Russia’s space agency, Roscosmos, aims to fight intellectual property infringement in the space industry with blockchain technology. Roscosmos started testing an IP protection solution based on the Waves Enterprise blockchain platform, a hybrid blockchain platform developed by the eponymous local blockchain firm. Dubbed IP Guard, the blockchain-based tool detects violations of IP belonging to Roscosmos and other industry organizations. The solution also enables Roscosmos to provide non-monetary rewards for detecting IP infringement cases through smart contracts. As part of the platform’s remuneration program, network participants will receive “cosmotokens” that can be later exchanged for merchandise from the agency as well as other space industry organizations."/>
    <x v="0"/>
    <x v="35"/>
    <s v="RU"/>
    <s v="Roscosmos"/>
    <x v="0"/>
    <x v="3"/>
    <x v="37"/>
    <x v="4"/>
    <x v="7"/>
    <m/>
    <x v="7"/>
    <x v="14"/>
    <x v="0"/>
    <x v="0"/>
    <m/>
    <m/>
    <m/>
    <m/>
    <m/>
    <m/>
    <m/>
    <m/>
    <m/>
    <m/>
    <x v="5"/>
    <x v="17"/>
    <x v="1"/>
    <s v="No"/>
    <s v="No"/>
    <s v="No"/>
    <s v="G2G"/>
    <m/>
    <m/>
    <m/>
    <m/>
    <x v="0"/>
    <m/>
    <s v="Improved Public Service"/>
    <m/>
    <m/>
    <s v="x"/>
    <s v="x"/>
    <s v="x"/>
    <s v="Improved Administration Efficency"/>
    <s v="Improved Administrative Efficiency"/>
    <m/>
    <m/>
    <s v="x"/>
    <s v="x"/>
    <m/>
    <s v="x"/>
    <s v="x"/>
    <s v="Open government capabilities"/>
    <s v="x"/>
    <m/>
    <m/>
    <s v="https://cointelegraph.com/news/russian-space-agency-uses-blockchain-to-protect-intellectual-property"/>
    <s v="validated"/>
    <x v="0"/>
  </r>
  <r>
    <n v="200086"/>
    <s v="IPSO-200086"/>
    <s v="Pharmaledger: blockchain enabled healthcare"/>
    <s v="https://pharmaledger.eu/"/>
    <m/>
    <s v="Pharmaledger is a project that brings together a large consortium made up of pharmaceutical companies, public bodies, small and medium-sized enterprises with the aim of promoting the development and adoption of the blockchain in the healthcare sector. The goal is to provide a blockchain-based platform for the healthcare sector, using three macro areas of use cases: the Supply Chain, Clinical Trials and Health Data. According to PharmaLedger aimed, blockchain technologies can provide solutions at reducing healthcare costs, drug development processes, and their lead times. PharmaLedger is a project funded within the Innovative Medicine Initiative (IMI), and sees the participation of over twenty partners located in Europe and beyond. The main pharmaceutical industries of the European Federation of Pharmaceutical Industries and Associations (EFPIA) participate in the front line, supported by patient associations, together with a diverse team of universities and research institutions, public and non-profit bodies and small and medium-sized enterprises."/>
    <x v="1"/>
    <x v="34"/>
    <s v="EU"/>
    <s v="Innovative Medicines Initiative (IMI) and the European Federation of Pharmaceutical Industries and Associations (EFPIA) "/>
    <x v="0"/>
    <x v="4"/>
    <x v="28"/>
    <x v="4"/>
    <x v="7"/>
    <m/>
    <x v="7"/>
    <x v="14"/>
    <x v="0"/>
    <x v="0"/>
    <m/>
    <m/>
    <m/>
    <m/>
    <m/>
    <m/>
    <m/>
    <m/>
    <m/>
    <m/>
    <x v="0"/>
    <x v="15"/>
    <x v="1"/>
    <s v="No"/>
    <s v="Yes"/>
    <s v="No"/>
    <s v="G2B"/>
    <m/>
    <m/>
    <m/>
    <m/>
    <x v="0"/>
    <m/>
    <s v="Improved Public Service"/>
    <m/>
    <m/>
    <s v="x"/>
    <s v="x"/>
    <m/>
    <s v="Improved Administration Efficency"/>
    <s v="Improved Administrative Efficiency"/>
    <s v="x"/>
    <m/>
    <s v="x"/>
    <s v="x"/>
    <m/>
    <m/>
    <m/>
    <s v="Open government capabilities"/>
    <s v="x"/>
    <m/>
    <m/>
    <s v="https://pharmaledger.eu/"/>
    <s v="validated"/>
    <x v="0"/>
  </r>
  <r>
    <n v="200087"/>
    <s v="IPSO-200087"/>
    <s v="Public procurement: streamlined and faster digital procedures "/>
    <s v="https://www.blockchain4innovation.it/mercati/pubblica-amministrazione/appalti-pubblici-proposta-rivoluzionaria-di-unionsoa-e-ibm-al-governo-con-la-blockchain-procedure-digital-piu-snelle-e-veloci/"/>
    <m/>
    <s v="The project is a totally digital qualification system which, allows to simplify the administrative process and overcome the operational fragmentation of the public procurement chain. The blockchain project, implemented on the IBM cloud, runs along two assets: notarization and notification. The first aspect aims at allowing the characterizing information to be memorized, so that from that moment on, the documents can be consulted by all those who will be authorized to access the system. This will make it possible to provide some services including proof of existence of a dossier, proof of originality and proof of provenance indicating who created the document. The second aspect is instead aimed at giving certain evidence of the documentation management methods by storing each step on the blockchain."/>
    <x v="0"/>
    <x v="12"/>
    <s v="IT"/>
    <s v="Associazione Nazionale Società Organismi di Attestazione - Unionsoa"/>
    <x v="0"/>
    <x v="1"/>
    <x v="2"/>
    <x v="4"/>
    <x v="7"/>
    <m/>
    <x v="7"/>
    <x v="14"/>
    <x v="0"/>
    <x v="0"/>
    <m/>
    <m/>
    <m/>
    <m/>
    <m/>
    <m/>
    <m/>
    <m/>
    <m/>
    <m/>
    <x v="3"/>
    <x v="22"/>
    <x v="1"/>
    <s v="No"/>
    <s v="No"/>
    <s v="No"/>
    <s v="G2G"/>
    <m/>
    <m/>
    <m/>
    <m/>
    <x v="0"/>
    <m/>
    <s v="Improved Public Service"/>
    <m/>
    <m/>
    <s v="x"/>
    <m/>
    <m/>
    <e v="#REF!"/>
    <e v="#REF!"/>
    <m/>
    <m/>
    <s v="x"/>
    <s v="x"/>
    <m/>
    <m/>
    <m/>
    <s v="Open government capabilities"/>
    <s v="x"/>
    <m/>
    <m/>
    <s v="https://www.blockchain4innovation.it/mercati/pubblica-amministrazione/appalti-pubblici-proposta-rivoluzionaria-di-unionsoa-e-ibm-al-governo-con-la-blockchain-procedure-digital-piu-snelle-e-veloci/"/>
    <s v="validated"/>
    <x v="0"/>
  </r>
  <r>
    <n v="200088"/>
    <s v="IPSO-200088"/>
    <s v="Ecocoin: encouraging virtuous behavior"/>
    <s v="https://www.blockchain4innovation.it/tecnologie/premi-in-ecocoin-per-chi-ricicla-blockchain-e-iot-incentivano-i-comportamenti-virtuosi/"/>
    <m/>
    <s v="EcoCoin was created to give concrete value to actions such as recycling, use of zero-emission vehicles or any other sustainable behavior and to favor the logic of the circular economy. On one hand onnect man and machine using the latest generation interconnected sensors (IoT); on the other hand , the use of blockchain guarantees the immutability of the data,  the measurement of sustainable action and therefore the generation of the value attributed to it. The process is the result of a simple sequence of actions: the citizen creates his own profile with an associated wallet, then interfaces with the municipal waste collector and enters the waste to be recycled. At that point the collector measures the amount of waste and generates EcoCoin , which the citizen will spend in the affiliated circuits within the Municipality."/>
    <x v="0"/>
    <x v="12"/>
    <s v="IT"/>
    <s v="Affidaty"/>
    <x v="3"/>
    <x v="2"/>
    <x v="36"/>
    <x v="4"/>
    <x v="7"/>
    <m/>
    <x v="7"/>
    <x v="14"/>
    <x v="0"/>
    <x v="0"/>
    <m/>
    <m/>
    <m/>
    <m/>
    <m/>
    <m/>
    <m/>
    <m/>
    <m/>
    <m/>
    <x v="0"/>
    <x v="31"/>
    <x v="1"/>
    <s v="No"/>
    <s v="No"/>
    <s v="No"/>
    <s v="G2C"/>
    <m/>
    <m/>
    <m/>
    <m/>
    <x v="0"/>
    <m/>
    <s v="Improved Public Service"/>
    <m/>
    <s v="x"/>
    <s v="x"/>
    <s v="x"/>
    <s v="x"/>
    <s v="Improved Administration Efficency"/>
    <s v="Improved Administrative Efficiency"/>
    <m/>
    <m/>
    <s v="x"/>
    <s v="x"/>
    <s v="x"/>
    <s v="x"/>
    <s v="x"/>
    <s v="Open government capabilities"/>
    <s v="x"/>
    <m/>
    <m/>
    <s v="https://www.blockchain4innovation.it/tecnologie/premi-in-ecocoin-per-chi-ricicla-blockchain-e-iot-incentivano-i-comportamenti-virtuosi/"/>
    <s v="validated"/>
    <x v="0"/>
  </r>
  <r>
    <n v="200089"/>
    <s v="IPSO-200089"/>
    <s v="Blockchain for emergency services"/>
    <s v="https://cointelegraph.com/news/polish-city-becomes-first-to-adopt-ethereum-blockchain-for-emergency-services"/>
    <m/>
    <s v="Olsztyn, Poland is leveraging Etherum's blockchain to aid the provision of emergency services, offering another tangible use case for distributed ledger technology. Olsztyn has completed a successful trial run of SmartKey, a bridging technology that connects blockchain with physical assets, to aid in police, fire and ambulance services. SmartKey enables rescue teams to perform their jobs more efficiently by connecting a smart contract to Teltonika smart devices that are used by local rescue teams. This connection enables emergency crews to enter any building in the city without having to track down a keyholder or wait for permission. "/>
    <x v="3"/>
    <x v="14"/>
    <s v="PL"/>
    <s v="SmartKey"/>
    <x v="3"/>
    <x v="4"/>
    <x v="13"/>
    <x v="4"/>
    <x v="0"/>
    <m/>
    <x v="7"/>
    <x v="14"/>
    <x v="0"/>
    <x v="0"/>
    <m/>
    <m/>
    <m/>
    <m/>
    <m/>
    <m/>
    <m/>
    <m/>
    <m/>
    <m/>
    <x v="0"/>
    <x v="23"/>
    <x v="1"/>
    <s v="No"/>
    <s v="No"/>
    <s v="No"/>
    <s v="G2C"/>
    <m/>
    <m/>
    <m/>
    <m/>
    <x v="0"/>
    <m/>
    <s v="Improved Public Service"/>
    <m/>
    <m/>
    <s v="x"/>
    <s v="x"/>
    <m/>
    <s v="Improved Administration Efficency"/>
    <s v="Improved Administrative Efficiency"/>
    <m/>
    <m/>
    <s v="x"/>
    <s v="x"/>
    <s v="x"/>
    <m/>
    <m/>
    <s v="Open government capabilities"/>
    <s v="x"/>
    <m/>
    <m/>
    <s v="https://cointelegraph.com/news/polish-city-becomes-first-to-adopt-ethereum-blockchain-for-emergency-services"/>
    <s v="validated"/>
    <x v="0"/>
  </r>
  <r>
    <n v="200090"/>
    <s v="IPSO-200090"/>
    <s v="Service to register digital acts"/>
    <s v="https://www.blockchain4innovation.it/legal-2/giustizia-digitale-il-tribunale-di-cremona-sceglie-la-blockchain-di-stampiz/"/>
    <m/>
    <s v="The Gip-Gup section of the Court of Cremona collaborated with Stampiz to register digital acts. Thanks to this service the section did not suspend the hearings during the Covid emergency and also managed to recover the postponements due to the lockdown. This service has now reached an advanced stage of experimentation and is being developed, and which concerns  registry activities and in particular the registration of digital documents of the office, such as judgments, files, copies and certificates. Registration takes place completely anonymously and without the file being moved from the Court's servers."/>
    <x v="3"/>
    <x v="12"/>
    <s v="IT"/>
    <s v="The Court of Cremona"/>
    <x v="0"/>
    <x v="1"/>
    <x v="22"/>
    <x v="3"/>
    <x v="0"/>
    <m/>
    <x v="7"/>
    <x v="14"/>
    <x v="0"/>
    <x v="0"/>
    <m/>
    <m/>
    <m/>
    <m/>
    <m/>
    <m/>
    <m/>
    <m/>
    <m/>
    <m/>
    <x v="3"/>
    <x v="22"/>
    <x v="1"/>
    <s v="No"/>
    <s v="No"/>
    <s v="No"/>
    <s v="G2G"/>
    <m/>
    <m/>
    <m/>
    <m/>
    <x v="0"/>
    <m/>
    <s v="Improved Public Service"/>
    <m/>
    <m/>
    <s v="x"/>
    <s v="x"/>
    <s v="x"/>
    <e v="#REF!"/>
    <e v="#REF!"/>
    <m/>
    <m/>
    <s v="x"/>
    <s v="x"/>
    <m/>
    <s v="x"/>
    <s v="x"/>
    <s v="Open government capabilities"/>
    <s v="x"/>
    <m/>
    <m/>
    <s v="https://www.blockchain4innovation.it/legal-2/giustizia-digitale-il-tribunale-di-cremona-sceglie-la-blockchain-di-stampiz/"/>
    <s v="validated"/>
    <x v="0"/>
  </r>
  <r>
    <n v="200091"/>
    <s v="IPSO-200091"/>
    <s v="Digital credentials for graduates"/>
    <s v="https://www.bcdiploma.com/en/blog/digital-credentials-press-release-university-of-lille-project-2021-06-02"/>
    <m/>
    <s v="Since July, 2021, the University of Lille issues digital credentials for all its graduates, using blockchain technology. University students receive a link to display a digital credential after their graduation being able to store it in a secure personal wallet and present it to any other university, administration or recruitment platform, ensuring that the credentials are instantly recognized as valid and authentic, without having to contact the issuing university. "/>
    <x v="2"/>
    <x v="11"/>
    <s v="FR"/>
    <s v="University of Lille"/>
    <x v="2"/>
    <x v="9"/>
    <x v="27"/>
    <x v="1"/>
    <x v="7"/>
    <m/>
    <x v="7"/>
    <x v="14"/>
    <x v="0"/>
    <x v="0"/>
    <m/>
    <m/>
    <m/>
    <m/>
    <m/>
    <m/>
    <m/>
    <m/>
    <m/>
    <m/>
    <x v="3"/>
    <x v="21"/>
    <x v="1"/>
    <s v="No"/>
    <s v="No"/>
    <s v="Yes"/>
    <s v="G2C"/>
    <m/>
    <m/>
    <m/>
    <m/>
    <x v="0"/>
    <m/>
    <s v="Improved Public Service"/>
    <m/>
    <s v="x"/>
    <s v="x"/>
    <s v="x"/>
    <m/>
    <e v="#REF!"/>
    <e v="#REF!"/>
    <m/>
    <m/>
    <m/>
    <m/>
    <m/>
    <m/>
    <m/>
    <s v="Open government capabilities"/>
    <s v="x"/>
    <m/>
    <m/>
    <s v="https://www.bcdiploma.com/en/blog/digital-credentials-press-release-university-of-lille-project-2021-06-02"/>
    <s v="validated"/>
    <x v="0"/>
  </r>
  <r>
    <n v="200092"/>
    <s v="IPSO-200092"/>
    <s v="EnergieKnip, Energy Wallet"/>
    <s v="https://energieknip.nl/en/"/>
    <m/>
    <s v="EnergieKnip rewards citizens of Emmen, a municipality of about 100,000 citizens in the northeast of the Netherlands, with digital tokens for anonymously sharing data about energy-saving measures used at home. The tokens can be used to buy energy-saving devices in local stores. On a macro level, this is part of a wider drive by the Netherlands government to reduce energy expenditure to reach the UN’s global climate goals. Its goals are to educate citizens about energy issues, encourage them to install devices in their homes to reduce the overall national energy consumption, increase demand for energy-saving devices, and collect anonymized information about energy use in the area. IOTA, an open-source blockchain technology was chosen for EnergieKnip, its lack of transaction fees makes it a low-cost network to operate; if sustainable solutions are to be found for the climate crisis, they need to save money as well as energy. Also, high-transaction speeds make it an easy network to operate."/>
    <x v="3"/>
    <x v="13"/>
    <s v="NL"/>
    <s v="Municipality of Emmen"/>
    <x v="4"/>
    <x v="2"/>
    <x v="3"/>
    <x v="1"/>
    <x v="7"/>
    <m/>
    <x v="7"/>
    <x v="14"/>
    <x v="0"/>
    <x v="0"/>
    <m/>
    <m/>
    <m/>
    <m/>
    <m/>
    <m/>
    <m/>
    <m/>
    <m/>
    <m/>
    <x v="0"/>
    <x v="31"/>
    <x v="1"/>
    <s v="Yes"/>
    <s v="No"/>
    <s v="Yes"/>
    <s v="G2C"/>
    <m/>
    <m/>
    <m/>
    <m/>
    <x v="0"/>
    <m/>
    <s v="Improved Public Service"/>
    <m/>
    <s v="x"/>
    <m/>
    <m/>
    <s v="x"/>
    <e v="#REF!"/>
    <e v="#REF!"/>
    <m/>
    <m/>
    <m/>
    <m/>
    <m/>
    <m/>
    <m/>
    <b v="0"/>
    <m/>
    <m/>
    <m/>
    <s v="https://energieknip.nl/en/"/>
    <s v="validated"/>
    <x v="0"/>
  </r>
  <r>
    <n v="200093"/>
    <s v="IPSO-200093"/>
    <s v="Data Valorization Services"/>
    <s v="https://token-project.eu/use-cases/"/>
    <m/>
    <s v="This is a use case of the EU funded project, TOKEN. Its objective is the valorization of Santander's municipality datasets generated by Smartcity IoT platforms."/>
    <x v="3"/>
    <x v="22"/>
    <s v="ES"/>
    <s v="Municipality of Santander"/>
    <x v="4"/>
    <x v="1"/>
    <x v="2"/>
    <x v="4"/>
    <x v="0"/>
    <m/>
    <x v="7"/>
    <x v="14"/>
    <x v="0"/>
    <x v="0"/>
    <m/>
    <m/>
    <m/>
    <m/>
    <m/>
    <m/>
    <m/>
    <m/>
    <m/>
    <m/>
    <x v="0"/>
    <x v="15"/>
    <x v="1"/>
    <s v="No"/>
    <s v="No"/>
    <s v="No"/>
    <s v="G2B"/>
    <m/>
    <m/>
    <m/>
    <m/>
    <x v="0"/>
    <m/>
    <s v="Improved Public Service"/>
    <m/>
    <s v="x"/>
    <s v="x"/>
    <s v="x"/>
    <s v="x"/>
    <e v="#REF!"/>
    <e v="#REF!"/>
    <m/>
    <m/>
    <m/>
    <m/>
    <m/>
    <m/>
    <m/>
    <s v="Open government capabilities"/>
    <s v="x"/>
    <m/>
    <m/>
    <s v="https://token-project.eu/use-cases/"/>
    <s v="validated"/>
    <x v="0"/>
  </r>
  <r>
    <n v="200094"/>
    <s v="IPSO-200094"/>
    <s v="The red button: debt pause button"/>
    <s v="https://www.volkskrant.nl/nieuws-achtergrond/gun-de-schuldenaar-even-vrijaf-van-facturen-en-boetes-zeggen-schuldhulpverleners~b4921071/?referrer=https%3A%2F%2Fes.search.yahoo.com%2F"/>
    <m/>
    <s v="The pause button is a new instrument in the world of debt counseling that has been used in Amsterdam on a trial basis for more than a year. Due to the temporary collection stop, the debtor is given the peace and space to focus on a financial solution. Because people with debts can receive free help through the municipality, but a possible debt restructuring can take many months or even more than a year. The organization is supported by a number of parties that are already experimenting with something that resembles such a 'debt pause button': the municipalities of Amsterdam, The Hague and Eindhoven and the Central Judicial Collection Agency (CJIB)."/>
    <x v="3"/>
    <x v="13"/>
    <s v="NL"/>
    <s v="The municipalities of Amsterdam, The Hague and Eindhoven"/>
    <x v="4"/>
    <x v="3"/>
    <x v="55"/>
    <x v="4"/>
    <x v="0"/>
    <m/>
    <x v="7"/>
    <x v="14"/>
    <x v="0"/>
    <x v="0"/>
    <m/>
    <m/>
    <m/>
    <m/>
    <m/>
    <m/>
    <m/>
    <m/>
    <m/>
    <m/>
    <x v="0"/>
    <x v="19"/>
    <x v="1"/>
    <s v="No"/>
    <s v="No"/>
    <s v="No"/>
    <s v="G2C"/>
    <m/>
    <m/>
    <m/>
    <m/>
    <x v="0"/>
    <m/>
    <s v="Improved Public Service"/>
    <m/>
    <s v="x"/>
    <m/>
    <m/>
    <s v="x"/>
    <e v="#REF!"/>
    <e v="#REF!"/>
    <m/>
    <m/>
    <m/>
    <m/>
    <m/>
    <m/>
    <m/>
    <b v="0"/>
    <m/>
    <m/>
    <m/>
    <s v="https://www.volkskrant.nl/nieuws-achtergrond/gun-de-schuldenaar-even-vrijaf-van-facturen-en-boetes-zeggen-schuldhulpverleners~b4921071/?referrer=https%3A%2F%2Fes.search.yahoo.com%2F"/>
    <s v="validated"/>
    <x v="0"/>
  </r>
  <r>
    <n v="990006"/>
    <s v="AI_Prog_6"/>
    <s v="Artificial intelligence finds disease-related genes"/>
    <m/>
    <m/>
    <s v="An artificial neural network can reveal patterns in huge amounts of gene expression data, and discover groups of disease-related genes. This has been shown by a new study led by researchers at Linköping University, published in Nature Communications. The scientists hope that the method can eventually be applied within precision medicine and individualised treatment."/>
    <x v="0"/>
    <x v="18"/>
    <s v="SE"/>
    <s v="Linköping University"/>
    <x v="2"/>
    <x v="4"/>
    <x v="18"/>
    <x v="4"/>
    <x v="0"/>
    <m/>
    <x v="5"/>
    <x v="6"/>
    <x v="1"/>
    <x v="19"/>
    <s v="A-MLA"/>
    <m/>
    <m/>
    <s v="12-ClinicalUse"/>
    <m/>
    <s v="High-risk"/>
    <s v=" 0 Confident"/>
    <s v="A11-Medical devices, Reg. (EU) 2017/745"/>
    <m/>
    <m/>
    <x v="0"/>
    <x v="0"/>
    <x v="0"/>
    <m/>
    <m/>
    <m/>
    <s v="G2G"/>
    <s v="Dynamic Data"/>
    <s v="Dynamic Data"/>
    <s v="Detection systems"/>
    <m/>
    <x v="0"/>
    <m/>
    <s v="Improved Public Service"/>
    <s v="x"/>
    <m/>
    <m/>
    <m/>
    <m/>
    <s v="Improved Administration Efficency"/>
    <s v="Improved Administrative Efficiency"/>
    <m/>
    <s v="x"/>
    <m/>
    <m/>
    <m/>
    <m/>
    <m/>
    <b v="0"/>
    <m/>
    <m/>
    <m/>
    <s v="Artificial intelligence finds disease-related genes"/>
    <s v="validated"/>
    <x v="0"/>
  </r>
  <r>
    <n v="9900010"/>
    <s v="AI_Prog_10"/>
    <s v="Estonia to give citizens Alexa-like access to public services"/>
    <m/>
    <m/>
    <s v="Because the Estonian government makes all its services available online, the system will be able to access all the information it needs about a citizen to process things such as applications for a new passport._x000a_After the citizen makes a voice request, the virtual assistant might ask for a fingerprint to verify their identity or a selfie to be used on a document, but beyond that applications for services such as renewing passports and registering births will be automated."/>
    <x v="0"/>
    <x v="3"/>
    <s v="EE"/>
    <s v="Estonian Government"/>
    <x v="0"/>
    <x v="1"/>
    <x v="2"/>
    <x v="6"/>
    <x v="7"/>
    <m/>
    <x v="1"/>
    <x v="1"/>
    <x v="1"/>
    <x v="9"/>
    <s v="A-MLA"/>
    <m/>
    <m/>
    <m/>
    <m/>
    <s v="Minimal-risk"/>
    <s v=" 0 Confident"/>
    <m/>
    <m/>
    <m/>
    <x v="0"/>
    <x v="6"/>
    <x v="0"/>
    <m/>
    <m/>
    <m/>
    <s v="G2C"/>
    <s v="Dynamic Data"/>
    <s v="Dynamic Data"/>
    <s v="Public Services and engagement"/>
    <m/>
    <x v="0"/>
    <m/>
    <s v="Improved Public Service"/>
    <m/>
    <s v="x"/>
    <m/>
    <s v="x"/>
    <m/>
    <b v="0"/>
    <b v="0"/>
    <m/>
    <m/>
    <m/>
    <m/>
    <m/>
    <m/>
    <m/>
    <b v="0"/>
    <m/>
    <m/>
    <m/>
    <s v="Estonia to give citizens Alexa-like access to public services"/>
    <s v="validated"/>
    <x v="0"/>
  </r>
  <r>
    <n v="9900019"/>
    <s v="AI_Prog_19"/>
    <s v="Artificial intelligence &quot;Wuhan model&quot; at the biomedical campus in Rome"/>
    <m/>
    <m/>
    <s v="An artificial intelligence system for early diagnosis and monitoring of Covid-19 pneumonia, capable of providing a 98.5% reliable response in 20 seconds starting from the analysis of the lung CT images. The first to acquire this technology in Europe, used in Wuhan during the Coronavirus emergency, is the Campus Bio-Medico University Hospital of Rome. The system has been successfully tested on anonymised patients by radiologists at the Polyclinic"/>
    <x v="2"/>
    <x v="12"/>
    <s v="IT"/>
    <s v="Policnico Universitario Campus Bio-Medico Roma"/>
    <x v="2"/>
    <x v="4"/>
    <x v="18"/>
    <x v="4"/>
    <x v="0"/>
    <m/>
    <x v="5"/>
    <x v="6"/>
    <x v="1"/>
    <x v="16"/>
    <s v="A-MLA"/>
    <m/>
    <m/>
    <s v="12-ClinicalUse"/>
    <m/>
    <s v="High-risk"/>
    <s v=" 0 Confident"/>
    <s v="A11-Medical devices, Reg. (EU) 2017/745"/>
    <m/>
    <m/>
    <x v="2"/>
    <x v="4"/>
    <x v="0"/>
    <m/>
    <m/>
    <m/>
    <s v="G2G"/>
    <s v="Dynamic Data"/>
    <s v="Streaming Data"/>
    <s v="Predictive systems"/>
    <m/>
    <x v="0"/>
    <m/>
    <b v="0"/>
    <m/>
    <m/>
    <m/>
    <m/>
    <m/>
    <s v="Improved Administration Efficency"/>
    <s v="Improved Administrative Efficiency"/>
    <m/>
    <s v="x"/>
    <m/>
    <s v="x"/>
    <m/>
    <m/>
    <m/>
    <b v="0"/>
    <m/>
    <m/>
    <m/>
    <s v="Intelligenza artificiale “modello Wuhan” al Campus biomedico di Roma"/>
    <s v="validated"/>
    <x v="0"/>
  </r>
  <r>
    <n v="9900021"/>
    <s v="AI_Prog_21"/>
    <s v="Against the infection comes Minerva, a &quot;robot&quot; invented by an engineer from Noci (IT)"/>
    <s v="https://www.facebook.com/minervaanticorpi/"/>
    <m/>
    <s v="This chatbot is intended to share information regarding the Coronavirus._x000a_All data are taken from the website of the Ministry of Health http://www.salute.gov.it/nuovocoronavirus"/>
    <x v="0"/>
    <x v="12"/>
    <s v="IT"/>
    <s v="Latina Municipality"/>
    <x v="4"/>
    <x v="4"/>
    <x v="13"/>
    <x v="1"/>
    <x v="0"/>
    <m/>
    <x v="1"/>
    <x v="1"/>
    <x v="0"/>
    <x v="1"/>
    <s v="B-LGA"/>
    <m/>
    <m/>
    <m/>
    <m/>
    <s v="Minimal-risk"/>
    <s v="-1 Minimal/Limited"/>
    <m/>
    <m/>
    <m/>
    <x v="0"/>
    <x v="1"/>
    <x v="0"/>
    <m/>
    <m/>
    <m/>
    <s v="G2C"/>
    <s v="Dynamic Data"/>
    <s v="Dynamic Data"/>
    <s v="Public Services and engagement"/>
    <m/>
    <x v="0"/>
    <m/>
    <s v="Improved Public Service"/>
    <m/>
    <s v="x"/>
    <m/>
    <m/>
    <m/>
    <b v="0"/>
    <b v="0"/>
    <m/>
    <m/>
    <m/>
    <m/>
    <m/>
    <m/>
    <m/>
    <b v="0"/>
    <m/>
    <m/>
    <m/>
    <s v="https://www.noci24.it/cultura/internet/19740-minerva-la-chat-virtuale-sul-coronavirus-contro-le-fake-news-il-nocese-domenicomichele-silvestri-tra-gli-sviluppatori"/>
    <s v="validated"/>
    <x v="0"/>
  </r>
  <r>
    <n v="9900032"/>
    <s v="AI_Prog_32"/>
    <s v="E-health 4.0, chatbots at the service of diagnostic units"/>
    <s v="https://www.mondino.it/"/>
    <m/>
    <s v="Thanks to the collaboration between Microsoft and Inail, Italian healthcare facilities can make use of the Healthcare Bot solution free of charge to make a digital assistant for self-assessment of coronavirus symptoms accessible on their portal. The cases of Spallanzani, San Giovanni Addolorata Hospital and ASL Napoli 3 Sud"/>
    <x v="0"/>
    <x v="12"/>
    <s v="IT"/>
    <s v="INAIL Agency"/>
    <x v="0"/>
    <x v="4"/>
    <x v="18"/>
    <x v="1"/>
    <x v="0"/>
    <m/>
    <x v="4"/>
    <x v="5"/>
    <x v="0"/>
    <x v="17"/>
    <s v="B-LGA"/>
    <m/>
    <m/>
    <m/>
    <s v="Focus directly natural persons"/>
    <s v="Limited-risk"/>
    <s v="-3 Not Confident"/>
    <m/>
    <m/>
    <m/>
    <x v="1"/>
    <x v="2"/>
    <x v="0"/>
    <m/>
    <m/>
    <m/>
    <s v="G2G"/>
    <s v="Dynamic Data"/>
    <s v="Dynamic Data"/>
    <s v="Public Services and engagement"/>
    <m/>
    <x v="0"/>
    <m/>
    <b v="0"/>
    <m/>
    <m/>
    <m/>
    <m/>
    <m/>
    <s v="Improved Administration Efficency"/>
    <s v="Improved Administrative Efficiency"/>
    <m/>
    <m/>
    <s v="x"/>
    <m/>
    <m/>
    <m/>
    <m/>
    <b v="0"/>
    <m/>
    <m/>
    <m/>
    <s v="E-health 4.0, i chatbot al servizio delle unità di diagnosi"/>
    <s v="validated"/>
    <x v="0"/>
  </r>
  <r>
    <n v="9900041"/>
    <s v="AI_Prog_41"/>
    <s v="Management of the emergency at Hospital Gemelli - Rome"/>
    <m/>
    <m/>
    <s v="respond to the disease by trying to predict medical complications and the results also in terms of estimating hospitalization times, in Covid-19 patients by responding to the disease with personalized paths for each patient. Many important clinical data relating to Covid-19 patients are also not structured but, thanks to text mining techniques available in SAS solutions, the extraction of information can be automated and fast "/>
    <x v="3"/>
    <x v="12"/>
    <s v="IT"/>
    <s v="Hospital Gemelli di Roma"/>
    <x v="4"/>
    <x v="4"/>
    <x v="18"/>
    <x v="1"/>
    <x v="0"/>
    <m/>
    <x v="2"/>
    <x v="10"/>
    <x v="0"/>
    <x v="19"/>
    <s v="B-LGA"/>
    <m/>
    <m/>
    <s v="12-ClinicalUse"/>
    <m/>
    <s v="High-risk"/>
    <s v="-3 Not Confident"/>
    <m/>
    <m/>
    <m/>
    <x v="1"/>
    <x v="2"/>
    <x v="0"/>
    <m/>
    <m/>
    <m/>
    <s v="G2G"/>
    <s v="Dynamic Data"/>
    <s v="Dynamic Data"/>
    <s v="Business intelligence"/>
    <m/>
    <x v="1"/>
    <m/>
    <b v="0"/>
    <m/>
    <m/>
    <m/>
    <m/>
    <m/>
    <s v="Improved Administration Efficency"/>
    <s v="Improved Administrative Efficiency"/>
    <m/>
    <m/>
    <s v="x"/>
    <m/>
    <m/>
    <m/>
    <m/>
    <b v="0"/>
    <m/>
    <m/>
    <m/>
    <s v="Analytics firmati Sas al Gemelli: “Così gestiamo l’emergenza”"/>
    <s v="validated"/>
    <x v="0"/>
  </r>
  <r>
    <n v="9900042"/>
    <s v="AI_Prog_42"/>
    <s v="Artificial intelligence and video surveillance to control the distance at the airport"/>
    <m/>
    <m/>
    <s v="Italian Institute of Technology has developed the' Social distancing 'software that is tested at Genoa airport: colored light cones warn when people are too close "/>
    <x v="3"/>
    <x v="12"/>
    <s v="IT"/>
    <s v="IIT and Aeroporto di Genova"/>
    <x v="2"/>
    <x v="5"/>
    <x v="24"/>
    <x v="4"/>
    <x v="0"/>
    <m/>
    <x v="5"/>
    <x v="6"/>
    <x v="1"/>
    <x v="16"/>
    <s v="A-MLA"/>
    <m/>
    <m/>
    <s v="15-VideoSurveillance"/>
    <s v="Use critical realtime data"/>
    <s v="Limited-risk"/>
    <s v=" 0 Confident"/>
    <m/>
    <m/>
    <m/>
    <x v="2"/>
    <x v="4"/>
    <x v="0"/>
    <m/>
    <m/>
    <m/>
    <s v="G2C"/>
    <s v="Dynamic Data"/>
    <s v="Location Data"/>
    <s v="Detection systems"/>
    <m/>
    <x v="0"/>
    <m/>
    <s v="Improved Public Service"/>
    <m/>
    <m/>
    <m/>
    <s v="x"/>
    <m/>
    <b v="0"/>
    <b v="0"/>
    <m/>
    <m/>
    <m/>
    <m/>
    <m/>
    <m/>
    <m/>
    <b v="0"/>
    <m/>
    <m/>
    <m/>
    <s v="Intelligenza artificiale e videosorveglianza per controllare il distanziamento all'aeroporto"/>
    <s v="validated"/>
    <x v="0"/>
  </r>
  <r>
    <n v="9900043"/>
    <s v="AI_Prog_43"/>
    <s v="Met police deploy live facial recognition technology"/>
    <m/>
    <m/>
    <s v="Beginning operational use of facial recognition CCTV, despite a scathing assessment of its effectiveness from the expert hired to scrutinise its trials. Thousands of shoppers in east London were scanned by van-mounted cameras pointed at the doors of the Stratford Centre retail complex, in what a senior police officer at the scene described as an “intelligence-led” deployment."/>
    <x v="3"/>
    <x v="10"/>
    <s v="UK"/>
    <s v="Metropolitan Police"/>
    <x v="4"/>
    <x v="5"/>
    <x v="24"/>
    <x v="1"/>
    <x v="0"/>
    <m/>
    <x v="5"/>
    <x v="6"/>
    <x v="1"/>
    <x v="16"/>
    <s v="A-MLA"/>
    <s v="1-Biometrics"/>
    <s v="1-Biometrics"/>
    <m/>
    <m/>
    <s v="High-risk"/>
    <s v=" 0 Confident"/>
    <m/>
    <m/>
    <s v="Computer Vision and Identity Recognition"/>
    <x v="3"/>
    <x v="8"/>
    <x v="0"/>
    <m/>
    <m/>
    <m/>
    <s v="G2C"/>
    <s v="Dynamic Data"/>
    <s v="Dynamic Data"/>
    <s v="Detection systems"/>
    <m/>
    <x v="0"/>
    <m/>
    <s v="Improved Public Service"/>
    <m/>
    <m/>
    <s v="x"/>
    <m/>
    <m/>
    <b v="0"/>
    <b v="0"/>
    <m/>
    <m/>
    <m/>
    <m/>
    <m/>
    <m/>
    <m/>
    <b v="0"/>
    <m/>
    <m/>
    <m/>
    <s v="Met police deploy live facial recognition technology"/>
    <s v="validated"/>
    <x v="0"/>
  </r>
  <r>
    <n v="9900044"/>
    <s v="AI_Prog_44"/>
    <s v="Natural language processing for Land Registry documentation in Sweden"/>
    <m/>
    <m/>
    <s v="The handwritten documents were of low quality and resolution which made analysis challenging. To fix this, the SLR carried out pre-processing work on the handwritten documents to improve the quality of the input data. The SLR then used handwritten text recognition (HTR) to extract information from the handwritten documents. The SLR then used a neural network to apply word corrections and associations to complete any sentences with words not captured by HTR. Once SLR had extracted the text, they used an AI model to highlight key features in the document, for example location, names and summary."/>
    <x v="0"/>
    <x v="18"/>
    <s v="SE"/>
    <s v="Swedish Land Registry"/>
    <x v="0"/>
    <x v="8"/>
    <x v="39"/>
    <x v="1"/>
    <x v="2"/>
    <m/>
    <x v="1"/>
    <x v="1"/>
    <x v="0"/>
    <x v="6"/>
    <s v="B-LGA"/>
    <m/>
    <m/>
    <m/>
    <m/>
    <s v="Minimal-risk"/>
    <s v="-1 Minimal/Limited"/>
    <m/>
    <m/>
    <m/>
    <x v="0"/>
    <x v="6"/>
    <x v="0"/>
    <m/>
    <m/>
    <m/>
    <s v="G2G"/>
    <s v="Historical Data"/>
    <s v="Location Data"/>
    <s v="Process digitalisation"/>
    <m/>
    <x v="1"/>
    <m/>
    <b v="0"/>
    <m/>
    <m/>
    <m/>
    <m/>
    <m/>
    <s v="Improved Administration Efficency"/>
    <s v="Improved Administrative Efficiency"/>
    <s v="x"/>
    <m/>
    <s v="x"/>
    <m/>
    <m/>
    <m/>
    <m/>
    <b v="0"/>
    <m/>
    <m/>
    <m/>
    <s v="Natural language processing for Land Registry documentation in Sweden"/>
    <s v="validated"/>
    <x v="0"/>
  </r>
  <r>
    <n v="9900046"/>
    <s v="AI_Prog_46"/>
    <s v="How the Ministry of Justice used AI to compare prison reports"/>
    <m/>
    <m/>
    <s v="MoJ trained a neural network on the prison reports to track how people use specific words in prison contexts. The algorithm groups words with similar meanings to form an ‘intelligent search’ tool. New reports are automatically added to the tool’s library so the data remains up-to-date. This means staff can rapidly uncover information buried in the reports and identify trends."/>
    <x v="0"/>
    <x v="10"/>
    <s v="UK"/>
    <s v="Ministry of Justice"/>
    <x v="0"/>
    <x v="5"/>
    <x v="24"/>
    <x v="1"/>
    <x v="2"/>
    <m/>
    <x v="1"/>
    <x v="1"/>
    <x v="1"/>
    <x v="6"/>
    <s v="A-MLA"/>
    <m/>
    <m/>
    <m/>
    <s v="Focus directly natural persons"/>
    <s v="Limited-risk"/>
    <s v=" 0 Confident"/>
    <m/>
    <m/>
    <m/>
    <x v="1"/>
    <x v="2"/>
    <x v="0"/>
    <m/>
    <m/>
    <m/>
    <s v="G2G"/>
    <s v="Dynamic Data"/>
    <s v="Dynamic Data"/>
    <s v="Business intelligence"/>
    <m/>
    <x v="1"/>
    <m/>
    <b v="0"/>
    <m/>
    <m/>
    <m/>
    <m/>
    <m/>
    <s v="Improved Administration Efficency"/>
    <s v="Improved Administrative Efficiency"/>
    <m/>
    <m/>
    <s v="x"/>
    <m/>
    <m/>
    <m/>
    <m/>
    <b v="0"/>
    <m/>
    <m/>
    <m/>
    <s v="How the Ministry of Justice used AI to compare prison reports"/>
    <s v="validated"/>
    <x v="0"/>
  </r>
  <r>
    <n v="9900051"/>
    <s v="AI_Prog_51"/>
    <s v="AI-for-Covid Predictive diagnostics made in Italy"/>
    <s v="https://www.cdi.it/per-i-medici/ricerca/aiforcovid/"/>
    <s v="CDI Direzione Generale: Renato Carli_x000a_Tel 02 48317 479_x000a_Email: dirgen@cdi.it"/>
    <s v="It is a platform based on artificial intelligence applied to diagnostic imaging that allows to identify in advance, in patients affected by Covid-19, on the basis of the chest x-ray examination performed at the time of admission, the risk of going towards a worsening of the pulmonary situation and therefore the need for any mechanical ventilatory assistance."/>
    <x v="0"/>
    <x v="12"/>
    <s v="IT"/>
    <s v="Hospital Centro Diagnostico Italiano di Milano"/>
    <x v="8"/>
    <x v="4"/>
    <x v="13"/>
    <x v="6"/>
    <x v="7"/>
    <m/>
    <x v="5"/>
    <x v="6"/>
    <x v="0"/>
    <x v="16"/>
    <s v="C-STA"/>
    <m/>
    <m/>
    <s v="12-ClinicalUse"/>
    <m/>
    <s v="High-risk"/>
    <s v=" 0 Confident"/>
    <s v="A11-Medical devices, Reg. (EU) 2017/745"/>
    <m/>
    <m/>
    <x v="2"/>
    <x v="9"/>
    <x v="0"/>
    <m/>
    <m/>
    <m/>
    <s v="G2G"/>
    <s v="Dynamic Data"/>
    <s v="Dynamic Data"/>
    <s v="Predictive systems"/>
    <m/>
    <x v="0"/>
    <m/>
    <b v="0"/>
    <m/>
    <m/>
    <m/>
    <m/>
    <m/>
    <s v="Improved Administration Efficency"/>
    <s v="Improved Administrative Efficiency"/>
    <m/>
    <s v="x"/>
    <m/>
    <m/>
    <m/>
    <m/>
    <m/>
    <b v="0"/>
    <m/>
    <m/>
    <m/>
    <s v="Diagnostica predittiva made in Italy: debutta AI-for-Covid"/>
    <s v="validated"/>
    <x v="0"/>
  </r>
  <r>
    <n v="9900053"/>
    <s v="AI_Prog_53"/>
    <s v="How we used deep learning to structure GOV.UK's content"/>
    <s v="https://www.gov.uk/"/>
    <m/>
    <s v="We used Natural Language Processing to make the text content on the page machine readable. We used this and the page metadata (like date published and department) to learn patterns that could be used to predict which sub-branches an untagged page should be organised in._x000a_In some cases, a GOV.UK page is tagged to more than one sub-branch, so we implemented a multilabel model to be able to do exactly that."/>
    <x v="0"/>
    <x v="10"/>
    <s v="UK"/>
    <s v="Government Digital Service"/>
    <x v="0"/>
    <x v="3"/>
    <x v="42"/>
    <x v="1"/>
    <x v="1"/>
    <m/>
    <x v="2"/>
    <x v="10"/>
    <x v="1"/>
    <x v="19"/>
    <s v="A-MLA"/>
    <m/>
    <m/>
    <m/>
    <m/>
    <s v="Minimal-risk"/>
    <s v=" 0 Confident"/>
    <m/>
    <m/>
    <m/>
    <x v="1"/>
    <x v="5"/>
    <x v="0"/>
    <m/>
    <m/>
    <m/>
    <s v="G2C"/>
    <s v="Dynamic Data"/>
    <s v="Dynamic Data"/>
    <s v="Public Services and engagement"/>
    <m/>
    <x v="1"/>
    <m/>
    <s v="Improved Public Service"/>
    <m/>
    <m/>
    <m/>
    <s v="x"/>
    <m/>
    <b v="0"/>
    <b v="0"/>
    <m/>
    <m/>
    <m/>
    <m/>
    <m/>
    <m/>
    <m/>
    <b v="0"/>
    <m/>
    <m/>
    <m/>
    <s v="How we used deep learning to structure GOV.UK’s content"/>
    <s v="validated"/>
    <x v="0"/>
  </r>
  <r>
    <n v="9900054"/>
    <s v="AI_Prog_54"/>
    <s v="How the Department for Transport used AI to improve MOT testing"/>
    <s v="https://www.gov.uk/government/organisations/driver-and-vehicle-standards-agency"/>
    <m/>
    <s v="The DVSA applied a clustering model against garage test data from the last 3 months, as there was no labelled data available. The clustering model grouped MOT centres based on the behaviour they show when conducting MOT tests._x000a_The DVSA created a risk score for each garage in Great Britain. The risk score combined the output of the clustering algorithm with historical data about how frequently garages had been disciplined for not applying correct MOT standards. This allowed the DVSA to rank garages and their testers, and helped the DVSA identify regional trends._x000a_The DVSA updated their garage test data every 3 months. This allowed the DVSA to ensure the model used fresh data whilst also providing stability to garage ratings, providing examiners 3 month windows with which to visit garages."/>
    <x v="0"/>
    <x v="10"/>
    <s v="UK"/>
    <s v="Driver and Vehicle Standards Agency (DVSA) "/>
    <x v="0"/>
    <x v="3"/>
    <x v="19"/>
    <x v="1"/>
    <x v="2"/>
    <m/>
    <x v="2"/>
    <x v="10"/>
    <x v="0"/>
    <x v="19"/>
    <s v="C-STA"/>
    <m/>
    <m/>
    <s v="16-Transportation"/>
    <s v="Output that could produce physical damages to natural persons"/>
    <s v="Limited-risk"/>
    <s v=" 0 Confident"/>
    <m/>
    <m/>
    <m/>
    <x v="3"/>
    <x v="13"/>
    <x v="0"/>
    <m/>
    <m/>
    <m/>
    <s v="G2C"/>
    <s v="Historical Data"/>
    <s v="Historical Data"/>
    <s v="Enforcement"/>
    <m/>
    <x v="0"/>
    <m/>
    <s v="Improved Public Service"/>
    <m/>
    <m/>
    <m/>
    <s v="x"/>
    <m/>
    <b v="0"/>
    <b v="0"/>
    <m/>
    <m/>
    <m/>
    <m/>
    <m/>
    <m/>
    <m/>
    <b v="0"/>
    <m/>
    <m/>
    <m/>
    <s v="How the Department for Transport used AI to improve MOT testing"/>
    <s v="validated"/>
    <x v="0"/>
  </r>
  <r>
    <n v="9900055"/>
    <s v="AI_Prog_55"/>
    <s v="How DFID used satellite images to estimate populations"/>
    <s v="https://grid3.org/"/>
    <m/>
    <s v="DFID has deployed the programme in Nigeria, Zambia, Mozambique and Democratic Republic of Congo (DRC). DFID has also conducted scoping missions to Tanzania, Ethiopia, and South Sudan. The model - called GRID3 - is being used to:_x000a_develop a hybrid census model which combines population estimates for small areas of uniform, detailed grids with modelled population estimates_x000a_support developing countries as they plan their full censuses_x000a_plan vaccination campaigns and other services_x000a_support developing countries such as DRC safely gather population estimates for areas in conflict_x000a_DFID is now exploring whether they can also use mobile phone data to provide more accurate local level population estimates."/>
    <x v="1"/>
    <x v="10"/>
    <s v="UK"/>
    <s v="Department for International Development (DFID)"/>
    <x v="1"/>
    <x v="1"/>
    <x v="2"/>
    <x v="1"/>
    <x v="2"/>
    <m/>
    <x v="5"/>
    <x v="6"/>
    <x v="1"/>
    <x v="16"/>
    <s v="A-MLA"/>
    <m/>
    <m/>
    <m/>
    <m/>
    <s v="Minimal-risk"/>
    <s v=" 0 Confident"/>
    <m/>
    <m/>
    <m/>
    <x v="3"/>
    <x v="8"/>
    <x v="0"/>
    <m/>
    <m/>
    <m/>
    <s v="G2G"/>
    <s v="Dynamic Data"/>
    <s v="Location Data"/>
    <s v="Business intelligence"/>
    <m/>
    <x v="0"/>
    <m/>
    <b v="0"/>
    <m/>
    <m/>
    <m/>
    <m/>
    <m/>
    <s v="Improved Administration Efficency"/>
    <s v="Improved Administrative Efficiency"/>
    <m/>
    <s v="x"/>
    <m/>
    <s v="x"/>
    <m/>
    <m/>
    <m/>
    <b v="0"/>
    <m/>
    <m/>
    <m/>
    <s v="How DFID used satellite images to estimate populations"/>
    <s v="validated"/>
    <x v="0"/>
  </r>
  <r>
    <n v="9900056"/>
    <s v="AI_Prog_56"/>
    <s v="Whatsapp InfoCenter City of Milan (020202)"/>
    <s v="https://www.comune.milano.it/-/innovazione.-nuovi-servizi-per-l-assistente-virtuale-020202-su-whatsapp"/>
    <m/>
    <s v="the municipal administration information center: just save the number in your contacts on your mobile phone and write the word &quot;Hello&quot; in a message. The virtual assistant will be activated by indicating a series of options to choose from to obtain an immediate response: Citizenship support services; Resumption of economic activities; Public services and places of worship; Permitted transfers; Viability and parking; People with disabilities; Help the city of Milan; Health information; Decrees, ordinances and circulars. "/>
    <x v="3"/>
    <x v="12"/>
    <s v="IT"/>
    <s v="Milano Municipality"/>
    <x v="4"/>
    <x v="3"/>
    <x v="42"/>
    <x v="0"/>
    <x v="5"/>
    <n v="2018"/>
    <x v="1"/>
    <x v="1"/>
    <x v="0"/>
    <x v="1"/>
    <s v="B-LGA"/>
    <m/>
    <m/>
    <m/>
    <m/>
    <s v="Minimal-risk"/>
    <s v=" 0 Confident"/>
    <m/>
    <m/>
    <m/>
    <x v="0"/>
    <x v="1"/>
    <x v="0"/>
    <m/>
    <m/>
    <m/>
    <s v="G2C"/>
    <s v="Dynamic Data"/>
    <s v="Dynamic Data"/>
    <s v="Public Services and engagement"/>
    <m/>
    <x v="0"/>
    <m/>
    <s v="Improved Public Service"/>
    <m/>
    <s v="x"/>
    <m/>
    <s v="x"/>
    <m/>
    <b v="0"/>
    <b v="0"/>
    <m/>
    <m/>
    <m/>
    <m/>
    <m/>
    <m/>
    <m/>
    <b v="0"/>
    <m/>
    <m/>
    <m/>
    <s v="Milano battezza il chatbot-center via Whatsapp: è il primo Comune d’Europa"/>
    <s v="validated"/>
    <x v="0"/>
  </r>
  <r>
    <n v="9900073"/>
    <s v="AI_Prog_73"/>
    <s v="COVID-19 robot patrol rolled out in Belgian hospitals"/>
    <s v=" "/>
    <m/>
    <s v="People arriving at the University Hospital Antwerp from Tuesday will answer questions online or at an interactive kiosk. The robot will scan a QR code, review their answers, check their temperature and determine if they are wearing a mask correctly. Fabrice Goffin, chief executive of Belgium-based Zorabots, said his robots had been in hospitals, care homes and hotels since 2013, but had now found a new role. His robots will not test for COVID-19, but could provide useful signs."/>
    <x v="4"/>
    <x v="2"/>
    <s v="BE"/>
    <s v="University Hospital Antwerp"/>
    <x v="1"/>
    <x v="4"/>
    <x v="18"/>
    <x v="5"/>
    <x v="0"/>
    <m/>
    <x v="3"/>
    <x v="3"/>
    <x v="0"/>
    <x v="0"/>
    <m/>
    <m/>
    <m/>
    <s v="12-ClinicalUse"/>
    <m/>
    <s v="High-risk"/>
    <s v=" 0 Confident"/>
    <m/>
    <m/>
    <m/>
    <x v="0"/>
    <x v="14"/>
    <x v="0"/>
    <m/>
    <m/>
    <m/>
    <s v="G2C"/>
    <s v="Dynamic Data"/>
    <s v="Dynamic Data"/>
    <s v="Public Services and engagement"/>
    <m/>
    <x v="0"/>
    <m/>
    <b v="0"/>
    <m/>
    <m/>
    <m/>
    <m/>
    <m/>
    <b v="0"/>
    <b v="0"/>
    <m/>
    <m/>
    <m/>
    <m/>
    <m/>
    <m/>
    <m/>
    <b v="0"/>
    <m/>
    <m/>
    <m/>
    <s v="COVID-19 robot patrol rolled out in Belgian hospitals"/>
    <s v="validated"/>
    <x v="1"/>
  </r>
  <r>
    <n v="9900084"/>
    <s v="AI_Prog_84"/>
    <s v="A unique artificial intelligence system now directs Ülemiste City drivers to available parking spots"/>
    <s v="https://pixevia.com/smart-parking-occupancy"/>
    <m/>
    <s v="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_x000a_"/>
    <x v="3"/>
    <x v="3"/>
    <s v="EE"/>
    <s v="Ülemiste City "/>
    <x v="4"/>
    <x v="3"/>
    <x v="19"/>
    <x v="1"/>
    <x v="1"/>
    <m/>
    <x v="5"/>
    <x v="6"/>
    <x v="1"/>
    <x v="20"/>
    <s v="A-MLA"/>
    <m/>
    <m/>
    <s v="15-VideoSurveillance"/>
    <s v="Use critical realtime data"/>
    <s v="Limited-risk"/>
    <s v=" 0 Confident"/>
    <m/>
    <m/>
    <m/>
    <x v="0"/>
    <x v="6"/>
    <x v="0"/>
    <m/>
    <m/>
    <m/>
    <s v="G2C"/>
    <s v="Dynamic Data"/>
    <s v="Dynamic Data"/>
    <s v="Smart city"/>
    <m/>
    <x v="0"/>
    <m/>
    <s v="Improved Public Service"/>
    <m/>
    <m/>
    <s v="x"/>
    <m/>
    <m/>
    <b v="0"/>
    <b v="0"/>
    <m/>
    <m/>
    <m/>
    <m/>
    <m/>
    <m/>
    <m/>
    <b v="0"/>
    <m/>
    <m/>
    <m/>
    <s v="A unique artificial intelligence system now directs Ülemiste City drivers to available parking spots"/>
    <s v="validated"/>
    <x v="0"/>
  </r>
  <r>
    <n v="9900088"/>
    <s v="AI_Prog_88"/>
    <s v="Detection of mowing events on grasslands from Sentinel-data"/>
    <m/>
    <m/>
    <s v="Detection of mowing events on grasslands from Sentinel-data_x000a_The first nation-wide system for automated monitoring of agricultural practices in EU _x000a_Nation-wide fully automated mowing detection system operational in Estonia from 2018_x000a_Sentinel-1 and Sentinel-2 time-series for operational near real-time monitoring_x000a_85% of detection accuracy of the mowing events on grasslands_x000a_Automated “early warning” reminders to applicants"/>
    <x v="0"/>
    <x v="3"/>
    <s v="EE"/>
    <s v="Estonian Agricultural Registers and Information Board (ARIB)"/>
    <x v="0"/>
    <x v="2"/>
    <x v="3"/>
    <x v="1"/>
    <x v="1"/>
    <m/>
    <x v="5"/>
    <x v="6"/>
    <x v="1"/>
    <x v="16"/>
    <s v="A-MLA"/>
    <m/>
    <m/>
    <m/>
    <m/>
    <s v="Minimal-risk"/>
    <s v=" 0 Confident"/>
    <m/>
    <m/>
    <m/>
    <x v="3"/>
    <x v="8"/>
    <x v="0"/>
    <m/>
    <m/>
    <m/>
    <s v="G2G"/>
    <s v="Dynamic Data"/>
    <s v="Dynamic Data"/>
    <s v="Smart city"/>
    <m/>
    <x v="0"/>
    <m/>
    <b v="0"/>
    <m/>
    <m/>
    <m/>
    <m/>
    <m/>
    <s v="Improved Administration Efficency"/>
    <s v="Improved Administrative Efficiency"/>
    <m/>
    <s v="x"/>
    <m/>
    <s v="x"/>
    <m/>
    <m/>
    <m/>
    <b v="0"/>
    <m/>
    <m/>
    <m/>
    <s v="Detection of mowing events on grasslands from Sentinel-data"/>
    <s v="validated"/>
    <x v="0"/>
  </r>
  <r>
    <n v="9900092"/>
    <s v="AI_Prog_92"/>
    <s v="“Connected” robots in Turin hospitals"/>
    <s v="https://www.corrierecomunicazioni.it/telco/robot-connessi-negli-ospedali-torinesi-cosi-tim-abbatte-il-distanziamento-covid-19/"/>
    <m/>
    <s v="Double Robotics' remote controlled robots (Double3) and connected to the 5G network, for advanced video communication between patients and families, unable to meet due to the provisions on social distancing for Covid-19, but also between medical and nursing staff and educators."/>
    <x v="3"/>
    <x v="12"/>
    <s v="IT"/>
    <s v="Turin-Italy Hospitals:Regina Margherita, Sant’Anna"/>
    <x v="4"/>
    <x v="4"/>
    <x v="18"/>
    <x v="4"/>
    <x v="0"/>
    <m/>
    <x v="0"/>
    <x v="0"/>
    <x v="0"/>
    <x v="16"/>
    <s v="A-MLA"/>
    <m/>
    <m/>
    <s v="15-VideoSurveillance"/>
    <s v="Focus directly natural persons"/>
    <s v="Limited-risk"/>
    <s v="-3 Not Confident"/>
    <m/>
    <m/>
    <m/>
    <x v="0"/>
    <x v="6"/>
    <x v="0"/>
    <m/>
    <m/>
    <m/>
    <s v="G2C"/>
    <s v="Dynamic Data"/>
    <s v="Location Data"/>
    <s v="Enforcement"/>
    <m/>
    <x v="0"/>
    <m/>
    <s v="Improved Public Service"/>
    <m/>
    <s v="x"/>
    <m/>
    <s v="x"/>
    <m/>
    <b v="0"/>
    <b v="0"/>
    <m/>
    <m/>
    <m/>
    <m/>
    <m/>
    <m/>
    <m/>
    <b v="0"/>
    <m/>
    <m/>
    <m/>
    <s v="Robot “connessi” negli ospedali torinesi. Così Tim abbatte il distanziamento Covid-19"/>
    <s v="validated"/>
    <x v="0"/>
  </r>
  <r>
    <n v="99000119"/>
    <s v="AI_Prog_119"/>
    <s v="eTranslation: Machine translation for public administrations"/>
    <s v="https://ec.europa.eu/info/resources-partners/machine-translation-public-administrations-etranslation_en"/>
    <s v="twitter:@Connecting_EU"/>
    <s v="eTranslation allows public administrations to get quick, raw machine translations from and into any official EU language. _x000a_eTranslation is an online machine translation service provided by the European Commission (EC)._x000a_eTranslation is intended for European public administrations, Small and Medium-sized enterprises and University language faculties, or for Connecting Europe Facility projects.If you work in one of the above in an EU country, Iceland or Norway, you can use our product free of charge until further notice. Apart from individual users, the machine translation service is also available to EC information systems and online services through an API. Example of use is European Data Portal to translate all the dataset metadata in 24 languages"/>
    <x v="1"/>
    <x v="2"/>
    <s v="BE"/>
    <s v="European Parliament"/>
    <x v="1"/>
    <x v="1"/>
    <x v="2"/>
    <x v="1"/>
    <x v="5"/>
    <m/>
    <x v="1"/>
    <x v="1"/>
    <x v="1"/>
    <x v="15"/>
    <s v="A-MLA"/>
    <m/>
    <m/>
    <m/>
    <m/>
    <s v="Minimal-risk"/>
    <s v=" 0 Confident"/>
    <m/>
    <m/>
    <m/>
    <x v="1"/>
    <x v="2"/>
    <x v="0"/>
    <m/>
    <m/>
    <m/>
    <s v="G2G"/>
    <s v="Dynamic Data"/>
    <s v="Dynamic Data"/>
    <s v="Process automation"/>
    <m/>
    <x v="1"/>
    <m/>
    <b v="0"/>
    <m/>
    <m/>
    <m/>
    <m/>
    <m/>
    <s v="Improved Administration Efficency"/>
    <s v="Improved Administrative Efficiency"/>
    <m/>
    <m/>
    <s v="x"/>
    <m/>
    <m/>
    <m/>
    <m/>
    <b v="0"/>
    <m/>
    <m/>
    <m/>
    <s v="AI per le traduzioni in tempo reale, l’Europarlamento sceglie il Made in Italy"/>
    <s v="validated"/>
    <x v="0"/>
  </r>
  <r>
    <n v="99000123"/>
    <s v="AI_Prog_123"/>
    <s v="Frag-den-Michel! Innovativer Online-Bürgerservice in Betrieb"/>
    <s v="www.hamburg.de/fragdenmichel"/>
    <m/>
    <s v="Citizens can ask questions to the Hamburg authorities regardless of normal business hours. The new citizen service Frag-den-Michel can be reached under www.hamburg.de/fragdenmichel. Frag-den-Michel is a text-based dialogue system – a so-called chatbot – which is available for general information as part of a test operation. Frag-den-Michel will supplement the telephone information under the central authority number 040/115."/>
    <x v="3"/>
    <x v="1"/>
    <s v="DE"/>
    <s v="Free and Hanseatic City of Hamburg"/>
    <x v="4"/>
    <x v="1"/>
    <x v="2"/>
    <x v="1"/>
    <x v="2"/>
    <m/>
    <x v="1"/>
    <x v="1"/>
    <x v="0"/>
    <x v="1"/>
    <s v="B-LGA"/>
    <m/>
    <m/>
    <m/>
    <s v="Include automatic decision systems"/>
    <s v="Limited-risk"/>
    <s v=" 0 Confident"/>
    <m/>
    <m/>
    <m/>
    <x v="0"/>
    <x v="1"/>
    <x v="0"/>
    <m/>
    <m/>
    <m/>
    <s v="G2C"/>
    <s v="Dynamic Data"/>
    <s v="Dynamic Data"/>
    <s v="Public Services and engagement"/>
    <m/>
    <x v="0"/>
    <m/>
    <s v="Improved Public Service"/>
    <m/>
    <s v="x"/>
    <m/>
    <s v="x"/>
    <m/>
    <b v="0"/>
    <b v="0"/>
    <m/>
    <m/>
    <m/>
    <m/>
    <m/>
    <m/>
    <m/>
    <b v="0"/>
    <m/>
    <m/>
    <m/>
    <s v="Frag-den-Michel! Innovativer Online-Bürgerservice in Betrieb"/>
    <s v="validated"/>
    <x v="0"/>
  </r>
  <r>
    <n v="99000124"/>
    <s v="AI_Prog_124"/>
    <s v="Municipality Welcome Manager (L2B2 Service Robot) in Ludwigsburg"/>
    <m/>
    <m/>
    <s v="First Information and guide for citizens visiting the Service Department: The digital helper named &quot;L2B2&quot; welcomes in the entrance area of the Bürgerbüros, drives independently through the corridors and accompanies the visitors to the respective departments."/>
    <x v="3"/>
    <x v="1"/>
    <s v="DE"/>
    <s v="City of Ludwigsburg"/>
    <x v="4"/>
    <x v="1"/>
    <x v="26"/>
    <x v="1"/>
    <x v="1"/>
    <m/>
    <x v="3"/>
    <x v="3"/>
    <x v="0"/>
    <x v="21"/>
    <s v="B-LGA"/>
    <m/>
    <m/>
    <m/>
    <m/>
    <s v="Minimal-risk"/>
    <s v=" 0 Confident"/>
    <m/>
    <m/>
    <m/>
    <x v="0"/>
    <x v="0"/>
    <x v="0"/>
    <m/>
    <m/>
    <m/>
    <s v="G2C"/>
    <s v="Dynamic Data"/>
    <s v="Location Data"/>
    <s v="Public Services and engagement"/>
    <m/>
    <x v="0"/>
    <m/>
    <s v="Improved Public Service"/>
    <m/>
    <s v="x"/>
    <m/>
    <s v="x"/>
    <m/>
    <b v="0"/>
    <b v="0"/>
    <m/>
    <m/>
    <m/>
    <m/>
    <m/>
    <m/>
    <m/>
    <b v="0"/>
    <m/>
    <m/>
    <m/>
    <s v="Municipality Welcome Manager (L2B2 Service Robot) in Ludwigsburg"/>
    <s v="validated"/>
    <x v="0"/>
  </r>
  <r>
    <n v="99000125"/>
    <s v="AI_Prog_125"/>
    <s v="Crisis Prevention: PREVIEW"/>
    <s v="Crisis Prevention: PREVIEW"/>
    <m/>
    <s v="Alongside the deployment of &quot;skilled civilian assistants&quot; the foreign ministry admits that it is also using modern instruments for &quot;crisis prevention&quot; analysis. To &quot;be able to observe and evaluate disconcerting developments in countries and regions,&quot; the ministry uses &quot;situation profiles&quot; compiled &quot;round-the-clock&quot; by the more than 200 German diplomatic missions. On the other hand, with access to the &quot;data tool&quot; PREVIEW (&quot;Prediction, Visualization, Early Warning&quot;), software is now available which, using &quot;information graphics&quot; and the corresponding maps, can not only make &quot;conflict situations&quot; visible, but even provide possible &quot;trend analyses&quot; on the potential course of political and social developments. "/>
    <x v="1"/>
    <x v="1"/>
    <s v="DE"/>
    <s v="German Federal Foreign Office"/>
    <x v="1"/>
    <x v="1"/>
    <x v="45"/>
    <x v="1"/>
    <x v="2"/>
    <m/>
    <x v="2"/>
    <x v="10"/>
    <x v="0"/>
    <x v="17"/>
    <s v="C-STA"/>
    <m/>
    <m/>
    <m/>
    <m/>
    <s v="Minimal-risk"/>
    <s v="-1 Minimal/Limited"/>
    <m/>
    <m/>
    <m/>
    <x v="2"/>
    <x v="12"/>
    <x v="0"/>
    <m/>
    <m/>
    <m/>
    <s v="G2G"/>
    <s v="Dynamic Data"/>
    <s v="Dynamic Data"/>
    <s v="Predictive systems"/>
    <m/>
    <x v="0"/>
    <m/>
    <b v="0"/>
    <m/>
    <m/>
    <m/>
    <m/>
    <m/>
    <s v="Improved Administration Efficency"/>
    <s v="Improved Administrative Efficiency"/>
    <m/>
    <m/>
    <s v="x"/>
    <m/>
    <m/>
    <m/>
    <m/>
    <b v="0"/>
    <m/>
    <m/>
    <m/>
    <s v="Crisis Prevention: PREVIEW"/>
    <s v="validated"/>
    <x v="0"/>
  </r>
  <r>
    <n v="99000127"/>
    <s v="AI_Prog_127"/>
    <s v="VeriPol: An Algorithm That Can Spot When People Lie to the Police"/>
    <s v="https://www.sciencedirect.com/science/article/pii/S095070511830128X"/>
    <m/>
    <s v="an algorithm-based system that picks out false reports by scrutinizing the wording of statements."/>
    <x v="0"/>
    <x v="22"/>
    <s v="ES"/>
    <s v="Ministry of Interior"/>
    <x v="0"/>
    <x v="5"/>
    <x v="24"/>
    <x v="1"/>
    <x v="2"/>
    <m/>
    <x v="1"/>
    <x v="1"/>
    <x v="1"/>
    <x v="6"/>
    <s v="A-MLA"/>
    <s v="6-LawEnforcement"/>
    <s v="6d-LawEnforcement-reliabilityevidence"/>
    <m/>
    <m/>
    <s v="High-risk"/>
    <s v=" 0 Confident"/>
    <m/>
    <m/>
    <m/>
    <x v="2"/>
    <x v="4"/>
    <x v="0"/>
    <m/>
    <m/>
    <m/>
    <s v="G2G"/>
    <s v="Dynamic Data"/>
    <s v="Dynamic Data"/>
    <s v="Enforcement"/>
    <m/>
    <x v="0"/>
    <m/>
    <b v="0"/>
    <m/>
    <m/>
    <m/>
    <m/>
    <m/>
    <s v="Improved Administration Efficency"/>
    <s v="Improved Administrative Efficiency"/>
    <m/>
    <m/>
    <s v="x"/>
    <m/>
    <m/>
    <m/>
    <m/>
    <b v="0"/>
    <m/>
    <m/>
    <m/>
    <s v="An Algorithm That Can Spot When People Lie to the Police "/>
    <s v="validated"/>
    <x v="0"/>
  </r>
  <r>
    <n v="99000128"/>
    <s v="AI_Prog_128"/>
    <s v="Swedish municipality deploys robots for safer recruitment"/>
    <m/>
    <m/>
    <s v="The Upplands-Bro municipality outside of Stockholm is using artificial intelligence recruitment robots to reduce the risk of contamination at the interview stage during the Covid-19 pandemic."/>
    <x v="3"/>
    <x v="18"/>
    <s v="SE"/>
    <s v="Upplands-Bro municipality"/>
    <x v="4"/>
    <x v="0"/>
    <x v="0"/>
    <x v="1"/>
    <x v="0"/>
    <m/>
    <x v="3"/>
    <x v="3"/>
    <x v="0"/>
    <x v="19"/>
    <s v="B-LGA"/>
    <s v="4-Employement"/>
    <s v="4a-Employement-recruit"/>
    <m/>
    <s v="Output that could produce physical damages to natural persons"/>
    <s v="High-risk"/>
    <s v=" 0 Confident"/>
    <m/>
    <m/>
    <m/>
    <x v="0"/>
    <x v="0"/>
    <x v="0"/>
    <m/>
    <m/>
    <m/>
    <s v="G2B"/>
    <s v="Dynamic Data"/>
    <s v="Location Data"/>
    <s v="Public Services and engagement"/>
    <m/>
    <x v="0"/>
    <m/>
    <s v="Improved Public Service"/>
    <m/>
    <m/>
    <m/>
    <s v="x"/>
    <m/>
    <b v="0"/>
    <b v="0"/>
    <m/>
    <m/>
    <m/>
    <m/>
    <m/>
    <m/>
    <m/>
    <b v="0"/>
    <m/>
    <m/>
    <m/>
    <s v="Swedish municipality deploys robots for safer recruitment"/>
    <s v="validated"/>
    <x v="0"/>
  </r>
  <r>
    <n v="99000129"/>
    <s v="AI_Prog_129"/>
    <s v="Say hello to the Registry of Enterprises' new virtual assistant - Una"/>
    <m/>
    <s v="Labsoflatvia.com Editor in Chief_x000a_ieva@labsoflatvia.com_x000a_+ 371 29408885"/>
    <s v="Virtual Assistant at is at the Registry of Enterprises"/>
    <x v="0"/>
    <x v="19"/>
    <s v="LV"/>
    <s v="Registry of Enterprises"/>
    <x v="0"/>
    <x v="3"/>
    <x v="42"/>
    <x v="1"/>
    <x v="1"/>
    <m/>
    <x v="1"/>
    <x v="1"/>
    <x v="0"/>
    <x v="1"/>
    <s v="B-LGA"/>
    <m/>
    <m/>
    <m/>
    <m/>
    <s v="Minimal-risk"/>
    <s v="-1 Minimal/Limited"/>
    <m/>
    <m/>
    <m/>
    <x v="0"/>
    <x v="1"/>
    <x v="0"/>
    <m/>
    <m/>
    <m/>
    <s v="G2C"/>
    <s v="Dynamic Data"/>
    <s v="Dynamic Data"/>
    <s v="Public Services and engagement"/>
    <m/>
    <x v="0"/>
    <m/>
    <s v="Improved Public Service"/>
    <m/>
    <m/>
    <m/>
    <s v="x"/>
    <m/>
    <b v="0"/>
    <b v="0"/>
    <m/>
    <m/>
    <m/>
    <m/>
    <m/>
    <m/>
    <m/>
    <b v="0"/>
    <m/>
    <m/>
    <m/>
    <s v="Say hello to the Registry of Enterprises’ new virtual assistant – Una"/>
    <s v="validated"/>
    <x v="0"/>
  </r>
  <r>
    <n v="99000131"/>
    <s v="AI_Prog_131"/>
    <s v="London Police Facial Recognition System"/>
    <m/>
    <m/>
    <s v="The technology London will deploy goes beyond many of the facial recognition systems used elsewhere, which match a photo against a database to identify a person. The new tools use software that can immediately identify people on a police watch list as soon as they are filmed on a video camera."/>
    <x v="3"/>
    <x v="10"/>
    <s v="UK"/>
    <s v="City of London Police"/>
    <x v="4"/>
    <x v="5"/>
    <x v="24"/>
    <x v="6"/>
    <x v="7"/>
    <m/>
    <x v="5"/>
    <x v="6"/>
    <x v="1"/>
    <x v="20"/>
    <s v="A-MLA"/>
    <s v="1-Biometrics"/>
    <s v="1-Biometrics"/>
    <m/>
    <m/>
    <s v="High-risk"/>
    <s v=" 0 Confident"/>
    <m/>
    <m/>
    <s v="Computer Vision and Identity Recognition"/>
    <x v="3"/>
    <x v="8"/>
    <x v="0"/>
    <m/>
    <m/>
    <m/>
    <s v="G2C"/>
    <s v="Dynamic Data"/>
    <s v="Location Data"/>
    <s v="Detection systems"/>
    <m/>
    <x v="0"/>
    <m/>
    <b v="0"/>
    <m/>
    <m/>
    <m/>
    <m/>
    <m/>
    <s v="Improved Administration Efficency"/>
    <s v="Improved Administrative Efficiency"/>
    <m/>
    <s v="x"/>
    <m/>
    <m/>
    <m/>
    <m/>
    <m/>
    <b v="0"/>
    <m/>
    <m/>
    <m/>
    <s v="London Police Are Taking Surveillance to a Whole New Level"/>
    <s v="validated"/>
    <x v="0"/>
  </r>
  <r>
    <n v="99000136"/>
    <s v="AI_Prog_136"/>
    <s v="The Municipality of Oslo explores chatbots to respond to citizen requests"/>
    <m/>
    <m/>
    <s v="Working collaboratively, Oslo and Capgemini created an interdisciplinary team to develop proof of concept solutions. Beginning with the internal automated chatbot interface, the team tested the solution by having the municipality employees ask the robot to confirm their employment via chat. If successful, the request triggered the generation of a confirmation document through an existing automated process and then delivered final confirmation in the chat window as soon as resources were available."/>
    <x v="3"/>
    <x v="23"/>
    <s v="NO"/>
    <s v="Municipality of Oslo"/>
    <x v="4"/>
    <x v="3"/>
    <x v="42"/>
    <x v="1"/>
    <x v="2"/>
    <m/>
    <x v="1"/>
    <x v="1"/>
    <x v="0"/>
    <x v="1"/>
    <s v="B-LGA"/>
    <m/>
    <m/>
    <m/>
    <m/>
    <s v="Minimal-risk"/>
    <s v=" 0 Confident"/>
    <m/>
    <m/>
    <m/>
    <x v="0"/>
    <x v="1"/>
    <x v="0"/>
    <m/>
    <m/>
    <m/>
    <s v="G2C"/>
    <s v="Dynamic Data"/>
    <s v="Dynamic Data"/>
    <s v="Public Services and engagement"/>
    <m/>
    <x v="0"/>
    <m/>
    <s v="Improved Public Service"/>
    <m/>
    <s v="x"/>
    <m/>
    <s v="x"/>
    <m/>
    <b v="0"/>
    <b v="0"/>
    <m/>
    <m/>
    <m/>
    <m/>
    <m/>
    <m/>
    <m/>
    <b v="0"/>
    <m/>
    <m/>
    <m/>
    <s v="The Municipality of Oslo explores chatbots to respond to citizen requests"/>
    <s v="validated"/>
    <x v="0"/>
  </r>
  <r>
    <n v="99000143"/>
    <s v="AI_Prog_143"/>
    <s v="CITY OF VIENNA Chatbot"/>
    <s v="https://www.wien.gv.at/bot/"/>
    <s v="UIV Urban Innovation Vienna GmbH_x000a_Smart City Agency _x000a_Address: Operngasse 17-21, 1040 Vienna_x000a_E-Mail: smartcitywien@urbaninnovation.at_x000a_Website: www.urbaninnovation.at_x000a_Phone: +43 1 4000 84265"/>
    <s v="The City of Vienna website provides comprehensive, detailed content, while the WienBot is all about information for immediate use. People looking for specific information while out and about need a different kind of content to those accessing the web from home. The WienBot is aimed at an audience that wants a smart way of consuming information quickly and on the go, but without foregoing the personal component. The chatbot can also reply in proper Viennese dialect. This special function puts the emphasis on authenticity and gives chatting with the virtual civil servant an extra helping of Viennese charm"/>
    <x v="3"/>
    <x v="0"/>
    <s v="AT"/>
    <s v="City of Vienna"/>
    <x v="4"/>
    <x v="3"/>
    <x v="42"/>
    <x v="1"/>
    <x v="1"/>
    <m/>
    <x v="1"/>
    <x v="1"/>
    <x v="0"/>
    <x v="1"/>
    <s v="B-LGA"/>
    <m/>
    <m/>
    <m/>
    <m/>
    <s v="Minimal-risk"/>
    <s v=" 0 Confident"/>
    <m/>
    <m/>
    <m/>
    <x v="0"/>
    <x v="1"/>
    <x v="0"/>
    <m/>
    <m/>
    <m/>
    <s v="G2C"/>
    <s v="Dynamic Data"/>
    <s v="Dynamic Data"/>
    <s v="Public Services and engagement"/>
    <m/>
    <x v="0"/>
    <m/>
    <s v="Improved Public Service"/>
    <m/>
    <s v="x"/>
    <m/>
    <s v="x"/>
    <m/>
    <b v="0"/>
    <b v="0"/>
    <m/>
    <m/>
    <m/>
    <m/>
    <m/>
    <m/>
    <m/>
    <b v="0"/>
    <m/>
    <m/>
    <m/>
    <s v="THE CHATBOT OF THE CITY OF VIENNA"/>
    <s v="validated"/>
    <x v="0"/>
  </r>
  <r>
    <n v="99000146"/>
    <s v="AI_Prog_146"/>
    <s v="London TravelBot"/>
    <s v="https://tfl.gov.uk/travel-information/social-media-and-email-updates/facebook-travelbot"/>
    <s v="phone: 0343 222 1234_x000a_https://twitter.com/messages/7559072-47319664?recipient_id=47319664&amp;text="/>
    <s v="We have created an automated service on Facebook Messenger to help you check the status of your Tube, rail or bus route. The service is free and uses our latest data. The status checker is available for all Tube lines, DLR, London Overground, TfL Rail, trams and all bus routes. Try out our Facebook Travelbot on Messenger or read about what it can do here."/>
    <x v="3"/>
    <x v="10"/>
    <s v="UK"/>
    <s v="City Hall"/>
    <x v="4"/>
    <x v="3"/>
    <x v="42"/>
    <x v="1"/>
    <x v="1"/>
    <m/>
    <x v="1"/>
    <x v="1"/>
    <x v="0"/>
    <x v="1"/>
    <s v="B-LGA"/>
    <m/>
    <m/>
    <m/>
    <m/>
    <s v="Minimal-risk"/>
    <s v=" 0 Confident"/>
    <m/>
    <m/>
    <m/>
    <x v="0"/>
    <x v="0"/>
    <x v="0"/>
    <m/>
    <m/>
    <m/>
    <s v="G2C"/>
    <s v="Dynamic Data"/>
    <s v="Dynamic Data"/>
    <s v="Public Services and engagement"/>
    <m/>
    <x v="0"/>
    <m/>
    <s v="Improved Public Service"/>
    <m/>
    <s v="x"/>
    <m/>
    <s v="x"/>
    <m/>
    <b v="0"/>
    <b v="0"/>
    <m/>
    <m/>
    <m/>
    <m/>
    <m/>
    <m/>
    <m/>
    <b v="0"/>
    <m/>
    <m/>
    <m/>
    <s v="Making our first chat bot"/>
    <s v="validated"/>
    <x v="0"/>
  </r>
  <r>
    <n v="99000153"/>
    <s v="AI_Prog_153"/>
    <s v="Virtual assistant equipped with artificial intelligence for Parkinson's patients and their families"/>
    <s v="https://www.policlinicocampusbiomedico.it/unita-operativa/neurologia"/>
    <s v="Tel. +39 06 22541 1220"/>
    <s v="Campus Bio-Medico University Hospital and IBM join forces to create &quot;Parkinson bot&quot;, a virtual assistant, based on artificial intelligence, capable of answering questions related to Parkinson's 24 hours a day every day"/>
    <x v="2"/>
    <x v="12"/>
    <s v="IT"/>
    <s v="Policnico Universitario Campus Bio-Medico Roma"/>
    <x v="2"/>
    <x v="4"/>
    <x v="18"/>
    <x v="6"/>
    <x v="7"/>
    <m/>
    <x v="4"/>
    <x v="7"/>
    <x v="0"/>
    <x v="17"/>
    <m/>
    <m/>
    <m/>
    <s v="12-ClinicalUse"/>
    <m/>
    <s v="High-risk"/>
    <s v=" 0 Confident"/>
    <s v="A11-Medical devices, Reg. (EU) 2017/745"/>
    <m/>
    <m/>
    <x v="1"/>
    <x v="2"/>
    <x v="0"/>
    <m/>
    <m/>
    <m/>
    <s v="G2G"/>
    <s v="Dynamic Data"/>
    <s v="Dynamic Data"/>
    <s v="Predictive systems"/>
    <m/>
    <x v="0"/>
    <m/>
    <b v="0"/>
    <m/>
    <m/>
    <m/>
    <m/>
    <m/>
    <s v="Improved Administration Efficency"/>
    <s v="Improved Administrative Efficiency"/>
    <m/>
    <m/>
    <m/>
    <m/>
    <s v="x"/>
    <m/>
    <m/>
    <b v="0"/>
    <m/>
    <m/>
    <m/>
    <s v="IBM e Policlinico Universitario Campus Bio-Medico: assistente virtuale dotato di intelligenza artificiale per i pazienti affetti da Parkinson e le loro famiglie"/>
    <s v="validated"/>
    <x v="0"/>
  </r>
  <r>
    <n v="99000155"/>
    <s v="AI_Prog_155"/>
    <s v="Sohjoa - Baltic Sea Region transitioning into eco-friendly autonomous last mile public transport"/>
    <s v="https://projects.interreg-baltic.eu/projects/sohjoa-baltic-111.html#partners"/>
    <s v="Representative: Azat Ismailogullari_x000a_Phone: 358 406 377 357_x000a_E-mail: Azat.Ismailogullari@metropolia.fi_x000a_Azat.Ismailogullari@metropolia.fi_x000a_Web: www.metropolia.fi/en"/>
    <s v="Sohjoa Baltic brings autonomous small buses to drive demo routes in six Baltic Sea region cities. While driving, an autonomous bus scans its surroundings in order to slow down or stop completely if there is an obstacle on its way. However, during the pilots there is always an operator onboard, just like there used to be one inside a lift when they were introduced."/>
    <x v="1"/>
    <x v="7"/>
    <s v="FI"/>
    <s v="Metropolia"/>
    <x v="8"/>
    <x v="3"/>
    <x v="19"/>
    <x v="4"/>
    <x v="0"/>
    <m/>
    <x v="3"/>
    <x v="13"/>
    <x v="1"/>
    <x v="17"/>
    <s v="A-MLA"/>
    <m/>
    <m/>
    <m/>
    <m/>
    <s v="Minimal-risk"/>
    <s v=" 0 Confident"/>
    <m/>
    <m/>
    <m/>
    <x v="0"/>
    <x v="6"/>
    <x v="0"/>
    <m/>
    <m/>
    <m/>
    <s v="G2B"/>
    <s v="Dynamic Data"/>
    <s v="Dynamic Data"/>
    <s v="Smart city"/>
    <m/>
    <x v="0"/>
    <m/>
    <s v="Improved Public Service"/>
    <m/>
    <m/>
    <m/>
    <s v="x"/>
    <m/>
    <b v="0"/>
    <b v="0"/>
    <m/>
    <m/>
    <m/>
    <m/>
    <m/>
    <m/>
    <m/>
    <b v="0"/>
    <m/>
    <m/>
    <m/>
    <s v="Sohjoa - Baltic Sea Region transitioning into eco-friendly autonomous last mile public transportation"/>
    <s v="validated"/>
    <x v="0"/>
  </r>
  <r>
    <n v="99000157"/>
    <s v="AI_Prog_157"/>
    <s v="HELSINKI Robot Buses"/>
    <s v="https://www.youtube.com/watch?v=l8cv8DoUjbM"/>
    <s v="Jari Honkonen_x000a_Project Manager"/>
    <s v="The pilot route 90R has attracted the curious passengers with over 2000 visitors taking a ride in less than three months. Entirely driverless robot bus is not here yet. The current trials use still human labor inside the shuttle, ensuring everything runs smoothly and safely. If the steward would to be taken out of the shuttle, the robot buses should be remotely operated, similar to the air traffic control. One out of three of the Aurinkolahti survey respondants estimated they could use a robot bus without human personnel inside the shuttle."/>
    <x v="3"/>
    <x v="7"/>
    <s v="FI"/>
    <s v="Helsinki"/>
    <x v="4"/>
    <x v="3"/>
    <x v="19"/>
    <x v="4"/>
    <x v="2"/>
    <m/>
    <x v="3"/>
    <x v="13"/>
    <x v="1"/>
    <x v="17"/>
    <s v="A-MLA"/>
    <m/>
    <m/>
    <s v="16-Transportation"/>
    <s v="Output that could produce physical damages to natural persons"/>
    <s v="Limited-risk"/>
    <s v=" 0 Confident"/>
    <m/>
    <m/>
    <m/>
    <x v="0"/>
    <x v="0"/>
    <x v="0"/>
    <m/>
    <m/>
    <m/>
    <s v="G2C"/>
    <s v="Dynamic Data"/>
    <s v="Dynamic Data"/>
    <s v="Smart city"/>
    <m/>
    <x v="0"/>
    <m/>
    <s v="Improved Public Service"/>
    <m/>
    <m/>
    <m/>
    <s v="x"/>
    <m/>
    <b v="0"/>
    <b v="0"/>
    <m/>
    <m/>
    <m/>
    <m/>
    <m/>
    <m/>
    <m/>
    <b v="0"/>
    <m/>
    <m/>
    <m/>
    <s v="HELSINKI RESIDENTS FEEL POSITIVE ABOUT ROBOT BUSES"/>
    <s v="validated"/>
    <x v="0"/>
  </r>
  <r>
    <n v="99000185"/>
    <s v="AI_Prog_185"/>
    <s v="Finland Migration Service Chatbot"/>
    <s v="https://migri.fi/etusivu"/>
    <m/>
    <s v="The Finnish Immigration Service has now introduced its new chatbot, Kamu. During the pilot stage, Kamu will answer frequently asked questions about processing times for applications and about the contact details of the Finnish Immigration Service. Kamu is available on all pages on the migri.fi website. You can ask questions in either English or Finnish."/>
    <x v="0"/>
    <x v="7"/>
    <s v="FI"/>
    <s v="Finnish Immigration Service"/>
    <x v="0"/>
    <x v="0"/>
    <x v="14"/>
    <x v="1"/>
    <x v="1"/>
    <m/>
    <x v="1"/>
    <x v="1"/>
    <x v="1"/>
    <x v="1"/>
    <s v="A-MLA"/>
    <m/>
    <m/>
    <m/>
    <m/>
    <s v="Minimal-risk"/>
    <s v=" 0 Confident"/>
    <m/>
    <m/>
    <m/>
    <x v="0"/>
    <x v="6"/>
    <x v="0"/>
    <m/>
    <m/>
    <m/>
    <s v="G2C"/>
    <s v="Dynamic Data"/>
    <s v="Dynamic Data"/>
    <s v="Public Services and engagement"/>
    <m/>
    <x v="0"/>
    <m/>
    <s v="Improved Public Service"/>
    <m/>
    <s v="x"/>
    <m/>
    <s v="x"/>
    <m/>
    <b v="0"/>
    <b v="0"/>
    <m/>
    <m/>
    <m/>
    <m/>
    <m/>
    <m/>
    <m/>
    <b v="0"/>
    <m/>
    <m/>
    <m/>
    <s v="New chatbot answers questions about processing times and contact details"/>
    <s v="validated"/>
    <x v="0"/>
  </r>
  <r>
    <n v="99000186"/>
    <s v="AI_Prog_186"/>
    <s v="Virtual Digital Assistant with the Revenue Commissioners of Ireland"/>
    <s v=" "/>
    <s v="Joanne Veto - Accenture_x000a_+1 703 963 4212 (mobile)_x000a_joanne.m.veto@accenture.com"/>
    <s v="The virtual assistant uses voice-processing technology to recognize and respond to phone queries about tax clearance certificates and, in some cases, to process applications for those certificates. The pilot is testing the applicability of voice-driven virtual assistants in successfully answering general information questions and simple requests that are made to Revenue over the phone."/>
    <x v="0"/>
    <x v="17"/>
    <s v="IE"/>
    <s v="Office of the Revenue Commissioners"/>
    <x v="0"/>
    <x v="1"/>
    <x v="2"/>
    <x v="1"/>
    <x v="1"/>
    <m/>
    <x v="1"/>
    <x v="1"/>
    <x v="1"/>
    <x v="1"/>
    <s v="A-MLA"/>
    <m/>
    <m/>
    <m/>
    <m/>
    <s v="Minimal-risk"/>
    <s v=" 0 Confident"/>
    <m/>
    <m/>
    <m/>
    <x v="0"/>
    <x v="6"/>
    <x v="0"/>
    <m/>
    <m/>
    <m/>
    <s v="G2C"/>
    <s v="Dynamic Data"/>
    <s v="Dynamic Data"/>
    <s v="Public Services and engagement"/>
    <m/>
    <x v="0"/>
    <m/>
    <s v="Improved Public Service"/>
    <m/>
    <s v="x"/>
    <m/>
    <s v="x"/>
    <m/>
    <b v="0"/>
    <b v="0"/>
    <m/>
    <m/>
    <m/>
    <m/>
    <m/>
    <m/>
    <m/>
    <b v="0"/>
    <m/>
    <m/>
    <m/>
    <s v="Accenture Pilots Virtual Digital Assistant with the Revenue Commissioners of Ireland"/>
    <s v="validated"/>
    <x v="0"/>
  </r>
  <r>
    <n v="99000195"/>
    <s v="AI_Prog_195"/>
    <s v="University La Sapienza launches the first voice &quot;assistant&quot;:  Infostud-Watson"/>
    <s v="https://www.uniroma1.it/it/notizia/nuove-app-gli-studenti"/>
    <s v=" Sapienza Università di Roma (+39) 06 49911"/>
    <s v="The trial of Infostud-Watson, the app developed by IBM that already allows the booking of exams and the printing of certifications for the course of study, is underway. The system “learns” and updates the functionalities based on the requests. Infostud-Watson, this is the name of the new app, will allow students to interact with the application through their voice, exploiting the capabilities of artificial intelligence applied to natural language recognition"/>
    <x v="3"/>
    <x v="12"/>
    <s v="IT"/>
    <s v="University La Sapienza"/>
    <x v="2"/>
    <x v="1"/>
    <x v="5"/>
    <x v="6"/>
    <x v="7"/>
    <m/>
    <x v="1"/>
    <x v="1"/>
    <x v="1"/>
    <x v="1"/>
    <s v="A-MLA"/>
    <m/>
    <m/>
    <m/>
    <m/>
    <s v="Minimal-risk"/>
    <s v=" 0 Confident"/>
    <m/>
    <m/>
    <m/>
    <x v="0"/>
    <x v="6"/>
    <x v="0"/>
    <m/>
    <m/>
    <m/>
    <s v="G2C"/>
    <s v="Dynamic Data"/>
    <s v="Dynamic Data"/>
    <s v="Public Services and engagement"/>
    <m/>
    <x v="0"/>
    <m/>
    <s v="Improved Public Service"/>
    <s v="x"/>
    <m/>
    <m/>
    <s v="x"/>
    <m/>
    <b v="0"/>
    <b v="0"/>
    <m/>
    <m/>
    <m/>
    <m/>
    <m/>
    <m/>
    <m/>
    <b v="0"/>
    <m/>
    <m/>
    <m/>
    <s v="L’intelligenza artificiale a servizio degli studenti: Sapienza lancia il primo “assistente” vocale"/>
    <s v="validated"/>
    <x v="0"/>
  </r>
  <r>
    <n v="99000201"/>
    <s v="AI_Prog_201"/>
    <s v="Project “Sibyl A.I. Virtual&quot; with Regione Puglia"/>
    <s v="https://www.progettiesoluzioni.it/progetti-speciali/sibyl-ai-virtual-assistant"/>
    <s v="Uffici Progetti e Soluzioni SpA - Direzione Generale_x000a_20063 Cernusco s/N (MI)_x000a_Centralino tel. 02 45074323"/>
    <s v="the project “Sibyl A.I. Virtual &quot;, funded through a PIA call dedicated to small businesses by the Puglia region, under the POR FESR fund, aims to create a digital platform with virtual assistance to support the interaction between the institution and citizens."/>
    <x v="2"/>
    <x v="12"/>
    <s v="IT"/>
    <s v="Regione Puglia"/>
    <x v="4"/>
    <x v="1"/>
    <x v="26"/>
    <x v="6"/>
    <x v="7"/>
    <m/>
    <x v="1"/>
    <x v="1"/>
    <x v="1"/>
    <x v="1"/>
    <s v="A-MLA"/>
    <m/>
    <m/>
    <m/>
    <m/>
    <s v="Minimal-risk"/>
    <s v=" 0 Confident"/>
    <m/>
    <m/>
    <m/>
    <x v="0"/>
    <x v="1"/>
    <x v="0"/>
    <m/>
    <m/>
    <m/>
    <s v="G2C"/>
    <s v="Dynamic Data"/>
    <s v="Dynamic Data"/>
    <s v="Public Services and engagement"/>
    <m/>
    <x v="0"/>
    <m/>
    <s v="Improved Public Service"/>
    <s v="x"/>
    <m/>
    <m/>
    <s v="x"/>
    <m/>
    <b v="0"/>
    <b v="0"/>
    <m/>
    <m/>
    <m/>
    <m/>
    <m/>
    <m/>
    <m/>
    <b v="0"/>
    <m/>
    <m/>
    <m/>
    <s v="Gli assistenti virtuali al servizio della pubblica amministrazione locale"/>
    <s v="validated"/>
    <x v="0"/>
  </r>
  <r>
    <n v="99000202"/>
    <s v="AI_Prog_202"/>
    <s v="Artificial intelligence: high technology and innovation to make life easier for citizens"/>
    <s v="https://www.comune.trieste.it/it/il-comune-di-trieste-avvia-il-chatbot-un-innovativo-servizio-di-assistenza-vocale-di-utilita-e-facile-fruizione-per-gli-utenti-del-sito-istituzionale-12801"/>
    <s v="urp@comune.trieste.it"/>
    <s v="The new chatbot service - developed by Insiel SpA and co-financed by the Friuli Venezia Giulia Region - will debut on the website of the Municipality of Trieste at the beginning of 2020. In the first phase it will concern demographic services and will allow citizens to request information from the Municipality and receive answers in real time."/>
    <x v="3"/>
    <x v="12"/>
    <s v="IT"/>
    <s v="Trieste Municipality"/>
    <x v="4"/>
    <x v="1"/>
    <x v="2"/>
    <x v="6"/>
    <x v="2"/>
    <m/>
    <x v="1"/>
    <x v="1"/>
    <x v="0"/>
    <x v="1"/>
    <s v="B-LGA"/>
    <m/>
    <m/>
    <m/>
    <m/>
    <s v="Minimal-risk"/>
    <s v=" 0 Confident"/>
    <m/>
    <m/>
    <m/>
    <x v="0"/>
    <x v="1"/>
    <x v="0"/>
    <m/>
    <m/>
    <m/>
    <s v="G2C"/>
    <s v="Dynamic Data"/>
    <s v="Dynamic Data"/>
    <s v="Public Services and engagement"/>
    <m/>
    <x v="0"/>
    <m/>
    <s v="Improved Public Service"/>
    <m/>
    <s v="x"/>
    <m/>
    <s v="x"/>
    <m/>
    <b v="0"/>
    <b v="0"/>
    <m/>
    <m/>
    <m/>
    <m/>
    <m/>
    <m/>
    <m/>
    <b v="0"/>
    <m/>
    <m/>
    <m/>
    <s v="Intelligenza artificiale: alta tecnologia e innovazione per semplificare la vita dei cittadini"/>
    <s v="validated"/>
    <x v="0"/>
  </r>
  <r>
    <n v="99000204"/>
    <s v="AI_Prog_204"/>
    <s v="Robots to be used in UK care homes to help reduce loneliness"/>
    <m/>
    <m/>
    <s v="The wheeled robots, called “Pepper”, move independently and gesture with robotic arms and hands and are designed to be “culturally competent”, which means that after some initial programming they learn about the interests and backgrounds of care home residents. This allows them to initiate rudimentary conversations, play residents’ favourite music, teach them languages, and offer practical help including medicine reminders."/>
    <x v="0"/>
    <x v="10"/>
    <s v="UK"/>
    <s v="University of Bedfordshire"/>
    <x v="2"/>
    <x v="0"/>
    <x v="16"/>
    <x v="4"/>
    <x v="0"/>
    <m/>
    <x v="3"/>
    <x v="3"/>
    <x v="0"/>
    <x v="17"/>
    <s v="B-LGA"/>
    <m/>
    <m/>
    <s v="14-SocialAssistance"/>
    <m/>
    <s v="Limited-risk"/>
    <s v=" 0 Confident"/>
    <m/>
    <m/>
    <m/>
    <x v="0"/>
    <x v="0"/>
    <x v="0"/>
    <m/>
    <m/>
    <m/>
    <s v="G2C"/>
    <s v="Dynamic Data"/>
    <s v="Dynamic Data"/>
    <s v="Public Services and engagement"/>
    <m/>
    <x v="0"/>
    <m/>
    <s v="Improved Public Service"/>
    <s v="x"/>
    <m/>
    <m/>
    <s v="x"/>
    <m/>
    <b v="0"/>
    <b v="0"/>
    <m/>
    <m/>
    <m/>
    <m/>
    <m/>
    <m/>
    <m/>
    <b v="0"/>
    <m/>
    <m/>
    <m/>
    <s v="Robots to be used in UK care homes to help reduce loneliness"/>
    <s v="validated"/>
    <x v="0"/>
  </r>
  <r>
    <n v="99000226"/>
    <s v="AI_Prog_226"/>
    <s v="Caterina, the first (virtual) municipal employee for identity cards and changes of residence"/>
    <s v="https://www.comune.siena.it/La-Citta/Comunita/Caterina"/>
    <s v="COMUNE DI SIENA_x000a_Tel. 0577 292111"/>
    <s v="Caterina is the first virtual employee and her task will be to make the life of the Sienese easier thanks to the use of artificial intelligence. Young and old, therefore, will be able to contact you to obtain an identity card, change residence, renew the electoral card and complete other administrative procedures. Citizens residing in Siena, therefore, will be able to avoid long queues and stay comfortably at home to deal with those that sometimes are nothing more than boring paperwork."/>
    <x v="3"/>
    <x v="12"/>
    <s v="IT"/>
    <s v="Siena Municipality"/>
    <x v="4"/>
    <x v="1"/>
    <x v="5"/>
    <x v="1"/>
    <x v="2"/>
    <m/>
    <x v="1"/>
    <x v="1"/>
    <x v="1"/>
    <x v="1"/>
    <s v="A-MLA"/>
    <m/>
    <m/>
    <m/>
    <s v="Focus directly natural persons"/>
    <s v="Limited-risk"/>
    <s v=" 0 Confident"/>
    <m/>
    <m/>
    <m/>
    <x v="0"/>
    <x v="1"/>
    <x v="0"/>
    <m/>
    <m/>
    <m/>
    <s v="G2C"/>
    <s v="Dynamic Data"/>
    <s v="Dynamic Data"/>
    <s v="Public Services and engagement"/>
    <m/>
    <x v="0"/>
    <m/>
    <s v="Improved Public Service"/>
    <m/>
    <s v="x"/>
    <m/>
    <s v="x"/>
    <m/>
    <b v="0"/>
    <b v="0"/>
    <m/>
    <m/>
    <m/>
    <m/>
    <m/>
    <m/>
    <m/>
    <b v="0"/>
    <m/>
    <m/>
    <m/>
    <s v="Caterina, la prima dipendente comunale (virtuale) per Carte d’Identità e Cambi di residenza"/>
    <s v="validated"/>
    <x v="0"/>
  </r>
  <r>
    <n v="99000227"/>
    <s v="AI_Prog_227"/>
    <s v="Anna, a bot for processing Expense Claim"/>
    <m/>
    <m/>
    <s v="The Norwegian University of Science and Technology (NTNU) and Visma has agreed to test letting a bot automatically process expense claims. The university is the first organisation to implement this functionality, financed by the NTNU digitalisation program"/>
    <x v="2"/>
    <x v="23"/>
    <s v="NO"/>
    <s v="Norwegian University of Science and Technology (NTNU)"/>
    <x v="2"/>
    <x v="1"/>
    <x v="2"/>
    <x v="1"/>
    <x v="1"/>
    <m/>
    <x v="1"/>
    <x v="1"/>
    <x v="0"/>
    <x v="1"/>
    <s v="B-LGA"/>
    <m/>
    <m/>
    <m/>
    <m/>
    <s v="Minimal-risk"/>
    <s v=" 0 Confident"/>
    <m/>
    <m/>
    <m/>
    <x v="0"/>
    <x v="6"/>
    <x v="0"/>
    <m/>
    <m/>
    <m/>
    <s v="G2C"/>
    <s v="Dynamic Data"/>
    <s v="Dynamic Data"/>
    <s v="Public Services and engagement"/>
    <m/>
    <x v="0"/>
    <m/>
    <s v="Improved Public Service"/>
    <m/>
    <s v="x"/>
    <m/>
    <s v="x"/>
    <m/>
    <b v="0"/>
    <b v="0"/>
    <m/>
    <m/>
    <m/>
    <m/>
    <m/>
    <m/>
    <m/>
    <b v="0"/>
    <m/>
    <m/>
    <m/>
    <s v="Anna the bot has found a job at the largest university in Norway"/>
    <s v="validated"/>
    <x v="0"/>
  </r>
  <r>
    <n v="99000250"/>
    <s v="AI_Prog_250"/>
    <s v="Bees help to bring cleaner air to Madrid metro"/>
    <m/>
    <m/>
    <s v="Accenture has helped the Spanish metro develop and implement a self-learning, artificial intelligence ventilation system that ensures high air quality in its stations"/>
    <x v="3"/>
    <x v="22"/>
    <s v="ES"/>
    <s v="Madrid Metro (Department of Public Works, City Planning, and Transportation)"/>
    <x v="3"/>
    <x v="2"/>
    <x v="3"/>
    <x v="4"/>
    <x v="2"/>
    <m/>
    <x v="0"/>
    <x v="0"/>
    <x v="0"/>
    <x v="17"/>
    <s v="A-MLA"/>
    <m/>
    <m/>
    <m/>
    <m/>
    <s v="Minimal-risk"/>
    <s v="-3 Not Confident"/>
    <m/>
    <m/>
    <m/>
    <x v="3"/>
    <x v="11"/>
    <x v="0"/>
    <m/>
    <m/>
    <m/>
    <s v="G2G"/>
    <s v="Historical Data"/>
    <s v="Historical Data"/>
    <s v="Enforcement"/>
    <m/>
    <x v="0"/>
    <m/>
    <b v="0"/>
    <m/>
    <m/>
    <m/>
    <m/>
    <m/>
    <s v="Improved Administration Efficency"/>
    <s v="Improved Administrative Efficiency"/>
    <m/>
    <m/>
    <s v="x"/>
    <m/>
    <m/>
    <m/>
    <m/>
    <b v="0"/>
    <m/>
    <m/>
    <m/>
    <s v="Bees help to bring cleaner air to Madrid metro"/>
    <s v="validated"/>
    <x v="0"/>
  </r>
  <r>
    <n v="99000251"/>
    <s v="AI_Prog_251"/>
    <s v="Vienna Airport launches Bespoke's AI chatbot service Bebot"/>
    <s v="https://www.viennaairport.com/"/>
    <m/>
    <s v="The AI solution, developed by Japanese firm Bespoke, is designed as a communication tool for passengers. According to Bespoke, the AI chatbot service is already available at several airports, including Tokyo in Japan and Tampa in the US._x000a_Vienna AirportCity visitors can use Bebot for queries related to Covid-19 and transportation, as well as to procure facility information and for directions in the area._x000a_The solution is available on mobile or desktop to all users of Vienna AirportCity’s on-site Wi-Fi or the widget installed on the website."/>
    <x v="2"/>
    <x v="0"/>
    <s v="AT"/>
    <s v="Vienna AirportCity"/>
    <x v="3"/>
    <x v="3"/>
    <x v="42"/>
    <x v="1"/>
    <x v="0"/>
    <m/>
    <x v="1"/>
    <x v="1"/>
    <x v="0"/>
    <x v="1"/>
    <s v="B-LGA"/>
    <m/>
    <m/>
    <m/>
    <m/>
    <s v="Minimal-risk"/>
    <s v=" 0 Confident"/>
    <m/>
    <m/>
    <m/>
    <x v="0"/>
    <x v="0"/>
    <x v="0"/>
    <m/>
    <m/>
    <m/>
    <s v="G2C"/>
    <s v="Dynamic Data"/>
    <s v="Dynamic Data"/>
    <s v="Public Services and engagement"/>
    <m/>
    <x v="0"/>
    <m/>
    <s v="Improved Public Service"/>
    <m/>
    <s v="x"/>
    <m/>
    <s v="x"/>
    <m/>
    <b v="0"/>
    <b v="0"/>
    <m/>
    <m/>
    <m/>
    <m/>
    <m/>
    <m/>
    <m/>
    <b v="0"/>
    <m/>
    <m/>
    <m/>
    <s v="Vienna Airport launches Bespoke’s AI chatbot service Bebot"/>
    <s v="validated"/>
    <x v="0"/>
  </r>
  <r>
    <n v="99000252"/>
    <s v="AI_Prog_252"/>
    <s v="AI technology speeds up historical image handling at Hungary's National Archive."/>
    <s v="https://videos.microsoft.com/customer-stories/watch/uwk2D7xW2KEsAkQShhxjZh?"/>
    <m/>
    <s v="NAVA—part of MTVA, the National Audiovisual Archive of Hungary—acts to preserve the country’s rich database of twentieth-century imagery and audio heritage. Microsoft Azure Cognitive Services has proven the only tool to help do what the team needs: accurately classify millions of images that will serve as the country’s long-term collective memory bank."/>
    <x v="0"/>
    <x v="16"/>
    <s v="HU"/>
    <s v="NAVA"/>
    <x v="0"/>
    <x v="7"/>
    <x v="12"/>
    <x v="4"/>
    <x v="2"/>
    <m/>
    <x v="5"/>
    <x v="6"/>
    <x v="1"/>
    <x v="17"/>
    <s v="A-MLA"/>
    <m/>
    <m/>
    <s v="11-Culture"/>
    <m/>
    <s v="Limited-risk"/>
    <s v="-1 Minimal/Limited"/>
    <m/>
    <m/>
    <m/>
    <x v="1"/>
    <x v="5"/>
    <x v="0"/>
    <m/>
    <m/>
    <m/>
    <s v="G2G"/>
    <s v="Historical Data"/>
    <s v="Historical Data"/>
    <s v="Process digitalisation"/>
    <m/>
    <x v="1"/>
    <m/>
    <b v="0"/>
    <m/>
    <m/>
    <m/>
    <m/>
    <m/>
    <s v="Improved Administration Efficency"/>
    <s v="Improved Administrative Efficiency"/>
    <m/>
    <s v="x"/>
    <m/>
    <s v="x"/>
    <m/>
    <m/>
    <m/>
    <b v="0"/>
    <m/>
    <m/>
    <m/>
    <s v="AI technology speeds up historical image handling at Hungary’s National Archive."/>
    <s v="validated"/>
    <x v="0"/>
  </r>
  <r>
    <n v="99000258"/>
    <s v="AI_Prog_258"/>
    <s v="Unlocking the potential of crowdsourcing for public decision-making with artificial intelligence"/>
    <s v="https://www.citizenlab.co/platform-online-engagement-toolbox"/>
    <m/>
    <s v="CitizenLab has developed machine-learning algorithms in order to help civil servants easily process thousands of citizen contributions and efficiently use these insights in decision-making. The dashboards on our platform classify ideas, show what topics are emerging, summarise trends and cluster similar contributions by theme, demographic trait or location. CitizenLab has developed its own NLP (Natural Language Processing) techniques, with the capacity to automatically classify and analyse thousands of contributions collected on citizen participation platforms. The algorithms identify the main topics and group similar ideas together into clusters"/>
    <x v="0"/>
    <x v="2"/>
    <s v="BE"/>
    <s v="CitizenLab"/>
    <x v="3"/>
    <x v="3"/>
    <x v="42"/>
    <x v="1"/>
    <x v="1"/>
    <m/>
    <x v="2"/>
    <x v="10"/>
    <x v="1"/>
    <x v="16"/>
    <s v="A-MLA"/>
    <m/>
    <m/>
    <m/>
    <m/>
    <s v="Minimal-risk"/>
    <s v=" 0 Confident"/>
    <m/>
    <m/>
    <m/>
    <x v="0"/>
    <x v="1"/>
    <x v="0"/>
    <m/>
    <m/>
    <m/>
    <s v="G2C"/>
    <s v="Dynamic Data"/>
    <s v="Dynamic Data"/>
    <s v="Public Services and engagement"/>
    <m/>
    <x v="0"/>
    <m/>
    <s v="Improved Public Service"/>
    <m/>
    <s v="x"/>
    <m/>
    <s v="x"/>
    <m/>
    <s v="Open Government Capabilities"/>
    <b v="0"/>
    <m/>
    <m/>
    <m/>
    <m/>
    <m/>
    <m/>
    <m/>
    <s v="Open government capabilities"/>
    <s v="x"/>
    <s v="x"/>
    <m/>
    <s v="Unlocking the potential of crowdsourcing for public decision-making with artificial intelligence"/>
    <s v="validated"/>
    <x v="0"/>
  </r>
  <r>
    <n v="99000263"/>
    <s v="AI_Prog_263"/>
    <s v="Artificial intelligence dives into thousands of WWII photographs"/>
    <s v="https://ieeexplore.ieee.org/document/9159591"/>
    <m/>
    <s v="In a new international cross disciplinary study, researchers have used artificial intelligence to analyse large amounts of historical photos from WW2. Among other things, the study shows that artificial intelligence can recognise the identity of photographers based on the content of photos taken by them. Artificial Intelligence (AI) is now able to identify photographers based on the content of images they've taken."/>
    <x v="0"/>
    <x v="9"/>
    <s v="DK"/>
    <s v="Aarhus University"/>
    <x v="2"/>
    <x v="7"/>
    <x v="12"/>
    <x v="4"/>
    <x v="0"/>
    <m/>
    <x v="5"/>
    <x v="6"/>
    <x v="1"/>
    <x v="19"/>
    <s v="A-MLA"/>
    <m/>
    <m/>
    <m/>
    <m/>
    <s v="Minimal-risk"/>
    <s v=" 0 Confident"/>
    <m/>
    <m/>
    <m/>
    <x v="1"/>
    <x v="5"/>
    <x v="0"/>
    <m/>
    <m/>
    <m/>
    <s v="G2G"/>
    <s v="Historical Data"/>
    <s v="Location Data"/>
    <s v="Process digitalisation"/>
    <m/>
    <x v="0"/>
    <m/>
    <b v="0"/>
    <m/>
    <m/>
    <m/>
    <m/>
    <m/>
    <s v="Improved Administration Efficency"/>
    <s v="Improved Administrative Efficiency"/>
    <m/>
    <s v="x"/>
    <m/>
    <s v="x"/>
    <m/>
    <m/>
    <m/>
    <b v="0"/>
    <m/>
    <m/>
    <m/>
    <s v="Artificial intelligence dives into thousands of WWII photographs"/>
    <s v="validated"/>
    <x v="0"/>
  </r>
  <r>
    <n v="99000268"/>
    <s v="AI_Prog_268"/>
    <s v="U.K. to use AI to spot dangerous side effects in the COVID-19 vaccinations"/>
    <m/>
    <m/>
    <s v="To automate the process, the MHRA has given a $1.96 million contract to the U.K. arm of Genpact, the U.S.- listed business process outsourcing firm, to design a machine learning system that can ingest reports of side effects and pick up on potential safety concerns.The regulator told the Financial Times that, based on its previous experience with vaccination campaigns, it would expect that, over a six- to 12-month period, there might be 50,000 to 100,000 reports of suspicious side effects for every 100 million doses injected"/>
    <x v="0"/>
    <x v="10"/>
    <s v="UK"/>
    <s v="U.K. Medicines and Healthcare Products Regulatory Agency (MHRA)"/>
    <x v="0"/>
    <x v="4"/>
    <x v="28"/>
    <x v="6"/>
    <x v="7"/>
    <m/>
    <x v="2"/>
    <x v="10"/>
    <x v="0"/>
    <x v="0"/>
    <s v="C-STA"/>
    <m/>
    <m/>
    <m/>
    <m/>
    <s v="Minimal-risk"/>
    <s v=" 0 Confident"/>
    <m/>
    <m/>
    <m/>
    <x v="2"/>
    <x v="4"/>
    <x v="0"/>
    <m/>
    <m/>
    <m/>
    <s v="G2G"/>
    <s v="Historical Data"/>
    <s v="Historical Data"/>
    <s v="Auditing and logging"/>
    <m/>
    <x v="0"/>
    <s v="Incremental / Technical Change"/>
    <b v="0"/>
    <m/>
    <m/>
    <m/>
    <m/>
    <m/>
    <s v="Improved Administration Efficency"/>
    <s v="Improved Administrative Efficiency"/>
    <m/>
    <m/>
    <s v="x"/>
    <m/>
    <m/>
    <m/>
    <m/>
    <b v="0"/>
    <m/>
    <m/>
    <m/>
    <s v="U.K. to use A.I. to spot dangerous side effects in the millions of COVID-19 vaccinations it will deliver"/>
    <s v="validated"/>
    <x v="0"/>
  </r>
  <r>
    <n v="99000275"/>
    <s v="AI_Prog_275"/>
    <s v="Aurora, the new virtual assistant of the South East Tuscany AUSL is online"/>
    <s v="https://www.quest-it.com/comunicati-stampa/online-aurora-il-nuovo-assistente-virtuale-della-ausl-toscana-sud-est/"/>
    <s v="ASL Toscana Sud : 0577 767690"/>
    <s v="It is the virtual assistant that has been available for a few days on the home of the company portal. The South East Tuscany USL Company inaugurates one of the first projects in Europe of artificial intelligence applied to the world of information communication. Through the dedicated banner, it is possible for any citizen of the provinces of Siena, Arezzo and Grosseto to receive information services simply by querying the Aurora 3D avatar directly from a smartphone or PC."/>
    <x v="2"/>
    <x v="12"/>
    <s v="IT"/>
    <s v="Azienda USL Toscana Sud Est (Regional Health structure)"/>
    <x v="4"/>
    <x v="4"/>
    <x v="13"/>
    <x v="3"/>
    <x v="0"/>
    <m/>
    <x v="1"/>
    <x v="1"/>
    <x v="0"/>
    <x v="1"/>
    <s v="B-LGA"/>
    <m/>
    <m/>
    <m/>
    <m/>
    <s v="Minimal-risk"/>
    <s v=" 0 Confident"/>
    <m/>
    <m/>
    <m/>
    <x v="0"/>
    <x v="0"/>
    <x v="0"/>
    <m/>
    <m/>
    <m/>
    <s v="G2C"/>
    <s v="Dynamic Data"/>
    <s v="Dynamic Data"/>
    <s v="Public Services and engagement"/>
    <m/>
    <x v="0"/>
    <s v="Incremental / Technical Change"/>
    <s v="Improved Public Service"/>
    <m/>
    <s v="x"/>
    <m/>
    <m/>
    <m/>
    <b v="0"/>
    <b v="0"/>
    <m/>
    <m/>
    <m/>
    <m/>
    <m/>
    <m/>
    <m/>
    <b v="0"/>
    <m/>
    <m/>
    <m/>
    <s v="È online Aurora, il nuovo assistente virtuale della AUSL Toscana sud est"/>
    <s v="validated"/>
    <x v="0"/>
  </r>
  <r>
    <n v="99000277"/>
    <s v="AI_Prog_277"/>
    <s v="Self-driving buses roll into Gothenburg"/>
    <s v="https://www.themayor.eu/en/a/view/self-driving-buses-roll-into-gothenburg-7044"/>
    <s v="City of Gothenburg"/>
    <s v="The Swedish city of Gothenburg is already looking towards the next chapter of mobility innovation when it comes to the public transport service provision.  Transport operator Keolis has brought its autonomous electric self-driving shuttles to inaugurate a new 1.8-km line that will serve various points within the Lindholmen Industrial and Science Park. The two vehicles started operating on 18 January but for the time being this is a trial run of the service which will last 4.5 months. These will first only run a short route under the conditions of a test trial"/>
    <x v="2"/>
    <x v="18"/>
    <s v="SE"/>
    <s v="City of Gothenburg"/>
    <x v="4"/>
    <x v="3"/>
    <x v="19"/>
    <x v="6"/>
    <x v="7"/>
    <m/>
    <x v="3"/>
    <x v="3"/>
    <x v="1"/>
    <x v="22"/>
    <s v="A-MLA"/>
    <m/>
    <m/>
    <s v="16-Transportation"/>
    <s v="Output that could produce physical damages to natural persons"/>
    <s v="Limited-risk"/>
    <s v=" 0 Confident"/>
    <m/>
    <m/>
    <m/>
    <x v="0"/>
    <x v="6"/>
    <x v="0"/>
    <m/>
    <m/>
    <m/>
    <s v="G2C"/>
    <s v="Dynamic Data"/>
    <s v="Location Data"/>
    <s v="Smart city"/>
    <m/>
    <x v="0"/>
    <s v="Organizational / Sustained Change"/>
    <s v="Improved Public Service"/>
    <m/>
    <s v="x"/>
    <m/>
    <s v="x"/>
    <m/>
    <b v="0"/>
    <b v="0"/>
    <m/>
    <m/>
    <m/>
    <m/>
    <m/>
    <m/>
    <m/>
    <b v="0"/>
    <m/>
    <m/>
    <m/>
    <s v="Self-driving buses roll into Gothenburg"/>
    <s v="validated"/>
    <x v="0"/>
  </r>
  <r>
    <n v="99000280"/>
    <s v="AI_Prog_280"/>
    <s v="AI to track down those who do not pay taxes: the Revenue Agency project"/>
    <s v="https://www.agendadigitale.eu/cultura-digitale/lai-per-stanare-chi-non-paga-le-tasse-il-progetto-dellagenzia-delle-entrate/"/>
    <s v="Agenzia delle Entrate_x000a_Giuseppe Buono_x000a_Direttore centrale tecnologie e innovazione"/>
    <s v="The European Union will finance the &quot;A data driven approach to tax evasion risk analysis in Italy&quot; project, which involves the use of innovation to preventively identify those at risk of tax evasion. With the collaboration of SOGEI (in-house of the Ministry of Finance), it is to deeply innovate, through the best innovations of digital technologies, the non-compliance risk assessment processes: in essence, it will introduce, experiment and use innovative techniques of network analysis, machine learning and data visualization, in order to create a new system to support the processes of identifying subjects at high risk of evasion"/>
    <x v="0"/>
    <x v="12"/>
    <s v="IT"/>
    <s v="Agenzia delle Entrate"/>
    <x v="0"/>
    <x v="1"/>
    <x v="2"/>
    <x v="6"/>
    <x v="7"/>
    <m/>
    <x v="4"/>
    <x v="5"/>
    <x v="1"/>
    <x v="19"/>
    <s v="A-MLA"/>
    <m/>
    <m/>
    <m/>
    <s v="Include automatic decision systems"/>
    <s v="Limited-risk"/>
    <s v=" 0 Confident"/>
    <m/>
    <m/>
    <m/>
    <x v="3"/>
    <x v="13"/>
    <x v="0"/>
    <m/>
    <m/>
    <m/>
    <s v="G2G"/>
    <s v="Historical Data"/>
    <s v="Historical Data"/>
    <s v="Business intelligence"/>
    <m/>
    <x v="0"/>
    <s v="Organizational / Sustained Change"/>
    <b v="0"/>
    <m/>
    <m/>
    <m/>
    <m/>
    <m/>
    <s v="Improved Administration Efficency"/>
    <s v="Improved Administrative Efficiency"/>
    <m/>
    <m/>
    <s v="x"/>
    <m/>
    <m/>
    <m/>
    <m/>
    <b v="0"/>
    <m/>
    <m/>
    <m/>
    <s v="L’AI per stanare chi non paga le tasse: il progetto dell’Agenzia delle Entrate"/>
    <s v="validated"/>
    <x v="0"/>
  </r>
  <r>
    <n v="99000282"/>
    <s v="AI_Prog_282"/>
    <s v="Consortium completes key stage of autonomous tram depot project"/>
    <s v="https://www.smartcitiesworld.net/news/news/consortium-completes-key-stage-of-autonomous-tram-depot-project-6831"/>
    <s v="Verkehrsbetrieb Potsdam_x000a_+49 331 66140"/>
    <s v="The research project aims to develop a digital depot based on self-driving trams and demonstrate autonomous service functions, such as moving a tram through a washing facility to a siding. Siemens Mobility and ViP Verkehrsbetrieb Potsdam has completed a demonstration test of the Autonomous Tram in Depot research project (AStriD). The three-year research and development project is being implemented at the depot operated by Verkehrsbetrieb Potsdam and is supported by the Federal Ministry of Transport and Digital Infrastructure (BMVI) as part of its Modernity Fund (mFund)."/>
    <x v="2"/>
    <x v="1"/>
    <s v="DE"/>
    <s v="City of Potsdam "/>
    <x v="4"/>
    <x v="3"/>
    <x v="19"/>
    <x v="6"/>
    <x v="7"/>
    <m/>
    <x v="3"/>
    <x v="3"/>
    <x v="1"/>
    <x v="22"/>
    <s v="A-MLA"/>
    <m/>
    <m/>
    <m/>
    <s v="Output that could produce physical damages to natural persons"/>
    <s v="Limited-risk"/>
    <s v=" 0 Confident"/>
    <m/>
    <m/>
    <m/>
    <x v="0"/>
    <x v="6"/>
    <x v="0"/>
    <m/>
    <m/>
    <m/>
    <s v="G2C"/>
    <s v="Dynamic Data"/>
    <s v="Location Data"/>
    <s v="Smart city"/>
    <m/>
    <x v="0"/>
    <s v="Organizational / Sustained Change"/>
    <s v="Improved Public Service"/>
    <m/>
    <s v="x"/>
    <m/>
    <m/>
    <m/>
    <b v="0"/>
    <b v="0"/>
    <m/>
    <m/>
    <m/>
    <m/>
    <m/>
    <m/>
    <m/>
    <b v="0"/>
    <m/>
    <m/>
    <m/>
    <s v="Consortium completes key stage of autonomous tram depot project"/>
    <s v="validated"/>
    <x v="0"/>
  </r>
  <r>
    <n v="99000284"/>
    <s v="AI_Prog_284"/>
    <s v="Manchester uses artificial intelligence to gain more insight into active travel"/>
    <s v="https://www.smartcitiesworld.net/news/news/manchester-uses-artificial-intelligence-to-gain-more-insight-into-active-travel-6763"/>
    <s v="Greater Manchester_x000a_Greater Manchester (TfGM)_x000a_https://twitter.com/OfficialTfGM"/>
    <s v="Around 100 sensors from Vivacity Labs will be installed to capture anonymous traffic counts in real-time to find out how segregated cycling and walking routes and priority areas are being used. Transport for Greater Manchester (TfGM) is partnering with Vivacity Labs to install artificial intelligence-powered sensors across the region to capture anonymous data in real-time on cycling and walking, helping to assess trends on key roads and junctions."/>
    <x v="2"/>
    <x v="10"/>
    <s v="UK"/>
    <s v="Transport for Greater Manchester"/>
    <x v="4"/>
    <x v="3"/>
    <x v="19"/>
    <x v="6"/>
    <x v="7"/>
    <m/>
    <x v="0"/>
    <x v="0"/>
    <x v="0"/>
    <x v="23"/>
    <s v="A-MLA"/>
    <m/>
    <m/>
    <m/>
    <s v="Use critical realtime data"/>
    <s v="Limited-risk"/>
    <s v=" 0 Confident"/>
    <m/>
    <m/>
    <m/>
    <x v="2"/>
    <x v="4"/>
    <x v="0"/>
    <m/>
    <m/>
    <m/>
    <s v="G2G"/>
    <s v="Dynamic Data"/>
    <s v="Location Data"/>
    <s v="Smart city"/>
    <m/>
    <x v="0"/>
    <s v="Organizational / Sustained Change"/>
    <b v="0"/>
    <m/>
    <m/>
    <m/>
    <m/>
    <m/>
    <s v="Improved Administration Efficency"/>
    <s v="Improved Administrative Efficiency"/>
    <m/>
    <m/>
    <s v="x"/>
    <m/>
    <m/>
    <m/>
    <m/>
    <b v="0"/>
    <m/>
    <m/>
    <m/>
    <s v="Manchester uses artificial intelligence to gain more insight into active travel"/>
    <s v="validated"/>
    <x v="0"/>
  </r>
  <r>
    <n v="99000290"/>
    <s v="AD_Prog_290"/>
    <s v="Creating an AI-driven mobile virtual assistant and common public services platform"/>
    <s v="https://ingov-project.eu/about/pilots-croatia/"/>
    <s v="Ivana Jurković Piščević_x000a_direktor@tpbj.hr_x000a_https://www.bjelovar.hr/"/>
    <s v="Virtual assistants will provide universal access to all local services, i.e. 32,000 adult inhabitants: _x000a_government as a platform_x000a_government as a service_x000a_inclusive, better (and ethical) public service_x000a_mobile communication with apps_x000a_guidance for co-creation_x000a_digital-by-default principle_x000a_user centricity_x000a_sustainability business plan_x000a_trustworthy AI_x000a_process management_x000a_web accessibility directive"/>
    <x v="3"/>
    <x v="5"/>
    <s v="HR021"/>
    <s v="City of Bjelovar"/>
    <x v="4"/>
    <x v="1"/>
    <x v="2"/>
    <x v="6"/>
    <x v="7"/>
    <m/>
    <x v="1"/>
    <x v="1"/>
    <x v="1"/>
    <x v="1"/>
    <s v="A-MLA"/>
    <m/>
    <m/>
    <m/>
    <m/>
    <s v="Minimal-risk"/>
    <s v=" 0 Confident"/>
    <m/>
    <m/>
    <m/>
    <x v="0"/>
    <x v="0"/>
    <x v="0"/>
    <m/>
    <m/>
    <m/>
    <s v="G2C"/>
    <s v="Dynamic Data"/>
    <s v="Dynamic Data"/>
    <s v="Process digitalisation"/>
    <m/>
    <x v="0"/>
    <s v="Organizational / Sustained Change"/>
    <s v="Improved Public Service"/>
    <m/>
    <s v="x"/>
    <m/>
    <s v="x"/>
    <m/>
    <b v="0"/>
    <b v="0"/>
    <m/>
    <m/>
    <m/>
    <m/>
    <m/>
    <m/>
    <m/>
    <b v="0"/>
    <m/>
    <m/>
    <m/>
    <s v="Creating an AI-driven mobile virtual assistant and a common public services platform for the citizens of the City of Bjelovar"/>
    <s v="validated"/>
    <x v="0"/>
  </r>
  <r>
    <n v="99000296"/>
    <s v="AD_Prog_296"/>
    <s v="AI-SCORE, a project to calculate prognostic risk from Covid-19"/>
    <s v="https://research.hsr.it/en/news/ai-score-a-project-to-calculate-prognostic-risk-from-covid-19.html"/>
    <s v="IRCCS San Raffaele Hospital Milano"/>
    <s v="An autonomous learning platform capable of calculating for each individual - based on a series of clinical and diagnostic indicators - the probability of developing the most severe forms of Covid-19, thus allowing targeted and timely health interventions and reducing the impact on the health system. This is the objective of the AI-SCoRE project (acronym of Artificial Intelligence - Sars Covid Risk Evaluation) conceived by Carlo Tacchetti and Antonio Esposito, both professors of the Vita-Salute San Raffaele University, and director and deputy-director of the Center of Experimental Imaging of the IRCCS San Raffaele Hospital in Milan, respectively, and developed in collaboration with two world giants of information technology such as Microsoft and NVIDIA, with the Omics Sciences Center of the IRCCS San Raffaele Hospital directed by Dr. Giovanni Tonon, and with the support of two companies: Orobix srl, a company active in the engineering, production and governance of AI systems with decades of international experience in healthcare and Porini, center of excellence and international partner of Microsoft on Cloud Azure platforms and Advanced Analytics solutions."/>
    <x v="0"/>
    <x v="12"/>
    <s v="ITC4C"/>
    <s v="IRCCS San Raffaele Hospital"/>
    <x v="2"/>
    <x v="4"/>
    <x v="21"/>
    <x v="6"/>
    <x v="7"/>
    <m/>
    <x v="0"/>
    <x v="0"/>
    <x v="0"/>
    <x v="19"/>
    <s v="A-MLA"/>
    <m/>
    <m/>
    <m/>
    <s v="Focus directly natural persons"/>
    <s v="Limited-risk"/>
    <s v=" 0 Confident"/>
    <m/>
    <m/>
    <m/>
    <x v="1"/>
    <x v="2"/>
    <x v="0"/>
    <m/>
    <m/>
    <m/>
    <s v="G2G"/>
    <s v="Historical Data"/>
    <s v="Historical Data"/>
    <s v="Detection systems"/>
    <m/>
    <x v="0"/>
    <s v="Organizational / Sustained Change"/>
    <b v="0"/>
    <m/>
    <m/>
    <m/>
    <m/>
    <m/>
    <s v="Improved Administration Efficency"/>
    <s v="Improved Administrative Efficiency"/>
    <m/>
    <m/>
    <s v="x"/>
    <m/>
    <m/>
    <m/>
    <m/>
    <b v="0"/>
    <m/>
    <m/>
    <m/>
    <s v="AI-SCORE, a project to calculate prognostic risk from Covid-19"/>
    <s v="validated"/>
    <x v="0"/>
  </r>
  <r>
    <n v="99000299"/>
    <s v="AD_Prog_299"/>
    <s v="Computer vision e-scooter technology to be trialled in UK city"/>
    <s v="https://www.smartcitiesworld.net/news/computer-vision-e-scooter-technology-to-be-trialled-in-uk-city-6595"/>
    <s v="City of Northampton"/>
    <s v="Micromobility specialists Voi and Luna are working together on the pilot programme that uses AI technology to detect when an e-scooter leaves the road and rides on a pavement. The two-stage pilot involves installing artificial intelligence (AI) technology that can detect when an e-scooter leaves the road and rides on a pavement, or when the vehicle is parked incorrectly."/>
    <x v="3"/>
    <x v="10"/>
    <s v="UK"/>
    <s v="City of Northampton"/>
    <x v="4"/>
    <x v="3"/>
    <x v="19"/>
    <x v="6"/>
    <x v="7"/>
    <m/>
    <x v="5"/>
    <x v="6"/>
    <x v="1"/>
    <x v="16"/>
    <s v="A-MLA"/>
    <m/>
    <m/>
    <s v="16-Transportation"/>
    <m/>
    <s v="Minimal-risk"/>
    <s v=" 0 Confident"/>
    <m/>
    <m/>
    <m/>
    <x v="2"/>
    <x v="4"/>
    <x v="0"/>
    <m/>
    <m/>
    <m/>
    <s v="G2G"/>
    <s v="Dynamic Data"/>
    <s v="Streaming Data"/>
    <s v="Smart city"/>
    <m/>
    <x v="0"/>
    <s v="Incremental / Technical Change"/>
    <b v="0"/>
    <m/>
    <m/>
    <m/>
    <m/>
    <m/>
    <s v="Improved Administration Efficency"/>
    <s v="Improved Administrative Efficiency"/>
    <m/>
    <s v="x"/>
    <s v="x"/>
    <m/>
    <m/>
    <m/>
    <m/>
    <b v="0"/>
    <m/>
    <m/>
    <m/>
    <s v="Computer vision e-scooter technology to be trialled in UK city"/>
    <s v="validated"/>
    <x v="0"/>
  </r>
  <r>
    <n v="99000300"/>
    <s v="AD_Prog_300"/>
    <s v="Rome conducts smart city trial of intelligent vision sensors"/>
    <s v="https://www.smartcitiesworld.net/news/rome-conducts-smart-city-trial-of-intelligent-vision-sensors-6466"/>
    <s v="City of Rome"/>
    <s v="Image sensors with artificial intelligence processing functionality are at the core of three trials being run to help cut the city’s transport-related pollution and accidents at pedestrian crossings."/>
    <x v="2"/>
    <x v="12"/>
    <s v="ITI43"/>
    <s v="City of Rome"/>
    <x v="4"/>
    <x v="2"/>
    <x v="3"/>
    <x v="6"/>
    <x v="7"/>
    <m/>
    <x v="5"/>
    <x v="6"/>
    <x v="1"/>
    <x v="23"/>
    <s v="A-MLA"/>
    <m/>
    <m/>
    <m/>
    <s v="Use critical realtime data"/>
    <s v="Limited-risk"/>
    <s v=" 0 Confident"/>
    <m/>
    <m/>
    <m/>
    <x v="3"/>
    <x v="8"/>
    <x v="0"/>
    <m/>
    <m/>
    <m/>
    <s v="G2G"/>
    <s v="Dynamic Data"/>
    <s v="Dynamic Data"/>
    <s v="Smart city"/>
    <m/>
    <x v="0"/>
    <s v="Organizational / Sustained Change"/>
    <b v="0"/>
    <m/>
    <m/>
    <m/>
    <m/>
    <m/>
    <s v="Improved Administration Efficency"/>
    <s v="Improved Administrative Efficiency"/>
    <m/>
    <s v="x"/>
    <m/>
    <m/>
    <m/>
    <m/>
    <m/>
    <b v="0"/>
    <m/>
    <m/>
    <m/>
    <s v="Rome conducts smart city trial of intelligent vision sensors"/>
    <s v="validated"/>
    <x v="0"/>
  </r>
  <r>
    <n v="99000301"/>
    <s v="AD_Prog_301"/>
    <s v="Dublin to host AI-powered e-scooter research project"/>
    <s v="https://www.smartcitiesworld.net/news/dublin-to-host-ai-powered-e-scooter-research-project-6298"/>
    <s v="City of Dublin"/>
    <s v="It will operate on Dublin City University campuses and aims to improve e-scooter safety and explore smart city use cases for computer vision-equipped micro-mobility vehicles. "/>
    <x v="2"/>
    <x v="17"/>
    <s v="IE"/>
    <s v="Dublin City University"/>
    <x v="2"/>
    <x v="2"/>
    <x v="3"/>
    <x v="6"/>
    <x v="7"/>
    <m/>
    <x v="5"/>
    <x v="6"/>
    <x v="1"/>
    <x v="16"/>
    <s v="A-MLA"/>
    <m/>
    <m/>
    <m/>
    <m/>
    <s v="Minimal-risk"/>
    <s v=" 0 Confident"/>
    <m/>
    <m/>
    <m/>
    <x v="0"/>
    <x v="0"/>
    <x v="0"/>
    <m/>
    <m/>
    <m/>
    <s v="G2C"/>
    <s v="Dynamic Data"/>
    <s v="Location Data"/>
    <s v="Smart city"/>
    <m/>
    <x v="0"/>
    <s v="Incremental / Technical Change"/>
    <s v="Improved Public Service"/>
    <m/>
    <m/>
    <m/>
    <s v="x"/>
    <m/>
    <b v="0"/>
    <b v="0"/>
    <m/>
    <m/>
    <m/>
    <m/>
    <m/>
    <m/>
    <m/>
    <b v="0"/>
    <m/>
    <m/>
    <m/>
    <s v="Dublin to host AI-powered e-scooter research project"/>
    <s v="validated"/>
    <x v="0"/>
  </r>
  <r>
    <n v="99000302"/>
    <s v="AD_Prog_302"/>
    <s v="Helsinki trials AI and automation as part of its drive to digital services"/>
    <s v="https://www.smartcitiesworld.net/news/helsinki-trials-ai-and-automation-as-part-of-its-drive-to-digital-services-6053"/>
    <s v="City of Helsinki _x000a_tel.+358 9 3101691"/>
    <s v="Earlier this year it completed its second campaign of “agile trials” in the City’s Experimentation Accelerator, which tested 10 ideas submitted by city employees for the use of AI and automation. The City’s latest trials focusing on AI and robotic process automation sought answers to a variety of questions, such as the following: can AI help with the management of employment?_x000a_can AI benefit work shift planning?_x000a_can AI help gain a more realistic and accurate situational picture of traffic emissions in Helsinki?_x000a_can AI help with the analysis of performance reviews to enable the development needs of employees to be supported better than before?_x000a_can robotic process automation be used to facilitate the quality monitoring of student information?_x000a_can a chatbot guide and advise business travellers?_x000a_what is the benefit of a neural network-based AI identifying signatures in PDF documents?_x000a_“The trials have also confirmed that it is often not necessary to replace an entire work phase with a robot. In many cases, robot assistance is enough,” said project manager Ville Meloni."/>
    <x v="2"/>
    <x v="7"/>
    <s v="FI"/>
    <s v="City of Helsinki"/>
    <x v="4"/>
    <x v="1"/>
    <x v="2"/>
    <x v="4"/>
    <x v="7"/>
    <m/>
    <x v="2"/>
    <x v="5"/>
    <x v="0"/>
    <x v="19"/>
    <s v="B-LGA"/>
    <m/>
    <m/>
    <m/>
    <m/>
    <s v="Minimal-risk"/>
    <s v=" 0 Confident"/>
    <m/>
    <m/>
    <m/>
    <x v="0"/>
    <x v="6"/>
    <x v="0"/>
    <m/>
    <m/>
    <m/>
    <s v="G2G"/>
    <s v="Historical Data"/>
    <s v="Historical Data"/>
    <s v="Process digitalisation"/>
    <m/>
    <x v="0"/>
    <s v="Organizational / Sustained Change"/>
    <b v="0"/>
    <m/>
    <m/>
    <m/>
    <m/>
    <m/>
    <s v="Improved Administration Efficency"/>
    <s v="Improved Administrative Efficiency"/>
    <m/>
    <m/>
    <s v="x"/>
    <m/>
    <m/>
    <m/>
    <m/>
    <b v="0"/>
    <m/>
    <m/>
    <m/>
    <s v="Helsinki trials AI and automation as part of its drive to digital services"/>
    <s v="validated"/>
    <x v="0"/>
  </r>
  <r>
    <n v="99000309"/>
    <s v="AD_Prog_309"/>
    <s v="Chatbot Comune di Collegno (TO)"/>
    <s v="https://www.comune.collegno.to.it/home"/>
    <s v="Comune di Collegno (TO) _x000a_Tel. +39 011 40151_x000a_Pec:posta@cert.comune.collegno.to.it"/>
    <s v="Chatbot to support citizen in assistance on Citizen Public Registry service and Separate Waste Collection service"/>
    <x v="3"/>
    <x v="12"/>
    <s v="ITC11"/>
    <s v="Collegno Municipality"/>
    <x v="4"/>
    <x v="1"/>
    <x v="2"/>
    <x v="1"/>
    <x v="7"/>
    <m/>
    <x v="1"/>
    <x v="1"/>
    <x v="1"/>
    <x v="1"/>
    <s v="A-MLA"/>
    <m/>
    <m/>
    <m/>
    <m/>
    <s v="Minimal-risk"/>
    <s v=" 0 Confident"/>
    <m/>
    <m/>
    <m/>
    <x v="0"/>
    <x v="1"/>
    <x v="0"/>
    <m/>
    <m/>
    <m/>
    <s v="G2C"/>
    <s v="Dynamic Data"/>
    <s v="Dynamic Data"/>
    <s v="Public Services and engagement"/>
    <m/>
    <x v="0"/>
    <s v="Incremental / Technical Change"/>
    <s v="Improved Public Service"/>
    <m/>
    <s v="x"/>
    <m/>
    <s v="x"/>
    <m/>
    <b v="0"/>
    <b v="0"/>
    <m/>
    <m/>
    <m/>
    <m/>
    <m/>
    <m/>
    <m/>
    <b v="0"/>
    <m/>
    <m/>
    <m/>
    <s v="Comune di Collegno"/>
    <s v="validated"/>
    <x v="0"/>
  </r>
  <r>
    <n v="99000311"/>
    <s v="AD_Prog_311"/>
    <s v="MARVEL project in Trento: monitoring crowd in the city"/>
    <s v="https://www.marvel-project.eu/smart-region-the-case-of-trento/"/>
    <s v=" marvel-info@marvel-project.eu"/>
    <s v="Project Pilot in Trento is focusing: _x000a_I. Crowd monitoring_x000a_II. Detecting criminal / anti-social behaviours_x000a_III. Subway monitoring_x000a_IV. Monitoring of parking places_x000a_V. Analysis of a specific area​"/>
    <x v="1"/>
    <x v="12"/>
    <s v="ITH20"/>
    <s v="Foundation for Research and Technology Hellas"/>
    <x v="8"/>
    <x v="5"/>
    <x v="9"/>
    <x v="6"/>
    <x v="7"/>
    <m/>
    <x v="1"/>
    <x v="1"/>
    <x v="1"/>
    <x v="6"/>
    <s v="A-MLA"/>
    <m/>
    <m/>
    <m/>
    <s v="Use critical realtime data"/>
    <s v="Limited-risk"/>
    <s v=" 0 Confident"/>
    <m/>
    <m/>
    <m/>
    <x v="2"/>
    <x v="12"/>
    <x v="0"/>
    <m/>
    <m/>
    <m/>
    <s v="G2G"/>
    <s v="Dynamic Data"/>
    <s v="Location Data"/>
    <s v="Smart city"/>
    <m/>
    <x v="0"/>
    <s v="Organizational / Sustained Change"/>
    <b v="0"/>
    <m/>
    <m/>
    <m/>
    <m/>
    <m/>
    <s v="Improved Administration Efficency"/>
    <s v="Improved Administrative Efficiency"/>
    <m/>
    <m/>
    <s v="x"/>
    <m/>
    <m/>
    <m/>
    <m/>
    <b v="0"/>
    <m/>
    <m/>
    <m/>
    <s v="MARVEL (Trento)"/>
    <s v="validated"/>
    <x v="0"/>
  </r>
  <r>
    <n v="99000312"/>
    <s v="AD_Prog_312"/>
    <s v="Chatbot Covibot Provincia Trento (TN) "/>
    <s v="Covibot Trento"/>
    <s v="URP - Ufficio Rapporti con il Pubblico_x000a_Indirizzo: via Degasperi 77 (Palazzo Stella) piano terra, 38123 Trento_x000a_Telefono: +39 0461 904172 - 848 806806_x000a_Email: urp@apss.tn.it"/>
    <s v="Chatbot that provides information on tampons, isolation, quarantine and the anti Covid-19 vaccination campaign in Trentino"/>
    <x v="2"/>
    <x v="12"/>
    <s v="ITH20"/>
    <s v="Autonomous Province of Trento - Health Agency"/>
    <x v="4"/>
    <x v="1"/>
    <x v="2"/>
    <x v="1"/>
    <x v="7"/>
    <m/>
    <x v="1"/>
    <x v="1"/>
    <x v="1"/>
    <x v="1"/>
    <s v="A-MLA"/>
    <m/>
    <m/>
    <m/>
    <m/>
    <s v="Minimal-risk"/>
    <s v=" 0 Confident"/>
    <m/>
    <m/>
    <m/>
    <x v="0"/>
    <x v="1"/>
    <x v="0"/>
    <m/>
    <m/>
    <m/>
    <s v="G2C"/>
    <s v="Dynamic Data"/>
    <s v="Dynamic Data"/>
    <s v="Public Services and engagement"/>
    <m/>
    <x v="0"/>
    <s v="Incremental / Technical Change"/>
    <s v="Improved Public Service"/>
    <m/>
    <s v="x"/>
    <m/>
    <s v="x"/>
    <m/>
    <b v="0"/>
    <b v="0"/>
    <m/>
    <m/>
    <m/>
    <m/>
    <m/>
    <m/>
    <m/>
    <b v="0"/>
    <m/>
    <m/>
    <m/>
    <s v="Covibot Trento"/>
    <s v="validated"/>
    <x v="0"/>
  </r>
  <r>
    <n v="99000313"/>
    <s v="AD_Prog_313"/>
    <s v="Belgian city uses artificial intelligence to tackle noise pollution"/>
    <s v="Belgian city uses artificial intelligence to tackle noise pollution"/>
    <s v="Stad Genk_x000a_Adres_x000a_Stadsplein 1_x000a_,3600Genk_x000a_tel._x000a_089 65 36 00_x000a_E-mail_x000a_info@genk.be"/>
    <s v="The Belgian city of Genk is working with Nokia to quantify the level of noise pollution along one of the city’s high streets. Authorities in the city want to address the health and safety concerns of residents and visitors enduring excessive noise from modified exhaust systems on cars, motorbikes and other vehicles travelling on the Stalenstraat._x000a_Nokia is deploying its artificial intelligence (AI)-powered Scene Analytics technology for the proof-of-concept project. The solution utilises data from microphones and installed cameras, used as IoT sensors along the road. If an approaching vehicle exceeds the pre-determined threshold, the street-deployed microphones and cameras begin recording._x000a_Nokia Scene Analytics adds intelligence to the event data transmitted from the sensors using a decibel-powered algorithm for audio analysis and automated number plate recognition (ANPR). This information is sent to authorities who receive quantified observations and orientations in order to make informed decisions on ‘if’ and ’how’ they will address the issue."/>
    <x v="3"/>
    <x v="2"/>
    <s v="BE22"/>
    <s v="City of Genk"/>
    <x v="4"/>
    <x v="2"/>
    <x v="3"/>
    <x v="6"/>
    <x v="7"/>
    <m/>
    <x v="5"/>
    <x v="9"/>
    <x v="1"/>
    <x v="23"/>
    <s v="A-MLA"/>
    <m/>
    <m/>
    <m/>
    <m/>
    <s v="Minimal-risk"/>
    <s v=" 0 Confident"/>
    <m/>
    <m/>
    <m/>
    <x v="2"/>
    <x v="4"/>
    <x v="0"/>
    <m/>
    <m/>
    <m/>
    <s v="G2G"/>
    <s v="Dynamic Data"/>
    <s v="Location Data"/>
    <s v="Smart city"/>
    <m/>
    <x v="0"/>
    <s v="Organizational / Sustained Change"/>
    <b v="0"/>
    <m/>
    <m/>
    <m/>
    <m/>
    <m/>
    <s v="Improved Administration Efficency"/>
    <s v="Improved Administrative Efficiency"/>
    <m/>
    <s v="x"/>
    <m/>
    <m/>
    <m/>
    <m/>
    <m/>
    <b v="0"/>
    <m/>
    <m/>
    <m/>
    <s v="Belgian city uses artificial intelligence to tackle noise pollution"/>
    <s v="validated"/>
    <x v="0"/>
  </r>
  <r>
    <n v="99000315"/>
    <s v="AD_Prog_315"/>
    <s v="INPS project in the UNESCO World Top 10 for artificial intelligence"/>
    <s v="Progetto Inps nella Top 10 mondiale Unesco per intelligenza artificiale"/>
    <s v="INPS Direzione Generale Roma_x000a_Address: Via Ciro il Grande, 21, 00144 Roma RM, Italy_x000a_Phone: +39 803 164"/>
    <s v="The plan to make the communication flow of millions of certified e-mails (certified e-mails) more efficient. The project focuses on making the communication flow of the millions of PECs sent to INPS every year more efficient, through a system that is able to understand the content of the PEC received and automatically direct it to the INPS operator more specialized in the specific response. This has a twofold advantage: it cuts down on INPS communication and response times to the applicant; and optimizes the work of operators by allowing them to devote themselves to activities with maximum added value for the user."/>
    <x v="0"/>
    <x v="12"/>
    <s v="IT"/>
    <s v="INPS - Italy"/>
    <x v="0"/>
    <x v="1"/>
    <x v="2"/>
    <x v="4"/>
    <x v="7"/>
    <m/>
    <x v="0"/>
    <x v="0"/>
    <x v="0"/>
    <x v="19"/>
    <s v="A-MLA"/>
    <m/>
    <m/>
    <m/>
    <m/>
    <s v="Minimal-risk"/>
    <s v=" 0 Confident"/>
    <m/>
    <m/>
    <m/>
    <x v="1"/>
    <x v="5"/>
    <x v="0"/>
    <m/>
    <m/>
    <m/>
    <s v="G2G"/>
    <s v="Historical Data"/>
    <s v="Historical Data"/>
    <s v="Business intelligence"/>
    <m/>
    <x v="0"/>
    <s v="Organizational / Sustained Change"/>
    <b v="0"/>
    <m/>
    <m/>
    <m/>
    <m/>
    <m/>
    <s v="Improved Administration Efficency"/>
    <s v="Improved Administrative Efficiency"/>
    <m/>
    <m/>
    <s v="x"/>
    <m/>
    <m/>
    <m/>
    <m/>
    <b v="0"/>
    <m/>
    <m/>
    <m/>
    <s v="Progetto Inps nella Top 10 mondiale Unesco per intelligenza artificiale"/>
    <s v="validated"/>
    <x v="0"/>
  </r>
  <r>
    <n v="200095"/>
    <s v="IPSO-200095"/>
    <s v="Self Sovereign Attendancy"/>
    <s v="https://northsearegion.eu/media/16508/pilot-story-blockchainlab-drenthe-3.pdf"/>
    <m/>
    <s v="At many conferences, events and classes, attendees are required to sign in via some form of attendance list. They often end up putting their name and signature on a public list, which many people can see or access. The typical registration sheet - usually a paper list open for everybody to see, is outdated and is often not GDPR compliant, as anybody with access to the list can copy the information on it. If any of the organizations involved had an incentive to manipulate the attendance numbers, a paper attendee list is very susceptible to fraud. Blockchain technology can offer a solution to this problem with the development of the Self Sovereign Attendance App. With this app, based on IOTA, people can check in on a decentralized blockchain, which is immutable, transparent and cryptographically protected, so that only the authorized parties can access and see attendee data. The proof of concept was successful, and BlockchainLab is continuing to develop the pilot building prototypes for the production app. With this solution, it has been shown how a blockchain-enabled solution can improve the safety, trust and fairness for different groups of users and organisations. _x000a_"/>
    <x v="3"/>
    <x v="13"/>
    <s v="NL"/>
    <s v="Blockchainlab Drenthe"/>
    <x v="4"/>
    <x v="1"/>
    <x v="2"/>
    <x v="4"/>
    <x v="7"/>
    <m/>
    <x v="7"/>
    <x v="14"/>
    <x v="0"/>
    <x v="0"/>
    <m/>
    <m/>
    <m/>
    <m/>
    <m/>
    <m/>
    <m/>
    <m/>
    <m/>
    <m/>
    <x v="0"/>
    <x v="15"/>
    <x v="1"/>
    <s v="No"/>
    <s v="No"/>
    <s v="No"/>
    <s v="G2C"/>
    <m/>
    <m/>
    <m/>
    <m/>
    <x v="0"/>
    <m/>
    <s v="Improved Public Service"/>
    <m/>
    <s v="x"/>
    <m/>
    <m/>
    <s v="x"/>
    <s v="Open Government Capabilities"/>
    <b v="0"/>
    <m/>
    <m/>
    <m/>
    <m/>
    <m/>
    <m/>
    <m/>
    <b v="0"/>
    <m/>
    <m/>
    <m/>
    <s v="https://northsearegion.eu/media/16508/pilot-story-blockchainlab-drenthe-3.pdf"/>
    <s v="validated"/>
    <x v="0"/>
  </r>
  <r>
    <n v="200096"/>
    <s v="IPSO-200096"/>
    <s v="Generating Health Certificates"/>
    <s v="https://northsearegion.eu/media/16529/pilot-story-oldenburg.pdf"/>
    <m/>
    <s v="Like other Cities in Germany, Oldenburg has to register local sex workers as required by the ‘Prostitutes Protection Act’ a German Federal Law that came into force in July 2017. One of the problems that health organizations in Oldenburg are dealing with is that of fake or invalid registration certificates. The blockchain solution developed ensures the accuracy, integrity, and source of the certificates, while also maintaining the sex worker's privacy and provides a way to prove that the sex worker’s health certificate is up to date. Scalability, no transaction fees, and security made IOTA the selected technology solution for this use-case."/>
    <x v="3"/>
    <x v="1"/>
    <s v="DE"/>
    <s v="University of Oldenburg,"/>
    <x v="4"/>
    <x v="4"/>
    <x v="13"/>
    <x v="4"/>
    <x v="7"/>
    <m/>
    <x v="7"/>
    <x v="14"/>
    <x v="0"/>
    <x v="0"/>
    <m/>
    <m/>
    <m/>
    <m/>
    <m/>
    <m/>
    <m/>
    <m/>
    <m/>
    <m/>
    <x v="0"/>
    <x v="21"/>
    <x v="1"/>
    <s v="No"/>
    <s v="No"/>
    <s v="No"/>
    <s v="G2C"/>
    <m/>
    <m/>
    <m/>
    <m/>
    <x v="0"/>
    <m/>
    <s v="Improved Public Service"/>
    <m/>
    <s v="x"/>
    <s v="x"/>
    <s v="x"/>
    <m/>
    <s v="Open Government Capabilities"/>
    <b v="0"/>
    <m/>
    <m/>
    <m/>
    <m/>
    <m/>
    <m/>
    <m/>
    <s v="Open government capabilities"/>
    <s v="x"/>
    <m/>
    <m/>
    <s v="https://northsearegion.eu/media/16529/pilot-story-oldenburg.pdf"/>
    <s v="validated"/>
    <x v="0"/>
  </r>
  <r>
    <n v="200097"/>
    <s v="IPSO-200097"/>
    <s v="Healthy on the Blockchain "/>
    <s v="https://northsearegion.eu/bling/use-cases/use-case-6-city-of-roeselare-howest/"/>
    <m/>
    <s v="The university of Applied Sciences HOWEST (Belgium) and the municipality of Roeselare (Belgium) have developed the 'Healthy on the blockchain' pilot. The intention of his blockchain pilot is to stimulate healthy living and active training for employees of the city of Roeselare. Wearables are distributed amongst employees and on an app the progress of the training can be followed/tracked. A personal coach is furthermore available for advise on how to pursue a healthy livestyle. Healthy on the Blockchain (HoB) offers a preventive health program to organisations, with a user-friendly on-boarding process and a secure connection between trainer and trainee. The data is well protected via blockchain, so that employees do not have to worry that their data will be accessible by the HRM department. This is one of the pillars of this pilot: trust in blockchain, trust in the own data, trust in the own privacy."/>
    <x v="3"/>
    <x v="2"/>
    <s v="BE"/>
    <s v="Municipality of Roeselare"/>
    <x v="4"/>
    <x v="4"/>
    <x v="13"/>
    <x v="4"/>
    <x v="7"/>
    <m/>
    <x v="7"/>
    <x v="14"/>
    <x v="0"/>
    <x v="0"/>
    <m/>
    <m/>
    <m/>
    <m/>
    <m/>
    <m/>
    <m/>
    <m/>
    <m/>
    <m/>
    <x v="0"/>
    <x v="15"/>
    <x v="1"/>
    <s v="No"/>
    <s v="No"/>
    <s v="No"/>
    <s v="G2C"/>
    <m/>
    <m/>
    <m/>
    <m/>
    <x v="0"/>
    <m/>
    <s v="Improved Public Service"/>
    <m/>
    <s v="x"/>
    <s v="x"/>
    <s v="x"/>
    <m/>
    <s v="Open Government Capabilities"/>
    <b v="0"/>
    <m/>
    <m/>
    <m/>
    <m/>
    <m/>
    <m/>
    <m/>
    <s v="Open government capabilities"/>
    <s v="x"/>
    <m/>
    <m/>
    <s v="https://northsearegion.eu/bling/use-cases/use-case-6-city-of-roeselare-howest/"/>
    <s v="validated"/>
    <x v="0"/>
  </r>
  <r>
    <n v="200098"/>
    <s v="IPSO-200098"/>
    <s v="Mobiliti App"/>
    <s v="https://www.nieuwsblad.be/cnt/dmf20210607_94925367"/>
    <m/>
    <s v="The Security &amp; Privacy research group of the West-Flemish university of applied sciences Howest has developed 'Mobiliti' in collaboration with the city of Deinze, Actief Interim and the business association De Prijkels. Mobiliti is a 'ride sharing platform', an app intended to make the business park accessible to students and school leavers."/>
    <x v="3"/>
    <x v="2"/>
    <s v="BE"/>
    <s v="City of Deinze"/>
    <x v="4"/>
    <x v="1"/>
    <x v="19"/>
    <x v="4"/>
    <x v="7"/>
    <m/>
    <x v="7"/>
    <x v="14"/>
    <x v="0"/>
    <x v="0"/>
    <m/>
    <m/>
    <m/>
    <m/>
    <m/>
    <m/>
    <m/>
    <m/>
    <m/>
    <m/>
    <x v="0"/>
    <x v="23"/>
    <x v="1"/>
    <s v="No"/>
    <s v="No"/>
    <s v="No"/>
    <s v="G2C"/>
    <m/>
    <m/>
    <m/>
    <m/>
    <x v="0"/>
    <m/>
    <s v="Improved Public Service"/>
    <m/>
    <s v="x"/>
    <m/>
    <m/>
    <s v="x"/>
    <b v="0"/>
    <b v="0"/>
    <m/>
    <m/>
    <m/>
    <m/>
    <m/>
    <m/>
    <m/>
    <s v="Open government capabilities"/>
    <s v="x"/>
    <m/>
    <m/>
    <s v="https://www.nieuwsblad.be/cnt/dmf20210607_94925367"/>
    <s v="validated"/>
    <x v="0"/>
  </r>
  <r>
    <n v="901"/>
    <s v="AIWT6-901"/>
    <s v="Deep learning for mapping urban areas: challenges and opportunities"/>
    <s v="https://www.ulb.be/medias/fichier/mboga-public-announcement_1634292396042-pdf"/>
    <s v="Nicholus MBOGA, ULB / UA"/>
    <m/>
    <x v="5"/>
    <x v="2"/>
    <s v="BE"/>
    <s v="Université Libre de Bruxelles"/>
    <x v="5"/>
    <x v="1"/>
    <x v="5"/>
    <x v="4"/>
    <x v="12"/>
    <m/>
    <x v="5"/>
    <x v="6"/>
    <x v="1"/>
    <x v="0"/>
    <m/>
    <m/>
    <m/>
    <m/>
    <m/>
    <s v="Limited-risk"/>
    <m/>
    <m/>
    <m/>
    <m/>
    <x v="2"/>
    <x v="12"/>
    <x v="0"/>
    <m/>
    <m/>
    <m/>
    <m/>
    <m/>
    <s v="Location Data"/>
    <m/>
    <m/>
    <x v="0"/>
    <m/>
    <s v="Improved Public Service"/>
    <m/>
    <s v="x"/>
    <m/>
    <m/>
    <s v="x"/>
    <b v="0"/>
    <b v="0"/>
    <m/>
    <m/>
    <m/>
    <m/>
    <m/>
    <m/>
    <m/>
    <b v="0"/>
    <m/>
    <m/>
    <m/>
    <m/>
    <s v="validated"/>
    <x v="1"/>
  </r>
  <r>
    <n v="902"/>
    <s v="AIWT6-902"/>
    <s v="Asbestos suspect roofs from aerial imagery"/>
    <s v="https://www.ai4copernicus.org/program/"/>
    <s v="Nancy VAN CAMP, Information Flanders"/>
    <m/>
    <x v="5"/>
    <x v="2"/>
    <s v="BE"/>
    <s v="Information Flanders"/>
    <x v="5"/>
    <x v="10"/>
    <x v="41"/>
    <x v="2"/>
    <x v="12"/>
    <m/>
    <x v="5"/>
    <x v="6"/>
    <x v="0"/>
    <x v="0"/>
    <m/>
    <m/>
    <m/>
    <m/>
    <m/>
    <s v="Limited-risk"/>
    <m/>
    <m/>
    <m/>
    <m/>
    <x v="4"/>
    <x v="3"/>
    <x v="0"/>
    <m/>
    <m/>
    <m/>
    <m/>
    <m/>
    <s v="Location Data"/>
    <m/>
    <m/>
    <x v="0"/>
    <m/>
    <b v="0"/>
    <m/>
    <m/>
    <m/>
    <m/>
    <m/>
    <b v="0"/>
    <b v="0"/>
    <m/>
    <m/>
    <m/>
    <m/>
    <m/>
    <m/>
    <m/>
    <b v="0"/>
    <m/>
    <m/>
    <m/>
    <m/>
    <s v="created"/>
    <x v="1"/>
  </r>
  <r>
    <n v="903"/>
    <s v="AIWT6-903"/>
    <s v="Smart Airports: Object detection and pose estimation for airport activity monitoring"/>
    <s v="https://www.ai4copernicus.org/program/"/>
    <s v="Dimitri GRAUR, ISSeP"/>
    <m/>
    <x v="5"/>
    <x v="11"/>
    <s v="FR"/>
    <s v="ISSeP"/>
    <x v="5"/>
    <x v="10"/>
    <x v="41"/>
    <x v="2"/>
    <x v="12"/>
    <m/>
    <x v="5"/>
    <x v="6"/>
    <x v="0"/>
    <x v="0"/>
    <m/>
    <m/>
    <m/>
    <m/>
    <m/>
    <s v="Limited-risk"/>
    <m/>
    <m/>
    <m/>
    <m/>
    <x v="4"/>
    <x v="3"/>
    <x v="0"/>
    <m/>
    <m/>
    <m/>
    <m/>
    <m/>
    <s v="Location Data"/>
    <m/>
    <m/>
    <x v="0"/>
    <m/>
    <b v="0"/>
    <m/>
    <m/>
    <m/>
    <m/>
    <m/>
    <b v="0"/>
    <b v="0"/>
    <m/>
    <m/>
    <m/>
    <m/>
    <m/>
    <m/>
    <m/>
    <b v="0"/>
    <m/>
    <m/>
    <m/>
    <m/>
    <s v="created"/>
    <x v="1"/>
  </r>
  <r>
    <n v="904"/>
    <s v="AIWT6-904"/>
    <s v="Mapping Vulnerable Populations with AI"/>
    <s v="https://www.ai4copernicus.org/program/"/>
    <s v="Rodrigo CAYE DAUDT, ETH ZURICH"/>
    <m/>
    <x v="5"/>
    <x v="27"/>
    <s v="CH"/>
    <s v="ETH ZURICH"/>
    <x v="5"/>
    <x v="10"/>
    <x v="41"/>
    <x v="2"/>
    <x v="12"/>
    <m/>
    <x v="5"/>
    <x v="6"/>
    <x v="0"/>
    <x v="0"/>
    <m/>
    <m/>
    <m/>
    <m/>
    <m/>
    <s v="Limited-risk"/>
    <m/>
    <m/>
    <m/>
    <m/>
    <x v="4"/>
    <x v="3"/>
    <x v="0"/>
    <m/>
    <m/>
    <m/>
    <m/>
    <m/>
    <s v="Location Data"/>
    <m/>
    <m/>
    <x v="0"/>
    <m/>
    <b v="0"/>
    <m/>
    <m/>
    <m/>
    <m/>
    <m/>
    <b v="0"/>
    <b v="0"/>
    <m/>
    <m/>
    <m/>
    <m/>
    <m/>
    <m/>
    <m/>
    <b v="0"/>
    <m/>
    <m/>
    <m/>
    <m/>
    <s v="created"/>
    <x v="1"/>
  </r>
  <r>
    <n v="905"/>
    <s v="AIWT6-905"/>
    <s v="Deep learning-based mapping of tree density and species diversity in Flemish forests"/>
    <s v="https://www.ai4copernicus.org/program/"/>
    <s v="Arno LEENKNEGT, KULeuven"/>
    <m/>
    <x v="5"/>
    <x v="2"/>
    <s v="BE"/>
    <s v="KULeuven"/>
    <x v="5"/>
    <x v="10"/>
    <x v="41"/>
    <x v="2"/>
    <x v="12"/>
    <m/>
    <x v="5"/>
    <x v="6"/>
    <x v="0"/>
    <x v="0"/>
    <m/>
    <m/>
    <m/>
    <m/>
    <m/>
    <s v="Limited-risk"/>
    <m/>
    <m/>
    <m/>
    <m/>
    <x v="4"/>
    <x v="3"/>
    <x v="0"/>
    <m/>
    <m/>
    <m/>
    <m/>
    <m/>
    <s v="Location Data"/>
    <m/>
    <m/>
    <x v="0"/>
    <m/>
    <b v="0"/>
    <m/>
    <m/>
    <m/>
    <m/>
    <m/>
    <b v="0"/>
    <b v="0"/>
    <m/>
    <m/>
    <m/>
    <m/>
    <m/>
    <m/>
    <m/>
    <b v="0"/>
    <m/>
    <m/>
    <m/>
    <m/>
    <s v="created"/>
    <x v="1"/>
  </r>
  <r>
    <n v="906"/>
    <s v="AIWT6-906"/>
    <s v="Semi-Supervised Training to Improve Detection for Satellite Images"/>
    <s v="@inproceedings{Vandeghen2022SemiSupervisedSatellite,_x000a_title = {Semi-Supervised Training to Improve Detection for Satellite Images},_x000a_author = {Vandeghen, Renaud and Cioppa, Anthony and Van Droogenbroeck, Marc},_x000a_booktitle = {AI4Copernicus: Earth Observation and Artificial Intelligence for a Safer World},_x000a_month = {May},_x000a_year = {2022},_x000a_address = {Brussels, Belgium},_x000a_keywords = {Semi-supervised, Self training, Satellite, Semantic segmentation, Artificial intelligence, Machine learning, Deep learning} url = {https://hdl.handle.net/2268/290000} _x000a_}"/>
    <s v="Anthony CIOPPA &amp; Renaud VANDEGHEN, ULiège"/>
    <m/>
    <x v="5"/>
    <x v="2"/>
    <s v="BE"/>
    <s v="Universite Liège"/>
    <x v="5"/>
    <x v="10"/>
    <x v="41"/>
    <x v="2"/>
    <x v="12"/>
    <m/>
    <x v="5"/>
    <x v="6"/>
    <x v="0"/>
    <x v="0"/>
    <m/>
    <m/>
    <m/>
    <m/>
    <m/>
    <s v="Limited-risk"/>
    <m/>
    <m/>
    <m/>
    <m/>
    <x v="4"/>
    <x v="3"/>
    <x v="0"/>
    <m/>
    <m/>
    <m/>
    <m/>
    <m/>
    <s v="Location Data"/>
    <m/>
    <m/>
    <x v="0"/>
    <m/>
    <b v="0"/>
    <m/>
    <m/>
    <m/>
    <m/>
    <m/>
    <b v="0"/>
    <b v="0"/>
    <m/>
    <m/>
    <m/>
    <m/>
    <m/>
    <m/>
    <m/>
    <b v="0"/>
    <m/>
    <m/>
    <m/>
    <m/>
    <s v="created"/>
    <x v="1"/>
  </r>
  <r>
    <n v="907"/>
    <s v="AIWT6-907"/>
    <s v="AI based compression on Sentinel 2 data"/>
    <s v="https://remotesensing.vito.be/team/tanja-van-achteren"/>
    <s v="Tanja VAN ACHTEREN, VITO | "/>
    <m/>
    <x v="5"/>
    <x v="13"/>
    <s v="NL"/>
    <s v="VITO"/>
    <x v="5"/>
    <x v="10"/>
    <x v="41"/>
    <x v="2"/>
    <x v="12"/>
    <m/>
    <x v="5"/>
    <x v="6"/>
    <x v="0"/>
    <x v="0"/>
    <m/>
    <m/>
    <m/>
    <m/>
    <m/>
    <s v="Limited-risk"/>
    <m/>
    <m/>
    <m/>
    <m/>
    <x v="4"/>
    <x v="3"/>
    <x v="0"/>
    <m/>
    <m/>
    <m/>
    <m/>
    <m/>
    <s v="Location Data"/>
    <m/>
    <m/>
    <x v="0"/>
    <m/>
    <b v="0"/>
    <m/>
    <m/>
    <m/>
    <m/>
    <m/>
    <b v="0"/>
    <b v="0"/>
    <m/>
    <m/>
    <m/>
    <m/>
    <m/>
    <m/>
    <m/>
    <b v="0"/>
    <m/>
    <m/>
    <m/>
    <m/>
    <s v="created"/>
    <x v="1"/>
  </r>
  <r>
    <n v="908"/>
    <s v="AIWT6-908"/>
    <s v="IADAS: project to identify individual tree and tree species based on EO and AI"/>
    <s v="https://spacebel.com/news/spacebel_closely_involved_in_the_2nd_ai4copernicus_event_eo_ai_for_a_safer_world-0/14"/>
    <s v="Pietro CECCATO, Spacebel &amp; Matthieu DUVAL, Multitel |"/>
    <m/>
    <x v="5"/>
    <x v="2"/>
    <s v="BE"/>
    <s v="Spacebel "/>
    <x v="5"/>
    <x v="10"/>
    <x v="41"/>
    <x v="2"/>
    <x v="12"/>
    <m/>
    <x v="5"/>
    <x v="6"/>
    <x v="0"/>
    <x v="0"/>
    <m/>
    <m/>
    <m/>
    <m/>
    <m/>
    <s v="Limited-risk"/>
    <m/>
    <m/>
    <m/>
    <m/>
    <x v="4"/>
    <x v="3"/>
    <x v="0"/>
    <m/>
    <m/>
    <m/>
    <m/>
    <m/>
    <s v="Location Data"/>
    <m/>
    <m/>
    <x v="0"/>
    <m/>
    <b v="0"/>
    <m/>
    <m/>
    <m/>
    <m/>
    <m/>
    <b v="0"/>
    <b v="0"/>
    <m/>
    <m/>
    <m/>
    <m/>
    <m/>
    <m/>
    <m/>
    <b v="0"/>
    <m/>
    <m/>
    <m/>
    <m/>
    <s v="created"/>
    <x v="1"/>
  </r>
  <r>
    <n v="909"/>
    <s v="AIWT6-909"/>
    <s v="Floodwater detection in urban areas powered by AI and SAR data"/>
    <s v="https://www.list.lu/fileadmin/files/projects/Hydro-CSI/HydroCSI-list.lu-subpages-cluster3-EN.pdf"/>
    <s v="Jie ZHAO, LIST"/>
    <m/>
    <x v="5"/>
    <x v="20"/>
    <s v="LU"/>
    <s v="LIST"/>
    <x v="5"/>
    <x v="10"/>
    <x v="41"/>
    <x v="2"/>
    <x v="12"/>
    <m/>
    <x v="5"/>
    <x v="6"/>
    <x v="0"/>
    <x v="0"/>
    <m/>
    <m/>
    <m/>
    <m/>
    <m/>
    <s v="Limited-risk"/>
    <m/>
    <m/>
    <m/>
    <m/>
    <x v="4"/>
    <x v="3"/>
    <x v="0"/>
    <m/>
    <m/>
    <m/>
    <m/>
    <m/>
    <s v="Location Data"/>
    <m/>
    <m/>
    <x v="0"/>
    <m/>
    <b v="0"/>
    <m/>
    <m/>
    <m/>
    <m/>
    <m/>
    <s v="Open Government Capabilities"/>
    <b v="0"/>
    <m/>
    <m/>
    <m/>
    <m/>
    <m/>
    <m/>
    <m/>
    <b v="0"/>
    <m/>
    <m/>
    <m/>
    <m/>
    <s v="created"/>
    <x v="1"/>
  </r>
  <r>
    <n v="200099"/>
    <s v="IPSO-200099"/>
    <s v="Blockchain for Maritime Ports"/>
    <s v="https://northsearegion.eu/media/16677/logistics-in-ports-by-aalborg-university-denmark.pdf"/>
    <m/>
    <s v="The goal of this use case is to investigate the feasibility of blockchain technology within maritime port logistics and supply chain. Aalborg University’s role is to explore how blockchain technologies can be used to increase the quality of services provided from ‘Government to Businesses’ (G2B) for freight transport in ports and cities. _x000a__x000a_"/>
    <x v="3"/>
    <x v="9"/>
    <s v="DK"/>
    <s v="University of Aalborg"/>
    <x v="2"/>
    <x v="3"/>
    <x v="19"/>
    <x v="4"/>
    <x v="0"/>
    <m/>
    <x v="7"/>
    <x v="14"/>
    <x v="0"/>
    <x v="0"/>
    <m/>
    <m/>
    <m/>
    <m/>
    <m/>
    <m/>
    <m/>
    <m/>
    <m/>
    <m/>
    <x v="0"/>
    <x v="15"/>
    <x v="1"/>
    <s v="No"/>
    <s v="No"/>
    <s v="No"/>
    <s v="G2C"/>
    <m/>
    <m/>
    <m/>
    <m/>
    <x v="0"/>
    <m/>
    <s v="Improved Public Service"/>
    <m/>
    <s v="x"/>
    <s v="x"/>
    <s v="x"/>
    <m/>
    <s v="Open Government Capabilities"/>
    <b v="0"/>
    <m/>
    <m/>
    <m/>
    <m/>
    <m/>
    <m/>
    <m/>
    <s v="Open government capabilities"/>
    <s v="x"/>
    <m/>
    <m/>
    <s v="https://northsearegion.eu/media/16677/logistics-in-ports-by-aalborg-university-denmark.pdf"/>
    <s v="validated"/>
    <x v="0"/>
  </r>
  <r>
    <n v="200100"/>
    <s v="IPSO-200100"/>
    <s v="Transparent management of public accounts"/>
    <s v="https://token-project.eu/use-cases/"/>
    <m/>
    <s v="This is a use case of the EU funded project, TOKEN. The objective of this project is to incorporate blockchain into active Smart Cities projects in Central Macedonia, in the municipality of Katerini, creating a transparent system for procurements and a blockchain-based e-voting system for the participation of citizens in public spending."/>
    <x v="3"/>
    <x v="28"/>
    <s v="EL"/>
    <s v="Centre for Research and Technology-Hellas (CERTH)"/>
    <x v="2"/>
    <x v="1"/>
    <x v="2"/>
    <x v="4"/>
    <x v="0"/>
    <m/>
    <x v="7"/>
    <x v="14"/>
    <x v="0"/>
    <x v="0"/>
    <m/>
    <m/>
    <m/>
    <m/>
    <m/>
    <m/>
    <m/>
    <m/>
    <m/>
    <m/>
    <x v="1"/>
    <x v="27"/>
    <x v="1"/>
    <s v="No"/>
    <s v="No"/>
    <s v="No"/>
    <s v="G2G"/>
    <m/>
    <m/>
    <m/>
    <m/>
    <x v="0"/>
    <m/>
    <b v="0"/>
    <m/>
    <m/>
    <m/>
    <m/>
    <m/>
    <s v="Improved Administration Efficency"/>
    <s v="Improved Administrative Efficiency"/>
    <m/>
    <s v="x"/>
    <s v="x"/>
    <s v="x"/>
    <s v="x"/>
    <s v="x"/>
    <s v="x"/>
    <s v="Open government capabilities"/>
    <s v="x"/>
    <m/>
    <s v="x"/>
    <s v="https://token-project.eu/use-cases/"/>
    <s v="validated"/>
    <x v="0"/>
  </r>
  <r>
    <n v="200101"/>
    <s v="IPSO-200101"/>
    <s v="ONCE project: Sovereign Data and_x000a_Self Sovereign Identity"/>
    <s v="https://once-identity.de/"/>
    <m/>
    <s v="ONCE develops an app and IT systems for digital identity data managed on a smartphone. ONCE initially concentrated on the state of Hesse,_x000a_as well as cities and districts in Bavaria and North-RhineWestphalia. The three use cases_x000a_comprise regional e-government, mobility, and hotel and tourism, while building on_x000a_OPTIMOS 2.0, in addition to traditional SSI. ONCE stands for &quot;simply register online&quot;. Bundesdruckerei GmbH coordinates the cooperation between 40 industrial companies, research institutions and municipalities. 14 companies and research institutions receive funding from the BMWK as part of the &quot;Showcase secure digital identities&quot; funding program. "/>
    <x v="2"/>
    <x v="1"/>
    <s v="DE"/>
    <s v="Bundesdruckerei GmbH"/>
    <x v="8"/>
    <x v="1"/>
    <x v="2"/>
    <x v="4"/>
    <x v="0"/>
    <m/>
    <x v="7"/>
    <x v="14"/>
    <x v="0"/>
    <x v="0"/>
    <m/>
    <m/>
    <m/>
    <m/>
    <m/>
    <m/>
    <m/>
    <m/>
    <m/>
    <m/>
    <x v="0"/>
    <x v="23"/>
    <x v="1"/>
    <s v="No"/>
    <s v="No"/>
    <s v="No"/>
    <s v="G2C"/>
    <m/>
    <m/>
    <m/>
    <m/>
    <x v="0"/>
    <m/>
    <s v="Improved Public Service"/>
    <m/>
    <s v="x"/>
    <s v="x"/>
    <s v="x"/>
    <m/>
    <b v="0"/>
    <b v="0"/>
    <m/>
    <m/>
    <m/>
    <m/>
    <m/>
    <m/>
    <m/>
    <s v="Open government capabilities"/>
    <s v="x"/>
    <m/>
    <m/>
    <s v="https://once-identity.de/"/>
    <s v="validated"/>
    <x v="0"/>
  </r>
  <r>
    <n v="910"/>
    <s v="AIWT6-910"/>
    <s v="AI Registry of Algorithms - Helsinki"/>
    <s v="https://ai.hel.fi/en/oodis-book-recommendation-service-obotti/"/>
    <m/>
    <s v="The register will grant citizens a better understanding of “why and how algorithms are being used, and who is affected, […] what data is being used, how it’s processed, how discrimination is prevented, the degree of human oversight and how risks are handled”."/>
    <x v="5"/>
    <x v="7"/>
    <s v="FI"/>
    <s v="City of Helsinki"/>
    <x v="5"/>
    <x v="1"/>
    <x v="2"/>
    <x v="1"/>
    <x v="12"/>
    <m/>
    <x v="1"/>
    <x v="8"/>
    <x v="0"/>
    <x v="0"/>
    <m/>
    <m/>
    <m/>
    <m/>
    <m/>
    <s v="Minimal-risk"/>
    <m/>
    <m/>
    <m/>
    <m/>
    <x v="4"/>
    <x v="3"/>
    <x v="0"/>
    <m/>
    <m/>
    <m/>
    <s v="G2C"/>
    <m/>
    <m/>
    <m/>
    <m/>
    <x v="0"/>
    <m/>
    <b v="0"/>
    <m/>
    <m/>
    <m/>
    <m/>
    <m/>
    <b v="0"/>
    <m/>
    <m/>
    <m/>
    <m/>
    <m/>
    <m/>
    <m/>
    <m/>
    <b v="0"/>
    <m/>
    <m/>
    <m/>
    <m/>
    <s v="created"/>
    <x v="1"/>
  </r>
  <r>
    <n v="911"/>
    <s v="AIWT6-911"/>
    <s v="AI Registry of Algorithms - Amsterdam"/>
    <s v="https://algoritmeregister.amsterdam.nl/en/ai-register/"/>
    <m/>
    <s v="The register will grant citizens a better understanding of “why and how algorithms are being used, and who is affected, what data is being used, how it’s processed, how discrimination is prevented, the degree of human oversight and how risks are handled”. However, the Amsterdam’s algorithm register is still a beta version, and consequently, “at this moment the register is still under development and does not yet contain all the algorithms that the City of Amsterdam uses. We are hard at work to register all algorithms we use in the nearby future”."/>
    <x v="5"/>
    <x v="13"/>
    <s v="NL"/>
    <s v="City of Amsterdam"/>
    <x v="5"/>
    <x v="1"/>
    <x v="2"/>
    <x v="1"/>
    <x v="12"/>
    <m/>
    <x v="1"/>
    <x v="8"/>
    <x v="0"/>
    <x v="0"/>
    <m/>
    <m/>
    <m/>
    <m/>
    <m/>
    <s v="Minimal-risk"/>
    <m/>
    <m/>
    <m/>
    <m/>
    <x v="4"/>
    <x v="3"/>
    <x v="0"/>
    <m/>
    <m/>
    <m/>
    <s v="G2C"/>
    <m/>
    <m/>
    <m/>
    <m/>
    <x v="0"/>
    <m/>
    <b v="0"/>
    <m/>
    <m/>
    <m/>
    <m/>
    <m/>
    <b v="0"/>
    <m/>
    <m/>
    <m/>
    <m/>
    <m/>
    <m/>
    <m/>
    <m/>
    <b v="0"/>
    <m/>
    <m/>
    <m/>
    <m/>
    <s v="created"/>
    <x v="1"/>
  </r>
  <r>
    <n v="912"/>
    <s v="AIWT6-912"/>
    <s v="AI Registry of Algorithms - Privacy network Italy"/>
    <s v="https://www.privacy-network.it/osservatorio/"/>
    <s v="Diletta Huyskes - advocacy@privacy-network.it"/>
    <s v="The Automated Administration Observatory is an overview of the algorithms and automated processes used in Italy by public administrations and the government._x000a_The Observatory aims to map all the automated processes used directly by the public administration (PA) on the Italian territory to allow citizens and those in Italy to be aware of the existence of these systems, understand how they work, and exercise their rights."/>
    <x v="5"/>
    <x v="12"/>
    <s v="IT"/>
    <s v="Privacy Network Association"/>
    <x v="5"/>
    <x v="1"/>
    <x v="2"/>
    <x v="1"/>
    <x v="12"/>
    <m/>
    <x v="1"/>
    <x v="8"/>
    <x v="0"/>
    <x v="0"/>
    <m/>
    <m/>
    <m/>
    <m/>
    <m/>
    <s v="Minimal-risk"/>
    <m/>
    <m/>
    <m/>
    <m/>
    <x v="4"/>
    <x v="3"/>
    <x v="0"/>
    <m/>
    <m/>
    <m/>
    <s v="G2C"/>
    <m/>
    <m/>
    <m/>
    <m/>
    <x v="0"/>
    <m/>
    <b v="0"/>
    <m/>
    <m/>
    <m/>
    <m/>
    <m/>
    <b v="0"/>
    <m/>
    <m/>
    <m/>
    <m/>
    <m/>
    <m/>
    <m/>
    <m/>
    <b v="0"/>
    <m/>
    <m/>
    <m/>
    <m/>
    <s v="created"/>
    <x v="1"/>
  </r>
  <r>
    <n v="915"/>
    <s v="AIWT-915"/>
    <s v="3D Point Cloud"/>
    <s v="https://www.amsterdamintelligence.com/projects/3d-point-cloud"/>
    <m/>
    <m/>
    <x v="5"/>
    <x v="13"/>
    <s v="NL"/>
    <s v="City of Amsterdam"/>
    <x v="5"/>
    <x v="10"/>
    <x v="41"/>
    <x v="2"/>
    <x v="12"/>
    <m/>
    <x v="7"/>
    <x v="14"/>
    <x v="0"/>
    <x v="0"/>
    <m/>
    <m/>
    <m/>
    <m/>
    <m/>
    <m/>
    <m/>
    <m/>
    <m/>
    <m/>
    <x v="4"/>
    <x v="3"/>
    <x v="0"/>
    <m/>
    <m/>
    <m/>
    <s v="G2C"/>
    <m/>
    <m/>
    <m/>
    <m/>
    <x v="0"/>
    <m/>
    <b v="0"/>
    <m/>
    <m/>
    <m/>
    <m/>
    <m/>
    <b v="0"/>
    <m/>
    <m/>
    <m/>
    <m/>
    <m/>
    <m/>
    <m/>
    <m/>
    <b v="0"/>
    <m/>
    <m/>
    <m/>
    <m/>
    <s v="created"/>
    <x v="1"/>
  </r>
  <r>
    <n v="916"/>
    <s v="AIWT-916"/>
    <s v="Street View Panorama Images"/>
    <s v="https://www.amsterdamintelligence.com/projects/street-view-panorama-images"/>
    <m/>
    <m/>
    <x v="5"/>
    <x v="13"/>
    <s v="NL"/>
    <s v="City of Amsterdam"/>
    <x v="5"/>
    <x v="10"/>
    <x v="41"/>
    <x v="2"/>
    <x v="12"/>
    <m/>
    <x v="7"/>
    <x v="14"/>
    <x v="0"/>
    <x v="0"/>
    <m/>
    <m/>
    <m/>
    <m/>
    <m/>
    <m/>
    <m/>
    <m/>
    <m/>
    <m/>
    <x v="4"/>
    <x v="3"/>
    <x v="0"/>
    <m/>
    <m/>
    <m/>
    <s v="G2C"/>
    <m/>
    <m/>
    <m/>
    <m/>
    <x v="0"/>
    <m/>
    <b v="0"/>
    <m/>
    <m/>
    <m/>
    <m/>
    <m/>
    <s v="Open Government Capabilities"/>
    <m/>
    <m/>
    <m/>
    <m/>
    <m/>
    <m/>
    <m/>
    <m/>
    <b v="0"/>
    <m/>
    <m/>
    <m/>
    <m/>
    <s v="created"/>
    <x v="1"/>
  </r>
  <r>
    <n v="915"/>
    <s v="AIWT6-915"/>
    <s v="SmARTbot for Transport Authority"/>
    <s v="https://www.autorita-trasporti.it/comunicati-stampa/smartbot-attivo-il-nuovo-servizio-web-art-di-assistenza-digitale-per-gli-utenti/"/>
    <s v="Autorità di Regolazione dei Trasporti_x000a_Via Nizza 230, 10126 Torino_x000a_Telefono: +39 011.19212.500_x000a_E‑mail: art@autorita-trasporti.it"/>
    <s v="It is a software, developed with CSI Piemonte, which allows the Authority to provide digital assistance in real time via the web, through an &quot;intelligent conversation&quot; that takes place through the exchange of text messages in a chat, with the aim of provide information on specific topics, in an automated way, guiding navigation by topics. The chatbot, in fact, simulates and processes human conversations with the aim of providing support to users, allowing them to interact with digital devices as if they were communicating with a real operator. Users can interact with &quot;smARTbot&quot;, through a guided path by target audience, specific areas and topics, or by entering a question in natural language."/>
    <x v="0"/>
    <x v="12"/>
    <s v="IT"/>
    <s v="Autorità di Regolazione dei Trasporti"/>
    <x v="0"/>
    <x v="3"/>
    <x v="19"/>
    <x v="1"/>
    <x v="12"/>
    <m/>
    <x v="1"/>
    <x v="1"/>
    <x v="1"/>
    <x v="1"/>
    <s v="A-MLA"/>
    <m/>
    <m/>
    <s v="16-Transportation"/>
    <m/>
    <s v="Minimal-risk"/>
    <s v=" 0 Confident"/>
    <m/>
    <m/>
    <m/>
    <x v="0"/>
    <x v="1"/>
    <x v="0"/>
    <m/>
    <m/>
    <m/>
    <s v="G2C"/>
    <s v="Dynamic Data"/>
    <s v="Location Data"/>
    <m/>
    <m/>
    <x v="0"/>
    <m/>
    <s v="Improved Public Service"/>
    <m/>
    <m/>
    <s v="x"/>
    <s v="x"/>
    <m/>
    <b v="0"/>
    <b v="0"/>
    <m/>
    <m/>
    <m/>
    <m/>
    <m/>
    <m/>
    <m/>
    <s v="Open government capabilities"/>
    <s v="x"/>
    <m/>
    <m/>
    <s v="https://finanza.lastampa.it/News/2022/05/05/art-attivo-smartbot-il-nuovo-servizio-web-di-assistenza-digitale-per-gli-utenti/MTE3XzIwMjItMDUtMDVfVExC"/>
    <s v="validated"/>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22"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438:C444" firstHeaderRow="1" firstDataRow="1" firstDataCol="2"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sd="0" x="5"/>
        <item sd="0" x="2"/>
        <item sd="0" x="3"/>
        <item sd="0" x="1"/>
        <item sd="0" x="0"/>
        <item x="4"/>
        <item t="default"/>
      </items>
    </pivotField>
    <pivotField axis="axisRow" compact="0" outline="0" showAll="0">
      <items count="33">
        <item x="23"/>
        <item x="21"/>
        <item x="30"/>
        <item x="15"/>
        <item x="1"/>
        <item x="19"/>
        <item x="25"/>
        <item x="29"/>
        <item x="9"/>
        <item x="16"/>
        <item x="18"/>
        <item x="24"/>
        <item x="2"/>
        <item x="5"/>
        <item x="11"/>
        <item x="17"/>
        <item x="4"/>
        <item x="31"/>
        <item x="12"/>
        <item x="7"/>
        <item x="28"/>
        <item x="27"/>
        <item x="22"/>
        <item x="6"/>
        <item x="14"/>
        <item x="0"/>
        <item x="8"/>
        <item x="26"/>
        <item x="13"/>
        <item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30"/>
    <field x="31"/>
  </rowFields>
  <rowItems count="6">
    <i>
      <x/>
    </i>
    <i>
      <x v="1"/>
    </i>
    <i>
      <x v="2"/>
    </i>
    <i>
      <x v="3"/>
    </i>
    <i>
      <x v="4"/>
    </i>
    <i t="grand">
      <x/>
    </i>
  </rowItems>
  <colItems count="1">
    <i/>
  </colItems>
  <pageFields count="7">
    <pageField fld="32" item="0" hier="-1"/>
    <pageField fld="17" item="10" hier="-1"/>
    <pageField fld="64" item="1" hier="-1"/>
    <pageField fld="11" hier="-1"/>
    <pageField fld="7" hier="-1"/>
    <pageField fld="13" hier="-1"/>
    <pageField fld="14" hier="-1"/>
  </pageFields>
  <dataFields count="1">
    <dataField name="Count of UCID" fld="1" subtotal="count" baseField="0" baseItem="0"/>
  </dataFields>
  <formats count="1">
    <format dxfId="2">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21"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414:C425"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Row"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11"/>
    <field x="13"/>
  </rowFields>
  <rowItems count="11">
    <i>
      <x v="4"/>
    </i>
    <i>
      <x v="1"/>
    </i>
    <i>
      <x v="5"/>
    </i>
    <i>
      <x v="9"/>
    </i>
    <i>
      <x v="7"/>
    </i>
    <i>
      <x v="8"/>
    </i>
    <i>
      <x v="6"/>
    </i>
    <i>
      <x/>
    </i>
    <i>
      <x v="3"/>
    </i>
    <i>
      <x v="2"/>
    </i>
    <i t="grand">
      <x/>
    </i>
  </rowItems>
  <colItems count="1">
    <i/>
  </colItems>
  <pageFields count="5">
    <pageField fld="32" item="0" hier="-1"/>
    <pageField fld="17" item="10" hier="-1"/>
    <pageField fld="64" item="1" hier="-1"/>
    <pageField fld="7" hier="-1"/>
    <pageField fld="14" hier="-1"/>
  </pageFields>
  <dataFields count="1">
    <dataField name="Count of UCID" fld="1" subtotal="count" baseField="0" baseItem="0"/>
  </dataFields>
  <formats count="1">
    <format dxfId="3">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PivotTable25"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55:B67"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Row"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4"/>
  </rowFields>
  <rowItems count="12">
    <i>
      <x v="1"/>
    </i>
    <i>
      <x v="2"/>
    </i>
    <i>
      <x v="3"/>
    </i>
    <i>
      <x v="4"/>
    </i>
    <i>
      <x v="5"/>
    </i>
    <i>
      <x v="6"/>
    </i>
    <i>
      <x v="7"/>
    </i>
    <i>
      <x v="8"/>
    </i>
    <i>
      <x v="9"/>
    </i>
    <i>
      <x v="10"/>
    </i>
    <i>
      <x v="11"/>
    </i>
    <i t="grand">
      <x/>
    </i>
  </rowItems>
  <colItems count="1">
    <i/>
  </colItems>
  <pageFields count="5">
    <pageField fld="32" item="0" hier="-1"/>
    <pageField fld="64" item="1" hier="-1"/>
    <pageField fld="7" hier="-1"/>
    <pageField fld="11" hier="-1"/>
    <pageField fld="13"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F000000}" name="PivotTable30"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80:B230"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axis="axisRow" compact="0" outline="0" showAll="0" sortType="descending">
      <items count="61">
        <item x="4"/>
        <item x="54"/>
        <item x="35"/>
        <item x="42"/>
        <item x="12"/>
        <item x="30"/>
        <item x="32"/>
        <item x="29"/>
        <item x="3"/>
        <item x="1"/>
        <item x="8"/>
        <item x="46"/>
        <item x="34"/>
        <item x="33"/>
        <item x="6"/>
        <item x="5"/>
        <item x="57"/>
        <item x="2"/>
        <item x="21"/>
        <item x="18"/>
        <item x="17"/>
        <item x="39"/>
        <item x="31"/>
        <item x="22"/>
        <item x="7"/>
        <item x="11"/>
        <item x="16"/>
        <item x="37"/>
        <item x="9"/>
        <item x="48"/>
        <item x="56"/>
        <item x="23"/>
        <item x="25"/>
        <item x="13"/>
        <item x="24"/>
        <item x="45"/>
        <item x="40"/>
        <item x="27"/>
        <item x="36"/>
        <item x="26"/>
        <item x="28"/>
        <item x="50"/>
        <item x="55"/>
        <item x="47"/>
        <item x="38"/>
        <item x="43"/>
        <item x="53"/>
        <item x="44"/>
        <item x="20"/>
        <item x="14"/>
        <item x="52"/>
        <item x="49"/>
        <item x="59"/>
        <item x="58"/>
        <item x="19"/>
        <item x="0"/>
        <item x="10"/>
        <item x="51"/>
        <item x="15"/>
        <item x="41"/>
        <item t="default"/>
      </items>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2"/>
  </rowFields>
  <rowItems count="50">
    <i>
      <x v="9"/>
    </i>
    <i>
      <x v="17"/>
    </i>
    <i>
      <x v="54"/>
    </i>
    <i>
      <x v="28"/>
    </i>
    <i>
      <x v="33"/>
    </i>
    <i>
      <x v="34"/>
    </i>
    <i>
      <x v="49"/>
    </i>
    <i>
      <x v="18"/>
    </i>
    <i>
      <x v="15"/>
    </i>
    <i>
      <x v="19"/>
    </i>
    <i>
      <x v="55"/>
    </i>
    <i>
      <x v="8"/>
    </i>
    <i>
      <x v="39"/>
    </i>
    <i>
      <x v="14"/>
    </i>
    <i>
      <x v="35"/>
    </i>
    <i>
      <x v="23"/>
    </i>
    <i>
      <x/>
    </i>
    <i>
      <x v="4"/>
    </i>
    <i>
      <x v="10"/>
    </i>
    <i>
      <x v="58"/>
    </i>
    <i>
      <x v="3"/>
    </i>
    <i>
      <x v="36"/>
    </i>
    <i>
      <x v="5"/>
    </i>
    <i>
      <x v="20"/>
    </i>
    <i>
      <x v="6"/>
    </i>
    <i>
      <x v="40"/>
    </i>
    <i>
      <x v="21"/>
    </i>
    <i>
      <x v="24"/>
    </i>
    <i>
      <x v="45"/>
    </i>
    <i>
      <x v="32"/>
    </i>
    <i>
      <x v="26"/>
    </i>
    <i>
      <x v="13"/>
    </i>
    <i>
      <x v="50"/>
    </i>
    <i>
      <x v="7"/>
    </i>
    <i>
      <x v="25"/>
    </i>
    <i>
      <x v="31"/>
    </i>
    <i>
      <x v="37"/>
    </i>
    <i>
      <x v="27"/>
    </i>
    <i>
      <x v="41"/>
    </i>
    <i>
      <x v="11"/>
    </i>
    <i>
      <x v="2"/>
    </i>
    <i>
      <x v="12"/>
    </i>
    <i>
      <x v="57"/>
    </i>
    <i>
      <x v="43"/>
    </i>
    <i>
      <x v="29"/>
    </i>
    <i>
      <x v="44"/>
    </i>
    <i>
      <x v="22"/>
    </i>
    <i>
      <x v="38"/>
    </i>
    <i>
      <x v="46"/>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C000000}" name="PivotTable27"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483:B491" firstHeaderRow="1" firstDataRow="1" firstDataCol="1"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axis="axisRow" compact="0" outline="0" showAll="0">
      <items count="25">
        <item x="15"/>
        <item x="20"/>
        <item x="22"/>
        <item x="5"/>
        <item x="1"/>
        <item x="16"/>
        <item x="7"/>
        <item x="12"/>
        <item x="11"/>
        <item x="3"/>
        <item x="8"/>
        <item x="19"/>
        <item x="23"/>
        <item x="10"/>
        <item x="21"/>
        <item x="18"/>
        <item x="14"/>
        <item x="13"/>
        <item x="2"/>
        <item x="4"/>
        <item x="6"/>
        <item x="17"/>
        <item x="9"/>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9"/>
  </rowFields>
  <rowItems count="8">
    <i>
      <x/>
    </i>
    <i>
      <x v="4"/>
    </i>
    <i>
      <x v="15"/>
    </i>
    <i>
      <x v="16"/>
    </i>
    <i>
      <x v="19"/>
    </i>
    <i>
      <x v="20"/>
    </i>
    <i>
      <x v="22"/>
    </i>
    <i t="grand">
      <x/>
    </i>
  </rowItems>
  <colItems count="1">
    <i/>
  </colItems>
  <pageFields count="7">
    <pageField fld="32" item="0" hier="-1"/>
    <pageField fld="17" item="10" hier="-1"/>
    <pageField fld="64" item="1" hier="-1"/>
    <pageField fld="11" hier="-1"/>
    <pageField fld="7" hier="-1"/>
    <pageField fld="13" hier="-1"/>
    <pageField fld="14" hier="-1"/>
  </pageFields>
  <dataFields count="1">
    <dataField name="Count of UCID" fld="1" subtotal="count" baseField="0" baseItem="0"/>
  </dataFields>
  <formats count="1">
    <format dxfId="4">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D000000}" name="PivotTable28"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47:C158"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axis="axisRow" compact="0" outline="0" showAll="0">
      <items count="61">
        <item x="4"/>
        <item x="54"/>
        <item x="35"/>
        <item x="42"/>
        <item x="12"/>
        <item x="30"/>
        <item x="32"/>
        <item x="29"/>
        <item x="3"/>
        <item x="1"/>
        <item x="8"/>
        <item x="46"/>
        <item x="34"/>
        <item x="33"/>
        <item x="6"/>
        <item x="5"/>
        <item x="57"/>
        <item x="2"/>
        <item x="21"/>
        <item x="18"/>
        <item x="17"/>
        <item x="39"/>
        <item x="31"/>
        <item x="22"/>
        <item x="7"/>
        <item x="11"/>
        <item x="16"/>
        <item x="37"/>
        <item x="9"/>
        <item x="48"/>
        <item x="56"/>
        <item x="23"/>
        <item x="25"/>
        <item x="13"/>
        <item x="24"/>
        <item x="45"/>
        <item x="40"/>
        <item x="27"/>
        <item x="36"/>
        <item x="26"/>
        <item x="28"/>
        <item x="50"/>
        <item x="55"/>
        <item x="47"/>
        <item x="38"/>
        <item x="43"/>
        <item x="53"/>
        <item x="44"/>
        <item x="20"/>
        <item x="14"/>
        <item x="52"/>
        <item x="49"/>
        <item x="59"/>
        <item x="58"/>
        <item x="19"/>
        <item x="0"/>
        <item x="10"/>
        <item x="51"/>
        <item x="15"/>
        <item x="41"/>
        <item t="default"/>
      </items>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11"/>
    <field x="12"/>
  </rowFields>
  <rowItems count="11">
    <i>
      <x v="4"/>
    </i>
    <i>
      <x v="1"/>
    </i>
    <i>
      <x v="5"/>
    </i>
    <i>
      <x v="7"/>
    </i>
    <i>
      <x v="9"/>
    </i>
    <i>
      <x v="3"/>
    </i>
    <i>
      <x v="6"/>
    </i>
    <i>
      <x v="2"/>
    </i>
    <i>
      <x v="8"/>
    </i>
    <i>
      <x/>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5"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337:C352"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5"/>
        <item x="2"/>
        <item x="3"/>
        <item x="1"/>
        <item x="0"/>
        <item x="4"/>
        <item t="default"/>
      </items>
    </pivotField>
    <pivotField axis="axisRow" compact="0" outline="0" showAll="0">
      <items count="33">
        <item x="23"/>
        <item x="21"/>
        <item x="30"/>
        <item sd="0" x="15"/>
        <item sd="0" x="1"/>
        <item x="19"/>
        <item x="25"/>
        <item x="29"/>
        <item sd="0" x="9"/>
        <item x="16"/>
        <item x="18"/>
        <item x="24"/>
        <item sd="0" x="2"/>
        <item sd="0" x="5"/>
        <item sd="0" x="11"/>
        <item x="17"/>
        <item sd="0" x="4"/>
        <item x="31"/>
        <item sd="0" x="12"/>
        <item sd="0" x="7"/>
        <item x="28"/>
        <item x="27"/>
        <item x="22"/>
        <item sd="0" x="6"/>
        <item x="14"/>
        <item sd="0" x="0"/>
        <item sd="0" x="8"/>
        <item x="26"/>
        <item sd="0" x="13"/>
        <item sd="0"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31"/>
    <field x="30"/>
  </rowFields>
  <rowItems count="15">
    <i>
      <x v="3"/>
    </i>
    <i>
      <x v="4"/>
    </i>
    <i>
      <x v="8"/>
    </i>
    <i>
      <x v="12"/>
    </i>
    <i>
      <x v="13"/>
    </i>
    <i>
      <x v="14"/>
    </i>
    <i>
      <x v="16"/>
    </i>
    <i>
      <x v="18"/>
    </i>
    <i>
      <x v="19"/>
    </i>
    <i>
      <x v="23"/>
    </i>
    <i>
      <x v="25"/>
    </i>
    <i>
      <x v="26"/>
    </i>
    <i>
      <x v="28"/>
    </i>
    <i>
      <x v="29"/>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E000000}" name="PivotTable29"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66:C172"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h="1" x="32"/>
        <item h="1" x="36"/>
        <item h="1" x="0"/>
        <item h="1" x="2"/>
        <item h="1" x="4"/>
        <item h="1" x="5"/>
        <item h="1" x="6"/>
        <item h="1" x="8"/>
        <item h="1" x="9"/>
        <item h="1" x="3"/>
        <item h="1" x="34"/>
        <item h="1" x="7"/>
        <item h="1" x="11"/>
        <item x="1"/>
        <item h="1" x="28"/>
        <item h="1" x="16"/>
        <item h="1" x="29"/>
        <item h="1" x="17"/>
        <item h="1" x="12"/>
        <item h="1" x="19"/>
        <item h="1" x="30"/>
        <item h="1" x="20"/>
        <item h="1" x="21"/>
        <item h="1" x="33"/>
        <item h="1" x="13"/>
        <item h="1" x="23"/>
        <item h="1" x="14"/>
        <item h="1" x="24"/>
        <item h="1" x="15"/>
        <item h="1" x="35"/>
        <item h="1" x="37"/>
        <item h="1" x="25"/>
        <item h="1" x="26"/>
        <item h="1" x="22"/>
        <item h="1" x="18"/>
        <item h="1" x="27"/>
        <item h="1" x="31"/>
        <item h="1"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axis="axisRow" compact="0" outline="0" showAll="0">
      <items count="61">
        <item x="4"/>
        <item x="54"/>
        <item x="35"/>
        <item x="42"/>
        <item x="12"/>
        <item x="30"/>
        <item x="32"/>
        <item x="29"/>
        <item x="3"/>
        <item x="1"/>
        <item x="8"/>
        <item x="46"/>
        <item x="34"/>
        <item x="33"/>
        <item x="6"/>
        <item x="5"/>
        <item x="57"/>
        <item x="2"/>
        <item x="21"/>
        <item x="18"/>
        <item x="17"/>
        <item x="39"/>
        <item x="31"/>
        <item x="22"/>
        <item x="7"/>
        <item x="11"/>
        <item x="16"/>
        <item x="37"/>
        <item x="9"/>
        <item x="48"/>
        <item x="56"/>
        <item x="23"/>
        <item x="25"/>
        <item x="13"/>
        <item x="24"/>
        <item x="45"/>
        <item x="40"/>
        <item x="27"/>
        <item x="36"/>
        <item x="26"/>
        <item x="28"/>
        <item x="50"/>
        <item x="55"/>
        <item x="47"/>
        <item x="38"/>
        <item x="43"/>
        <item x="53"/>
        <item x="44"/>
        <item x="20"/>
        <item x="14"/>
        <item x="52"/>
        <item x="49"/>
        <item x="59"/>
        <item x="58"/>
        <item x="19"/>
        <item x="0"/>
        <item x="10"/>
        <item x="51"/>
        <item x="15"/>
        <item x="41"/>
        <item t="default"/>
      </items>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11"/>
    <field x="12"/>
  </rowFields>
  <rowItems count="6">
    <i>
      <x v="4"/>
    </i>
    <i>
      <x v="7"/>
    </i>
    <i>
      <x v="9"/>
    </i>
    <i>
      <x v="1"/>
    </i>
    <i>
      <x v="6"/>
    </i>
    <i t="grand">
      <x/>
    </i>
  </rowItems>
  <colItems count="1">
    <i/>
  </colItems>
  <pageFields count="5">
    <pageField fld="32" item="0" hier="-1"/>
    <pageField fld="64" item="1" hier="-1"/>
    <pageField fld="7" item="13" hier="-1"/>
    <pageField fld="13" hier="-1"/>
    <pageField fld="14" hier="-1"/>
  </pageFields>
  <dataFields count="1">
    <dataField name="Count of UCID" fld="1" subtotal="count" baseField="0" baseItem="0"/>
  </dataFields>
  <formats count="1">
    <format dxfId="5">
      <pivotArea dataOnly="0" labelOnly="1" outline="0" fieldPosition="0">
        <references count="3">
          <reference field="7" count="1">
            <x v="13"/>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23"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1:B42"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7"/>
  </rowFields>
  <rowItems count="31">
    <i>
      <x v="2"/>
    </i>
    <i>
      <x v="3"/>
    </i>
    <i>
      <x v="4"/>
    </i>
    <i>
      <x v="5"/>
    </i>
    <i>
      <x v="6"/>
    </i>
    <i>
      <x v="7"/>
    </i>
    <i>
      <x v="8"/>
    </i>
    <i>
      <x v="9"/>
    </i>
    <i>
      <x v="11"/>
    </i>
    <i>
      <x v="12"/>
    </i>
    <i>
      <x v="13"/>
    </i>
    <i>
      <x v="14"/>
    </i>
    <i>
      <x v="15"/>
    </i>
    <i>
      <x v="17"/>
    </i>
    <i>
      <x v="18"/>
    </i>
    <i>
      <x v="19"/>
    </i>
    <i>
      <x v="21"/>
    </i>
    <i>
      <x v="23"/>
    </i>
    <i>
      <x v="24"/>
    </i>
    <i>
      <x v="25"/>
    </i>
    <i>
      <x v="26"/>
    </i>
    <i>
      <x v="27"/>
    </i>
    <i>
      <x v="28"/>
    </i>
    <i>
      <x v="31"/>
    </i>
    <i>
      <x v="32"/>
    </i>
    <i>
      <x v="33"/>
    </i>
    <i>
      <x v="34"/>
    </i>
    <i>
      <x v="35"/>
    </i>
    <i>
      <x v="36"/>
    </i>
    <i>
      <x v="37"/>
    </i>
    <i t="grand">
      <x/>
    </i>
  </rowItems>
  <colItems count="1">
    <i/>
  </colItems>
  <pageFields count="5">
    <pageField fld="32" item="0" hier="-1"/>
    <pageField fld="64" item="1" hier="-1"/>
    <pageField fld="11"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24"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456:B471" firstHeaderRow="1" firstDataRow="1" firstDataCol="1"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3">
        <item x="23"/>
        <item x="21"/>
        <item x="30"/>
        <item x="15"/>
        <item x="1"/>
        <item x="19"/>
        <item x="25"/>
        <item x="29"/>
        <item x="9"/>
        <item x="16"/>
        <item x="18"/>
        <item x="24"/>
        <item x="2"/>
        <item x="5"/>
        <item x="11"/>
        <item x="17"/>
        <item x="4"/>
        <item x="31"/>
        <item x="12"/>
        <item x="7"/>
        <item x="28"/>
        <item x="27"/>
        <item x="22"/>
        <item x="6"/>
        <item x="14"/>
        <item x="0"/>
        <item x="8"/>
        <item x="26"/>
        <item x="13"/>
        <item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31"/>
  </rowFields>
  <rowItems count="15">
    <i>
      <x v="3"/>
    </i>
    <i>
      <x v="4"/>
    </i>
    <i>
      <x v="8"/>
    </i>
    <i>
      <x v="12"/>
    </i>
    <i>
      <x v="13"/>
    </i>
    <i>
      <x v="14"/>
    </i>
    <i>
      <x v="16"/>
    </i>
    <i>
      <x v="18"/>
    </i>
    <i>
      <x v="19"/>
    </i>
    <i>
      <x v="23"/>
    </i>
    <i>
      <x v="25"/>
    </i>
    <i>
      <x v="26"/>
    </i>
    <i>
      <x v="28"/>
    </i>
    <i>
      <x v="29"/>
    </i>
    <i t="grand">
      <x/>
    </i>
  </rowItems>
  <colItems count="1">
    <i/>
  </colItems>
  <pageFields count="7">
    <pageField fld="32" item="0" hier="-1"/>
    <pageField fld="17" item="10" hier="-1"/>
    <pageField fld="64" item="1" hier="-1"/>
    <pageField fld="11" hier="-1"/>
    <pageField fld="7" hier="-1"/>
    <pageField fld="13" hier="-1"/>
    <pageField fld="14" hier="-1"/>
  </pageFields>
  <dataFields count="1">
    <dataField name="Count of UCID" fld="1" subtotal="count" baseField="0" baseItem="0"/>
  </dataFields>
  <formats count="1">
    <format dxfId="6">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6"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368:C380"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items count="12">
        <item sd="0" x="6"/>
        <item sd="0" x="3"/>
        <item sd="0" x="9"/>
        <item sd="0" x="2"/>
        <item sd="0" x="1"/>
        <item sd="0" x="4"/>
        <item sd="0" x="8"/>
        <item sd="0" x="5"/>
        <item sd="0" x="7"/>
        <item sd="0" x="0"/>
        <item x="10"/>
        <item t="default"/>
      </items>
    </pivotField>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Row" compact="0" outline="0" showAll="0" sortType="ascending">
      <items count="17">
        <item x="8"/>
        <item sd="0" x="9"/>
        <item sd="0" x="5"/>
        <item x="4"/>
        <item sd="0" x="6"/>
        <item sd="0" x="13"/>
        <item sd="0" x="7"/>
        <item sd="0" x="0"/>
        <item x="11"/>
        <item x="15"/>
        <item sd="0" x="1"/>
        <item sd="0" x="12"/>
        <item sd="0" x="10"/>
        <item sd="0" x="3"/>
        <item sd="0" x="2"/>
        <item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17"/>
    <field x="11"/>
  </rowFields>
  <rowItems count="12">
    <i>
      <x v="5"/>
    </i>
    <i>
      <x v="14"/>
    </i>
    <i>
      <x v="11"/>
    </i>
    <i>
      <x v="1"/>
    </i>
    <i>
      <x v="6"/>
    </i>
    <i>
      <x v="13"/>
    </i>
    <i>
      <x v="2"/>
    </i>
    <i>
      <x v="4"/>
    </i>
    <i>
      <x v="12"/>
    </i>
    <i>
      <x v="10"/>
    </i>
    <i>
      <x v="7"/>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13000000}" name="PivotTable5"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280:B295"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3">
        <item x="23"/>
        <item x="21"/>
        <item x="30"/>
        <item sd="0" x="15"/>
        <item sd="0" x="1"/>
        <item x="19"/>
        <item x="25"/>
        <item x="29"/>
        <item sd="0" x="9"/>
        <item x="16"/>
        <item x="18"/>
        <item x="24"/>
        <item sd="0" x="2"/>
        <item sd="0" x="5"/>
        <item sd="0" x="11"/>
        <item x="17"/>
        <item sd="0" x="4"/>
        <item x="31"/>
        <item sd="0" x="12"/>
        <item sd="0" x="7"/>
        <item x="28"/>
        <item x="27"/>
        <item x="22"/>
        <item sd="0" x="6"/>
        <item x="14"/>
        <item sd="0" x="0"/>
        <item sd="0" x="8"/>
        <item x="26"/>
        <item sd="0" x="13"/>
        <item sd="0"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31"/>
  </rowFields>
  <rowItems count="15">
    <i>
      <x v="3"/>
    </i>
    <i>
      <x v="4"/>
    </i>
    <i>
      <x v="8"/>
    </i>
    <i>
      <x v="12"/>
    </i>
    <i>
      <x v="13"/>
    </i>
    <i>
      <x v="14"/>
    </i>
    <i>
      <x v="16"/>
    </i>
    <i>
      <x v="18"/>
    </i>
    <i>
      <x v="19"/>
    </i>
    <i>
      <x v="23"/>
    </i>
    <i>
      <x v="25"/>
    </i>
    <i>
      <x v="26"/>
    </i>
    <i>
      <x v="28"/>
    </i>
    <i>
      <x v="29"/>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10000000}" name="PivotTable31"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503:B509"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Row"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3"/>
  </rowFields>
  <rowItems count="6">
    <i>
      <x v="1"/>
    </i>
    <i>
      <x v="2"/>
    </i>
    <i>
      <x v="4"/>
    </i>
    <i>
      <x v="6"/>
    </i>
    <i>
      <x v="7"/>
    </i>
    <i t="grand">
      <x/>
    </i>
  </rowItems>
  <colItems count="1">
    <i/>
  </colItems>
  <pageFields count="6">
    <pageField fld="32" item="0" hier="-1"/>
    <pageField fld="17" item="10" hier="-1"/>
    <pageField fld="64" item="1" hier="-1"/>
    <pageField fld="11" hier="-1"/>
    <pageField fld="7" hier="-1"/>
    <pageField fld="14" hier="-1"/>
  </pageFields>
  <dataFields count="1">
    <dataField name="Count of UCID" fld="1" subtotal="count" baseField="0" baseItem="0"/>
  </dataFields>
  <formats count="1">
    <format dxfId="7">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100-000012000000}" name="PivotTable4"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247:C262"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items count="12">
        <item sd="0" x="6"/>
        <item sd="0" x="3"/>
        <item sd="0" x="9"/>
        <item sd="0" x="2"/>
        <item sd="0" x="1"/>
        <item sd="0" x="4"/>
        <item sd="0" x="8"/>
        <item sd="0" x="5"/>
        <item sd="0" x="7"/>
        <item sd="0" x="0"/>
        <item x="10"/>
        <item t="default"/>
      </items>
    </pivotField>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3">
        <item x="23"/>
        <item x="21"/>
        <item x="30"/>
        <item sd="0" x="15"/>
        <item sd="0" x="1"/>
        <item x="19"/>
        <item x="25"/>
        <item x="29"/>
        <item sd="0" x="9"/>
        <item x="16"/>
        <item x="18"/>
        <item x="24"/>
        <item sd="0" x="2"/>
        <item sd="0" x="5"/>
        <item sd="0" x="11"/>
        <item x="17"/>
        <item sd="0" x="4"/>
        <item x="31"/>
        <item sd="0" x="12"/>
        <item sd="0" x="7"/>
        <item x="28"/>
        <item x="27"/>
        <item x="22"/>
        <item sd="0" x="6"/>
        <item x="14"/>
        <item sd="0" x="0"/>
        <item sd="0" x="8"/>
        <item x="26"/>
        <item sd="0" x="13"/>
        <item sd="0"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31"/>
    <field x="11"/>
  </rowFields>
  <rowItems count="15">
    <i>
      <x v="3"/>
    </i>
    <i>
      <x v="4"/>
    </i>
    <i>
      <x v="8"/>
    </i>
    <i>
      <x v="12"/>
    </i>
    <i>
      <x v="13"/>
    </i>
    <i>
      <x v="14"/>
    </i>
    <i>
      <x v="16"/>
    </i>
    <i>
      <x v="18"/>
    </i>
    <i>
      <x v="19"/>
    </i>
    <i>
      <x v="23"/>
    </i>
    <i>
      <x v="25"/>
    </i>
    <i>
      <x v="26"/>
    </i>
    <i>
      <x v="28"/>
    </i>
    <i>
      <x v="29"/>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2" cacheId="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3">
  <location ref="A85:B91" firstHeaderRow="1" firstDataRow="1" firstDataCol="1" rowPageCount="5" colPageCount="1"/>
  <pivotFields count="68">
    <pivotField dataField="1" showAll="0"/>
    <pivotField showAll="0"/>
    <pivotField showAll="0"/>
    <pivotField showAll="0"/>
    <pivotField showAll="0"/>
    <pivotField showAll="0"/>
    <pivotField axis="axisPage" multipleItemSelectionAllowed="1"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axis="axisPage" showAll="0">
      <items count="12">
        <item x="6"/>
        <item x="3"/>
        <item x="9"/>
        <item x="2"/>
        <item x="1"/>
        <item x="4"/>
        <item x="8"/>
        <item x="5"/>
        <item x="7"/>
        <item x="0"/>
        <item x="10"/>
        <item t="default"/>
      </items>
    </pivotField>
    <pivotField showAll="0"/>
    <pivotField axis="axisRow"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12"/>
  </rowFields>
  <rowItems count="6">
    <i>
      <x v="1"/>
    </i>
    <i>
      <x v="2"/>
    </i>
    <i>
      <x v="4"/>
    </i>
    <i>
      <x v="6"/>
    </i>
    <i>
      <x v="7"/>
    </i>
    <i t="grand">
      <x/>
    </i>
  </rowItems>
  <colItems count="1">
    <i/>
  </colItems>
  <pageFields count="5">
    <pageField fld="6" hier="-1"/>
    <pageField fld="10" hier="-1"/>
    <pageField fld="31" hier="-1"/>
    <pageField fld="63" hier="-1"/>
    <pageField fld="13" hier="-1"/>
  </pageFields>
  <dataFields count="1">
    <dataField name="Count of UCID" fld="0" subtotal="count" baseField="0" baseItem="0"/>
  </dataFields>
  <chartFormats count="14">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12" count="1" selected="0">
            <x v="1"/>
          </reference>
        </references>
      </pivotArea>
    </chartFormat>
    <chartFormat chart="21" format="4">
      <pivotArea type="data" outline="0" fieldPosition="0">
        <references count="2">
          <reference field="4294967294" count="1" selected="0">
            <x v="0"/>
          </reference>
          <reference field="12" count="1" selected="0">
            <x v="2"/>
          </reference>
        </references>
      </pivotArea>
    </chartFormat>
    <chartFormat chart="21" format="5">
      <pivotArea type="data" outline="0" fieldPosition="0">
        <references count="2">
          <reference field="4294967294" count="1" selected="0">
            <x v="0"/>
          </reference>
          <reference field="12" count="1" selected="0">
            <x v="4"/>
          </reference>
        </references>
      </pivotArea>
    </chartFormat>
    <chartFormat chart="21" format="6">
      <pivotArea type="data" outline="0" fieldPosition="0">
        <references count="2">
          <reference field="4294967294" count="1" selected="0">
            <x v="0"/>
          </reference>
          <reference field="12" count="1" selected="0">
            <x v="6"/>
          </reference>
        </references>
      </pivotArea>
    </chartFormat>
    <chartFormat chart="21" format="7">
      <pivotArea type="data" outline="0" fieldPosition="0">
        <references count="2">
          <reference field="4294967294" count="1" selected="0">
            <x v="0"/>
          </reference>
          <reference field="12" count="1" selected="0">
            <x v="7"/>
          </reference>
        </references>
      </pivotArea>
    </chartFormat>
    <chartFormat chart="22" format="0" series="1">
      <pivotArea type="data" outline="0" fieldPosition="0">
        <references count="1">
          <reference field="4294967294" count="1" selected="0">
            <x v="0"/>
          </reference>
        </references>
      </pivotArea>
    </chartFormat>
    <chartFormat chart="22" format="16">
      <pivotArea type="data" outline="0" fieldPosition="0">
        <references count="2">
          <reference field="4294967294" count="1" selected="0">
            <x v="0"/>
          </reference>
          <reference field="12" count="1" selected="0">
            <x v="1"/>
          </reference>
        </references>
      </pivotArea>
    </chartFormat>
    <chartFormat chart="22" format="17">
      <pivotArea type="data" outline="0" fieldPosition="0">
        <references count="2">
          <reference field="4294967294" count="1" selected="0">
            <x v="0"/>
          </reference>
          <reference field="12" count="1" selected="0">
            <x v="2"/>
          </reference>
        </references>
      </pivotArea>
    </chartFormat>
    <chartFormat chart="22" format="18">
      <pivotArea type="data" outline="0" fieldPosition="0">
        <references count="2">
          <reference field="4294967294" count="1" selected="0">
            <x v="0"/>
          </reference>
          <reference field="12" count="1" selected="0">
            <x v="4"/>
          </reference>
        </references>
      </pivotArea>
    </chartFormat>
    <chartFormat chart="22" format="19">
      <pivotArea type="data" outline="0" fieldPosition="0">
        <references count="2">
          <reference field="4294967294" count="1" selected="0">
            <x v="0"/>
          </reference>
          <reference field="12" count="1" selected="0">
            <x v="6"/>
          </reference>
        </references>
      </pivotArea>
    </chartFormat>
    <chartFormat chart="22" format="20">
      <pivotArea type="data" outline="0" fieldPosition="0">
        <references count="2">
          <reference field="4294967294" count="1" selected="0">
            <x v="0"/>
          </reference>
          <reference field="1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100-000011000000}" name="PivotTable32"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525:B530" firstHeaderRow="1" firstDataRow="1" firstDataCol="1"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7">
        <item x="4"/>
        <item x="3"/>
        <item x="1"/>
        <item x="0"/>
        <item x="2"/>
        <item x="5"/>
        <item t="default"/>
      </items>
    </pivotField>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6"/>
  </rowFields>
  <rowItems count="5">
    <i>
      <x v="1"/>
    </i>
    <i>
      <x v="2"/>
    </i>
    <i>
      <x v="3"/>
    </i>
    <i>
      <x v="4"/>
    </i>
    <i t="grand">
      <x/>
    </i>
  </rowItems>
  <colItems count="1">
    <i/>
  </colItems>
  <pageFields count="7">
    <pageField fld="32" item="0" hier="-1"/>
    <pageField fld="17" item="10" hier="-1"/>
    <pageField fld="64" item="1" hier="-1"/>
    <pageField fld="11" hier="-1"/>
    <pageField fld="7" hier="-1"/>
    <pageField fld="13" hier="-1"/>
    <pageField fld="14" hier="-1"/>
  </pageFields>
  <dataFields count="1">
    <dataField name="Count of UCID" fld="1" subtotal="count" baseField="0" baseItem="0"/>
  </dataFields>
  <formats count="1">
    <format dxfId="8">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3"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318:B324"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5"/>
        <item x="2"/>
        <item x="3"/>
        <item x="1"/>
        <item x="0"/>
        <item x="4"/>
        <item t="default"/>
      </items>
    </pivotField>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30"/>
  </rowFields>
  <rowItems count="6">
    <i>
      <x/>
    </i>
    <i>
      <x v="1"/>
    </i>
    <i>
      <x v="2"/>
    </i>
    <i>
      <x v="3"/>
    </i>
    <i>
      <x v="4"/>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8"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393:B404"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1"/>
  </rowFields>
  <rowItems count="11">
    <i>
      <x v="4"/>
    </i>
    <i>
      <x v="1"/>
    </i>
    <i>
      <x v="5"/>
    </i>
    <i>
      <x v="9"/>
    </i>
    <i>
      <x v="7"/>
    </i>
    <i>
      <x v="8"/>
    </i>
    <i>
      <x v="6"/>
    </i>
    <i>
      <x/>
    </i>
    <i>
      <x v="3"/>
    </i>
    <i>
      <x v="2"/>
    </i>
    <i t="grand">
      <x/>
    </i>
  </rowItems>
  <colItems count="1">
    <i/>
  </colItems>
  <pageFields count="6">
    <pageField fld="32" item="0" hier="-1"/>
    <pageField fld="17" item="10" hier="-1"/>
    <pageField fld="64" item="1" hier="-1"/>
    <pageField fld="7" hier="-1"/>
    <pageField fld="13" hier="-1"/>
    <pageField fld="14" hier="-1"/>
  </pageFields>
  <dataFields count="1">
    <dataField name="Count of UCID" fld="1" subtotal="count" baseField="0" baseItem="0"/>
  </dataFields>
  <formats count="1">
    <format dxfId="9">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PivotTable26"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21:B130"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axis="axisRow" compact="0" outline="0" showAll="0" sortType="descending">
      <items count="11">
        <item x="2"/>
        <item x="0"/>
        <item x="7"/>
        <item x="8"/>
        <item x="1"/>
        <item x="4"/>
        <item x="6"/>
        <item x="3"/>
        <item x="9"/>
        <item x="5"/>
        <item t="default"/>
      </items>
      <autoSortScope>
        <pivotArea dataOnly="0" outline="0" fieldPosition="0">
          <references count="1">
            <reference field="4294967294" count="1" selected="0">
              <x v="0"/>
            </reference>
          </references>
        </pivotArea>
      </autoSortScope>
    </pivotField>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0"/>
  </rowFields>
  <rowItems count="9">
    <i>
      <x v="1"/>
    </i>
    <i>
      <x v="5"/>
    </i>
    <i>
      <x v="7"/>
    </i>
    <i>
      <x v="4"/>
    </i>
    <i>
      <x v="3"/>
    </i>
    <i>
      <x/>
    </i>
    <i>
      <x v="6"/>
    </i>
    <i>
      <x v="2"/>
    </i>
    <i t="grand">
      <x/>
    </i>
  </rowItems>
  <colItems count="1">
    <i/>
  </colItems>
  <pageFields count="6">
    <pageField fld="32" item="0" hier="-1"/>
    <pageField fld="64" item="1" hier="-1"/>
    <pageField fld="7" hier="-1"/>
    <pageField fld="11"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2"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04:B109"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7">
        <item x="4"/>
        <item x="3"/>
        <item x="1"/>
        <item x="0"/>
        <item x="2"/>
        <item x="5"/>
        <item t="default"/>
      </items>
    </pivotField>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6"/>
  </rowFields>
  <rowItems count="5">
    <i>
      <x v="1"/>
    </i>
    <i>
      <x v="2"/>
    </i>
    <i>
      <x v="3"/>
    </i>
    <i>
      <x v="4"/>
    </i>
    <i t="grand">
      <x/>
    </i>
  </rowItems>
  <colItems count="1">
    <i/>
  </colItems>
  <pageFields count="6">
    <pageField fld="32" item="0" hier="-1"/>
    <pageField fld="64" item="1" hier="-1"/>
    <pageField fld="7" hier="-1"/>
    <pageField fld="11"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200-00000A000000}" name="PivotTable3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359:B367"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axis="axisRow" showAll="0">
      <items count="8">
        <item sd="0" x="5"/>
        <item sd="0" x="1"/>
        <item sd="0" x="3"/>
        <item sd="0" x="4"/>
        <item sd="0" x="2"/>
        <item sd="0" x="6"/>
        <item sd="0" x="0"/>
        <item t="default"/>
      </items>
    </pivotField>
    <pivotField showAll="0"/>
    <pivotField axis="axisRow" showAll="0">
      <items count="6">
        <item x="0"/>
        <item x="2"/>
        <item x="1"/>
        <item m="1" x="4"/>
        <item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2"/>
    <field x="24"/>
  </rowFields>
  <rowItems count="8">
    <i>
      <x/>
    </i>
    <i>
      <x v="1"/>
    </i>
    <i>
      <x v="2"/>
    </i>
    <i>
      <x v="3"/>
    </i>
    <i>
      <x v="4"/>
    </i>
    <i>
      <x v="5"/>
    </i>
    <i>
      <x v="6"/>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200-00000B000000}" name="PivotTable3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1">
  <location ref="A384:B391"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axis="axisRow" showAll="0" sortType="ascending">
      <items count="8">
        <item x="2"/>
        <item x="5"/>
        <item x="3"/>
        <item x="4"/>
        <item m="1" x="6"/>
        <item x="1"/>
        <item x="0"/>
        <item t="default"/>
      </items>
    </pivotField>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23"/>
  </rowFields>
  <rowItems count="7">
    <i>
      <x/>
    </i>
    <i>
      <x v="1"/>
    </i>
    <i>
      <x v="2"/>
    </i>
    <i>
      <x v="3"/>
    </i>
    <i>
      <x v="5"/>
    </i>
    <i>
      <x v="6"/>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21">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23" count="1" selected="0">
            <x v="0"/>
          </reference>
        </references>
      </pivotArea>
    </chartFormat>
    <chartFormat chart="29" format="2">
      <pivotArea type="data" outline="0" fieldPosition="0">
        <references count="2">
          <reference field="4294967294" count="1" selected="0">
            <x v="0"/>
          </reference>
          <reference field="23" count="1" selected="0">
            <x v="2"/>
          </reference>
        </references>
      </pivotArea>
    </chartFormat>
    <chartFormat chart="29" format="3">
      <pivotArea type="data" outline="0" fieldPosition="0">
        <references count="2">
          <reference field="4294967294" count="1" selected="0">
            <x v="0"/>
          </reference>
          <reference field="23" count="1" selected="0">
            <x v="3"/>
          </reference>
        </references>
      </pivotArea>
    </chartFormat>
    <chartFormat chart="29" format="4">
      <pivotArea type="data" outline="0" fieldPosition="0">
        <references count="2">
          <reference field="4294967294" count="1" selected="0">
            <x v="0"/>
          </reference>
          <reference field="23" count="1" selected="0">
            <x v="4"/>
          </reference>
        </references>
      </pivotArea>
    </chartFormat>
    <chartFormat chart="29" format="5">
      <pivotArea type="data" outline="0" fieldPosition="0">
        <references count="2">
          <reference field="4294967294" count="1" selected="0">
            <x v="0"/>
          </reference>
          <reference field="23" count="1" selected="0">
            <x v="5"/>
          </reference>
        </references>
      </pivotArea>
    </chartFormat>
    <chartFormat chart="29" format="6">
      <pivotArea type="data" outline="0" fieldPosition="0">
        <references count="2">
          <reference field="4294967294" count="1" selected="0">
            <x v="0"/>
          </reference>
          <reference field="23" count="1" selected="0">
            <x v="6"/>
          </reference>
        </references>
      </pivotArea>
    </chartFormat>
    <chartFormat chart="29" format="7">
      <pivotArea type="data" outline="0" fieldPosition="0">
        <references count="2">
          <reference field="4294967294" count="1" selected="0">
            <x v="0"/>
          </reference>
          <reference field="23"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pivotArea type="data" outline="0" fieldPosition="0">
        <references count="2">
          <reference field="4294967294" count="1" selected="0">
            <x v="0"/>
          </reference>
          <reference field="23" count="1" selected="0">
            <x v="0"/>
          </reference>
        </references>
      </pivotArea>
    </chartFormat>
    <chartFormat chart="30" format="2">
      <pivotArea type="data" outline="0" fieldPosition="0">
        <references count="2">
          <reference field="4294967294" count="1" selected="0">
            <x v="0"/>
          </reference>
          <reference field="23" count="1" selected="0">
            <x v="2"/>
          </reference>
        </references>
      </pivotArea>
    </chartFormat>
    <chartFormat chart="30" format="3">
      <pivotArea type="data" outline="0" fieldPosition="0">
        <references count="2">
          <reference field="4294967294" count="1" selected="0">
            <x v="0"/>
          </reference>
          <reference field="23" count="1" selected="0">
            <x v="3"/>
          </reference>
        </references>
      </pivotArea>
    </chartFormat>
    <chartFormat chart="30" format="4">
      <pivotArea type="data" outline="0" fieldPosition="0">
        <references count="2">
          <reference field="4294967294" count="1" selected="0">
            <x v="0"/>
          </reference>
          <reference field="23" count="1" selected="0">
            <x v="5"/>
          </reference>
        </references>
      </pivotArea>
    </chartFormat>
    <chartFormat chart="30" format="5">
      <pivotArea type="data" outline="0" fieldPosition="0">
        <references count="2">
          <reference field="4294967294" count="1" selected="0">
            <x v="0"/>
          </reference>
          <reference field="23" count="1" selected="0">
            <x v="6"/>
          </reference>
        </references>
      </pivotArea>
    </chartFormat>
    <chartFormat chart="30" format="6">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2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178:B184" firstHeaderRow="1" firstDataRow="1" firstDataCol="1" rowPageCount="4"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Row"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12"/>
  </rowFields>
  <rowItems count="6">
    <i>
      <x v="1"/>
    </i>
    <i>
      <x v="2"/>
    </i>
    <i>
      <x v="4"/>
    </i>
    <i>
      <x v="6"/>
    </i>
    <i>
      <x v="7"/>
    </i>
    <i t="grand">
      <x/>
    </i>
  </rowItems>
  <colItems count="1">
    <i/>
  </colItems>
  <pageFields count="4">
    <pageField fld="6" hier="-1"/>
    <pageField fld="31" hier="-1"/>
    <pageField fld="63" hier="-1"/>
    <pageField fld="13"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PivotTable3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331:B341"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x="4"/>
        <item t="default"/>
      </items>
    </pivotField>
    <pivotField showAll="0"/>
    <pivotField showAll="0"/>
    <pivotField showAll="0"/>
    <pivotField showAll="0"/>
    <pivotField showAll="0"/>
    <pivotField showAll="0"/>
    <pivotField axis="axisRow" showAll="0">
      <items count="12">
        <item m="1" x="9"/>
        <item m="1" x="10"/>
        <item sd="0" x="8"/>
        <item sd="0" x="3"/>
        <item sd="0" x="4"/>
        <item sd="0" x="0"/>
        <item sd="0" x="2"/>
        <item sd="0" x="5"/>
        <item sd="0" x="6"/>
        <item sd="0" x="7"/>
        <item sd="0" x="1"/>
        <item t="default"/>
      </items>
    </pivotField>
    <pivotField showAll="0"/>
    <pivotField showAll="0"/>
    <pivotField showAll="0"/>
    <pivotField axis="axisRow" showAll="0">
      <items count="6">
        <item x="0"/>
        <item x="2"/>
        <item x="1"/>
        <item m="1" x="4"/>
        <item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0"/>
    <field x="24"/>
  </rowFields>
  <rowItems count="10">
    <i>
      <x v="2"/>
    </i>
    <i>
      <x v="3"/>
    </i>
    <i>
      <x v="4"/>
    </i>
    <i>
      <x v="5"/>
    </i>
    <i>
      <x v="6"/>
    </i>
    <i>
      <x v="7"/>
    </i>
    <i>
      <x v="8"/>
    </i>
    <i>
      <x v="9"/>
    </i>
    <i>
      <x v="10"/>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200-00000F000000}" name="PivotTable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489:B497" firstHeaderRow="1" firstDataRow="1" firstDataCol="1" rowPageCount="7"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sd="0" x="0"/>
        <item x="2"/>
        <item sd="0" x="1"/>
        <item m="1" x="4"/>
        <item x="3"/>
        <item t="default"/>
      </items>
    </pivotField>
    <pivotField axis="axisRow" showAll="0">
      <items count="6">
        <item x="0"/>
        <item x="2"/>
        <item x="1"/>
        <item x="3"/>
        <item x="4"/>
        <item t="default"/>
      </items>
    </pivotField>
    <pivotField showAll="0"/>
    <pivotField showAll="0"/>
    <pivotField showAll="0"/>
    <pivotField axis="axisPage" showAll="0">
      <items count="7">
        <item x="5"/>
        <item x="2"/>
        <item x="3"/>
        <item x="1"/>
        <item x="0"/>
        <item x="4"/>
        <item t="default"/>
      </items>
    </pivotField>
    <pivotField axis="axisPage" showAll="0">
      <items count="41">
        <item x="23"/>
        <item x="21"/>
        <item x="30"/>
        <item x="15"/>
        <item x="1"/>
        <item x="19"/>
        <item m="1" x="35"/>
        <item x="25"/>
        <item x="29"/>
        <item x="9"/>
        <item x="16"/>
        <item m="1" x="39"/>
        <item x="24"/>
        <item x="2"/>
        <item m="1" x="33"/>
        <item x="5"/>
        <item x="11"/>
        <item x="17"/>
        <item x="4"/>
        <item m="1" x="37"/>
        <item m="1" x="38"/>
        <item x="31"/>
        <item x="12"/>
        <item x="7"/>
        <item x="28"/>
        <item x="27"/>
        <item m="1" x="34"/>
        <item x="22"/>
        <item m="1" x="32"/>
        <item x="6"/>
        <item x="14"/>
        <item x="0"/>
        <item x="26"/>
        <item x="13"/>
        <item x="10"/>
        <item x="20"/>
        <item m="1" x="36"/>
        <item x="3"/>
        <item x="8"/>
        <item x="18"/>
        <item t="default"/>
      </items>
    </pivotField>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4"/>
    <field x="25"/>
  </rowFields>
  <rowItems count="8">
    <i>
      <x/>
    </i>
    <i>
      <x v="1"/>
    </i>
    <i r="1">
      <x/>
    </i>
    <i r="1">
      <x v="1"/>
    </i>
    <i r="1">
      <x v="2"/>
    </i>
    <i r="1">
      <x v="3"/>
    </i>
    <i>
      <x v="2"/>
    </i>
    <i t="grand">
      <x/>
    </i>
  </rowItems>
  <colItems count="1">
    <i/>
  </colItems>
  <pageFields count="7">
    <pageField fld="6" hier="-1"/>
    <pageField fld="29" hier="-1"/>
    <pageField fld="30" hier="-1"/>
    <pageField fld="31" hier="-1"/>
    <pageField fld="63" hier="-1"/>
    <pageField fld="12" hier="-1"/>
    <pageField fld="13"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30"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73:B277"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2"/>
        <item x="1"/>
        <item m="1" x="4"/>
        <item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24"/>
  </rowFields>
  <rowItems count="4">
    <i>
      <x/>
    </i>
    <i>
      <x v="1"/>
    </i>
    <i>
      <x v="2"/>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2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28:B234"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axis="axisRow" showAll="0">
      <items count="7">
        <item x="1"/>
        <item x="0"/>
        <item x="2"/>
        <item x="4"/>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37"/>
  </rowFields>
  <rowItems count="6">
    <i>
      <x/>
    </i>
    <i>
      <x v="1"/>
    </i>
    <i>
      <x v="2"/>
    </i>
    <i>
      <x v="4"/>
    </i>
    <i>
      <x v="5"/>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200-00000C000000}" name="PivotTable35"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89:B99"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h="1" x="32"/>
        <item h="1" x="36"/>
        <item h="1" x="0"/>
        <item h="1" x="2"/>
        <item h="1" x="4"/>
        <item h="1" x="5"/>
        <item h="1" x="6"/>
        <item h="1" x="8"/>
        <item h="1" x="9"/>
        <item h="1" x="3"/>
        <item h="1" x="34"/>
        <item h="1" x="7"/>
        <item h="1" x="11"/>
        <item h="1" x="1"/>
        <item h="1" x="28"/>
        <item h="1" x="16"/>
        <item h="1" x="29"/>
        <item h="1" x="17"/>
        <item h="1" x="12"/>
        <item h="1" x="19"/>
        <item h="1" x="30"/>
        <item h="1" x="20"/>
        <item h="1" x="21"/>
        <item h="1" x="33"/>
        <item x="13"/>
        <item h="1" x="23"/>
        <item h="1" x="14"/>
        <item h="1" x="24"/>
        <item h="1" x="15"/>
        <item h="1" x="35"/>
        <item h="1" x="37"/>
        <item h="1" x="25"/>
        <item h="1" x="26"/>
        <item h="1" x="22"/>
        <item h="1" x="18"/>
        <item h="1" x="27"/>
        <item h="1" x="31"/>
        <item h="1"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Row" compact="0" outline="0" showAll="0" sortType="ascending">
      <items count="17">
        <item x="8"/>
        <item x="9"/>
        <item x="5"/>
        <item x="4"/>
        <item x="6"/>
        <item x="13"/>
        <item x="7"/>
        <item x="0"/>
        <item x="11"/>
        <item x="15"/>
        <item x="1"/>
        <item x="12"/>
        <item x="10"/>
        <item x="3"/>
        <item x="2"/>
        <item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7"/>
  </rowFields>
  <rowItems count="10">
    <i>
      <x v="11"/>
    </i>
    <i>
      <x v="6"/>
    </i>
    <i>
      <x v="13"/>
    </i>
    <i>
      <x v="1"/>
    </i>
    <i>
      <x v="10"/>
    </i>
    <i>
      <x v="2"/>
    </i>
    <i>
      <x v="7"/>
    </i>
    <i>
      <x v="4"/>
    </i>
    <i>
      <x v="12"/>
    </i>
    <i t="grand">
      <x/>
    </i>
  </rowItems>
  <colItems count="1">
    <i/>
  </colItems>
  <pageFields count="6">
    <pageField fld="32" item="0" hier="-1"/>
    <pageField fld="64" item="1" hier="-1"/>
    <pageField fld="11" hier="-1"/>
    <pageField fld="7" item="24" hier="-1"/>
    <pageField fld="13" hier="-1"/>
    <pageField fld="14" hier="-1"/>
  </pageFields>
  <dataFields count="1">
    <dataField name="Count of UCID" fld="1" subtotal="count" baseField="0" baseItem="0"/>
  </dataFields>
  <formats count="1">
    <format dxfId="1">
      <pivotArea dataOnly="0" labelOnly="1" outline="0" fieldPosition="0">
        <references count="3">
          <reference field="7" count="1">
            <x v="24"/>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0200-00000E000000}" name="PivotTable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99:B310"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axis="axisRow" showAll="0">
      <items count="12">
        <item sd="0" x="6"/>
        <item sd="0" x="3"/>
        <item sd="0" x="9"/>
        <item sd="0" x="2"/>
        <item sd="0" x="1"/>
        <item sd="0" x="4"/>
        <item sd="0" x="8"/>
        <item sd="0" x="5"/>
        <item sd="0" x="7"/>
        <item sd="0" x="0"/>
        <item x="10"/>
        <item t="default"/>
      </items>
    </pivotField>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2"/>
        <item x="1"/>
        <item h="1" m="1" x="4"/>
        <item h="1"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10"/>
    <field x="24"/>
  </rowFields>
  <rowItems count="11">
    <i>
      <x/>
    </i>
    <i>
      <x v="1"/>
    </i>
    <i>
      <x v="2"/>
    </i>
    <i>
      <x v="3"/>
    </i>
    <i>
      <x v="4"/>
    </i>
    <i>
      <x v="5"/>
    </i>
    <i>
      <x v="6"/>
    </i>
    <i>
      <x v="7"/>
    </i>
    <i>
      <x v="8"/>
    </i>
    <i>
      <x v="9"/>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0200-000010000000}" name="PivotTable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2">
  <location ref="A438:B442"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sd="0" x="0"/>
        <item sd="0" x="2"/>
        <item sd="0" x="1"/>
        <item m="1" x="4"/>
        <item x="3"/>
        <item t="default"/>
      </items>
    </pivotField>
    <pivotField axis="axisRow" showAll="0">
      <items count="6">
        <item x="0"/>
        <item sd="0" x="2"/>
        <item sd="0" x="1"/>
        <item x="4"/>
        <item sd="0" x="3"/>
        <item t="default"/>
      </items>
    </pivotField>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4"/>
    <field x="25"/>
  </rowFields>
  <rowItems count="4">
    <i>
      <x/>
    </i>
    <i>
      <x v="1"/>
    </i>
    <i>
      <x v="2"/>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24">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25" count="1" selected="0">
            <x v="0"/>
          </reference>
        </references>
      </pivotArea>
    </chartFormat>
    <chartFormat chart="29" format="2">
      <pivotArea type="data" outline="0" fieldPosition="0">
        <references count="2">
          <reference field="4294967294" count="1" selected="0">
            <x v="0"/>
          </reference>
          <reference field="25" count="1" selected="0">
            <x v="1"/>
          </reference>
        </references>
      </pivotArea>
    </chartFormat>
    <chartFormat chart="29" format="3">
      <pivotArea type="data" outline="0" fieldPosition="0">
        <references count="2">
          <reference field="4294967294" count="1" selected="0">
            <x v="0"/>
          </reference>
          <reference field="25" count="1" selected="0">
            <x v="2"/>
          </reference>
        </references>
      </pivotArea>
    </chartFormat>
    <chartFormat chart="29" format="4">
      <pivotArea type="data" outline="0" fieldPosition="0">
        <references count="2">
          <reference field="4294967294" count="1" selected="0">
            <x v="0"/>
          </reference>
          <reference field="25" count="1" selected="0">
            <x v="4"/>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25" count="1" selected="0">
            <x v="0"/>
          </reference>
        </references>
      </pivotArea>
    </chartFormat>
    <chartFormat chart="30" format="7">
      <pivotArea type="data" outline="0" fieldPosition="0">
        <references count="2">
          <reference field="4294967294" count="1" selected="0">
            <x v="0"/>
          </reference>
          <reference field="25" count="1" selected="0">
            <x v="1"/>
          </reference>
        </references>
      </pivotArea>
    </chartFormat>
    <chartFormat chart="30" format="8">
      <pivotArea type="data" outline="0" fieldPosition="0">
        <references count="2">
          <reference field="4294967294" count="1" selected="0">
            <x v="0"/>
          </reference>
          <reference field="25" count="1" selected="0">
            <x v="2"/>
          </reference>
        </references>
      </pivotArea>
    </chartFormat>
    <chartFormat chart="30" format="9">
      <pivotArea type="data" outline="0" fieldPosition="0">
        <references count="2">
          <reference field="4294967294" count="1" selected="0">
            <x v="0"/>
          </reference>
          <reference field="25" count="1" selected="0">
            <x v="4"/>
          </reference>
        </references>
      </pivotArea>
    </chartFormat>
    <chartFormat chart="31" format="10" series="1">
      <pivotArea type="data" outline="0" fieldPosition="0">
        <references count="1">
          <reference field="4294967294" count="1" selected="0">
            <x v="0"/>
          </reference>
        </references>
      </pivotArea>
    </chartFormat>
    <chartFormat chart="31" format="11">
      <pivotArea type="data" outline="0" fieldPosition="0">
        <references count="2">
          <reference field="4294967294" count="1" selected="0">
            <x v="0"/>
          </reference>
          <reference field="25" count="1" selected="0">
            <x v="0"/>
          </reference>
        </references>
      </pivotArea>
    </chartFormat>
    <chartFormat chart="31" format="12">
      <pivotArea type="data" outline="0" fieldPosition="0">
        <references count="2">
          <reference field="4294967294" count="1" selected="0">
            <x v="0"/>
          </reference>
          <reference field="25" count="1" selected="0">
            <x v="1"/>
          </reference>
        </references>
      </pivotArea>
    </chartFormat>
    <chartFormat chart="31" format="13">
      <pivotArea type="data" outline="0" fieldPosition="0">
        <references count="2">
          <reference field="4294967294" count="1" selected="0">
            <x v="0"/>
          </reference>
          <reference field="25" count="1" selected="0">
            <x v="2"/>
          </reference>
        </references>
      </pivotArea>
    </chartFormat>
    <chartFormat chart="31" format="14">
      <pivotArea type="data" outline="0" fieldPosition="0">
        <references count="2">
          <reference field="4294967294" count="1" selected="0">
            <x v="0"/>
          </reference>
          <reference field="25" count="1" selected="0">
            <x v="4"/>
          </reference>
        </references>
      </pivotArea>
    </chartFormat>
    <chartFormat chart="29" format="5">
      <pivotArea type="data" outline="0" fieldPosition="0">
        <references count="3">
          <reference field="4294967294" count="1" selected="0">
            <x v="0"/>
          </reference>
          <reference field="24" count="1" selected="0">
            <x v="0"/>
          </reference>
          <reference field="25" count="1" selected="0">
            <x v="4"/>
          </reference>
        </references>
      </pivotArea>
    </chartFormat>
    <chartFormat chart="29" format="6">
      <pivotArea type="data" outline="0" fieldPosition="0">
        <references count="3">
          <reference field="4294967294" count="1" selected="0">
            <x v="0"/>
          </reference>
          <reference field="24" count="1" selected="0">
            <x v="1"/>
          </reference>
          <reference field="25" count="1" selected="0">
            <x v="4"/>
          </reference>
        </references>
      </pivotArea>
    </chartFormat>
    <chartFormat chart="29" format="7">
      <pivotArea type="data" outline="0" fieldPosition="0">
        <references count="3">
          <reference field="4294967294" count="1" selected="0">
            <x v="0"/>
          </reference>
          <reference field="24" count="1" selected="0">
            <x v="2"/>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2">
  <location ref="A405:B410"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2"/>
        <item x="1"/>
        <item m="1" x="4"/>
        <item x="3"/>
        <item t="default"/>
      </items>
    </pivotField>
    <pivotField axis="axisRow" showAll="0">
      <items count="6">
        <item sd="0" x="0"/>
        <item sd="0" x="2"/>
        <item sd="0" x="1"/>
        <item x="4"/>
        <item sd="0" x="3"/>
        <item t="default"/>
      </items>
    </pivotField>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5"/>
    <field x="24"/>
  </rowFields>
  <rowItems count="5">
    <i>
      <x/>
    </i>
    <i>
      <x v="1"/>
    </i>
    <i>
      <x v="2"/>
    </i>
    <i>
      <x v="4"/>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24">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25" count="1" selected="0">
            <x v="0"/>
          </reference>
        </references>
      </pivotArea>
    </chartFormat>
    <chartFormat chart="29" format="2">
      <pivotArea type="data" outline="0" fieldPosition="0">
        <references count="2">
          <reference field="4294967294" count="1" selected="0">
            <x v="0"/>
          </reference>
          <reference field="25" count="1" selected="0">
            <x v="1"/>
          </reference>
        </references>
      </pivotArea>
    </chartFormat>
    <chartFormat chart="29" format="3">
      <pivotArea type="data" outline="0" fieldPosition="0">
        <references count="2">
          <reference field="4294967294" count="1" selected="0">
            <x v="0"/>
          </reference>
          <reference field="25" count="1" selected="0">
            <x v="2"/>
          </reference>
        </references>
      </pivotArea>
    </chartFormat>
    <chartFormat chart="29" format="4">
      <pivotArea type="data" outline="0" fieldPosition="0">
        <references count="2">
          <reference field="4294967294" count="1" selected="0">
            <x v="0"/>
          </reference>
          <reference field="25" count="1" selected="0">
            <x v="4"/>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25" count="1" selected="0">
            <x v="0"/>
          </reference>
        </references>
      </pivotArea>
    </chartFormat>
    <chartFormat chart="30" format="7">
      <pivotArea type="data" outline="0" fieldPosition="0">
        <references count="2">
          <reference field="4294967294" count="1" selected="0">
            <x v="0"/>
          </reference>
          <reference field="25" count="1" selected="0">
            <x v="1"/>
          </reference>
        </references>
      </pivotArea>
    </chartFormat>
    <chartFormat chart="30" format="8">
      <pivotArea type="data" outline="0" fieldPosition="0">
        <references count="2">
          <reference field="4294967294" count="1" selected="0">
            <x v="0"/>
          </reference>
          <reference field="25" count="1" selected="0">
            <x v="2"/>
          </reference>
        </references>
      </pivotArea>
    </chartFormat>
    <chartFormat chart="30" format="9">
      <pivotArea type="data" outline="0" fieldPosition="0">
        <references count="2">
          <reference field="4294967294" count="1" selected="0">
            <x v="0"/>
          </reference>
          <reference field="25" count="1" selected="0">
            <x v="4"/>
          </reference>
        </references>
      </pivotArea>
    </chartFormat>
    <chartFormat chart="31" format="10" series="1">
      <pivotArea type="data" outline="0" fieldPosition="0">
        <references count="1">
          <reference field="4294967294" count="1" selected="0">
            <x v="0"/>
          </reference>
        </references>
      </pivotArea>
    </chartFormat>
    <chartFormat chart="31" format="11">
      <pivotArea type="data" outline="0" fieldPosition="0">
        <references count="2">
          <reference field="4294967294" count="1" selected="0">
            <x v="0"/>
          </reference>
          <reference field="25" count="1" selected="0">
            <x v="0"/>
          </reference>
        </references>
      </pivotArea>
    </chartFormat>
    <chartFormat chart="31" format="12">
      <pivotArea type="data" outline="0" fieldPosition="0">
        <references count="2">
          <reference field="4294967294" count="1" selected="0">
            <x v="0"/>
          </reference>
          <reference field="25" count="1" selected="0">
            <x v="1"/>
          </reference>
        </references>
      </pivotArea>
    </chartFormat>
    <chartFormat chart="31" format="13">
      <pivotArea type="data" outline="0" fieldPosition="0">
        <references count="2">
          <reference field="4294967294" count="1" selected="0">
            <x v="0"/>
          </reference>
          <reference field="25" count="1" selected="0">
            <x v="2"/>
          </reference>
        </references>
      </pivotArea>
    </chartFormat>
    <chartFormat chart="31" format="14">
      <pivotArea type="data" outline="0" fieldPosition="0">
        <references count="2">
          <reference field="4294967294" count="1" selected="0">
            <x v="0"/>
          </reference>
          <reference field="25" count="1" selected="0">
            <x v="4"/>
          </reference>
        </references>
      </pivotArea>
    </chartFormat>
    <chartFormat chart="29" format="5">
      <pivotArea type="data" outline="0" fieldPosition="0">
        <references count="3">
          <reference field="4294967294" count="1" selected="0">
            <x v="0"/>
          </reference>
          <reference field="24" count="1" selected="0">
            <x v="0"/>
          </reference>
          <reference field="25" count="1" selected="0">
            <x v="4"/>
          </reference>
        </references>
      </pivotArea>
    </chartFormat>
    <chartFormat chart="29" format="6">
      <pivotArea type="data" outline="0" fieldPosition="0">
        <references count="3">
          <reference field="4294967294" count="1" selected="0">
            <x v="0"/>
          </reference>
          <reference field="24" count="1" selected="0">
            <x v="1"/>
          </reference>
          <reference field="25" count="1" selected="0">
            <x v="4"/>
          </reference>
        </references>
      </pivotArea>
    </chartFormat>
    <chartFormat chart="29" format="7">
      <pivotArea type="data" outline="0" fieldPosition="0">
        <references count="3">
          <reference field="4294967294" count="1" selected="0">
            <x v="0"/>
          </reference>
          <reference field="24" count="1" selected="0">
            <x v="2"/>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26"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0">
  <location ref="A214:B217"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36"/>
  </rowFields>
  <rowItems count="3">
    <i>
      <x/>
    </i>
    <i>
      <x v="1"/>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9">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36" count="1" selected="0">
            <x v="0"/>
          </reference>
        </references>
      </pivotArea>
    </chartFormat>
    <chartFormat chart="29" format="4">
      <pivotArea type="data" outline="0" fieldPosition="0">
        <references count="2">
          <reference field="4294967294" count="1" selected="0">
            <x v="0"/>
          </reference>
          <reference field="3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2"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4:B26" firstHeaderRow="1" firstDataRow="1" firstDataCol="1"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axis="axisPage" compact="0" outline="0" showAll="0">
      <items count="7">
        <item x="4"/>
        <item x="3"/>
        <item x="1"/>
        <item x="0"/>
        <item x="2"/>
        <item x="5"/>
        <item t="default"/>
      </items>
    </pivotField>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x="12"/>
        <item x="4"/>
        <item t="default"/>
      </items>
    </pivotField>
    <pivotField compact="0" outline="0" showAll="0"/>
    <pivotField compact="0" outline="0" showAll="0"/>
    <pivotField axis="axisRow" compact="0" outline="0" showAll="0" sortType="ascending">
      <items count="17">
        <item x="8"/>
        <item x="9"/>
        <item x="5"/>
        <item x="4"/>
        <item x="6"/>
        <item x="13"/>
        <item x="7"/>
        <item x="0"/>
        <item x="11"/>
        <item x="15"/>
        <item x="1"/>
        <item x="12"/>
        <item x="10"/>
        <item x="3"/>
        <item x="2"/>
        <item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7"/>
  </rowFields>
  <rowItems count="12">
    <i>
      <x v="5"/>
    </i>
    <i>
      <x v="14"/>
    </i>
    <i>
      <x v="11"/>
    </i>
    <i>
      <x v="1"/>
    </i>
    <i>
      <x v="6"/>
    </i>
    <i>
      <x v="13"/>
    </i>
    <i>
      <x v="2"/>
    </i>
    <i>
      <x v="4"/>
    </i>
    <i>
      <x v="12"/>
    </i>
    <i>
      <x v="10"/>
    </i>
    <i>
      <x v="7"/>
    </i>
    <i t="grand">
      <x/>
    </i>
  </rowItems>
  <colItems count="1">
    <i/>
  </colItems>
  <pageFields count="7">
    <pageField fld="32" item="0" hier="-1"/>
    <pageField fld="64" item="1" hier="-1"/>
    <pageField fld="7" hier="-1"/>
    <pageField fld="11" hier="-1"/>
    <pageField fld="6"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1"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69:B78" firstHeaderRow="1" firstDataRow="1" firstDataCol="1" rowPageCount="8"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axis="axisPage" compact="0" outline="0" showAll="0">
      <items count="7">
        <item x="4"/>
        <item x="3"/>
        <item x="1"/>
        <item x="0"/>
        <item x="2"/>
        <item x="5"/>
        <item t="default"/>
      </items>
    </pivotField>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items count="17">
        <item x="8"/>
        <item x="9"/>
        <item x="5"/>
        <item x="4"/>
        <item x="6"/>
        <item x="13"/>
        <item x="7"/>
        <item x="0"/>
        <item x="11"/>
        <item x="15"/>
        <item x="1"/>
        <item x="12"/>
        <item x="10"/>
        <item x="3"/>
        <item x="2"/>
        <item x="14"/>
        <item t="default"/>
      </items>
    </pivotField>
    <pivotField axis="axisRow" compact="0" outline="0" showAll="0">
      <items count="9">
        <item x="1"/>
        <item x="0"/>
        <item x="2"/>
        <item x="3"/>
        <item x="4"/>
        <item x="5"/>
        <item x="6"/>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8"/>
  </rowFields>
  <rowItems count="9">
    <i>
      <x/>
    </i>
    <i>
      <x v="1"/>
    </i>
    <i>
      <x v="2"/>
    </i>
    <i>
      <x v="3"/>
    </i>
    <i>
      <x v="4"/>
    </i>
    <i>
      <x v="5"/>
    </i>
    <i>
      <x v="6"/>
    </i>
    <i>
      <x v="7"/>
    </i>
    <i t="grand">
      <x/>
    </i>
  </rowItems>
  <colItems count="1">
    <i/>
  </colItems>
  <pageFields count="8">
    <pageField fld="32" item="0" hier="-1"/>
    <pageField fld="64" item="1" hier="-1"/>
    <pageField fld="7" hier="-1"/>
    <pageField fld="11" hier="-1"/>
    <pageField fld="6" hier="-1"/>
    <pageField fld="1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87:B291" firstHeaderRow="1" firstDataRow="1" firstDataCol="1" rowPageCount="6"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axis="axisPage" showAll="0">
      <items count="12">
        <item x="6"/>
        <item x="3"/>
        <item x="9"/>
        <item x="2"/>
        <item x="1"/>
        <item x="4"/>
        <item x="8"/>
        <item x="5"/>
        <item x="7"/>
        <item x="0"/>
        <item x="10"/>
        <item t="default"/>
      </items>
    </pivotField>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2"/>
        <item x="1"/>
        <item h="1" m="1" x="4"/>
        <item h="1"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24"/>
  </rowFields>
  <rowItems count="4">
    <i>
      <x/>
    </i>
    <i>
      <x v="1"/>
    </i>
    <i>
      <x v="2"/>
    </i>
    <i t="grand">
      <x/>
    </i>
  </rowItems>
  <colItems count="1">
    <i/>
  </colItems>
  <pageFields count="6">
    <pageField fld="6" hier="-1"/>
    <pageField fld="10"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2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53:B258"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axis="axisRow"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19"/>
  </rowFields>
  <rowItems count="5">
    <i>
      <x/>
    </i>
    <i>
      <x v="1"/>
    </i>
    <i>
      <x v="2"/>
    </i>
    <i>
      <x v="3"/>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0200-000011000000}" name="PivotTable9"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1">
  <location ref="A512:B519"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axis="axisRow" showAll="0" sortType="ascending">
      <items count="8">
        <item sd="0" x="2"/>
        <item sd="0" x="5"/>
        <item sd="0" x="3"/>
        <item sd="0" x="4"/>
        <item m="1" x="6"/>
        <item sd="0" x="1"/>
        <item sd="0" x="0"/>
        <item t="default"/>
      </items>
    </pivotField>
    <pivotField axis="axisRow" showAll="0">
      <items count="6">
        <item x="0"/>
        <item x="2"/>
        <item x="1"/>
        <item m="1" x="4"/>
        <item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3"/>
    <field x="24"/>
  </rowFields>
  <rowItems count="7">
    <i>
      <x/>
    </i>
    <i>
      <x v="1"/>
    </i>
    <i>
      <x v="2"/>
    </i>
    <i>
      <x v="3"/>
    </i>
    <i>
      <x v="5"/>
    </i>
    <i>
      <x v="6"/>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21">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23" count="1" selected="0">
            <x v="0"/>
          </reference>
        </references>
      </pivotArea>
    </chartFormat>
    <chartFormat chart="29" format="2">
      <pivotArea type="data" outline="0" fieldPosition="0">
        <references count="2">
          <reference field="4294967294" count="1" selected="0">
            <x v="0"/>
          </reference>
          <reference field="23" count="1" selected="0">
            <x v="2"/>
          </reference>
        </references>
      </pivotArea>
    </chartFormat>
    <chartFormat chart="29" format="3">
      <pivotArea type="data" outline="0" fieldPosition="0">
        <references count="2">
          <reference field="4294967294" count="1" selected="0">
            <x v="0"/>
          </reference>
          <reference field="23" count="1" selected="0">
            <x v="3"/>
          </reference>
        </references>
      </pivotArea>
    </chartFormat>
    <chartFormat chart="29" format="4">
      <pivotArea type="data" outline="0" fieldPosition="0">
        <references count="2">
          <reference field="4294967294" count="1" selected="0">
            <x v="0"/>
          </reference>
          <reference field="23" count="1" selected="0">
            <x v="4"/>
          </reference>
        </references>
      </pivotArea>
    </chartFormat>
    <chartFormat chart="29" format="5">
      <pivotArea type="data" outline="0" fieldPosition="0">
        <references count="2">
          <reference field="4294967294" count="1" selected="0">
            <x v="0"/>
          </reference>
          <reference field="23" count="1" selected="0">
            <x v="5"/>
          </reference>
        </references>
      </pivotArea>
    </chartFormat>
    <chartFormat chart="29" format="6">
      <pivotArea type="data" outline="0" fieldPosition="0">
        <references count="2">
          <reference field="4294967294" count="1" selected="0">
            <x v="0"/>
          </reference>
          <reference field="23" count="1" selected="0">
            <x v="6"/>
          </reference>
        </references>
      </pivotArea>
    </chartFormat>
    <chartFormat chart="29" format="7">
      <pivotArea type="data" outline="0" fieldPosition="0">
        <references count="2">
          <reference field="4294967294" count="1" selected="0">
            <x v="0"/>
          </reference>
          <reference field="23"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pivotArea type="data" outline="0" fieldPosition="0">
        <references count="2">
          <reference field="4294967294" count="1" selected="0">
            <x v="0"/>
          </reference>
          <reference field="23" count="1" selected="0">
            <x v="0"/>
          </reference>
        </references>
      </pivotArea>
    </chartFormat>
    <chartFormat chart="30" format="2">
      <pivotArea type="data" outline="0" fieldPosition="0">
        <references count="2">
          <reference field="4294967294" count="1" selected="0">
            <x v="0"/>
          </reference>
          <reference field="23" count="1" selected="0">
            <x v="2"/>
          </reference>
        </references>
      </pivotArea>
    </chartFormat>
    <chartFormat chart="30" format="3">
      <pivotArea type="data" outline="0" fieldPosition="0">
        <references count="2">
          <reference field="4294967294" count="1" selected="0">
            <x v="0"/>
          </reference>
          <reference field="23" count="1" selected="0">
            <x v="3"/>
          </reference>
        </references>
      </pivotArea>
    </chartFormat>
    <chartFormat chart="30" format="4">
      <pivotArea type="data" outline="0" fieldPosition="0">
        <references count="2">
          <reference field="4294967294" count="1" selected="0">
            <x v="0"/>
          </reference>
          <reference field="23" count="1" selected="0">
            <x v="5"/>
          </reference>
        </references>
      </pivotArea>
    </chartFormat>
    <chartFormat chart="30" format="5">
      <pivotArea type="data" outline="0" fieldPosition="0">
        <references count="2">
          <reference field="4294967294" count="1" selected="0">
            <x v="0"/>
          </reference>
          <reference field="23" count="1" selected="0">
            <x v="6"/>
          </reference>
        </references>
      </pivotArea>
    </chartFormat>
    <chartFormat chart="30" format="6">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0200-00000D000000}"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3">
  <location ref="A199:B203" firstHeaderRow="1" firstDataRow="1" firstDataCol="1" rowPageCount="6"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axis="axisPage" showAll="0">
      <items count="12">
        <item x="6"/>
        <item x="3"/>
        <item x="9"/>
        <item x="2"/>
        <item x="1"/>
        <item x="4"/>
        <item x="8"/>
        <item x="5"/>
        <item x="7"/>
        <item x="0"/>
        <item x="10"/>
        <item t="default"/>
      </items>
    </pivotField>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35"/>
  </rowFields>
  <rowItems count="4">
    <i>
      <x/>
    </i>
    <i>
      <x v="1"/>
    </i>
    <i>
      <x v="2"/>
    </i>
    <i t="grand">
      <x/>
    </i>
  </rowItems>
  <colItems count="1">
    <i/>
  </colItems>
  <pageFields count="6">
    <pageField fld="6" hier="-1"/>
    <pageField fld="10" hier="-1"/>
    <pageField fld="31" hier="-1"/>
    <pageField fld="63" hier="-1"/>
    <pageField fld="13" hier="-1"/>
    <pageField fld="12" hier="-1"/>
  </pageFields>
  <dataFields count="1">
    <dataField name="Count of UCID" fld="0" subtotal="count" baseField="0" baseItem="0"/>
  </dataFields>
  <chartFormats count="62">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35" count="1" selected="0">
            <x v="0"/>
          </reference>
        </references>
      </pivotArea>
    </chartFormat>
    <chartFormat chart="29" format="2">
      <pivotArea type="data" outline="0" fieldPosition="0">
        <references count="2">
          <reference field="4294967294" count="1" selected="0">
            <x v="0"/>
          </reference>
          <reference field="35" count="1" selected="0">
            <x v="1"/>
          </reference>
        </references>
      </pivotArea>
    </chartFormat>
    <chartFormat chart="29" format="3">
      <pivotArea type="data" outline="0" fieldPosition="0">
        <references count="2">
          <reference field="4294967294" count="1" selected="0">
            <x v="0"/>
          </reference>
          <reference field="35" count="1" selected="0">
            <x v="2"/>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35" count="1" selected="0">
            <x v="0"/>
          </reference>
        </references>
      </pivotArea>
    </chartFormat>
    <chartFormat chart="30" format="6">
      <pivotArea type="data" outline="0" fieldPosition="0">
        <references count="2">
          <reference field="4294967294" count="1" selected="0">
            <x v="0"/>
          </reference>
          <reference field="35" count="1" selected="0">
            <x v="1"/>
          </reference>
        </references>
      </pivotArea>
    </chartFormat>
    <chartFormat chart="30" format="7">
      <pivotArea type="data" outline="0" fieldPosition="0">
        <references count="2">
          <reference field="4294967294" count="1" selected="0">
            <x v="0"/>
          </reference>
          <reference field="35" count="1" selected="0">
            <x v="2"/>
          </reference>
        </references>
      </pivotArea>
    </chartFormat>
    <chartFormat chart="31" format="8" series="1">
      <pivotArea type="data" outline="0" fieldPosition="0">
        <references count="1">
          <reference field="4294967294" count="1" selected="0">
            <x v="0"/>
          </reference>
        </references>
      </pivotArea>
    </chartFormat>
    <chartFormat chart="31" format="9">
      <pivotArea type="data" outline="0" fieldPosition="0">
        <references count="2">
          <reference field="4294967294" count="1" selected="0">
            <x v="0"/>
          </reference>
          <reference field="35" count="1" selected="0">
            <x v="0"/>
          </reference>
        </references>
      </pivotArea>
    </chartFormat>
    <chartFormat chart="31" format="10">
      <pivotArea type="data" outline="0" fieldPosition="0">
        <references count="2">
          <reference field="4294967294" count="1" selected="0">
            <x v="0"/>
          </reference>
          <reference field="35" count="1" selected="0">
            <x v="1"/>
          </reference>
        </references>
      </pivotArea>
    </chartFormat>
    <chartFormat chart="31" format="11">
      <pivotArea type="data" outline="0" fieldPosition="0">
        <references count="2">
          <reference field="4294967294" count="1" selected="0">
            <x v="0"/>
          </reference>
          <reference field="35" count="1" selected="0">
            <x v="2"/>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3" format="2">
      <pivotArea type="data" outline="0" fieldPosition="0">
        <references count="2">
          <reference field="4294967294" count="1" selected="0">
            <x v="0"/>
          </reference>
          <reference field="35" count="1" selected="0">
            <x v="0"/>
          </reference>
        </references>
      </pivotArea>
    </chartFormat>
    <chartFormat chart="33" format="3">
      <pivotArea type="data" outline="0" fieldPosition="0">
        <references count="2">
          <reference field="4294967294" count="1" selected="0">
            <x v="0"/>
          </reference>
          <reference field="35" count="1" selected="0">
            <x v="1"/>
          </reference>
        </references>
      </pivotArea>
    </chartFormat>
    <chartFormat chart="33" format="4">
      <pivotArea type="data" outline="0" fieldPosition="0">
        <references count="2">
          <reference field="4294967294" count="1" selected="0">
            <x v="0"/>
          </reference>
          <reference field="35" count="1" selected="0">
            <x v="2"/>
          </reference>
        </references>
      </pivotArea>
    </chartFormat>
    <chartFormat chart="34" format="5" series="1">
      <pivotArea type="data" outline="0" fieldPosition="0">
        <references count="1">
          <reference field="4294967294" count="1" selected="0">
            <x v="0"/>
          </reference>
        </references>
      </pivotArea>
    </chartFormat>
    <chartFormat chart="34" format="6">
      <pivotArea type="data" outline="0" fieldPosition="0">
        <references count="2">
          <reference field="4294967294" count="1" selected="0">
            <x v="0"/>
          </reference>
          <reference field="35" count="1" selected="0">
            <x v="0"/>
          </reference>
        </references>
      </pivotArea>
    </chartFormat>
    <chartFormat chart="34" format="7">
      <pivotArea type="data" outline="0" fieldPosition="0">
        <references count="2">
          <reference field="4294967294" count="1" selected="0">
            <x v="0"/>
          </reference>
          <reference field="35" count="1" selected="0">
            <x v="1"/>
          </reference>
        </references>
      </pivotArea>
    </chartFormat>
    <chartFormat chart="34" format="8">
      <pivotArea type="data" outline="0" fieldPosition="0">
        <references count="2">
          <reference field="4294967294" count="1" selected="0">
            <x v="0"/>
          </reference>
          <reference field="35" count="1" selected="0">
            <x v="2"/>
          </reference>
        </references>
      </pivotArea>
    </chartFormat>
    <chartFormat chart="35" format="1" series="1">
      <pivotArea type="data" outline="0" fieldPosition="0">
        <references count="1">
          <reference field="4294967294" count="1" selected="0">
            <x v="0"/>
          </reference>
        </references>
      </pivotArea>
    </chartFormat>
    <chartFormat chart="35" format="2">
      <pivotArea type="data" outline="0" fieldPosition="0">
        <references count="2">
          <reference field="4294967294" count="1" selected="0">
            <x v="0"/>
          </reference>
          <reference field="35" count="1" selected="0">
            <x v="0"/>
          </reference>
        </references>
      </pivotArea>
    </chartFormat>
    <chartFormat chart="35" format="3">
      <pivotArea type="data" outline="0" fieldPosition="0">
        <references count="2">
          <reference field="4294967294" count="1" selected="0">
            <x v="0"/>
          </reference>
          <reference field="35" count="1" selected="0">
            <x v="1"/>
          </reference>
        </references>
      </pivotArea>
    </chartFormat>
    <chartFormat chart="35" format="4">
      <pivotArea type="data" outline="0" fieldPosition="0">
        <references count="2">
          <reference field="4294967294" count="1" selected="0">
            <x v="0"/>
          </reference>
          <reference field="35" count="1" selected="0">
            <x v="2"/>
          </reference>
        </references>
      </pivotArea>
    </chartFormat>
    <chartFormat chart="36" format="5" series="1">
      <pivotArea type="data" outline="0" fieldPosition="0">
        <references count="1">
          <reference field="4294967294" count="1" selected="0">
            <x v="0"/>
          </reference>
        </references>
      </pivotArea>
    </chartFormat>
    <chartFormat chart="36" format="6">
      <pivotArea type="data" outline="0" fieldPosition="0">
        <references count="2">
          <reference field="4294967294" count="1" selected="0">
            <x v="0"/>
          </reference>
          <reference field="35" count="1" selected="0">
            <x v="0"/>
          </reference>
        </references>
      </pivotArea>
    </chartFormat>
    <chartFormat chart="36" format="7">
      <pivotArea type="data" outline="0" fieldPosition="0">
        <references count="2">
          <reference field="4294967294" count="1" selected="0">
            <x v="0"/>
          </reference>
          <reference field="35" count="1" selected="0">
            <x v="1"/>
          </reference>
        </references>
      </pivotArea>
    </chartFormat>
    <chartFormat chart="36" format="8">
      <pivotArea type="data" outline="0" fieldPosition="0">
        <references count="2">
          <reference field="4294967294" count="1" selected="0">
            <x v="0"/>
          </reference>
          <reference field="35" count="1" selected="0">
            <x v="2"/>
          </reference>
        </references>
      </pivotArea>
    </chartFormat>
    <chartFormat chart="37" format="1" series="1">
      <pivotArea type="data" outline="0" fieldPosition="0">
        <references count="1">
          <reference field="4294967294" count="1" selected="0">
            <x v="0"/>
          </reference>
        </references>
      </pivotArea>
    </chartFormat>
    <chartFormat chart="37" format="2">
      <pivotArea type="data" outline="0" fieldPosition="0">
        <references count="2">
          <reference field="4294967294" count="1" selected="0">
            <x v="0"/>
          </reference>
          <reference field="35" count="1" selected="0">
            <x v="0"/>
          </reference>
        </references>
      </pivotArea>
    </chartFormat>
    <chartFormat chart="37" format="3">
      <pivotArea type="data" outline="0" fieldPosition="0">
        <references count="2">
          <reference field="4294967294" count="1" selected="0">
            <x v="0"/>
          </reference>
          <reference field="35" count="1" selected="0">
            <x v="1"/>
          </reference>
        </references>
      </pivotArea>
    </chartFormat>
    <chartFormat chart="37" format="4">
      <pivotArea type="data" outline="0" fieldPosition="0">
        <references count="2">
          <reference field="4294967294" count="1" selected="0">
            <x v="0"/>
          </reference>
          <reference field="35" count="1" selected="0">
            <x v="2"/>
          </reference>
        </references>
      </pivotArea>
    </chartFormat>
    <chartFormat chart="38" format="5" series="1">
      <pivotArea type="data" outline="0" fieldPosition="0">
        <references count="1">
          <reference field="4294967294" count="1" selected="0">
            <x v="0"/>
          </reference>
        </references>
      </pivotArea>
    </chartFormat>
    <chartFormat chart="38" format="6">
      <pivotArea type="data" outline="0" fieldPosition="0">
        <references count="2">
          <reference field="4294967294" count="1" selected="0">
            <x v="0"/>
          </reference>
          <reference field="35" count="1" selected="0">
            <x v="0"/>
          </reference>
        </references>
      </pivotArea>
    </chartFormat>
    <chartFormat chart="38" format="7">
      <pivotArea type="data" outline="0" fieldPosition="0">
        <references count="2">
          <reference field="4294967294" count="1" selected="0">
            <x v="0"/>
          </reference>
          <reference field="35" count="1" selected="0">
            <x v="1"/>
          </reference>
        </references>
      </pivotArea>
    </chartFormat>
    <chartFormat chart="38" format="8">
      <pivotArea type="data" outline="0" fieldPosition="0">
        <references count="2">
          <reference field="4294967294" count="1" selected="0">
            <x v="0"/>
          </reference>
          <reference field="35" count="1" selected="0">
            <x v="2"/>
          </reference>
        </references>
      </pivotArea>
    </chartFormat>
    <chartFormat chart="39" format="1" series="1">
      <pivotArea type="data" outline="0" fieldPosition="0">
        <references count="1">
          <reference field="4294967294" count="1" selected="0">
            <x v="0"/>
          </reference>
        </references>
      </pivotArea>
    </chartFormat>
    <chartFormat chart="39" format="2">
      <pivotArea type="data" outline="0" fieldPosition="0">
        <references count="2">
          <reference field="4294967294" count="1" selected="0">
            <x v="0"/>
          </reference>
          <reference field="35" count="1" selected="0">
            <x v="0"/>
          </reference>
        </references>
      </pivotArea>
    </chartFormat>
    <chartFormat chart="39" format="3">
      <pivotArea type="data" outline="0" fieldPosition="0">
        <references count="2">
          <reference field="4294967294" count="1" selected="0">
            <x v="0"/>
          </reference>
          <reference field="35" count="1" selected="0">
            <x v="1"/>
          </reference>
        </references>
      </pivotArea>
    </chartFormat>
    <chartFormat chart="39" format="4">
      <pivotArea type="data" outline="0" fieldPosition="0">
        <references count="2">
          <reference field="4294967294" count="1" selected="0">
            <x v="0"/>
          </reference>
          <reference field="35" count="1" selected="0">
            <x v="2"/>
          </reference>
        </references>
      </pivotArea>
    </chartFormat>
    <chartFormat chart="40" format="5" series="1">
      <pivotArea type="data" outline="0" fieldPosition="0">
        <references count="1">
          <reference field="4294967294" count="1" selected="0">
            <x v="0"/>
          </reference>
        </references>
      </pivotArea>
    </chartFormat>
    <chartFormat chart="40" format="6">
      <pivotArea type="data" outline="0" fieldPosition="0">
        <references count="2">
          <reference field="4294967294" count="1" selected="0">
            <x v="0"/>
          </reference>
          <reference field="35" count="1" selected="0">
            <x v="0"/>
          </reference>
        </references>
      </pivotArea>
    </chartFormat>
    <chartFormat chart="40" format="7">
      <pivotArea type="data" outline="0" fieldPosition="0">
        <references count="2">
          <reference field="4294967294" count="1" selected="0">
            <x v="0"/>
          </reference>
          <reference field="35" count="1" selected="0">
            <x v="1"/>
          </reference>
        </references>
      </pivotArea>
    </chartFormat>
    <chartFormat chart="40" format="8">
      <pivotArea type="data" outline="0" fieldPosition="0">
        <references count="2">
          <reference field="4294967294" count="1" selected="0">
            <x v="0"/>
          </reference>
          <reference field="35" count="1" selected="0">
            <x v="2"/>
          </reference>
        </references>
      </pivotArea>
    </chartFormat>
    <chartFormat chart="41" format="1" series="1">
      <pivotArea type="data" outline="0" fieldPosition="0">
        <references count="1">
          <reference field="4294967294" count="1" selected="0">
            <x v="0"/>
          </reference>
        </references>
      </pivotArea>
    </chartFormat>
    <chartFormat chart="41" format="2">
      <pivotArea type="data" outline="0" fieldPosition="0">
        <references count="2">
          <reference field="4294967294" count="1" selected="0">
            <x v="0"/>
          </reference>
          <reference field="35" count="1" selected="0">
            <x v="0"/>
          </reference>
        </references>
      </pivotArea>
    </chartFormat>
    <chartFormat chart="41" format="3">
      <pivotArea type="data" outline="0" fieldPosition="0">
        <references count="2">
          <reference field="4294967294" count="1" selected="0">
            <x v="0"/>
          </reference>
          <reference field="35" count="1" selected="0">
            <x v="1"/>
          </reference>
        </references>
      </pivotArea>
    </chartFormat>
    <chartFormat chart="41" format="4">
      <pivotArea type="data" outline="0" fieldPosition="0">
        <references count="2">
          <reference field="4294967294" count="1" selected="0">
            <x v="0"/>
          </reference>
          <reference field="35" count="1" selected="0">
            <x v="2"/>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35" count="1" selected="0">
            <x v="0"/>
          </reference>
        </references>
      </pivotArea>
    </chartFormat>
    <chartFormat chart="42" format="7">
      <pivotArea type="data" outline="0" fieldPosition="0">
        <references count="2">
          <reference field="4294967294" count="1" selected="0">
            <x v="0"/>
          </reference>
          <reference field="35" count="1" selected="0">
            <x v="1"/>
          </reference>
        </references>
      </pivotArea>
    </chartFormat>
    <chartFormat chart="42" format="8">
      <pivotArea type="data" outline="0" fieldPosition="0">
        <references count="2">
          <reference field="4294967294" count="1" selected="0">
            <x v="0"/>
          </reference>
          <reference field="35" count="1" selected="0">
            <x v="2"/>
          </reference>
        </references>
      </pivotArea>
    </chartFormat>
    <chartFormat chart="32" format="4">
      <pivotArea type="data" outline="0" fieldPosition="0">
        <references count="2">
          <reference field="4294967294" count="1" selected="0">
            <x v="0"/>
          </reference>
          <reference field="35" count="1" selected="0">
            <x v="0"/>
          </reference>
        </references>
      </pivotArea>
    </chartFormat>
    <chartFormat chart="32" format="5">
      <pivotArea type="data" outline="0" fieldPosition="0">
        <references count="2">
          <reference field="4294967294" count="1" selected="0">
            <x v="0"/>
          </reference>
          <reference field="35" count="1" selected="0">
            <x v="1"/>
          </reference>
        </references>
      </pivotArea>
    </chartFormat>
    <chartFormat chart="32" format="6">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northsearegion.eu/media/16508/pilot-story-blockchainlab-drenthe-3.pdf" TargetMode="External"/><Relationship Id="rId18" Type="http://schemas.openxmlformats.org/officeDocument/2006/relationships/hyperlink" Target="https://www.nieuwsblad.be/cnt/dmf20210607_94925367" TargetMode="External"/><Relationship Id="rId26" Type="http://schemas.openxmlformats.org/officeDocument/2006/relationships/hyperlink" Target="https://gataca.io/use-cases/education" TargetMode="External"/><Relationship Id="rId39" Type="http://schemas.openxmlformats.org/officeDocument/2006/relationships/hyperlink" Target="https://cointelegraph.com/news/spanish-city-of-bilbao-launches-171k-tender-to-develop-public-blockchain-network" TargetMode="External"/><Relationship Id="rId21" Type="http://schemas.openxmlformats.org/officeDocument/2006/relationships/hyperlink" Target="https://northsearegion.eu/media/16677/logistics-in-ports-by-aalborg-university-denmark.pdf" TargetMode="External"/><Relationship Id="rId34" Type="http://schemas.openxmlformats.org/officeDocument/2006/relationships/hyperlink" Target="https://ec.europa.eu/digital-building-blocks/wikis/display/EBSI/EBSI+Demo+Day" TargetMode="External"/><Relationship Id="rId42" Type="http://schemas.microsoft.com/office/2019/04/relationships/namedSheetView" Target="../namedSheetViews/namedSheetView1.xml"/><Relationship Id="rId7" Type="http://schemas.openxmlformats.org/officeDocument/2006/relationships/hyperlink" Target="https://energieknip.nl/en/" TargetMode="External"/><Relationship Id="rId2" Type="http://schemas.openxmlformats.org/officeDocument/2006/relationships/hyperlink" Target="https://dutchblockchaincoalition.org/en/use-cases-2/onderwijs-certificaten-en-diplomas-3-2-2" TargetMode="External"/><Relationship Id="rId16" Type="http://schemas.openxmlformats.org/officeDocument/2006/relationships/hyperlink" Target="https://northsearegion.eu/bling/use-cases/use-case-6-city-of-roeselare-howest/" TargetMode="External"/><Relationship Id="rId20" Type="http://schemas.openxmlformats.org/officeDocument/2006/relationships/hyperlink" Target="https://northsearegion.eu/media/16677/logistics-in-ports-by-aalborg-university-denmark.pdf" TargetMode="External"/><Relationship Id="rId29" Type="http://schemas.openxmlformats.org/officeDocument/2006/relationships/hyperlink" Target="https://www.aoc.cat/es/blog/2022/aoc-pilot-identitat-digital-comissio-europea/" TargetMode="External"/><Relationship Id="rId41" Type="http://schemas.openxmlformats.org/officeDocument/2006/relationships/hyperlink" Target="https://dadesobertes.valls.cat/" TargetMode="External"/><Relationship Id="rId1" Type="http://schemas.openxmlformats.org/officeDocument/2006/relationships/hyperlink" Target="https://dutchblockchaincoalition.org/en/use-cases-2/onderwijs-certificaten-en-diplomas-4" TargetMode="External"/><Relationship Id="rId6" Type="http://schemas.openxmlformats.org/officeDocument/2006/relationships/hyperlink" Target="https://energieknip.nl/en/" TargetMode="External"/><Relationship Id="rId11" Type="http://schemas.openxmlformats.org/officeDocument/2006/relationships/hyperlink" Target="https://www.volkskrant.nl/nieuws-achtergrond/gun-de-schuldenaar-even-vrijaf-van-facturen-en-boetes-zeggen-schuldhulpverleners~b4921071/?referrer=https%3A%2F%2Fes.search.yahoo.com%2F" TargetMode="External"/><Relationship Id="rId24" Type="http://schemas.openxmlformats.org/officeDocument/2006/relationships/hyperlink" Target="https://once-identity.de/" TargetMode="External"/><Relationship Id="rId32" Type="http://schemas.openxmlformats.org/officeDocument/2006/relationships/hyperlink" Target="https://walt.id/case-studies/tampere-ktu" TargetMode="External"/><Relationship Id="rId37" Type="http://schemas.openxmlformats.org/officeDocument/2006/relationships/hyperlink" Target="https://digital-luxembourg.public.lu/initiatives/infrachain" TargetMode="External"/><Relationship Id="rId40" Type="http://schemas.openxmlformats.org/officeDocument/2006/relationships/hyperlink" Target="https://www.europapress.es/aragon/noticia-aragon-pionera-apostar-tecnologia-blockchain-integrandose-asociacion-alastria-20180917130921.html" TargetMode="External"/><Relationship Id="rId5" Type="http://schemas.openxmlformats.org/officeDocument/2006/relationships/hyperlink" Target="https://www.bcdiploma.com/en/blog/digital-credentials-press-release-university-of-lille-project-2021-06-02" TargetMode="External"/><Relationship Id="rId15" Type="http://schemas.openxmlformats.org/officeDocument/2006/relationships/hyperlink" Target="https://northsearegion.eu/media/16529/pilot-story-oldenburg.pdf" TargetMode="External"/><Relationship Id="rId23" Type="http://schemas.openxmlformats.org/officeDocument/2006/relationships/hyperlink" Target="https://token-project.eu/use-cases/" TargetMode="External"/><Relationship Id="rId28" Type="http://schemas.openxmlformats.org/officeDocument/2006/relationships/hyperlink" Target="https://www.aoc.cat/es/blog/2022/aoc-pilot-identitat-digital-comissio-europea/" TargetMode="External"/><Relationship Id="rId36" Type="http://schemas.openxmlformats.org/officeDocument/2006/relationships/hyperlink" Target="http://www.bamf.de/DE/DasBAMF/BAMFdigital/Blockchain/blockchain-node.html" TargetMode="External"/><Relationship Id="rId10" Type="http://schemas.openxmlformats.org/officeDocument/2006/relationships/hyperlink" Target="https://www.volkskrant.nl/nieuws-achtergrond/gun-de-schuldenaar-even-vrijaf-van-facturen-en-boetes-zeggen-schuldhulpverleners~b4921071/?referrer=https%3A%2F%2Fes.search.yahoo.com%2F" TargetMode="External"/><Relationship Id="rId19" Type="http://schemas.openxmlformats.org/officeDocument/2006/relationships/hyperlink" Target="https://www.nieuwsblad.be/cnt/dmf20210607_94925367" TargetMode="External"/><Relationship Id="rId31" Type="http://schemas.openxmlformats.org/officeDocument/2006/relationships/hyperlink" Target="https://ec.europa.eu/digital-building-blocks/wikis/display/EBSI/EBSI+Demo+Day" TargetMode="External"/><Relationship Id="rId4" Type="http://schemas.openxmlformats.org/officeDocument/2006/relationships/hyperlink" Target="https://www.bcdiploma.com/en/blog/digital-credentials-press-release-university-of-lille-project-2021-06-02" TargetMode="External"/><Relationship Id="rId9" Type="http://schemas.openxmlformats.org/officeDocument/2006/relationships/hyperlink" Target="https://token-project.eu/use-cases/" TargetMode="External"/><Relationship Id="rId14" Type="http://schemas.openxmlformats.org/officeDocument/2006/relationships/hyperlink" Target="https://northsearegion.eu/media/16529/pilot-story-oldenburg.pdf" TargetMode="External"/><Relationship Id="rId22" Type="http://schemas.openxmlformats.org/officeDocument/2006/relationships/hyperlink" Target="https://token-project.eu/use-cases/" TargetMode="External"/><Relationship Id="rId27" Type="http://schemas.openxmlformats.org/officeDocument/2006/relationships/hyperlink" Target="https://gataca.io/use-cases/education" TargetMode="External"/><Relationship Id="rId30" Type="http://schemas.openxmlformats.org/officeDocument/2006/relationships/hyperlink" Target="https://ec.europa.eu/digital-building-blocks/wikis/display/EBSI/EBSI+Demo+Day" TargetMode="External"/><Relationship Id="rId35" Type="http://schemas.openxmlformats.org/officeDocument/2006/relationships/hyperlink" Target="https://ec.europa.eu/digital-building-blocks/wikis/display/EBSI/EBSI+Demo+Day" TargetMode="External"/><Relationship Id="rId8" Type="http://schemas.openxmlformats.org/officeDocument/2006/relationships/hyperlink" Target="https://token-project.eu/use-cases/" TargetMode="External"/><Relationship Id="rId3" Type="http://schemas.openxmlformats.org/officeDocument/2006/relationships/hyperlink" Target="http://chromaway.com/solutions" TargetMode="External"/><Relationship Id="rId12" Type="http://schemas.openxmlformats.org/officeDocument/2006/relationships/hyperlink" Target="https://northsearegion.eu/media/16508/pilot-story-blockchainlab-drenthe-3.pdf" TargetMode="External"/><Relationship Id="rId17" Type="http://schemas.openxmlformats.org/officeDocument/2006/relationships/hyperlink" Target="https://northsearegion.eu/bling/use-cases/use-case-6-city-of-roeselare-howest/" TargetMode="External"/><Relationship Id="rId25" Type="http://schemas.openxmlformats.org/officeDocument/2006/relationships/hyperlink" Target="https://once-identity.de/" TargetMode="External"/><Relationship Id="rId33" Type="http://schemas.openxmlformats.org/officeDocument/2006/relationships/hyperlink" Target="https://walt.id/case-studies/tampere-ktu" TargetMode="External"/><Relationship Id="rId38" Type="http://schemas.openxmlformats.org/officeDocument/2006/relationships/hyperlink" Target="https://media.wix.com/ugd/df1122_3de6de424d3b4f618af9e768e12d0ca0.pdf" TargetMode="Externa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8.xml"/><Relationship Id="rId13" Type="http://schemas.openxmlformats.org/officeDocument/2006/relationships/pivotTable" Target="../pivotTables/pivotTable33.xml"/><Relationship Id="rId18" Type="http://schemas.openxmlformats.org/officeDocument/2006/relationships/pivotTable" Target="../pivotTables/pivotTable38.xml"/><Relationship Id="rId3" Type="http://schemas.openxmlformats.org/officeDocument/2006/relationships/pivotTable" Target="../pivotTables/pivotTable23.xml"/><Relationship Id="rId21" Type="http://schemas.openxmlformats.org/officeDocument/2006/relationships/drawing" Target="../drawings/drawing2.xml"/><Relationship Id="rId7" Type="http://schemas.openxmlformats.org/officeDocument/2006/relationships/pivotTable" Target="../pivotTables/pivotTable27.xml"/><Relationship Id="rId12" Type="http://schemas.openxmlformats.org/officeDocument/2006/relationships/pivotTable" Target="../pivotTables/pivotTable32.xml"/><Relationship Id="rId17" Type="http://schemas.openxmlformats.org/officeDocument/2006/relationships/pivotTable" Target="../pivotTables/pivotTable37.xml"/><Relationship Id="rId2" Type="http://schemas.openxmlformats.org/officeDocument/2006/relationships/pivotTable" Target="../pivotTables/pivotTable22.xml"/><Relationship Id="rId16" Type="http://schemas.openxmlformats.org/officeDocument/2006/relationships/pivotTable" Target="../pivotTables/pivotTable36.xml"/><Relationship Id="rId20" Type="http://schemas.openxmlformats.org/officeDocument/2006/relationships/hyperlink" Target="https://www.europarl.europa.eu/RegData/etudes/BRIE/2021/698792/EPRS_BRI(2021)698792_EN.pdf" TargetMode="Externa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pivotTable" Target="../pivotTables/pivotTable31.xml"/><Relationship Id="rId5" Type="http://schemas.openxmlformats.org/officeDocument/2006/relationships/pivotTable" Target="../pivotTables/pivotTable25.xml"/><Relationship Id="rId15" Type="http://schemas.openxmlformats.org/officeDocument/2006/relationships/pivotTable" Target="../pivotTables/pivotTable35.xml"/><Relationship Id="rId10" Type="http://schemas.openxmlformats.org/officeDocument/2006/relationships/pivotTable" Target="../pivotTables/pivotTable30.xml"/><Relationship Id="rId19" Type="http://schemas.openxmlformats.org/officeDocument/2006/relationships/hyperlink" Target="https://eur-lex.europa.eu/resource.html?uri=cellar:e0649735-a372-11eb-9585-01aa75ed71a1.0001.02/DOC_2&amp;format=PDF" TargetMode="External"/><Relationship Id="rId4" Type="http://schemas.openxmlformats.org/officeDocument/2006/relationships/pivotTable" Target="../pivotTables/pivotTable24.xml"/><Relationship Id="rId9" Type="http://schemas.openxmlformats.org/officeDocument/2006/relationships/pivotTable" Target="../pivotTables/pivotTable29.xml"/><Relationship Id="rId14" Type="http://schemas.openxmlformats.org/officeDocument/2006/relationships/pivotTable" Target="../pivotTables/pivotTable34.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sciencedirect.com/science/article/pii/S0740624X1730196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68"/>
  <sheetViews>
    <sheetView tabSelected="1" workbookViewId="0">
      <pane xSplit="8" topLeftCell="I1" activePane="topRight" state="frozen"/>
      <selection pane="topRight" activeCell="J172" sqref="J172"/>
    </sheetView>
  </sheetViews>
  <sheetFormatPr defaultRowHeight="15" x14ac:dyDescent="0.25"/>
  <cols>
    <col min="2" max="2" width="10" customWidth="1"/>
    <col min="3" max="3" width="13.42578125" customWidth="1"/>
    <col min="4" max="4" width="29.140625" customWidth="1"/>
    <col min="5" max="5" width="17.28515625" customWidth="1"/>
    <col min="6" max="6" width="33.140625" customWidth="1"/>
    <col min="7" max="7" width="13.42578125" customWidth="1"/>
    <col min="8" max="8" width="16.85546875" customWidth="1"/>
    <col min="9" max="9" width="17.7109375" customWidth="1"/>
    <col min="10" max="10" width="21.5703125" customWidth="1"/>
    <col min="11" max="11" width="18" customWidth="1"/>
    <col min="12" max="12" width="20.140625" customWidth="1"/>
    <col min="13" max="13" width="16.5703125" customWidth="1"/>
    <col min="14" max="14" width="13.85546875" customWidth="1"/>
    <col min="15" max="15" width="8.7109375" customWidth="1"/>
    <col min="17" max="17" width="21.42578125" customWidth="1"/>
    <col min="18" max="18" width="26.5703125" customWidth="1"/>
    <col min="19" max="19" width="19.42578125" customWidth="1"/>
    <col min="20" max="20" width="14.7109375" customWidth="1"/>
    <col min="21" max="21" width="15.28515625" customWidth="1"/>
    <col min="22" max="22" width="11.42578125" customWidth="1"/>
    <col min="23" max="23" width="14.5703125" customWidth="1"/>
    <col min="24" max="24" width="13.140625" customWidth="1"/>
    <col min="25" max="29" width="5.7109375" customWidth="1"/>
    <col min="31" max="31" width="9.140625" bestFit="1" customWidth="1"/>
    <col min="32" max="38" width="5.7109375" customWidth="1"/>
    <col min="39" max="39" width="14.42578125" customWidth="1"/>
    <col min="40" max="42" width="5.7109375" customWidth="1"/>
    <col min="43" max="43" width="19.140625" customWidth="1"/>
  </cols>
  <sheetData>
    <row r="1" spans="1:43" ht="96.75" customHeight="1" x14ac:dyDescent="0.25">
      <c r="A1" s="291" t="s">
        <v>2451</v>
      </c>
      <c r="B1" s="291" t="s">
        <v>0</v>
      </c>
      <c r="C1" s="292" t="s">
        <v>1</v>
      </c>
      <c r="D1" s="293" t="s">
        <v>2</v>
      </c>
      <c r="E1" s="294" t="s">
        <v>3</v>
      </c>
      <c r="F1" s="292" t="s">
        <v>5</v>
      </c>
      <c r="G1" s="292" t="s">
        <v>6</v>
      </c>
      <c r="H1" s="292" t="s">
        <v>7</v>
      </c>
      <c r="I1" s="292" t="s">
        <v>8</v>
      </c>
      <c r="J1" s="292" t="s">
        <v>9</v>
      </c>
      <c r="K1" s="292" t="s">
        <v>10</v>
      </c>
      <c r="L1" s="292" t="s">
        <v>11</v>
      </c>
      <c r="M1" s="292" t="s">
        <v>12</v>
      </c>
      <c r="N1" s="292" t="s">
        <v>13</v>
      </c>
      <c r="O1" s="295" t="s">
        <v>14</v>
      </c>
      <c r="P1" s="292" t="s">
        <v>15</v>
      </c>
      <c r="Q1" s="292" t="s">
        <v>23</v>
      </c>
      <c r="R1" s="292" t="s">
        <v>24</v>
      </c>
      <c r="S1" s="292" t="s">
        <v>25</v>
      </c>
      <c r="T1" s="292" t="s">
        <v>26</v>
      </c>
      <c r="U1" s="292" t="s">
        <v>27</v>
      </c>
      <c r="V1" s="292" t="s">
        <v>28</v>
      </c>
      <c r="W1" s="292" t="s">
        <v>29</v>
      </c>
      <c r="X1" s="296" t="s">
        <v>34</v>
      </c>
      <c r="Y1" s="160" t="s">
        <v>35</v>
      </c>
      <c r="Z1" s="161" t="s">
        <v>36</v>
      </c>
      <c r="AA1" s="161" t="s">
        <v>37</v>
      </c>
      <c r="AB1" s="161" t="s">
        <v>38</v>
      </c>
      <c r="AC1" s="161" t="s">
        <v>39</v>
      </c>
      <c r="AD1" s="296" t="s">
        <v>40</v>
      </c>
      <c r="AE1" s="297" t="s">
        <v>41</v>
      </c>
      <c r="AF1" s="160" t="s">
        <v>42</v>
      </c>
      <c r="AG1" s="161" t="s">
        <v>43</v>
      </c>
      <c r="AH1" s="161" t="s">
        <v>44</v>
      </c>
      <c r="AI1" s="161" t="s">
        <v>45</v>
      </c>
      <c r="AJ1" s="161" t="s">
        <v>46</v>
      </c>
      <c r="AK1" s="161" t="s">
        <v>47</v>
      </c>
      <c r="AL1" s="161" t="s">
        <v>48</v>
      </c>
      <c r="AM1" s="297" t="s">
        <v>49</v>
      </c>
      <c r="AN1" s="161" t="s">
        <v>50</v>
      </c>
      <c r="AO1" s="161" t="s">
        <v>51</v>
      </c>
      <c r="AP1" s="161" t="s">
        <v>52</v>
      </c>
      <c r="AQ1" s="180" t="s">
        <v>53</v>
      </c>
    </row>
    <row r="2" spans="1:43" ht="30" customHeight="1" x14ac:dyDescent="0.25">
      <c r="A2" s="103">
        <v>1</v>
      </c>
      <c r="B2" s="103">
        <v>889</v>
      </c>
      <c r="C2" s="247" t="s">
        <v>1119</v>
      </c>
      <c r="D2" s="246" t="s">
        <v>1120</v>
      </c>
      <c r="E2" s="298" t="s">
        <v>1121</v>
      </c>
      <c r="F2" s="241" t="s">
        <v>1122</v>
      </c>
      <c r="G2" s="247" t="s">
        <v>118</v>
      </c>
      <c r="H2" s="247" t="s">
        <v>235</v>
      </c>
      <c r="I2" s="247" t="s">
        <v>236</v>
      </c>
      <c r="J2" s="241" t="s">
        <v>1123</v>
      </c>
      <c r="K2" s="247" t="s">
        <v>122</v>
      </c>
      <c r="L2" s="247" t="s">
        <v>94</v>
      </c>
      <c r="M2" s="247" t="s">
        <v>107</v>
      </c>
      <c r="N2" s="247" t="s">
        <v>156</v>
      </c>
      <c r="O2" s="118">
        <v>2021</v>
      </c>
      <c r="P2" s="103"/>
      <c r="Q2" s="247" t="s">
        <v>184</v>
      </c>
      <c r="R2" s="250" t="s">
        <v>1124</v>
      </c>
      <c r="S2" s="247" t="s">
        <v>1125</v>
      </c>
      <c r="T2" s="247" t="s">
        <v>133</v>
      </c>
      <c r="U2" s="247" t="s">
        <v>133</v>
      </c>
      <c r="V2" s="247" t="s">
        <v>133</v>
      </c>
      <c r="W2" s="247" t="s">
        <v>87</v>
      </c>
      <c r="X2" s="299" t="str">
        <f t="shared" ref="X2:X33" si="0">IF(Y2="x",$X$1,IF(Z2="x",$X$1,IF(AA2="x",$X$1,IF(AB2="x",$X$1,IF(AC2="x",$X$1)))))</f>
        <v>Improved Public Service</v>
      </c>
      <c r="Y2" s="103"/>
      <c r="Z2" s="103" t="s">
        <v>90</v>
      </c>
      <c r="AA2" s="103" t="s">
        <v>90</v>
      </c>
      <c r="AB2" s="103"/>
      <c r="AC2" s="103" t="s">
        <v>90</v>
      </c>
      <c r="AD2" s="300" t="str">
        <f t="shared" ref="AD2:AD33" si="1">IF(AE2=$AE$1,"Improved Administration Efficency",IF(AM2=$AM$1,"Open Government Capabilities"))</f>
        <v>Open Government Capabilities</v>
      </c>
      <c r="AE2" s="301" t="b">
        <f t="shared" ref="AE2:AE33" si="2">IF(AF2="x",$AE$1,IF(AG2="x",$AE$1,IF(AH2="x",$AE$1,IF(AI2="x",$AE$1,IF(AJ2="x",$AE$1,IF(AK2="x",$AE$1,IF(AK2="x",$AE$1,IF(AL2="x",$AE$1))))))))</f>
        <v>0</v>
      </c>
      <c r="AF2" s="103"/>
      <c r="AG2" s="103"/>
      <c r="AH2" s="103"/>
      <c r="AI2" s="103"/>
      <c r="AJ2" s="103"/>
      <c r="AK2" s="103"/>
      <c r="AL2" s="103"/>
      <c r="AM2" s="302" t="str">
        <f t="shared" ref="AM2:AM33" si="3">IF(AN2="x",$AM$1,IF(AO2="x",$AM$1,IF(AP2="x",$AM$1)))</f>
        <v>Open government capabilities</v>
      </c>
      <c r="AN2" s="103" t="s">
        <v>1126</v>
      </c>
      <c r="AO2" s="103"/>
      <c r="AP2" s="103"/>
      <c r="AQ2" s="303" t="s">
        <v>1127</v>
      </c>
    </row>
    <row r="3" spans="1:43" ht="30" customHeight="1" x14ac:dyDescent="0.25">
      <c r="A3" s="103">
        <v>2</v>
      </c>
      <c r="B3" s="103">
        <v>10001</v>
      </c>
      <c r="C3" s="103" t="s">
        <v>1161</v>
      </c>
      <c r="D3" s="120" t="s">
        <v>1162</v>
      </c>
      <c r="E3" s="304" t="s">
        <v>1163</v>
      </c>
      <c r="F3" s="305" t="s">
        <v>1164</v>
      </c>
      <c r="G3" s="103" t="s">
        <v>135</v>
      </c>
      <c r="H3" s="109" t="s">
        <v>235</v>
      </c>
      <c r="I3" s="305" t="s">
        <v>236</v>
      </c>
      <c r="J3" s="103" t="s">
        <v>1095</v>
      </c>
      <c r="K3" s="103" t="s">
        <v>1146</v>
      </c>
      <c r="L3" s="103" t="s">
        <v>73</v>
      </c>
      <c r="M3" s="103" t="s">
        <v>164</v>
      </c>
      <c r="N3" s="103" t="s">
        <v>96</v>
      </c>
      <c r="O3" s="103">
        <v>2019</v>
      </c>
      <c r="P3" s="103"/>
      <c r="Q3" s="107" t="s">
        <v>84</v>
      </c>
      <c r="R3" s="148" t="s">
        <v>1165</v>
      </c>
      <c r="S3" s="107" t="s">
        <v>1125</v>
      </c>
      <c r="T3" s="107" t="s">
        <v>133</v>
      </c>
      <c r="U3" s="107" t="s">
        <v>133</v>
      </c>
      <c r="V3" s="107" t="s">
        <v>172</v>
      </c>
      <c r="W3" s="107" t="s">
        <v>87</v>
      </c>
      <c r="X3" s="299" t="str">
        <f t="shared" si="0"/>
        <v>Improved Public Service</v>
      </c>
      <c r="Y3" s="103"/>
      <c r="Z3" s="103" t="s">
        <v>90</v>
      </c>
      <c r="AA3" s="103"/>
      <c r="AB3" s="103" t="s">
        <v>90</v>
      </c>
      <c r="AC3" s="103"/>
      <c r="AD3" s="300" t="str">
        <f t="shared" si="1"/>
        <v>Open Government Capabilities</v>
      </c>
      <c r="AE3" s="301" t="b">
        <f t="shared" si="2"/>
        <v>0</v>
      </c>
      <c r="AF3" s="103"/>
      <c r="AG3" s="103"/>
      <c r="AH3" s="103"/>
      <c r="AI3" s="103"/>
      <c r="AJ3" s="103"/>
      <c r="AK3" s="103"/>
      <c r="AL3" s="103"/>
      <c r="AM3" s="302" t="str">
        <f t="shared" si="3"/>
        <v>Open government capabilities</v>
      </c>
      <c r="AN3" s="103" t="s">
        <v>90</v>
      </c>
      <c r="AO3" s="103"/>
      <c r="AP3" s="103"/>
      <c r="AQ3" s="103" t="s">
        <v>1166</v>
      </c>
    </row>
    <row r="4" spans="1:43" ht="30" customHeight="1" x14ac:dyDescent="0.25">
      <c r="A4" s="103">
        <v>3</v>
      </c>
      <c r="B4" s="103">
        <v>10002</v>
      </c>
      <c r="C4" s="103" t="s">
        <v>1167</v>
      </c>
      <c r="D4" s="120" t="s">
        <v>1168</v>
      </c>
      <c r="E4" s="306" t="s">
        <v>1169</v>
      </c>
      <c r="F4" s="305" t="s">
        <v>1170</v>
      </c>
      <c r="G4" s="103" t="s">
        <v>135</v>
      </c>
      <c r="H4" s="109" t="s">
        <v>235</v>
      </c>
      <c r="I4" s="305" t="s">
        <v>236</v>
      </c>
      <c r="J4" s="103" t="s">
        <v>1095</v>
      </c>
      <c r="K4" s="103" t="s">
        <v>1146</v>
      </c>
      <c r="L4" s="103" t="s">
        <v>138</v>
      </c>
      <c r="M4" s="103" t="s">
        <v>139</v>
      </c>
      <c r="N4" s="103" t="s">
        <v>170</v>
      </c>
      <c r="O4" s="103">
        <v>2019</v>
      </c>
      <c r="P4" s="103"/>
      <c r="Q4" s="107" t="s">
        <v>84</v>
      </c>
      <c r="R4" s="148" t="s">
        <v>1171</v>
      </c>
      <c r="S4" s="107" t="s">
        <v>1125</v>
      </c>
      <c r="T4" s="107" t="s">
        <v>133</v>
      </c>
      <c r="U4" s="107" t="s">
        <v>133</v>
      </c>
      <c r="V4" s="107" t="s">
        <v>172</v>
      </c>
      <c r="W4" s="107" t="s">
        <v>87</v>
      </c>
      <c r="X4" s="299" t="str">
        <f t="shared" si="0"/>
        <v>Improved Public Service</v>
      </c>
      <c r="Y4" s="103"/>
      <c r="Z4" s="103"/>
      <c r="AA4" s="103"/>
      <c r="AB4" s="103" t="s">
        <v>1126</v>
      </c>
      <c r="AC4" s="103"/>
      <c r="AD4" s="300" t="str">
        <f t="shared" si="1"/>
        <v>Open Government Capabilities</v>
      </c>
      <c r="AE4" s="301" t="b">
        <f t="shared" si="2"/>
        <v>0</v>
      </c>
      <c r="AF4" s="103"/>
      <c r="AG4" s="103"/>
      <c r="AH4" s="103"/>
      <c r="AI4" s="103"/>
      <c r="AJ4" s="103"/>
      <c r="AK4" s="103"/>
      <c r="AL4" s="103"/>
      <c r="AM4" s="302" t="str">
        <f t="shared" si="3"/>
        <v>Open government capabilities</v>
      </c>
      <c r="AN4" s="103" t="s">
        <v>90</v>
      </c>
      <c r="AO4" s="103"/>
      <c r="AP4" s="103"/>
      <c r="AQ4" s="103" t="s">
        <v>1166</v>
      </c>
    </row>
    <row r="5" spans="1:43" ht="30" customHeight="1" x14ac:dyDescent="0.25">
      <c r="A5" s="103">
        <v>4</v>
      </c>
      <c r="B5" s="103">
        <v>19001</v>
      </c>
      <c r="C5" s="142" t="s">
        <v>1173</v>
      </c>
      <c r="D5" s="241" t="s">
        <v>1174</v>
      </c>
      <c r="E5" s="298" t="s">
        <v>1175</v>
      </c>
      <c r="F5" s="307" t="s">
        <v>1176</v>
      </c>
      <c r="G5" s="142" t="s">
        <v>68</v>
      </c>
      <c r="H5" s="142" t="s">
        <v>235</v>
      </c>
      <c r="I5" s="142" t="s">
        <v>236</v>
      </c>
      <c r="J5" s="307" t="s">
        <v>1177</v>
      </c>
      <c r="K5" s="142" t="s">
        <v>1146</v>
      </c>
      <c r="L5" s="142" t="s">
        <v>138</v>
      </c>
      <c r="M5" s="142" t="s">
        <v>139</v>
      </c>
      <c r="N5" s="142" t="s">
        <v>156</v>
      </c>
      <c r="O5" s="103">
        <v>2018</v>
      </c>
      <c r="P5" s="103">
        <v>2022</v>
      </c>
      <c r="Q5" s="142" t="s">
        <v>84</v>
      </c>
      <c r="R5" s="245" t="s">
        <v>1171</v>
      </c>
      <c r="S5" s="142" t="s">
        <v>1125</v>
      </c>
      <c r="T5" s="142" t="s">
        <v>133</v>
      </c>
      <c r="U5" s="142" t="s">
        <v>133</v>
      </c>
      <c r="V5" s="142" t="s">
        <v>133</v>
      </c>
      <c r="W5" s="142" t="s">
        <v>116</v>
      </c>
      <c r="X5" s="299" t="str">
        <f t="shared" si="0"/>
        <v>Improved Public Service</v>
      </c>
      <c r="Y5" s="103"/>
      <c r="Z5" s="103" t="s">
        <v>1126</v>
      </c>
      <c r="AA5" s="103" t="s">
        <v>1126</v>
      </c>
      <c r="AB5" s="103" t="s">
        <v>1126</v>
      </c>
      <c r="AC5" s="103" t="s">
        <v>1126</v>
      </c>
      <c r="AD5" s="300" t="str">
        <f t="shared" si="1"/>
        <v>Open Government Capabilities</v>
      </c>
      <c r="AE5" s="301" t="b">
        <f t="shared" si="2"/>
        <v>0</v>
      </c>
      <c r="AF5" s="103"/>
      <c r="AG5" s="103"/>
      <c r="AH5" s="103"/>
      <c r="AI5" s="103"/>
      <c r="AJ5" s="103"/>
      <c r="AK5" s="103"/>
      <c r="AL5" s="103"/>
      <c r="AM5" s="302" t="str">
        <f t="shared" si="3"/>
        <v>Open government capabilities</v>
      </c>
      <c r="AN5" s="103" t="s">
        <v>90</v>
      </c>
      <c r="AO5" s="103"/>
      <c r="AP5" s="103"/>
      <c r="AQ5" s="308" t="s">
        <v>1086</v>
      </c>
    </row>
    <row r="6" spans="1:43" ht="30" customHeight="1" x14ac:dyDescent="0.25">
      <c r="A6" s="103">
        <v>5</v>
      </c>
      <c r="B6" s="103">
        <v>19002</v>
      </c>
      <c r="C6" s="142" t="s">
        <v>1178</v>
      </c>
      <c r="D6" s="241" t="s">
        <v>1179</v>
      </c>
      <c r="E6" s="309" t="s">
        <v>1180</v>
      </c>
      <c r="F6" s="307" t="s">
        <v>1181</v>
      </c>
      <c r="G6" s="142" t="s">
        <v>118</v>
      </c>
      <c r="H6" s="142" t="s">
        <v>235</v>
      </c>
      <c r="I6" s="142" t="s">
        <v>236</v>
      </c>
      <c r="J6" s="307" t="s">
        <v>1177</v>
      </c>
      <c r="K6" s="142" t="s">
        <v>1146</v>
      </c>
      <c r="L6" s="142" t="s">
        <v>94</v>
      </c>
      <c r="M6" s="142" t="s">
        <v>107</v>
      </c>
      <c r="N6" s="142" t="s">
        <v>170</v>
      </c>
      <c r="O6" s="103">
        <v>2017</v>
      </c>
      <c r="P6" s="103">
        <v>2019</v>
      </c>
      <c r="Q6" s="142" t="s">
        <v>146</v>
      </c>
      <c r="R6" s="245" t="s">
        <v>1182</v>
      </c>
      <c r="S6" s="142" t="s">
        <v>1125</v>
      </c>
      <c r="T6" s="142" t="s">
        <v>172</v>
      </c>
      <c r="U6" s="142" t="s">
        <v>133</v>
      </c>
      <c r="V6" s="142" t="s">
        <v>133</v>
      </c>
      <c r="W6" s="142" t="s">
        <v>87</v>
      </c>
      <c r="X6" s="299" t="str">
        <f t="shared" si="0"/>
        <v>Improved Public Service</v>
      </c>
      <c r="Y6" s="103"/>
      <c r="Z6" s="103" t="s">
        <v>1126</v>
      </c>
      <c r="AA6" s="103" t="s">
        <v>1126</v>
      </c>
      <c r="AB6" s="103" t="s">
        <v>1126</v>
      </c>
      <c r="AC6" s="103" t="s">
        <v>1126</v>
      </c>
      <c r="AD6" s="300" t="str">
        <f t="shared" si="1"/>
        <v>Open Government Capabilities</v>
      </c>
      <c r="AE6" s="301" t="b">
        <f t="shared" si="2"/>
        <v>0</v>
      </c>
      <c r="AF6" s="103"/>
      <c r="AG6" s="103"/>
      <c r="AH6" s="103"/>
      <c r="AI6" s="103"/>
      <c r="AJ6" s="103"/>
      <c r="AK6" s="103"/>
      <c r="AL6" s="103"/>
      <c r="AM6" s="302" t="str">
        <f t="shared" si="3"/>
        <v>Open government capabilities</v>
      </c>
      <c r="AN6" s="103" t="s">
        <v>90</v>
      </c>
      <c r="AO6" s="103"/>
      <c r="AP6" s="103"/>
      <c r="AQ6" s="308" t="s">
        <v>1086</v>
      </c>
    </row>
    <row r="7" spans="1:43" ht="30" customHeight="1" x14ac:dyDescent="0.25">
      <c r="A7" s="103">
        <v>6</v>
      </c>
      <c r="B7" s="103">
        <v>40001</v>
      </c>
      <c r="C7" s="103" t="s">
        <v>1185</v>
      </c>
      <c r="D7" s="120" t="s">
        <v>1186</v>
      </c>
      <c r="E7" s="310" t="s">
        <v>1187</v>
      </c>
      <c r="F7" s="305" t="s">
        <v>1188</v>
      </c>
      <c r="G7" s="103" t="s">
        <v>68</v>
      </c>
      <c r="H7" s="109" t="s">
        <v>334</v>
      </c>
      <c r="I7" s="305" t="s">
        <v>335</v>
      </c>
      <c r="J7" s="103" t="s">
        <v>1189</v>
      </c>
      <c r="K7" s="103" t="s">
        <v>72</v>
      </c>
      <c r="L7" s="103" t="s">
        <v>288</v>
      </c>
      <c r="M7" s="103" t="s">
        <v>107</v>
      </c>
      <c r="N7" s="103" t="s">
        <v>170</v>
      </c>
      <c r="O7" s="103">
        <v>2017</v>
      </c>
      <c r="P7" s="103"/>
      <c r="Q7" s="107" t="s">
        <v>146</v>
      </c>
      <c r="R7" s="148" t="s">
        <v>1182</v>
      </c>
      <c r="S7" s="107" t="s">
        <v>1125</v>
      </c>
      <c r="T7" s="107" t="s">
        <v>133</v>
      </c>
      <c r="U7" s="107" t="s">
        <v>172</v>
      </c>
      <c r="V7" s="107" t="s">
        <v>172</v>
      </c>
      <c r="W7" s="107" t="s">
        <v>87</v>
      </c>
      <c r="X7" s="299" t="str">
        <f t="shared" si="0"/>
        <v>Improved Public Service</v>
      </c>
      <c r="Y7" s="103"/>
      <c r="Z7" s="103"/>
      <c r="AA7" s="103"/>
      <c r="AB7" s="103" t="s">
        <v>1126</v>
      </c>
      <c r="AC7" s="103" t="s">
        <v>1126</v>
      </c>
      <c r="AD7" s="300" t="str">
        <f t="shared" si="1"/>
        <v>Open Government Capabilities</v>
      </c>
      <c r="AE7" s="301" t="b">
        <f t="shared" si="2"/>
        <v>0</v>
      </c>
      <c r="AF7" s="103"/>
      <c r="AG7" s="103"/>
      <c r="AH7" s="103"/>
      <c r="AI7" s="103"/>
      <c r="AJ7" s="103"/>
      <c r="AK7" s="103"/>
      <c r="AL7" s="103"/>
      <c r="AM7" s="302" t="str">
        <f t="shared" si="3"/>
        <v>Open government capabilities</v>
      </c>
      <c r="AN7" s="103" t="s">
        <v>1126</v>
      </c>
      <c r="AO7" s="103"/>
      <c r="AP7" s="103"/>
      <c r="AQ7" s="103" t="s">
        <v>1190</v>
      </c>
    </row>
    <row r="8" spans="1:43" ht="30" customHeight="1" x14ac:dyDescent="0.25">
      <c r="A8" s="103">
        <v>7</v>
      </c>
      <c r="B8" s="103">
        <v>40002</v>
      </c>
      <c r="C8" s="103" t="s">
        <v>1191</v>
      </c>
      <c r="D8" s="120" t="s">
        <v>1192</v>
      </c>
      <c r="E8" s="304" t="s">
        <v>1193</v>
      </c>
      <c r="F8" s="305" t="s">
        <v>1194</v>
      </c>
      <c r="G8" s="103" t="s">
        <v>68</v>
      </c>
      <c r="H8" s="109" t="s">
        <v>319</v>
      </c>
      <c r="I8" s="305" t="s">
        <v>320</v>
      </c>
      <c r="J8" s="103" t="s">
        <v>1195</v>
      </c>
      <c r="K8" s="103" t="s">
        <v>72</v>
      </c>
      <c r="L8" s="103" t="s">
        <v>94</v>
      </c>
      <c r="M8" s="103" t="s">
        <v>107</v>
      </c>
      <c r="N8" s="103" t="s">
        <v>156</v>
      </c>
      <c r="O8" s="103">
        <v>2016</v>
      </c>
      <c r="P8" s="103"/>
      <c r="Q8" s="107" t="s">
        <v>146</v>
      </c>
      <c r="R8" s="148" t="s">
        <v>1196</v>
      </c>
      <c r="S8" s="107" t="s">
        <v>1125</v>
      </c>
      <c r="T8" s="107" t="s">
        <v>133</v>
      </c>
      <c r="U8" s="107" t="s">
        <v>133</v>
      </c>
      <c r="V8" s="107" t="s">
        <v>133</v>
      </c>
      <c r="W8" s="107" t="s">
        <v>87</v>
      </c>
      <c r="X8" s="299" t="str">
        <f t="shared" si="0"/>
        <v>Improved Public Service</v>
      </c>
      <c r="Y8" s="103"/>
      <c r="Z8" s="103" t="s">
        <v>1126</v>
      </c>
      <c r="AA8" s="103" t="s">
        <v>1126</v>
      </c>
      <c r="AB8" s="103" t="s">
        <v>1126</v>
      </c>
      <c r="AC8" s="103" t="s">
        <v>1126</v>
      </c>
      <c r="AD8" s="300" t="b">
        <f t="shared" si="1"/>
        <v>0</v>
      </c>
      <c r="AE8" s="301" t="b">
        <f t="shared" si="2"/>
        <v>0</v>
      </c>
      <c r="AF8" s="103"/>
      <c r="AG8" s="103"/>
      <c r="AH8" s="103"/>
      <c r="AI8" s="103"/>
      <c r="AJ8" s="103"/>
      <c r="AK8" s="103"/>
      <c r="AL8" s="103"/>
      <c r="AM8" s="302" t="b">
        <f t="shared" si="3"/>
        <v>0</v>
      </c>
      <c r="AN8" s="311"/>
      <c r="AO8" s="103"/>
      <c r="AP8" s="103"/>
      <c r="AQ8" s="103" t="s">
        <v>1190</v>
      </c>
    </row>
    <row r="9" spans="1:43" ht="30" customHeight="1" x14ac:dyDescent="0.25">
      <c r="A9" s="103">
        <v>8</v>
      </c>
      <c r="B9" s="103">
        <v>40003</v>
      </c>
      <c r="C9" s="103" t="s">
        <v>1197</v>
      </c>
      <c r="D9" s="120" t="s">
        <v>1198</v>
      </c>
      <c r="E9" s="312" t="s">
        <v>1199</v>
      </c>
      <c r="F9" s="305" t="s">
        <v>1200</v>
      </c>
      <c r="G9" s="103" t="s">
        <v>147</v>
      </c>
      <c r="H9" s="109" t="s">
        <v>454</v>
      </c>
      <c r="I9" s="305" t="s">
        <v>455</v>
      </c>
      <c r="J9" s="103" t="s">
        <v>1201</v>
      </c>
      <c r="K9" s="103" t="s">
        <v>137</v>
      </c>
      <c r="L9" s="103" t="s">
        <v>94</v>
      </c>
      <c r="M9" s="103" t="s">
        <v>107</v>
      </c>
      <c r="N9" s="103" t="s">
        <v>156</v>
      </c>
      <c r="O9" s="103">
        <v>2017</v>
      </c>
      <c r="P9" s="103"/>
      <c r="Q9" s="107" t="s">
        <v>84</v>
      </c>
      <c r="R9" s="148" t="s">
        <v>1202</v>
      </c>
      <c r="S9" s="107" t="s">
        <v>1125</v>
      </c>
      <c r="T9" s="107" t="s">
        <v>172</v>
      </c>
      <c r="U9" s="107" t="s">
        <v>133</v>
      </c>
      <c r="V9" s="107" t="s">
        <v>172</v>
      </c>
      <c r="W9" s="107" t="s">
        <v>87</v>
      </c>
      <c r="X9" s="299" t="str">
        <f t="shared" si="0"/>
        <v>Improved Public Service</v>
      </c>
      <c r="Y9" s="103"/>
      <c r="Z9" s="103" t="s">
        <v>1126</v>
      </c>
      <c r="AA9" s="103" t="s">
        <v>1126</v>
      </c>
      <c r="AB9" s="103"/>
      <c r="AC9" s="103"/>
      <c r="AD9" s="300" t="b">
        <f t="shared" si="1"/>
        <v>0</v>
      </c>
      <c r="AE9" s="301" t="b">
        <f t="shared" si="2"/>
        <v>0</v>
      </c>
      <c r="AF9" s="103"/>
      <c r="AG9" s="103"/>
      <c r="AH9" s="103"/>
      <c r="AI9" s="103"/>
      <c r="AJ9" s="103"/>
      <c r="AK9" s="103"/>
      <c r="AL9" s="103"/>
      <c r="AM9" s="302" t="b">
        <f t="shared" si="3"/>
        <v>0</v>
      </c>
      <c r="AN9" s="311"/>
      <c r="AO9" s="103"/>
      <c r="AP9" s="103"/>
      <c r="AQ9" s="103" t="s">
        <v>1203</v>
      </c>
    </row>
    <row r="10" spans="1:43" ht="30" customHeight="1" x14ac:dyDescent="0.25">
      <c r="A10" s="103">
        <v>9</v>
      </c>
      <c r="B10" s="103">
        <v>40004</v>
      </c>
      <c r="C10" s="103" t="s">
        <v>1204</v>
      </c>
      <c r="D10" s="120" t="s">
        <v>1205</v>
      </c>
      <c r="E10" s="304" t="s">
        <v>1206</v>
      </c>
      <c r="F10" s="305" t="s">
        <v>1207</v>
      </c>
      <c r="G10" s="103" t="s">
        <v>68</v>
      </c>
      <c r="H10" s="109" t="s">
        <v>332</v>
      </c>
      <c r="I10" s="305" t="s">
        <v>333</v>
      </c>
      <c r="J10" s="103" t="s">
        <v>1208</v>
      </c>
      <c r="K10" s="103" t="s">
        <v>496</v>
      </c>
      <c r="L10" s="103" t="s">
        <v>94</v>
      </c>
      <c r="M10" s="103" t="s">
        <v>107</v>
      </c>
      <c r="N10" s="103" t="s">
        <v>156</v>
      </c>
      <c r="O10" s="103">
        <v>2016</v>
      </c>
      <c r="P10" s="103"/>
      <c r="Q10" s="107" t="s">
        <v>109</v>
      </c>
      <c r="R10" s="148" t="s">
        <v>1209</v>
      </c>
      <c r="S10" s="107" t="s">
        <v>1125</v>
      </c>
      <c r="T10" s="107" t="s">
        <v>133</v>
      </c>
      <c r="U10" s="107" t="s">
        <v>172</v>
      </c>
      <c r="V10" s="107" t="s">
        <v>172</v>
      </c>
      <c r="W10" s="107" t="s">
        <v>111</v>
      </c>
      <c r="X10" s="299" t="b">
        <f t="shared" si="0"/>
        <v>0</v>
      </c>
      <c r="Y10" s="103"/>
      <c r="Z10" s="103"/>
      <c r="AA10" s="103"/>
      <c r="AB10" s="103"/>
      <c r="AC10" s="103"/>
      <c r="AD10" s="300" t="str">
        <f t="shared" si="1"/>
        <v>Improved Administration Efficency</v>
      </c>
      <c r="AE10" s="301" t="str">
        <f t="shared" si="2"/>
        <v>Improved Administrative Efficiency</v>
      </c>
      <c r="AF10" s="103" t="s">
        <v>1126</v>
      </c>
      <c r="AG10" s="103"/>
      <c r="AH10" s="103" t="s">
        <v>1126</v>
      </c>
      <c r="AI10" s="103" t="s">
        <v>1126</v>
      </c>
      <c r="AJ10" s="103" t="s">
        <v>1126</v>
      </c>
      <c r="AK10" s="103"/>
      <c r="AL10" s="103" t="s">
        <v>1126</v>
      </c>
      <c r="AM10" s="302" t="str">
        <f t="shared" si="3"/>
        <v>Open government capabilities</v>
      </c>
      <c r="AN10" s="103" t="s">
        <v>1126</v>
      </c>
      <c r="AO10" s="103"/>
      <c r="AP10" s="103"/>
      <c r="AQ10" s="103" t="s">
        <v>1190</v>
      </c>
    </row>
    <row r="11" spans="1:43" ht="30" customHeight="1" x14ac:dyDescent="0.25">
      <c r="A11" s="103">
        <v>10</v>
      </c>
      <c r="B11" s="103">
        <v>40005</v>
      </c>
      <c r="C11" s="103" t="s">
        <v>1210</v>
      </c>
      <c r="D11" s="120" t="s">
        <v>1211</v>
      </c>
      <c r="E11" s="312" t="s">
        <v>1212</v>
      </c>
      <c r="F11" s="305" t="s">
        <v>1213</v>
      </c>
      <c r="G11" s="103" t="s">
        <v>68</v>
      </c>
      <c r="H11" s="109" t="s">
        <v>256</v>
      </c>
      <c r="I11" s="305" t="s">
        <v>344</v>
      </c>
      <c r="J11" s="103" t="s">
        <v>1214</v>
      </c>
      <c r="K11" s="103" t="s">
        <v>72</v>
      </c>
      <c r="L11" s="103" t="s">
        <v>73</v>
      </c>
      <c r="M11" s="103" t="s">
        <v>214</v>
      </c>
      <c r="N11" s="103" t="s">
        <v>170</v>
      </c>
      <c r="O11" s="103">
        <v>2018</v>
      </c>
      <c r="P11" s="103"/>
      <c r="Q11" s="107" t="s">
        <v>84</v>
      </c>
      <c r="R11" s="148" t="s">
        <v>1165</v>
      </c>
      <c r="S11" s="107" t="s">
        <v>1125</v>
      </c>
      <c r="T11" s="107" t="s">
        <v>133</v>
      </c>
      <c r="U11" s="107" t="s">
        <v>133</v>
      </c>
      <c r="V11" s="107" t="s">
        <v>172</v>
      </c>
      <c r="W11" s="107" t="s">
        <v>87</v>
      </c>
      <c r="X11" s="299" t="str">
        <f t="shared" si="0"/>
        <v>Improved Public Service</v>
      </c>
      <c r="Y11" s="103"/>
      <c r="Z11" s="103" t="s">
        <v>1126</v>
      </c>
      <c r="AA11" s="103" t="s">
        <v>1126</v>
      </c>
      <c r="AB11" s="103" t="s">
        <v>1126</v>
      </c>
      <c r="AC11" s="103"/>
      <c r="AD11" s="300" t="b">
        <f t="shared" si="1"/>
        <v>0</v>
      </c>
      <c r="AE11" s="301" t="b">
        <f t="shared" si="2"/>
        <v>0</v>
      </c>
      <c r="AF11" s="103"/>
      <c r="AG11" s="103"/>
      <c r="AH11" s="103"/>
      <c r="AI11" s="103"/>
      <c r="AJ11" s="103"/>
      <c r="AK11" s="103"/>
      <c r="AL11" s="103"/>
      <c r="AM11" s="302" t="b">
        <f t="shared" si="3"/>
        <v>0</v>
      </c>
      <c r="AN11" s="311"/>
      <c r="AO11" s="103"/>
      <c r="AP11" s="103"/>
      <c r="AQ11" s="103" t="s">
        <v>1190</v>
      </c>
    </row>
    <row r="12" spans="1:43" ht="30" customHeight="1" x14ac:dyDescent="0.25">
      <c r="A12" s="103">
        <v>11</v>
      </c>
      <c r="B12" s="103">
        <v>40006</v>
      </c>
      <c r="C12" s="103" t="s">
        <v>1215</v>
      </c>
      <c r="D12" s="120" t="s">
        <v>1216</v>
      </c>
      <c r="E12" s="310" t="s">
        <v>1217</v>
      </c>
      <c r="F12" s="305" t="s">
        <v>1218</v>
      </c>
      <c r="G12" s="103" t="s">
        <v>147</v>
      </c>
      <c r="H12" s="109" t="s">
        <v>256</v>
      </c>
      <c r="I12" s="305" t="s">
        <v>344</v>
      </c>
      <c r="J12" s="103" t="s">
        <v>920</v>
      </c>
      <c r="K12" s="103" t="s">
        <v>137</v>
      </c>
      <c r="L12" s="103" t="s">
        <v>73</v>
      </c>
      <c r="M12" s="103" t="s">
        <v>204</v>
      </c>
      <c r="N12" s="103" t="s">
        <v>96</v>
      </c>
      <c r="O12" s="103">
        <v>2016</v>
      </c>
      <c r="P12" s="103"/>
      <c r="Q12" s="107" t="s">
        <v>84</v>
      </c>
      <c r="R12" s="148" t="s">
        <v>1165</v>
      </c>
      <c r="S12" s="107" t="s">
        <v>1125</v>
      </c>
      <c r="T12" s="107" t="s">
        <v>172</v>
      </c>
      <c r="U12" s="107" t="s">
        <v>133</v>
      </c>
      <c r="V12" s="107" t="s">
        <v>172</v>
      </c>
      <c r="W12" s="107" t="s">
        <v>87</v>
      </c>
      <c r="X12" s="299" t="str">
        <f t="shared" si="0"/>
        <v>Improved Public Service</v>
      </c>
      <c r="Y12" s="103"/>
      <c r="Z12" s="103" t="s">
        <v>1126</v>
      </c>
      <c r="AA12" s="103" t="s">
        <v>1126</v>
      </c>
      <c r="AB12" s="103" t="s">
        <v>1126</v>
      </c>
      <c r="AC12" s="103"/>
      <c r="AD12" s="300" t="b">
        <f t="shared" si="1"/>
        <v>0</v>
      </c>
      <c r="AE12" s="301" t="b">
        <f t="shared" si="2"/>
        <v>0</v>
      </c>
      <c r="AF12" s="103"/>
      <c r="AG12" s="103"/>
      <c r="AH12" s="103"/>
      <c r="AI12" s="103"/>
      <c r="AJ12" s="103"/>
      <c r="AK12" s="103"/>
      <c r="AL12" s="103"/>
      <c r="AM12" s="302" t="b">
        <f t="shared" si="3"/>
        <v>0</v>
      </c>
      <c r="AN12" s="311"/>
      <c r="AO12" s="103"/>
      <c r="AP12" s="103"/>
      <c r="AQ12" s="103" t="s">
        <v>1190</v>
      </c>
    </row>
    <row r="13" spans="1:43" ht="30" customHeight="1" x14ac:dyDescent="0.25">
      <c r="A13" s="103">
        <v>12</v>
      </c>
      <c r="B13" s="103">
        <v>50001</v>
      </c>
      <c r="C13" s="103" t="s">
        <v>1219</v>
      </c>
      <c r="D13" s="120" t="s">
        <v>1220</v>
      </c>
      <c r="E13" s="312" t="s">
        <v>1221</v>
      </c>
      <c r="F13" s="305" t="s">
        <v>1222</v>
      </c>
      <c r="G13" s="103" t="s">
        <v>147</v>
      </c>
      <c r="H13" s="109" t="s">
        <v>69</v>
      </c>
      <c r="I13" s="305" t="s">
        <v>70</v>
      </c>
      <c r="J13" s="103" t="s">
        <v>1223</v>
      </c>
      <c r="K13" s="103" t="s">
        <v>137</v>
      </c>
      <c r="L13" s="103" t="s">
        <v>94</v>
      </c>
      <c r="M13" s="103" t="s">
        <v>107</v>
      </c>
      <c r="N13" s="103" t="s">
        <v>96</v>
      </c>
      <c r="O13" s="103">
        <v>2017</v>
      </c>
      <c r="P13" s="103"/>
      <c r="Q13" s="107" t="s">
        <v>146</v>
      </c>
      <c r="R13" s="148" t="s">
        <v>1196</v>
      </c>
      <c r="S13" s="107" t="s">
        <v>1125</v>
      </c>
      <c r="T13" s="107" t="s">
        <v>133</v>
      </c>
      <c r="U13" s="107" t="s">
        <v>133</v>
      </c>
      <c r="V13" s="107" t="s">
        <v>172</v>
      </c>
      <c r="W13" s="107" t="s">
        <v>111</v>
      </c>
      <c r="X13" s="299" t="b">
        <f t="shared" si="0"/>
        <v>0</v>
      </c>
      <c r="Y13" s="103"/>
      <c r="Z13" s="103"/>
      <c r="AA13" s="103"/>
      <c r="AB13" s="103"/>
      <c r="AC13" s="103"/>
      <c r="AD13" s="300" t="str">
        <f t="shared" si="1"/>
        <v>Improved Administration Efficency</v>
      </c>
      <c r="AE13" s="301" t="str">
        <f t="shared" si="2"/>
        <v>Improved Administrative Efficiency</v>
      </c>
      <c r="AF13" s="103"/>
      <c r="AG13" s="103"/>
      <c r="AH13" s="103" t="s">
        <v>1126</v>
      </c>
      <c r="AI13" s="103" t="s">
        <v>1126</v>
      </c>
      <c r="AJ13" s="103"/>
      <c r="AK13" s="103" t="s">
        <v>1126</v>
      </c>
      <c r="AL13" s="103" t="s">
        <v>1126</v>
      </c>
      <c r="AM13" s="302" t="str">
        <f t="shared" si="3"/>
        <v>Open government capabilities</v>
      </c>
      <c r="AN13" s="103" t="s">
        <v>1126</v>
      </c>
      <c r="AO13" s="103"/>
      <c r="AP13" s="103"/>
      <c r="AQ13" s="103" t="s">
        <v>1224</v>
      </c>
    </row>
    <row r="14" spans="1:43" ht="30" customHeight="1" x14ac:dyDescent="0.25">
      <c r="A14" s="103">
        <v>13</v>
      </c>
      <c r="B14" s="103">
        <v>50002</v>
      </c>
      <c r="C14" s="103" t="s">
        <v>1225</v>
      </c>
      <c r="D14" s="120" t="s">
        <v>1226</v>
      </c>
      <c r="E14" s="312" t="s">
        <v>1227</v>
      </c>
      <c r="F14" s="305" t="s">
        <v>1228</v>
      </c>
      <c r="G14" s="103" t="s">
        <v>147</v>
      </c>
      <c r="H14" s="109" t="s">
        <v>69</v>
      </c>
      <c r="I14" s="305" t="s">
        <v>70</v>
      </c>
      <c r="J14" s="103" t="s">
        <v>1223</v>
      </c>
      <c r="K14" s="103" t="s">
        <v>137</v>
      </c>
      <c r="L14" s="103" t="s">
        <v>73</v>
      </c>
      <c r="M14" s="103" t="s">
        <v>204</v>
      </c>
      <c r="N14" s="103" t="s">
        <v>156</v>
      </c>
      <c r="O14" s="103">
        <v>2020</v>
      </c>
      <c r="P14" s="103"/>
      <c r="Q14" s="107" t="s">
        <v>84</v>
      </c>
      <c r="R14" s="148" t="s">
        <v>1165</v>
      </c>
      <c r="S14" s="107" t="s">
        <v>1125</v>
      </c>
      <c r="T14" s="107" t="s">
        <v>133</v>
      </c>
      <c r="U14" s="107" t="s">
        <v>133</v>
      </c>
      <c r="V14" s="107" t="s">
        <v>133</v>
      </c>
      <c r="W14" s="107" t="s">
        <v>87</v>
      </c>
      <c r="X14" s="299" t="str">
        <f t="shared" si="0"/>
        <v>Improved Public Service</v>
      </c>
      <c r="Y14" s="103"/>
      <c r="Z14" s="103" t="s">
        <v>1126</v>
      </c>
      <c r="AA14" s="103" t="s">
        <v>1126</v>
      </c>
      <c r="AB14" s="103" t="s">
        <v>1126</v>
      </c>
      <c r="AC14" s="103"/>
      <c r="AD14" s="300" t="b">
        <f t="shared" si="1"/>
        <v>0</v>
      </c>
      <c r="AE14" s="301" t="b">
        <f t="shared" si="2"/>
        <v>0</v>
      </c>
      <c r="AF14" s="103"/>
      <c r="AG14" s="103"/>
      <c r="AH14" s="103"/>
      <c r="AI14" s="103"/>
      <c r="AJ14" s="103"/>
      <c r="AK14" s="103"/>
      <c r="AL14" s="103"/>
      <c r="AM14" s="302" t="b">
        <f t="shared" si="3"/>
        <v>0</v>
      </c>
      <c r="AN14" s="311"/>
      <c r="AO14" s="103"/>
      <c r="AP14" s="103"/>
      <c r="AQ14" s="103" t="s">
        <v>1224</v>
      </c>
    </row>
    <row r="15" spans="1:43" ht="30" customHeight="1" x14ac:dyDescent="0.25">
      <c r="A15" s="103">
        <v>14</v>
      </c>
      <c r="B15" s="103">
        <v>50003</v>
      </c>
      <c r="C15" s="103" t="s">
        <v>1229</v>
      </c>
      <c r="D15" s="120" t="s">
        <v>1230</v>
      </c>
      <c r="E15" s="306" t="s">
        <v>1231</v>
      </c>
      <c r="F15" s="305" t="s">
        <v>1232</v>
      </c>
      <c r="G15" s="103" t="s">
        <v>68</v>
      </c>
      <c r="H15" s="109" t="s">
        <v>69</v>
      </c>
      <c r="I15" s="305" t="s">
        <v>70</v>
      </c>
      <c r="J15" s="103" t="s">
        <v>1233</v>
      </c>
      <c r="K15" s="103" t="s">
        <v>72</v>
      </c>
      <c r="L15" s="103" t="s">
        <v>138</v>
      </c>
      <c r="M15" s="103" t="s">
        <v>95</v>
      </c>
      <c r="N15" s="103" t="s">
        <v>156</v>
      </c>
      <c r="O15" s="103">
        <v>2018</v>
      </c>
      <c r="P15" s="103"/>
      <c r="Q15" s="107" t="s">
        <v>146</v>
      </c>
      <c r="R15" s="148" t="s">
        <v>1196</v>
      </c>
      <c r="S15" s="107" t="s">
        <v>1125</v>
      </c>
      <c r="T15" s="107" t="s">
        <v>133</v>
      </c>
      <c r="U15" s="107" t="s">
        <v>133</v>
      </c>
      <c r="V15" s="107" t="s">
        <v>133</v>
      </c>
      <c r="W15" s="107" t="s">
        <v>111</v>
      </c>
      <c r="X15" s="299" t="b">
        <f t="shared" si="0"/>
        <v>0</v>
      </c>
      <c r="Y15" s="103"/>
      <c r="Z15" s="103"/>
      <c r="AA15" s="103"/>
      <c r="AB15" s="103"/>
      <c r="AC15" s="103"/>
      <c r="AD15" s="300" t="str">
        <f t="shared" si="1"/>
        <v>Improved Administration Efficency</v>
      </c>
      <c r="AE15" s="301" t="str">
        <f t="shared" si="2"/>
        <v>Improved Administrative Efficiency</v>
      </c>
      <c r="AF15" s="103" t="s">
        <v>1126</v>
      </c>
      <c r="AG15" s="103"/>
      <c r="AH15" s="103" t="s">
        <v>1126</v>
      </c>
      <c r="AI15" s="103" t="s">
        <v>1126</v>
      </c>
      <c r="AJ15" s="103"/>
      <c r="AK15" s="103" t="s">
        <v>1126</v>
      </c>
      <c r="AL15" s="103" t="s">
        <v>1126</v>
      </c>
      <c r="AM15" s="302" t="str">
        <f t="shared" si="3"/>
        <v>Open government capabilities</v>
      </c>
      <c r="AN15" s="103" t="s">
        <v>1126</v>
      </c>
      <c r="AO15" s="103"/>
      <c r="AP15" s="103"/>
      <c r="AQ15" s="103" t="s">
        <v>1224</v>
      </c>
    </row>
    <row r="16" spans="1:43" ht="30" customHeight="1" x14ac:dyDescent="0.25">
      <c r="A16" s="103">
        <v>15</v>
      </c>
      <c r="B16" s="103">
        <v>50004</v>
      </c>
      <c r="C16" s="103" t="s">
        <v>1234</v>
      </c>
      <c r="D16" s="120" t="s">
        <v>1235</v>
      </c>
      <c r="E16" s="310" t="s">
        <v>1236</v>
      </c>
      <c r="F16" s="305" t="s">
        <v>1237</v>
      </c>
      <c r="G16" s="103" t="s">
        <v>68</v>
      </c>
      <c r="H16" s="109" t="s">
        <v>126</v>
      </c>
      <c r="I16" s="305" t="s">
        <v>127</v>
      </c>
      <c r="J16" s="103" t="s">
        <v>1238</v>
      </c>
      <c r="K16" s="103" t="s">
        <v>72</v>
      </c>
      <c r="L16" s="103" t="s">
        <v>94</v>
      </c>
      <c r="M16" s="103" t="s">
        <v>107</v>
      </c>
      <c r="N16" s="103" t="s">
        <v>156</v>
      </c>
      <c r="O16" s="103">
        <v>2018</v>
      </c>
      <c r="P16" s="103"/>
      <c r="Q16" s="107" t="s">
        <v>146</v>
      </c>
      <c r="R16" s="148" t="s">
        <v>1182</v>
      </c>
      <c r="S16" s="107" t="s">
        <v>1125</v>
      </c>
      <c r="T16" s="107" t="s">
        <v>133</v>
      </c>
      <c r="U16" s="107" t="s">
        <v>133</v>
      </c>
      <c r="V16" s="107" t="s">
        <v>172</v>
      </c>
      <c r="W16" s="107" t="s">
        <v>87</v>
      </c>
      <c r="X16" s="299" t="str">
        <f t="shared" si="0"/>
        <v>Improved Public Service</v>
      </c>
      <c r="Y16" s="103"/>
      <c r="Z16" s="103"/>
      <c r="AA16" s="103" t="s">
        <v>1126</v>
      </c>
      <c r="AB16" s="103" t="s">
        <v>1126</v>
      </c>
      <c r="AC16" s="103"/>
      <c r="AD16" s="300" t="b">
        <f t="shared" si="1"/>
        <v>0</v>
      </c>
      <c r="AE16" s="301" t="b">
        <f t="shared" si="2"/>
        <v>0</v>
      </c>
      <c r="AF16" s="103"/>
      <c r="AG16" s="103"/>
      <c r="AH16" s="103"/>
      <c r="AI16" s="103"/>
      <c r="AJ16" s="103"/>
      <c r="AK16" s="103"/>
      <c r="AL16" s="103"/>
      <c r="AM16" s="302" t="b">
        <f t="shared" si="3"/>
        <v>0</v>
      </c>
      <c r="AN16" s="311"/>
      <c r="AO16" s="103"/>
      <c r="AP16" s="103"/>
      <c r="AQ16" s="103" t="s">
        <v>1224</v>
      </c>
    </row>
    <row r="17" spans="1:43" ht="30" customHeight="1" x14ac:dyDescent="0.25">
      <c r="A17" s="103">
        <v>16</v>
      </c>
      <c r="B17" s="103">
        <v>50005</v>
      </c>
      <c r="C17" s="103" t="s">
        <v>1239</v>
      </c>
      <c r="D17" s="120" t="s">
        <v>1240</v>
      </c>
      <c r="E17" s="312" t="s">
        <v>1241</v>
      </c>
      <c r="F17" s="305" t="s">
        <v>1242</v>
      </c>
      <c r="G17" s="103" t="s">
        <v>147</v>
      </c>
      <c r="H17" s="109" t="s">
        <v>126</v>
      </c>
      <c r="I17" s="305" t="s">
        <v>127</v>
      </c>
      <c r="J17" s="103" t="s">
        <v>1243</v>
      </c>
      <c r="K17" s="103" t="s">
        <v>137</v>
      </c>
      <c r="L17" s="103" t="s">
        <v>73</v>
      </c>
      <c r="M17" s="103" t="s">
        <v>164</v>
      </c>
      <c r="N17" s="103" t="s">
        <v>96</v>
      </c>
      <c r="O17" s="103">
        <v>2018</v>
      </c>
      <c r="P17" s="103"/>
      <c r="Q17" s="107" t="s">
        <v>84</v>
      </c>
      <c r="R17" s="148" t="s">
        <v>1165</v>
      </c>
      <c r="S17" s="107" t="s">
        <v>1125</v>
      </c>
      <c r="T17" s="107" t="s">
        <v>172</v>
      </c>
      <c r="U17" s="107" t="s">
        <v>133</v>
      </c>
      <c r="V17" s="107" t="s">
        <v>133</v>
      </c>
      <c r="W17" s="107" t="s">
        <v>87</v>
      </c>
      <c r="X17" s="299" t="str">
        <f t="shared" si="0"/>
        <v>Improved Public Service</v>
      </c>
      <c r="Y17" s="103"/>
      <c r="Z17" s="103" t="s">
        <v>1126</v>
      </c>
      <c r="AA17" s="103" t="s">
        <v>1126</v>
      </c>
      <c r="AB17" s="103" t="s">
        <v>1126</v>
      </c>
      <c r="AC17" s="103" t="s">
        <v>1126</v>
      </c>
      <c r="AD17" s="300" t="b">
        <f t="shared" si="1"/>
        <v>0</v>
      </c>
      <c r="AE17" s="301" t="b">
        <f t="shared" si="2"/>
        <v>0</v>
      </c>
      <c r="AF17" s="103"/>
      <c r="AG17" s="103"/>
      <c r="AH17" s="103"/>
      <c r="AI17" s="103"/>
      <c r="AJ17" s="103"/>
      <c r="AK17" s="103"/>
      <c r="AL17" s="103"/>
      <c r="AM17" s="302" t="b">
        <f t="shared" si="3"/>
        <v>0</v>
      </c>
      <c r="AN17" s="311"/>
      <c r="AO17" s="103"/>
      <c r="AP17" s="103"/>
      <c r="AQ17" s="103" t="s">
        <v>1224</v>
      </c>
    </row>
    <row r="18" spans="1:43" ht="30" customHeight="1" x14ac:dyDescent="0.25">
      <c r="A18" s="103">
        <v>17</v>
      </c>
      <c r="B18" s="103">
        <v>50006</v>
      </c>
      <c r="C18" s="103" t="s">
        <v>1244</v>
      </c>
      <c r="D18" s="120" t="s">
        <v>1245</v>
      </c>
      <c r="E18" s="310" t="s">
        <v>1246</v>
      </c>
      <c r="F18" s="305" t="s">
        <v>1247</v>
      </c>
      <c r="G18" s="103" t="s">
        <v>147</v>
      </c>
      <c r="H18" s="109" t="s">
        <v>126</v>
      </c>
      <c r="I18" s="305" t="s">
        <v>127</v>
      </c>
      <c r="J18" s="103" t="s">
        <v>1248</v>
      </c>
      <c r="K18" s="103" t="s">
        <v>137</v>
      </c>
      <c r="L18" s="103" t="s">
        <v>288</v>
      </c>
      <c r="M18" s="103" t="s">
        <v>164</v>
      </c>
      <c r="N18" s="103" t="s">
        <v>96</v>
      </c>
      <c r="O18" s="103">
        <v>2018</v>
      </c>
      <c r="P18" s="103"/>
      <c r="Q18" s="107" t="s">
        <v>146</v>
      </c>
      <c r="R18" s="148" t="s">
        <v>1182</v>
      </c>
      <c r="S18" s="107" t="s">
        <v>1125</v>
      </c>
      <c r="T18" s="107" t="s">
        <v>133</v>
      </c>
      <c r="U18" s="107" t="s">
        <v>133</v>
      </c>
      <c r="V18" s="107" t="s">
        <v>133</v>
      </c>
      <c r="W18" s="107" t="s">
        <v>87</v>
      </c>
      <c r="X18" s="299" t="str">
        <f t="shared" si="0"/>
        <v>Improved Public Service</v>
      </c>
      <c r="Y18" s="103" t="s">
        <v>1126</v>
      </c>
      <c r="Z18" s="103" t="s">
        <v>1126</v>
      </c>
      <c r="AA18" s="103" t="s">
        <v>1126</v>
      </c>
      <c r="AB18" s="103"/>
      <c r="AC18" s="103" t="s">
        <v>1126</v>
      </c>
      <c r="AD18" s="300" t="b">
        <f t="shared" si="1"/>
        <v>0</v>
      </c>
      <c r="AE18" s="301" t="b">
        <f t="shared" si="2"/>
        <v>0</v>
      </c>
      <c r="AF18" s="103"/>
      <c r="AG18" s="103"/>
      <c r="AH18" s="103"/>
      <c r="AI18" s="103"/>
      <c r="AJ18" s="103"/>
      <c r="AK18" s="103"/>
      <c r="AL18" s="103"/>
      <c r="AM18" s="302" t="b">
        <f t="shared" si="3"/>
        <v>0</v>
      </c>
      <c r="AN18" s="311"/>
      <c r="AO18" s="103"/>
      <c r="AP18" s="103"/>
      <c r="AQ18" s="103" t="s">
        <v>1224</v>
      </c>
    </row>
    <row r="19" spans="1:43" ht="30" customHeight="1" x14ac:dyDescent="0.25">
      <c r="A19" s="103">
        <v>18</v>
      </c>
      <c r="B19" s="103">
        <v>50007</v>
      </c>
      <c r="C19" s="103" t="s">
        <v>1249</v>
      </c>
      <c r="D19" s="120" t="s">
        <v>1250</v>
      </c>
      <c r="E19" s="310" t="s">
        <v>1246</v>
      </c>
      <c r="F19" s="305" t="s">
        <v>1251</v>
      </c>
      <c r="G19" s="103" t="s">
        <v>147</v>
      </c>
      <c r="H19" s="109" t="s">
        <v>126</v>
      </c>
      <c r="I19" s="305" t="s">
        <v>127</v>
      </c>
      <c r="J19" s="103" t="s">
        <v>1248</v>
      </c>
      <c r="K19" s="103" t="s">
        <v>137</v>
      </c>
      <c r="L19" s="103" t="s">
        <v>94</v>
      </c>
      <c r="M19" s="103" t="s">
        <v>107</v>
      </c>
      <c r="N19" s="103" t="s">
        <v>96</v>
      </c>
      <c r="O19" s="103">
        <v>2018</v>
      </c>
      <c r="P19" s="103"/>
      <c r="Q19" s="107" t="s">
        <v>146</v>
      </c>
      <c r="R19" s="148" t="s">
        <v>1182</v>
      </c>
      <c r="S19" s="107" t="s">
        <v>1125</v>
      </c>
      <c r="T19" s="107" t="s">
        <v>133</v>
      </c>
      <c r="U19" s="107" t="s">
        <v>133</v>
      </c>
      <c r="V19" s="107" t="s">
        <v>172</v>
      </c>
      <c r="W19" s="107" t="s">
        <v>87</v>
      </c>
      <c r="X19" s="299" t="str">
        <f t="shared" si="0"/>
        <v>Improved Public Service</v>
      </c>
      <c r="Y19" s="103"/>
      <c r="Z19" s="103" t="s">
        <v>1126</v>
      </c>
      <c r="AA19" s="103" t="s">
        <v>1126</v>
      </c>
      <c r="AB19" s="103" t="s">
        <v>1126</v>
      </c>
      <c r="AC19" s="103" t="s">
        <v>1126</v>
      </c>
      <c r="AD19" s="300" t="str">
        <f t="shared" si="1"/>
        <v>Open Government Capabilities</v>
      </c>
      <c r="AE19" s="301" t="b">
        <f t="shared" si="2"/>
        <v>0</v>
      </c>
      <c r="AF19" s="103"/>
      <c r="AG19" s="103"/>
      <c r="AH19" s="103"/>
      <c r="AI19" s="103"/>
      <c r="AJ19" s="103"/>
      <c r="AK19" s="103"/>
      <c r="AL19" s="103"/>
      <c r="AM19" s="302" t="str">
        <f t="shared" si="3"/>
        <v>Open government capabilities</v>
      </c>
      <c r="AN19" s="103" t="s">
        <v>1126</v>
      </c>
      <c r="AO19" s="103"/>
      <c r="AP19" s="103"/>
      <c r="AQ19" s="103" t="s">
        <v>1224</v>
      </c>
    </row>
    <row r="20" spans="1:43" ht="30" customHeight="1" x14ac:dyDescent="0.25">
      <c r="A20" s="103">
        <v>19</v>
      </c>
      <c r="B20" s="103">
        <v>50008</v>
      </c>
      <c r="C20" s="103" t="s">
        <v>1252</v>
      </c>
      <c r="D20" s="120" t="s">
        <v>1253</v>
      </c>
      <c r="E20" s="312" t="s">
        <v>1254</v>
      </c>
      <c r="F20" s="305" t="s">
        <v>1255</v>
      </c>
      <c r="G20" s="103" t="s">
        <v>68</v>
      </c>
      <c r="H20" s="109" t="s">
        <v>186</v>
      </c>
      <c r="I20" s="305" t="s">
        <v>187</v>
      </c>
      <c r="J20" s="103" t="s">
        <v>1256</v>
      </c>
      <c r="K20" s="103" t="s">
        <v>72</v>
      </c>
      <c r="L20" s="103" t="s">
        <v>94</v>
      </c>
      <c r="M20" s="103" t="s">
        <v>95</v>
      </c>
      <c r="N20" s="103" t="s">
        <v>96</v>
      </c>
      <c r="O20" s="103">
        <v>2017</v>
      </c>
      <c r="P20" s="103"/>
      <c r="Q20" s="107" t="s">
        <v>84</v>
      </c>
      <c r="R20" s="148" t="s">
        <v>1257</v>
      </c>
      <c r="S20" s="107" t="s">
        <v>1125</v>
      </c>
      <c r="T20" s="107" t="s">
        <v>133</v>
      </c>
      <c r="U20" s="107" t="s">
        <v>133</v>
      </c>
      <c r="V20" s="107" t="s">
        <v>133</v>
      </c>
      <c r="W20" s="107" t="s">
        <v>87</v>
      </c>
      <c r="X20" s="299" t="str">
        <f t="shared" si="0"/>
        <v>Improved Public Service</v>
      </c>
      <c r="Y20" s="103"/>
      <c r="Z20" s="103" t="s">
        <v>1126</v>
      </c>
      <c r="AA20" s="103" t="s">
        <v>1126</v>
      </c>
      <c r="AB20" s="103" t="s">
        <v>1126</v>
      </c>
      <c r="AC20" s="103" t="s">
        <v>1126</v>
      </c>
      <c r="AD20" s="300" t="str">
        <f t="shared" si="1"/>
        <v>Open Government Capabilities</v>
      </c>
      <c r="AE20" s="301" t="b">
        <f t="shared" si="2"/>
        <v>0</v>
      </c>
      <c r="AF20" s="103"/>
      <c r="AG20" s="103"/>
      <c r="AH20" s="103"/>
      <c r="AI20" s="103"/>
      <c r="AJ20" s="103"/>
      <c r="AK20" s="103"/>
      <c r="AL20" s="103"/>
      <c r="AM20" s="302" t="str">
        <f t="shared" si="3"/>
        <v>Open government capabilities</v>
      </c>
      <c r="AN20" s="103" t="s">
        <v>1126</v>
      </c>
      <c r="AO20" s="103"/>
      <c r="AP20" s="103"/>
      <c r="AQ20" s="103" t="s">
        <v>1224</v>
      </c>
    </row>
    <row r="21" spans="1:43" ht="30" customHeight="1" x14ac:dyDescent="0.25">
      <c r="A21" s="103">
        <v>20</v>
      </c>
      <c r="B21" s="103">
        <v>50010</v>
      </c>
      <c r="C21" s="103" t="s">
        <v>1258</v>
      </c>
      <c r="D21" s="120" t="s">
        <v>1259</v>
      </c>
      <c r="E21" s="304" t="s">
        <v>1260</v>
      </c>
      <c r="F21" s="305" t="s">
        <v>1261</v>
      </c>
      <c r="G21" s="103" t="s">
        <v>68</v>
      </c>
      <c r="H21" s="109" t="s">
        <v>186</v>
      </c>
      <c r="I21" s="305" t="s">
        <v>187</v>
      </c>
      <c r="J21" s="103" t="s">
        <v>1256</v>
      </c>
      <c r="K21" s="103" t="s">
        <v>72</v>
      </c>
      <c r="L21" s="103" t="s">
        <v>162</v>
      </c>
      <c r="M21" s="103" t="s">
        <v>198</v>
      </c>
      <c r="N21" s="103" t="s">
        <v>96</v>
      </c>
      <c r="O21" s="103">
        <v>2020</v>
      </c>
      <c r="P21" s="103"/>
      <c r="Q21" s="107" t="s">
        <v>84</v>
      </c>
      <c r="R21" s="148" t="s">
        <v>284</v>
      </c>
      <c r="S21" s="107" t="s">
        <v>1125</v>
      </c>
      <c r="T21" s="107" t="s">
        <v>133</v>
      </c>
      <c r="U21" s="107" t="s">
        <v>133</v>
      </c>
      <c r="V21" s="107" t="s">
        <v>172</v>
      </c>
      <c r="W21" s="107" t="s">
        <v>87</v>
      </c>
      <c r="X21" s="299" t="str">
        <f t="shared" si="0"/>
        <v>Improved Public Service</v>
      </c>
      <c r="Y21" s="103"/>
      <c r="Z21" s="103" t="s">
        <v>1126</v>
      </c>
      <c r="AA21" s="103" t="s">
        <v>1126</v>
      </c>
      <c r="AB21" s="103" t="s">
        <v>1126</v>
      </c>
      <c r="AC21" s="103" t="s">
        <v>1126</v>
      </c>
      <c r="AD21" s="300" t="str">
        <f t="shared" si="1"/>
        <v>Open Government Capabilities</v>
      </c>
      <c r="AE21" s="301" t="b">
        <f t="shared" si="2"/>
        <v>0</v>
      </c>
      <c r="AF21" s="103"/>
      <c r="AG21" s="103"/>
      <c r="AH21" s="103"/>
      <c r="AI21" s="103"/>
      <c r="AJ21" s="103"/>
      <c r="AK21" s="103"/>
      <c r="AL21" s="103"/>
      <c r="AM21" s="302" t="str">
        <f t="shared" si="3"/>
        <v>Open government capabilities</v>
      </c>
      <c r="AN21" s="103" t="s">
        <v>1126</v>
      </c>
      <c r="AO21" s="103"/>
      <c r="AP21" s="103"/>
      <c r="AQ21" s="103" t="s">
        <v>1224</v>
      </c>
    </row>
    <row r="22" spans="1:43" ht="30" customHeight="1" x14ac:dyDescent="0.25">
      <c r="A22" s="103">
        <v>21</v>
      </c>
      <c r="B22" s="103">
        <v>50011</v>
      </c>
      <c r="C22" s="103" t="s">
        <v>1262</v>
      </c>
      <c r="D22" s="120" t="s">
        <v>1263</v>
      </c>
      <c r="E22" s="304" t="s">
        <v>1264</v>
      </c>
      <c r="F22" s="305" t="s">
        <v>1265</v>
      </c>
      <c r="G22" s="103" t="s">
        <v>68</v>
      </c>
      <c r="H22" s="109" t="s">
        <v>186</v>
      </c>
      <c r="I22" s="305" t="s">
        <v>187</v>
      </c>
      <c r="J22" s="103" t="s">
        <v>1256</v>
      </c>
      <c r="K22" s="103" t="s">
        <v>72</v>
      </c>
      <c r="L22" s="103" t="s">
        <v>94</v>
      </c>
      <c r="M22" s="103" t="s">
        <v>305</v>
      </c>
      <c r="N22" s="103" t="s">
        <v>96</v>
      </c>
      <c r="O22" s="103">
        <v>2012</v>
      </c>
      <c r="P22" s="103"/>
      <c r="Q22" s="107" t="s">
        <v>146</v>
      </c>
      <c r="R22" s="148" t="s">
        <v>1182</v>
      </c>
      <c r="S22" s="107" t="s">
        <v>1125</v>
      </c>
      <c r="T22" s="107" t="s">
        <v>133</v>
      </c>
      <c r="U22" s="107" t="s">
        <v>133</v>
      </c>
      <c r="V22" s="107" t="s">
        <v>172</v>
      </c>
      <c r="W22" s="107" t="s">
        <v>87</v>
      </c>
      <c r="X22" s="299" t="str">
        <f t="shared" si="0"/>
        <v>Improved Public Service</v>
      </c>
      <c r="Y22" s="103"/>
      <c r="Z22" s="103" t="s">
        <v>1126</v>
      </c>
      <c r="AA22" s="103" t="s">
        <v>1126</v>
      </c>
      <c r="AB22" s="103" t="s">
        <v>1126</v>
      </c>
      <c r="AC22" s="103"/>
      <c r="AD22" s="300" t="b">
        <f t="shared" si="1"/>
        <v>0</v>
      </c>
      <c r="AE22" s="301" t="b">
        <f t="shared" si="2"/>
        <v>0</v>
      </c>
      <c r="AF22" s="103"/>
      <c r="AG22" s="103"/>
      <c r="AH22" s="103"/>
      <c r="AI22" s="103"/>
      <c r="AJ22" s="103"/>
      <c r="AK22" s="103"/>
      <c r="AL22" s="103"/>
      <c r="AM22" s="302" t="b">
        <f t="shared" si="3"/>
        <v>0</v>
      </c>
      <c r="AN22" s="311"/>
      <c r="AO22" s="103"/>
      <c r="AP22" s="103"/>
      <c r="AQ22" s="103" t="s">
        <v>1224</v>
      </c>
    </row>
    <row r="23" spans="1:43" ht="30" customHeight="1" x14ac:dyDescent="0.25">
      <c r="A23" s="103">
        <v>22</v>
      </c>
      <c r="B23" s="103">
        <v>50013</v>
      </c>
      <c r="C23" s="103" t="s">
        <v>1266</v>
      </c>
      <c r="D23" s="120" t="s">
        <v>1267</v>
      </c>
      <c r="E23" s="304" t="s">
        <v>1268</v>
      </c>
      <c r="F23" s="305" t="s">
        <v>1269</v>
      </c>
      <c r="G23" s="103" t="s">
        <v>68</v>
      </c>
      <c r="H23" s="109" t="s">
        <v>119</v>
      </c>
      <c r="I23" s="305" t="s">
        <v>120</v>
      </c>
      <c r="J23" s="103" t="s">
        <v>1270</v>
      </c>
      <c r="K23" s="103" t="s">
        <v>72</v>
      </c>
      <c r="L23" s="103" t="s">
        <v>73</v>
      </c>
      <c r="M23" s="103" t="s">
        <v>204</v>
      </c>
      <c r="N23" s="103" t="s">
        <v>156</v>
      </c>
      <c r="O23" s="103">
        <v>2020</v>
      </c>
      <c r="P23" s="103"/>
      <c r="Q23" s="107" t="s">
        <v>84</v>
      </c>
      <c r="R23" s="148" t="s">
        <v>1271</v>
      </c>
      <c r="S23" s="107" t="s">
        <v>1125</v>
      </c>
      <c r="T23" s="107" t="s">
        <v>133</v>
      </c>
      <c r="U23" s="107" t="s">
        <v>172</v>
      </c>
      <c r="V23" s="107" t="s">
        <v>133</v>
      </c>
      <c r="W23" s="107" t="s">
        <v>111</v>
      </c>
      <c r="X23" s="299" t="b">
        <f t="shared" si="0"/>
        <v>0</v>
      </c>
      <c r="Y23" s="103"/>
      <c r="Z23" s="103"/>
      <c r="AA23" s="103"/>
      <c r="AB23" s="103"/>
      <c r="AC23" s="103"/>
      <c r="AD23" s="300" t="str">
        <f t="shared" si="1"/>
        <v>Improved Administration Efficency</v>
      </c>
      <c r="AE23" s="301" t="str">
        <f t="shared" si="2"/>
        <v>Improved Administrative Efficiency</v>
      </c>
      <c r="AF23" s="103"/>
      <c r="AG23" s="103" t="s">
        <v>1126</v>
      </c>
      <c r="AH23" s="103" t="s">
        <v>1126</v>
      </c>
      <c r="AI23" s="103" t="s">
        <v>1126</v>
      </c>
      <c r="AJ23" s="103" t="s">
        <v>1126</v>
      </c>
      <c r="AK23" s="103" t="s">
        <v>1126</v>
      </c>
      <c r="AL23" s="103" t="s">
        <v>1126</v>
      </c>
      <c r="AM23" s="302" t="str">
        <f t="shared" si="3"/>
        <v>Open government capabilities</v>
      </c>
      <c r="AN23" s="103" t="s">
        <v>1126</v>
      </c>
      <c r="AO23" s="103"/>
      <c r="AP23" s="103"/>
      <c r="AQ23" s="103" t="s">
        <v>1224</v>
      </c>
    </row>
    <row r="24" spans="1:43" ht="30" customHeight="1" x14ac:dyDescent="0.25">
      <c r="A24" s="103">
        <v>23</v>
      </c>
      <c r="B24" s="103">
        <v>50015</v>
      </c>
      <c r="C24" s="103" t="s">
        <v>1272</v>
      </c>
      <c r="D24" s="120" t="s">
        <v>1273</v>
      </c>
      <c r="E24" s="304" t="s">
        <v>1274</v>
      </c>
      <c r="F24" s="305" t="s">
        <v>1275</v>
      </c>
      <c r="G24" s="103" t="s">
        <v>135</v>
      </c>
      <c r="H24" s="109" t="s">
        <v>225</v>
      </c>
      <c r="I24" s="305" t="s">
        <v>226</v>
      </c>
      <c r="J24" s="103" t="s">
        <v>1276</v>
      </c>
      <c r="K24" s="103" t="s">
        <v>1146</v>
      </c>
      <c r="L24" s="103" t="s">
        <v>94</v>
      </c>
      <c r="M24" s="103" t="s">
        <v>107</v>
      </c>
      <c r="N24" s="103" t="s">
        <v>156</v>
      </c>
      <c r="O24" s="103">
        <v>2016</v>
      </c>
      <c r="P24" s="103"/>
      <c r="Q24" s="107" t="s">
        <v>84</v>
      </c>
      <c r="R24" s="148" t="s">
        <v>1171</v>
      </c>
      <c r="S24" s="107" t="s">
        <v>1125</v>
      </c>
      <c r="T24" s="107" t="s">
        <v>133</v>
      </c>
      <c r="U24" s="107" t="s">
        <v>133</v>
      </c>
      <c r="V24" s="107" t="s">
        <v>172</v>
      </c>
      <c r="W24" s="107" t="s">
        <v>111</v>
      </c>
      <c r="X24" s="299" t="b">
        <f t="shared" si="0"/>
        <v>0</v>
      </c>
      <c r="Y24" s="103"/>
      <c r="Z24" s="103"/>
      <c r="AA24" s="103"/>
      <c r="AB24" s="103"/>
      <c r="AC24" s="103"/>
      <c r="AD24" s="300" t="str">
        <f t="shared" si="1"/>
        <v>Improved Administration Efficency</v>
      </c>
      <c r="AE24" s="301" t="str">
        <f t="shared" si="2"/>
        <v>Improved Administrative Efficiency</v>
      </c>
      <c r="AF24" s="103"/>
      <c r="AG24" s="103"/>
      <c r="AH24" s="103" t="s">
        <v>1126</v>
      </c>
      <c r="AI24" s="103" t="s">
        <v>1126</v>
      </c>
      <c r="AJ24" s="103"/>
      <c r="AK24" s="103" t="s">
        <v>1126</v>
      </c>
      <c r="AL24" s="103" t="s">
        <v>1126</v>
      </c>
      <c r="AM24" s="302" t="str">
        <f t="shared" si="3"/>
        <v>Open government capabilities</v>
      </c>
      <c r="AN24" s="103" t="s">
        <v>1126</v>
      </c>
      <c r="AO24" s="103"/>
      <c r="AP24" s="103"/>
      <c r="AQ24" s="103" t="s">
        <v>1224</v>
      </c>
    </row>
    <row r="25" spans="1:43" ht="30" customHeight="1" x14ac:dyDescent="0.25">
      <c r="A25" s="103">
        <v>24</v>
      </c>
      <c r="B25" s="103">
        <v>50016</v>
      </c>
      <c r="C25" s="103" t="s">
        <v>1277</v>
      </c>
      <c r="D25" s="120" t="s">
        <v>1278</v>
      </c>
      <c r="E25" s="306" t="s">
        <v>1279</v>
      </c>
      <c r="F25" s="305" t="s">
        <v>1280</v>
      </c>
      <c r="G25" s="103" t="s">
        <v>135</v>
      </c>
      <c r="H25" s="109" t="s">
        <v>225</v>
      </c>
      <c r="I25" s="305" t="s">
        <v>226</v>
      </c>
      <c r="J25" s="103" t="s">
        <v>1276</v>
      </c>
      <c r="K25" s="103" t="s">
        <v>1146</v>
      </c>
      <c r="L25" s="103" t="s">
        <v>138</v>
      </c>
      <c r="M25" s="103" t="s">
        <v>107</v>
      </c>
      <c r="N25" s="103" t="s">
        <v>156</v>
      </c>
      <c r="O25" s="103">
        <v>2015</v>
      </c>
      <c r="P25" s="103"/>
      <c r="Q25" s="107" t="s">
        <v>146</v>
      </c>
      <c r="R25" s="148" t="s">
        <v>1196</v>
      </c>
      <c r="S25" s="107" t="s">
        <v>1125</v>
      </c>
      <c r="T25" s="107" t="s">
        <v>133</v>
      </c>
      <c r="U25" s="107" t="s">
        <v>133</v>
      </c>
      <c r="V25" s="107" t="s">
        <v>133</v>
      </c>
      <c r="W25" s="107" t="s">
        <v>116</v>
      </c>
      <c r="X25" s="299" t="str">
        <f t="shared" si="0"/>
        <v>Improved Public Service</v>
      </c>
      <c r="Y25" s="103"/>
      <c r="Z25" s="103"/>
      <c r="AA25" s="103" t="s">
        <v>1126</v>
      </c>
      <c r="AB25" s="103"/>
      <c r="AC25" s="103" t="s">
        <v>1126</v>
      </c>
      <c r="AD25" s="300" t="b">
        <f t="shared" si="1"/>
        <v>0</v>
      </c>
      <c r="AE25" s="301" t="b">
        <f t="shared" si="2"/>
        <v>0</v>
      </c>
      <c r="AF25" s="103"/>
      <c r="AG25" s="103"/>
      <c r="AH25" s="103"/>
      <c r="AI25" s="103"/>
      <c r="AJ25" s="103"/>
      <c r="AK25" s="103"/>
      <c r="AL25" s="103"/>
      <c r="AM25" s="302" t="b">
        <f t="shared" si="3"/>
        <v>0</v>
      </c>
      <c r="AN25" s="311"/>
      <c r="AO25" s="103"/>
      <c r="AP25" s="103"/>
      <c r="AQ25" s="103" t="s">
        <v>1224</v>
      </c>
    </row>
    <row r="26" spans="1:43" ht="30" customHeight="1" x14ac:dyDescent="0.25">
      <c r="A26" s="103">
        <v>25</v>
      </c>
      <c r="B26" s="103">
        <v>50017</v>
      </c>
      <c r="C26" s="103" t="s">
        <v>1281</v>
      </c>
      <c r="D26" s="120" t="s">
        <v>1282</v>
      </c>
      <c r="E26" s="310" t="s">
        <v>1283</v>
      </c>
      <c r="F26" s="305" t="s">
        <v>1284</v>
      </c>
      <c r="G26" s="103" t="s">
        <v>68</v>
      </c>
      <c r="H26" s="109" t="s">
        <v>235</v>
      </c>
      <c r="I26" s="305" t="s">
        <v>236</v>
      </c>
      <c r="J26" s="103" t="s">
        <v>1285</v>
      </c>
      <c r="K26" s="103" t="s">
        <v>72</v>
      </c>
      <c r="L26" s="103" t="s">
        <v>138</v>
      </c>
      <c r="M26" s="103" t="s">
        <v>232</v>
      </c>
      <c r="N26" s="103" t="s">
        <v>156</v>
      </c>
      <c r="O26" s="103">
        <v>2018</v>
      </c>
      <c r="P26" s="103"/>
      <c r="Q26" s="107" t="s">
        <v>84</v>
      </c>
      <c r="R26" s="148" t="s">
        <v>1171</v>
      </c>
      <c r="S26" s="107" t="s">
        <v>1125</v>
      </c>
      <c r="T26" s="107" t="s">
        <v>133</v>
      </c>
      <c r="U26" s="107" t="s">
        <v>133</v>
      </c>
      <c r="V26" s="107" t="s">
        <v>133</v>
      </c>
      <c r="W26" s="107" t="s">
        <v>87</v>
      </c>
      <c r="X26" s="299" t="str">
        <f t="shared" si="0"/>
        <v>Improved Public Service</v>
      </c>
      <c r="Y26" s="103"/>
      <c r="Z26" s="103" t="s">
        <v>1126</v>
      </c>
      <c r="AA26" s="103" t="s">
        <v>1126</v>
      </c>
      <c r="AB26" s="103"/>
      <c r="AC26" s="103" t="s">
        <v>1126</v>
      </c>
      <c r="AD26" s="300" t="str">
        <f t="shared" si="1"/>
        <v>Open Government Capabilities</v>
      </c>
      <c r="AE26" s="301" t="b">
        <f t="shared" si="2"/>
        <v>0</v>
      </c>
      <c r="AF26" s="103"/>
      <c r="AG26" s="103"/>
      <c r="AH26" s="103"/>
      <c r="AI26" s="103"/>
      <c r="AJ26" s="103"/>
      <c r="AK26" s="103"/>
      <c r="AL26" s="103"/>
      <c r="AM26" s="302" t="str">
        <f t="shared" si="3"/>
        <v>Open government capabilities</v>
      </c>
      <c r="AN26" s="103" t="s">
        <v>1126</v>
      </c>
      <c r="AO26" s="103"/>
      <c r="AP26" s="103"/>
      <c r="AQ26" s="103" t="s">
        <v>1224</v>
      </c>
    </row>
    <row r="27" spans="1:43" ht="30" customHeight="1" x14ac:dyDescent="0.25">
      <c r="A27" s="103">
        <v>26</v>
      </c>
      <c r="B27" s="103">
        <v>50018</v>
      </c>
      <c r="C27" s="103" t="s">
        <v>1286</v>
      </c>
      <c r="D27" s="120" t="s">
        <v>1287</v>
      </c>
      <c r="E27" s="310" t="s">
        <v>1288</v>
      </c>
      <c r="F27" s="305" t="s">
        <v>1289</v>
      </c>
      <c r="G27" s="103" t="s">
        <v>68</v>
      </c>
      <c r="H27" s="109" t="s">
        <v>235</v>
      </c>
      <c r="I27" s="305" t="s">
        <v>236</v>
      </c>
      <c r="J27" s="103" t="s">
        <v>1290</v>
      </c>
      <c r="K27" s="103" t="s">
        <v>72</v>
      </c>
      <c r="L27" s="103" t="s">
        <v>138</v>
      </c>
      <c r="M27" s="103" t="s">
        <v>232</v>
      </c>
      <c r="N27" s="103" t="s">
        <v>156</v>
      </c>
      <c r="O27" s="103">
        <v>2018</v>
      </c>
      <c r="P27" s="103"/>
      <c r="Q27" s="107" t="s">
        <v>84</v>
      </c>
      <c r="R27" s="148" t="s">
        <v>1171</v>
      </c>
      <c r="S27" s="107" t="s">
        <v>1125</v>
      </c>
      <c r="T27" s="107" t="s">
        <v>133</v>
      </c>
      <c r="U27" s="107" t="s">
        <v>133</v>
      </c>
      <c r="V27" s="107" t="s">
        <v>133</v>
      </c>
      <c r="W27" s="107" t="s">
        <v>116</v>
      </c>
      <c r="X27" s="299" t="str">
        <f t="shared" si="0"/>
        <v>Improved Public Service</v>
      </c>
      <c r="Y27" s="103"/>
      <c r="Z27" s="103" t="s">
        <v>1126</v>
      </c>
      <c r="AA27" s="103" t="s">
        <v>1126</v>
      </c>
      <c r="AB27" s="103" t="s">
        <v>1126</v>
      </c>
      <c r="AC27" s="103"/>
      <c r="AD27" s="300" t="str">
        <f t="shared" si="1"/>
        <v>Open Government Capabilities</v>
      </c>
      <c r="AE27" s="301" t="b">
        <f t="shared" si="2"/>
        <v>0</v>
      </c>
      <c r="AF27" s="103"/>
      <c r="AG27" s="103"/>
      <c r="AH27" s="103"/>
      <c r="AI27" s="103"/>
      <c r="AJ27" s="103"/>
      <c r="AK27" s="103"/>
      <c r="AL27" s="103"/>
      <c r="AM27" s="302" t="str">
        <f t="shared" si="3"/>
        <v>Open government capabilities</v>
      </c>
      <c r="AN27" s="103" t="s">
        <v>1126</v>
      </c>
      <c r="AO27" s="103"/>
      <c r="AP27" s="103"/>
      <c r="AQ27" s="103" t="s">
        <v>1224</v>
      </c>
    </row>
    <row r="28" spans="1:43" ht="30" customHeight="1" x14ac:dyDescent="0.25">
      <c r="A28" s="103">
        <v>27</v>
      </c>
      <c r="B28" s="103">
        <v>50019</v>
      </c>
      <c r="C28" s="103" t="s">
        <v>1291</v>
      </c>
      <c r="D28" s="120" t="s">
        <v>1292</v>
      </c>
      <c r="E28" s="310" t="s">
        <v>1293</v>
      </c>
      <c r="F28" s="305" t="s">
        <v>1294</v>
      </c>
      <c r="G28" s="103" t="s">
        <v>68</v>
      </c>
      <c r="H28" s="109" t="s">
        <v>235</v>
      </c>
      <c r="I28" s="305" t="s">
        <v>236</v>
      </c>
      <c r="J28" s="103" t="s">
        <v>1295</v>
      </c>
      <c r="K28" s="103" t="s">
        <v>72</v>
      </c>
      <c r="L28" s="103" t="s">
        <v>138</v>
      </c>
      <c r="M28" s="103" t="s">
        <v>232</v>
      </c>
      <c r="N28" s="103" t="s">
        <v>96</v>
      </c>
      <c r="O28" s="103">
        <v>2018</v>
      </c>
      <c r="P28" s="103"/>
      <c r="Q28" s="107" t="s">
        <v>84</v>
      </c>
      <c r="R28" s="148" t="s">
        <v>1171</v>
      </c>
      <c r="S28" s="107" t="s">
        <v>1125</v>
      </c>
      <c r="T28" s="107" t="s">
        <v>133</v>
      </c>
      <c r="U28" s="107" t="s">
        <v>133</v>
      </c>
      <c r="V28" s="107" t="s">
        <v>133</v>
      </c>
      <c r="W28" s="107" t="s">
        <v>116</v>
      </c>
      <c r="X28" s="299" t="str">
        <f t="shared" si="0"/>
        <v>Improved Public Service</v>
      </c>
      <c r="Y28" s="103"/>
      <c r="Z28" s="103" t="s">
        <v>1126</v>
      </c>
      <c r="AA28" s="103" t="s">
        <v>1126</v>
      </c>
      <c r="AB28" s="103"/>
      <c r="AC28" s="103" t="s">
        <v>1126</v>
      </c>
      <c r="AD28" s="300" t="str">
        <f t="shared" si="1"/>
        <v>Open Government Capabilities</v>
      </c>
      <c r="AE28" s="301" t="b">
        <f t="shared" si="2"/>
        <v>0</v>
      </c>
      <c r="AF28" s="103"/>
      <c r="AG28" s="103"/>
      <c r="AH28" s="103"/>
      <c r="AI28" s="103"/>
      <c r="AJ28" s="103"/>
      <c r="AK28" s="103"/>
      <c r="AL28" s="103"/>
      <c r="AM28" s="302" t="str">
        <f t="shared" si="3"/>
        <v>Open government capabilities</v>
      </c>
      <c r="AN28" s="103" t="s">
        <v>1126</v>
      </c>
      <c r="AO28" s="103"/>
      <c r="AP28" s="103"/>
      <c r="AQ28" s="103" t="s">
        <v>1224</v>
      </c>
    </row>
    <row r="29" spans="1:43" ht="30" customHeight="1" x14ac:dyDescent="0.25">
      <c r="A29" s="103">
        <v>28</v>
      </c>
      <c r="B29" s="103">
        <v>50020</v>
      </c>
      <c r="C29" s="103" t="s">
        <v>1296</v>
      </c>
      <c r="D29" s="120" t="s">
        <v>1297</v>
      </c>
      <c r="E29" s="312" t="s">
        <v>1298</v>
      </c>
      <c r="F29" s="305" t="s">
        <v>1299</v>
      </c>
      <c r="G29" s="103" t="s">
        <v>68</v>
      </c>
      <c r="H29" s="109" t="s">
        <v>256</v>
      </c>
      <c r="I29" s="305" t="s">
        <v>344</v>
      </c>
      <c r="J29" s="103" t="s">
        <v>1300</v>
      </c>
      <c r="K29" s="103" t="s">
        <v>72</v>
      </c>
      <c r="L29" s="103" t="s">
        <v>94</v>
      </c>
      <c r="M29" s="103" t="s">
        <v>107</v>
      </c>
      <c r="N29" s="103" t="s">
        <v>75</v>
      </c>
      <c r="O29" s="103">
        <v>2016</v>
      </c>
      <c r="P29" s="103"/>
      <c r="Q29" s="107" t="s">
        <v>84</v>
      </c>
      <c r="R29" s="148" t="s">
        <v>1202</v>
      </c>
      <c r="S29" s="107" t="s">
        <v>1125</v>
      </c>
      <c r="T29" s="107" t="s">
        <v>133</v>
      </c>
      <c r="U29" s="107" t="s">
        <v>133</v>
      </c>
      <c r="V29" s="107" t="s">
        <v>172</v>
      </c>
      <c r="W29" s="107" t="s">
        <v>87</v>
      </c>
      <c r="X29" s="299" t="str">
        <f t="shared" si="0"/>
        <v>Improved Public Service</v>
      </c>
      <c r="Y29" s="103"/>
      <c r="Z29" s="103" t="s">
        <v>1126</v>
      </c>
      <c r="AA29" s="103" t="s">
        <v>1126</v>
      </c>
      <c r="AB29" s="103" t="s">
        <v>1126</v>
      </c>
      <c r="AC29" s="103"/>
      <c r="AD29" s="300" t="str">
        <f t="shared" si="1"/>
        <v>Open Government Capabilities</v>
      </c>
      <c r="AE29" s="301" t="b">
        <f t="shared" si="2"/>
        <v>0</v>
      </c>
      <c r="AF29" s="103"/>
      <c r="AG29" s="103"/>
      <c r="AH29" s="103"/>
      <c r="AI29" s="103"/>
      <c r="AJ29" s="103"/>
      <c r="AK29" s="103"/>
      <c r="AL29" s="103"/>
      <c r="AM29" s="302" t="str">
        <f t="shared" si="3"/>
        <v>Open government capabilities</v>
      </c>
      <c r="AN29" s="103" t="s">
        <v>1126</v>
      </c>
      <c r="AO29" s="103"/>
      <c r="AP29" s="103"/>
      <c r="AQ29" s="103" t="s">
        <v>1224</v>
      </c>
    </row>
    <row r="30" spans="1:43" ht="30" customHeight="1" x14ac:dyDescent="0.25">
      <c r="A30" s="103">
        <v>29</v>
      </c>
      <c r="B30" s="103">
        <v>50021</v>
      </c>
      <c r="C30" s="103" t="s">
        <v>1301</v>
      </c>
      <c r="D30" s="120" t="s">
        <v>1302</v>
      </c>
      <c r="E30" s="310" t="s">
        <v>1298</v>
      </c>
      <c r="F30" s="305" t="s">
        <v>1303</v>
      </c>
      <c r="G30" s="103" t="s">
        <v>68</v>
      </c>
      <c r="H30" s="109" t="s">
        <v>256</v>
      </c>
      <c r="I30" s="305" t="s">
        <v>344</v>
      </c>
      <c r="J30" s="103" t="s">
        <v>1304</v>
      </c>
      <c r="K30" s="103" t="s">
        <v>72</v>
      </c>
      <c r="L30" s="103" t="s">
        <v>94</v>
      </c>
      <c r="M30" s="103" t="s">
        <v>107</v>
      </c>
      <c r="N30" s="103" t="s">
        <v>75</v>
      </c>
      <c r="O30" s="103">
        <v>2016</v>
      </c>
      <c r="P30" s="103"/>
      <c r="Q30" s="107" t="s">
        <v>146</v>
      </c>
      <c r="R30" s="148" t="s">
        <v>1196</v>
      </c>
      <c r="S30" s="107" t="s">
        <v>1125</v>
      </c>
      <c r="T30" s="107" t="s">
        <v>133</v>
      </c>
      <c r="U30" s="107" t="s">
        <v>133</v>
      </c>
      <c r="V30" s="107" t="s">
        <v>133</v>
      </c>
      <c r="W30" s="107" t="s">
        <v>87</v>
      </c>
      <c r="X30" s="299" t="str">
        <f t="shared" si="0"/>
        <v>Improved Public Service</v>
      </c>
      <c r="Y30" s="103"/>
      <c r="Z30" s="103" t="s">
        <v>1126</v>
      </c>
      <c r="AA30" s="103" t="s">
        <v>1126</v>
      </c>
      <c r="AB30" s="103"/>
      <c r="AC30" s="103" t="s">
        <v>1126</v>
      </c>
      <c r="AD30" s="300" t="str">
        <f t="shared" si="1"/>
        <v>Open Government Capabilities</v>
      </c>
      <c r="AE30" s="301" t="b">
        <f t="shared" si="2"/>
        <v>0</v>
      </c>
      <c r="AF30" s="103"/>
      <c r="AG30" s="103"/>
      <c r="AH30" s="103"/>
      <c r="AI30" s="103"/>
      <c r="AJ30" s="103"/>
      <c r="AK30" s="103"/>
      <c r="AL30" s="103"/>
      <c r="AM30" s="302" t="str">
        <f t="shared" si="3"/>
        <v>Open government capabilities</v>
      </c>
      <c r="AN30" s="103" t="s">
        <v>1126</v>
      </c>
      <c r="AO30" s="103"/>
      <c r="AP30" s="103"/>
      <c r="AQ30" s="103" t="s">
        <v>1224</v>
      </c>
    </row>
    <row r="31" spans="1:43" ht="30" customHeight="1" x14ac:dyDescent="0.25">
      <c r="A31" s="103">
        <v>30</v>
      </c>
      <c r="B31" s="103">
        <v>50022</v>
      </c>
      <c r="C31" s="103" t="s">
        <v>1305</v>
      </c>
      <c r="D31" s="120" t="s">
        <v>1306</v>
      </c>
      <c r="E31" s="304" t="s">
        <v>1298</v>
      </c>
      <c r="F31" s="305" t="s">
        <v>1307</v>
      </c>
      <c r="G31" s="103" t="s">
        <v>68</v>
      </c>
      <c r="H31" s="109" t="s">
        <v>256</v>
      </c>
      <c r="I31" s="305" t="s">
        <v>344</v>
      </c>
      <c r="J31" s="103" t="s">
        <v>1308</v>
      </c>
      <c r="K31" s="103" t="s">
        <v>72</v>
      </c>
      <c r="L31" s="103" t="s">
        <v>130</v>
      </c>
      <c r="M31" s="103" t="s">
        <v>107</v>
      </c>
      <c r="N31" s="103" t="s">
        <v>75</v>
      </c>
      <c r="O31" s="103">
        <v>2016</v>
      </c>
      <c r="P31" s="103"/>
      <c r="Q31" s="107" t="s">
        <v>109</v>
      </c>
      <c r="R31" s="148" t="s">
        <v>1209</v>
      </c>
      <c r="S31" s="107" t="s">
        <v>1125</v>
      </c>
      <c r="T31" s="107" t="s">
        <v>133</v>
      </c>
      <c r="U31" s="107" t="s">
        <v>133</v>
      </c>
      <c r="V31" s="107" t="s">
        <v>133</v>
      </c>
      <c r="W31" s="107" t="s">
        <v>111</v>
      </c>
      <c r="X31" s="299" t="b">
        <f t="shared" si="0"/>
        <v>0</v>
      </c>
      <c r="Y31" s="103"/>
      <c r="Z31" s="103"/>
      <c r="AA31" s="103"/>
      <c r="AB31" s="103"/>
      <c r="AC31" s="103"/>
      <c r="AD31" s="300" t="str">
        <f t="shared" si="1"/>
        <v>Improved Administration Efficency</v>
      </c>
      <c r="AE31" s="301" t="str">
        <f t="shared" si="2"/>
        <v>Improved Administrative Efficiency</v>
      </c>
      <c r="AF31" s="103" t="s">
        <v>1126</v>
      </c>
      <c r="AG31" s="103"/>
      <c r="AH31" s="103" t="s">
        <v>1126</v>
      </c>
      <c r="AI31" s="103" t="s">
        <v>1126</v>
      </c>
      <c r="AJ31" s="103" t="s">
        <v>1126</v>
      </c>
      <c r="AK31" s="103"/>
      <c r="AL31" s="103" t="s">
        <v>1126</v>
      </c>
      <c r="AM31" s="302" t="str">
        <f t="shared" si="3"/>
        <v>Open government capabilities</v>
      </c>
      <c r="AN31" s="103" t="s">
        <v>1126</v>
      </c>
      <c r="AO31" s="103"/>
      <c r="AP31" s="103"/>
      <c r="AQ31" s="103" t="s">
        <v>1224</v>
      </c>
    </row>
    <row r="32" spans="1:43" ht="30" customHeight="1" x14ac:dyDescent="0.25">
      <c r="A32" s="103">
        <v>31</v>
      </c>
      <c r="B32" s="103">
        <v>50023</v>
      </c>
      <c r="C32" s="103" t="s">
        <v>1309</v>
      </c>
      <c r="D32" s="120" t="s">
        <v>1310</v>
      </c>
      <c r="E32" s="310" t="s">
        <v>1298</v>
      </c>
      <c r="F32" s="305" t="s">
        <v>1311</v>
      </c>
      <c r="G32" s="103" t="s">
        <v>68</v>
      </c>
      <c r="H32" s="109" t="s">
        <v>256</v>
      </c>
      <c r="I32" s="305" t="s">
        <v>344</v>
      </c>
      <c r="J32" s="103" t="s">
        <v>1312</v>
      </c>
      <c r="K32" s="103" t="s">
        <v>72</v>
      </c>
      <c r="L32" s="103" t="s">
        <v>162</v>
      </c>
      <c r="M32" s="103" t="s">
        <v>198</v>
      </c>
      <c r="N32" s="103" t="s">
        <v>75</v>
      </c>
      <c r="O32" s="103">
        <v>2016</v>
      </c>
      <c r="P32" s="103"/>
      <c r="Q32" s="107" t="s">
        <v>84</v>
      </c>
      <c r="R32" s="148" t="s">
        <v>1165</v>
      </c>
      <c r="S32" s="107" t="s">
        <v>1125</v>
      </c>
      <c r="T32" s="107" t="s">
        <v>133</v>
      </c>
      <c r="U32" s="107" t="s">
        <v>133</v>
      </c>
      <c r="V32" s="107" t="s">
        <v>133</v>
      </c>
      <c r="W32" s="107" t="s">
        <v>87</v>
      </c>
      <c r="X32" s="299" t="str">
        <f t="shared" si="0"/>
        <v>Improved Public Service</v>
      </c>
      <c r="Y32" s="103"/>
      <c r="Z32" s="103" t="s">
        <v>1126</v>
      </c>
      <c r="AA32" s="103" t="s">
        <v>1126</v>
      </c>
      <c r="AB32" s="103" t="s">
        <v>1126</v>
      </c>
      <c r="AC32" s="103"/>
      <c r="AD32" s="300" t="b">
        <f t="shared" si="1"/>
        <v>0</v>
      </c>
      <c r="AE32" s="301" t="b">
        <f t="shared" si="2"/>
        <v>0</v>
      </c>
      <c r="AF32" s="103"/>
      <c r="AG32" s="103"/>
      <c r="AH32" s="103"/>
      <c r="AI32" s="103"/>
      <c r="AJ32" s="103"/>
      <c r="AK32" s="103"/>
      <c r="AL32" s="103"/>
      <c r="AM32" s="302" t="b">
        <f t="shared" si="3"/>
        <v>0</v>
      </c>
      <c r="AN32" s="311"/>
      <c r="AO32" s="103"/>
      <c r="AP32" s="103"/>
      <c r="AQ32" s="103" t="s">
        <v>1224</v>
      </c>
    </row>
    <row r="33" spans="1:43" ht="30" customHeight="1" x14ac:dyDescent="0.25">
      <c r="A33" s="103">
        <v>32</v>
      </c>
      <c r="B33" s="103">
        <v>50024</v>
      </c>
      <c r="C33" s="103" t="s">
        <v>1313</v>
      </c>
      <c r="D33" s="120" t="s">
        <v>1314</v>
      </c>
      <c r="E33" s="310" t="s">
        <v>1298</v>
      </c>
      <c r="F33" s="305" t="s">
        <v>1315</v>
      </c>
      <c r="G33" s="103" t="s">
        <v>68</v>
      </c>
      <c r="H33" s="109" t="s">
        <v>256</v>
      </c>
      <c r="I33" s="305" t="s">
        <v>344</v>
      </c>
      <c r="J33" s="103" t="s">
        <v>1316</v>
      </c>
      <c r="K33" s="103" t="s">
        <v>72</v>
      </c>
      <c r="L33" s="103" t="s">
        <v>162</v>
      </c>
      <c r="M33" s="103" t="s">
        <v>198</v>
      </c>
      <c r="N33" s="103" t="s">
        <v>75</v>
      </c>
      <c r="O33" s="103">
        <v>2016</v>
      </c>
      <c r="P33" s="103"/>
      <c r="Q33" s="107" t="s">
        <v>84</v>
      </c>
      <c r="R33" s="148" t="s">
        <v>284</v>
      </c>
      <c r="S33" s="107" t="s">
        <v>1125</v>
      </c>
      <c r="T33" s="107" t="s">
        <v>133</v>
      </c>
      <c r="U33" s="107" t="s">
        <v>133</v>
      </c>
      <c r="V33" s="107" t="s">
        <v>133</v>
      </c>
      <c r="W33" s="107" t="s">
        <v>87</v>
      </c>
      <c r="X33" s="299" t="str">
        <f t="shared" si="0"/>
        <v>Improved Public Service</v>
      </c>
      <c r="Y33" s="103"/>
      <c r="Z33" s="103" t="s">
        <v>1126</v>
      </c>
      <c r="AA33" s="103" t="s">
        <v>1126</v>
      </c>
      <c r="AB33" s="103" t="s">
        <v>1126</v>
      </c>
      <c r="AC33" s="103"/>
      <c r="AD33" s="300" t="b">
        <f t="shared" si="1"/>
        <v>0</v>
      </c>
      <c r="AE33" s="301" t="b">
        <f t="shared" si="2"/>
        <v>0</v>
      </c>
      <c r="AF33" s="103"/>
      <c r="AG33" s="103"/>
      <c r="AH33" s="103"/>
      <c r="AI33" s="103"/>
      <c r="AJ33" s="103"/>
      <c r="AK33" s="103"/>
      <c r="AL33" s="103"/>
      <c r="AM33" s="302" t="b">
        <f t="shared" si="3"/>
        <v>0</v>
      </c>
      <c r="AN33" s="311"/>
      <c r="AO33" s="103"/>
      <c r="AP33" s="103"/>
      <c r="AQ33" s="103" t="s">
        <v>1224</v>
      </c>
    </row>
    <row r="34" spans="1:43" ht="30" customHeight="1" x14ac:dyDescent="0.25">
      <c r="A34" s="103">
        <v>33</v>
      </c>
      <c r="B34" s="103">
        <v>50025</v>
      </c>
      <c r="C34" s="103" t="s">
        <v>1317</v>
      </c>
      <c r="D34" s="120" t="s">
        <v>1318</v>
      </c>
      <c r="E34" s="310" t="s">
        <v>1298</v>
      </c>
      <c r="F34" s="305" t="s">
        <v>1319</v>
      </c>
      <c r="G34" s="103" t="s">
        <v>68</v>
      </c>
      <c r="H34" s="109" t="s">
        <v>256</v>
      </c>
      <c r="I34" s="305" t="s">
        <v>344</v>
      </c>
      <c r="J34" s="103" t="s">
        <v>896</v>
      </c>
      <c r="K34" s="103" t="s">
        <v>72</v>
      </c>
      <c r="L34" s="103" t="s">
        <v>94</v>
      </c>
      <c r="M34" s="103" t="s">
        <v>107</v>
      </c>
      <c r="N34" s="103" t="s">
        <v>75</v>
      </c>
      <c r="O34" s="103">
        <v>2016</v>
      </c>
      <c r="P34" s="103"/>
      <c r="Q34" s="107" t="s">
        <v>146</v>
      </c>
      <c r="R34" s="148" t="s">
        <v>1196</v>
      </c>
      <c r="S34" s="107" t="s">
        <v>1125</v>
      </c>
      <c r="T34" s="107" t="s">
        <v>133</v>
      </c>
      <c r="U34" s="107" t="s">
        <v>133</v>
      </c>
      <c r="V34" s="107" t="s">
        <v>172</v>
      </c>
      <c r="W34" s="107" t="s">
        <v>87</v>
      </c>
      <c r="X34" s="299" t="str">
        <f t="shared" ref="X34:X65" si="4">IF(Y34="x",$X$1,IF(Z34="x",$X$1,IF(AA34="x",$X$1,IF(AB34="x",$X$1,IF(AC34="x",$X$1)))))</f>
        <v>Improved Public Service</v>
      </c>
      <c r="Y34" s="103"/>
      <c r="Z34" s="103"/>
      <c r="AA34" s="103" t="s">
        <v>1126</v>
      </c>
      <c r="AB34" s="103" t="s">
        <v>1126</v>
      </c>
      <c r="AC34" s="103"/>
      <c r="AD34" s="300" t="b">
        <f t="shared" ref="AD34:AD65" si="5">IF(AE34=$AE$1,"Improved Administration Efficency",IF(AM34=$AM$1,"Open Government Capabilities"))</f>
        <v>0</v>
      </c>
      <c r="AE34" s="301" t="b">
        <f t="shared" ref="AE34:AE65" si="6">IF(AF34="x",$AE$1,IF(AG34="x",$AE$1,IF(AH34="x",$AE$1,IF(AI34="x",$AE$1,IF(AJ34="x",$AE$1,IF(AK34="x",$AE$1,IF(AK34="x",$AE$1,IF(AL34="x",$AE$1))))))))</f>
        <v>0</v>
      </c>
      <c r="AF34" s="103"/>
      <c r="AG34" s="103"/>
      <c r="AH34" s="103"/>
      <c r="AI34" s="103"/>
      <c r="AJ34" s="103"/>
      <c r="AK34" s="103"/>
      <c r="AL34" s="103"/>
      <c r="AM34" s="302" t="b">
        <f t="shared" ref="AM34:AM65" si="7">IF(AN34="x",$AM$1,IF(AO34="x",$AM$1,IF(AP34="x",$AM$1)))</f>
        <v>0</v>
      </c>
      <c r="AN34" s="311"/>
      <c r="AO34" s="103"/>
      <c r="AP34" s="103"/>
      <c r="AQ34" s="103" t="s">
        <v>1224</v>
      </c>
    </row>
    <row r="35" spans="1:43" ht="30" customHeight="1" x14ac:dyDescent="0.25">
      <c r="A35" s="103">
        <v>34</v>
      </c>
      <c r="B35" s="103">
        <v>50026</v>
      </c>
      <c r="C35" s="103" t="s">
        <v>1320</v>
      </c>
      <c r="D35" s="120" t="s">
        <v>1321</v>
      </c>
      <c r="E35" s="313" t="s">
        <v>1298</v>
      </c>
      <c r="F35" s="305" t="s">
        <v>1322</v>
      </c>
      <c r="G35" s="103" t="s">
        <v>68</v>
      </c>
      <c r="H35" s="109" t="s">
        <v>256</v>
      </c>
      <c r="I35" s="305" t="s">
        <v>344</v>
      </c>
      <c r="J35" s="103" t="s">
        <v>1323</v>
      </c>
      <c r="K35" s="103" t="s">
        <v>72</v>
      </c>
      <c r="L35" s="103" t="s">
        <v>94</v>
      </c>
      <c r="M35" s="103" t="s">
        <v>107</v>
      </c>
      <c r="N35" s="103" t="s">
        <v>75</v>
      </c>
      <c r="O35" s="103">
        <v>2016</v>
      </c>
      <c r="P35" s="103"/>
      <c r="Q35" s="107" t="s">
        <v>146</v>
      </c>
      <c r="R35" s="148" t="s">
        <v>1196</v>
      </c>
      <c r="S35" s="107" t="s">
        <v>1125</v>
      </c>
      <c r="T35" s="107" t="s">
        <v>133</v>
      </c>
      <c r="U35" s="107" t="s">
        <v>133</v>
      </c>
      <c r="V35" s="107" t="s">
        <v>133</v>
      </c>
      <c r="W35" s="107" t="s">
        <v>87</v>
      </c>
      <c r="X35" s="299" t="str">
        <f t="shared" si="4"/>
        <v>Improved Public Service</v>
      </c>
      <c r="Y35" s="103"/>
      <c r="Z35" s="103" t="s">
        <v>1126</v>
      </c>
      <c r="AA35" s="103" t="s">
        <v>1126</v>
      </c>
      <c r="AB35" s="103" t="s">
        <v>1126</v>
      </c>
      <c r="AC35" s="103"/>
      <c r="AD35" s="300" t="str">
        <f t="shared" si="5"/>
        <v>Open Government Capabilities</v>
      </c>
      <c r="AE35" s="301" t="b">
        <f t="shared" si="6"/>
        <v>0</v>
      </c>
      <c r="AF35" s="103"/>
      <c r="AG35" s="103"/>
      <c r="AH35" s="103"/>
      <c r="AI35" s="103"/>
      <c r="AJ35" s="103"/>
      <c r="AK35" s="103"/>
      <c r="AL35" s="103"/>
      <c r="AM35" s="302" t="str">
        <f t="shared" si="7"/>
        <v>Open government capabilities</v>
      </c>
      <c r="AN35" s="103" t="s">
        <v>1126</v>
      </c>
      <c r="AO35" s="103"/>
      <c r="AP35" s="103"/>
      <c r="AQ35" s="103" t="s">
        <v>1224</v>
      </c>
    </row>
    <row r="36" spans="1:43" ht="30" customHeight="1" x14ac:dyDescent="0.25">
      <c r="A36" s="103">
        <v>35</v>
      </c>
      <c r="B36" s="103">
        <v>50027</v>
      </c>
      <c r="C36" s="103" t="s">
        <v>1324</v>
      </c>
      <c r="D36" s="120" t="s">
        <v>1325</v>
      </c>
      <c r="E36" s="310" t="s">
        <v>1298</v>
      </c>
      <c r="F36" s="305" t="s">
        <v>1326</v>
      </c>
      <c r="G36" s="103" t="s">
        <v>68</v>
      </c>
      <c r="H36" s="109" t="s">
        <v>256</v>
      </c>
      <c r="I36" s="305" t="s">
        <v>344</v>
      </c>
      <c r="J36" s="103" t="s">
        <v>1308</v>
      </c>
      <c r="K36" s="103" t="s">
        <v>72</v>
      </c>
      <c r="L36" s="103" t="s">
        <v>94</v>
      </c>
      <c r="M36" s="103" t="s">
        <v>232</v>
      </c>
      <c r="N36" s="103" t="s">
        <v>75</v>
      </c>
      <c r="O36" s="103">
        <v>2016</v>
      </c>
      <c r="P36" s="103"/>
      <c r="Q36" s="107" t="s">
        <v>144</v>
      </c>
      <c r="R36" s="148" t="s">
        <v>145</v>
      </c>
      <c r="S36" s="107" t="s">
        <v>1125</v>
      </c>
      <c r="T36" s="107" t="s">
        <v>133</v>
      </c>
      <c r="U36" s="107" t="s">
        <v>133</v>
      </c>
      <c r="V36" s="107" t="s">
        <v>133</v>
      </c>
      <c r="W36" s="107" t="s">
        <v>111</v>
      </c>
      <c r="X36" s="299" t="b">
        <f t="shared" si="4"/>
        <v>0</v>
      </c>
      <c r="Y36" s="103"/>
      <c r="Z36" s="103"/>
      <c r="AA36" s="103"/>
      <c r="AB36" s="103"/>
      <c r="AC36" s="103"/>
      <c r="AD36" s="300" t="str">
        <f t="shared" si="5"/>
        <v>Improved Administration Efficency</v>
      </c>
      <c r="AE36" s="301" t="str">
        <f t="shared" si="6"/>
        <v>Improved Administrative Efficiency</v>
      </c>
      <c r="AF36" s="103"/>
      <c r="AG36" s="103" t="s">
        <v>1126</v>
      </c>
      <c r="AH36" s="103" t="s">
        <v>1126</v>
      </c>
      <c r="AI36" s="103" t="s">
        <v>1126</v>
      </c>
      <c r="AJ36" s="103"/>
      <c r="AK36" s="103" t="s">
        <v>1126</v>
      </c>
      <c r="AL36" s="103" t="s">
        <v>1126</v>
      </c>
      <c r="AM36" s="302" t="str">
        <f t="shared" si="7"/>
        <v>Open government capabilities</v>
      </c>
      <c r="AN36" s="103" t="s">
        <v>1126</v>
      </c>
      <c r="AO36" s="103"/>
      <c r="AP36" s="103"/>
      <c r="AQ36" s="103" t="s">
        <v>1224</v>
      </c>
    </row>
    <row r="37" spans="1:43" ht="30" customHeight="1" x14ac:dyDescent="0.25">
      <c r="A37" s="103">
        <v>36</v>
      </c>
      <c r="B37" s="103">
        <v>50028</v>
      </c>
      <c r="C37" s="103" t="s">
        <v>1327</v>
      </c>
      <c r="D37" s="120" t="s">
        <v>1328</v>
      </c>
      <c r="E37" s="310" t="s">
        <v>1298</v>
      </c>
      <c r="F37" s="305" t="s">
        <v>1329</v>
      </c>
      <c r="G37" s="103" t="s">
        <v>68</v>
      </c>
      <c r="H37" s="109" t="s">
        <v>256</v>
      </c>
      <c r="I37" s="305" t="s">
        <v>344</v>
      </c>
      <c r="J37" s="103" t="s">
        <v>724</v>
      </c>
      <c r="K37" s="103" t="s">
        <v>72</v>
      </c>
      <c r="L37" s="103" t="s">
        <v>94</v>
      </c>
      <c r="M37" s="103" t="s">
        <v>107</v>
      </c>
      <c r="N37" s="103" t="s">
        <v>75</v>
      </c>
      <c r="O37" s="103">
        <v>2016</v>
      </c>
      <c r="P37" s="103"/>
      <c r="Q37" s="107" t="s">
        <v>84</v>
      </c>
      <c r="R37" s="148" t="s">
        <v>1165</v>
      </c>
      <c r="S37" s="107" t="s">
        <v>1125</v>
      </c>
      <c r="T37" s="107" t="s">
        <v>172</v>
      </c>
      <c r="U37" s="107" t="s">
        <v>133</v>
      </c>
      <c r="V37" s="107" t="s">
        <v>133</v>
      </c>
      <c r="W37" s="107" t="s">
        <v>111</v>
      </c>
      <c r="X37" s="299" t="b">
        <f t="shared" si="4"/>
        <v>0</v>
      </c>
      <c r="Y37" s="103"/>
      <c r="Z37" s="103"/>
      <c r="AA37" s="103"/>
      <c r="AB37" s="103"/>
      <c r="AC37" s="103"/>
      <c r="AD37" s="300" t="str">
        <f t="shared" si="5"/>
        <v>Improved Administration Efficency</v>
      </c>
      <c r="AE37" s="301" t="str">
        <f t="shared" si="6"/>
        <v>Improved Administrative Efficiency</v>
      </c>
      <c r="AF37" s="103" t="s">
        <v>1126</v>
      </c>
      <c r="AG37" s="103" t="s">
        <v>1126</v>
      </c>
      <c r="AH37" s="103" t="s">
        <v>1126</v>
      </c>
      <c r="AI37" s="103" t="s">
        <v>1126</v>
      </c>
      <c r="AJ37" s="103" t="s">
        <v>1126</v>
      </c>
      <c r="AK37" s="103"/>
      <c r="AL37" s="103"/>
      <c r="AM37" s="302" t="str">
        <f t="shared" si="7"/>
        <v>Open government capabilities</v>
      </c>
      <c r="AN37" s="103" t="s">
        <v>1126</v>
      </c>
      <c r="AO37" s="103"/>
      <c r="AP37" s="103"/>
      <c r="AQ37" s="103" t="s">
        <v>1224</v>
      </c>
    </row>
    <row r="38" spans="1:43" ht="30" customHeight="1" x14ac:dyDescent="0.25">
      <c r="A38" s="103">
        <v>37</v>
      </c>
      <c r="B38" s="103">
        <v>50029</v>
      </c>
      <c r="C38" s="103" t="s">
        <v>1330</v>
      </c>
      <c r="D38" s="120" t="s">
        <v>1331</v>
      </c>
      <c r="E38" s="310" t="s">
        <v>1298</v>
      </c>
      <c r="F38" s="305" t="s">
        <v>1332</v>
      </c>
      <c r="G38" s="103" t="s">
        <v>147</v>
      </c>
      <c r="H38" s="109" t="s">
        <v>256</v>
      </c>
      <c r="I38" s="305" t="s">
        <v>344</v>
      </c>
      <c r="J38" s="103" t="s">
        <v>1333</v>
      </c>
      <c r="K38" s="103" t="s">
        <v>137</v>
      </c>
      <c r="L38" s="103" t="s">
        <v>94</v>
      </c>
      <c r="M38" s="103" t="s">
        <v>107</v>
      </c>
      <c r="N38" s="103" t="s">
        <v>75</v>
      </c>
      <c r="O38" s="103">
        <v>2016</v>
      </c>
      <c r="P38" s="103"/>
      <c r="Q38" s="107" t="s">
        <v>84</v>
      </c>
      <c r="R38" s="148" t="s">
        <v>1165</v>
      </c>
      <c r="S38" s="107" t="s">
        <v>1125</v>
      </c>
      <c r="T38" s="107" t="s">
        <v>133</v>
      </c>
      <c r="U38" s="107" t="s">
        <v>133</v>
      </c>
      <c r="V38" s="107" t="s">
        <v>133</v>
      </c>
      <c r="W38" s="107" t="s">
        <v>87</v>
      </c>
      <c r="X38" s="299" t="str">
        <f t="shared" si="4"/>
        <v>Improved Public Service</v>
      </c>
      <c r="Y38" s="103"/>
      <c r="Z38" s="103" t="s">
        <v>1126</v>
      </c>
      <c r="AA38" s="103" t="s">
        <v>1126</v>
      </c>
      <c r="AB38" s="103" t="s">
        <v>1126</v>
      </c>
      <c r="AC38" s="103" t="s">
        <v>1126</v>
      </c>
      <c r="AD38" s="300" t="b">
        <f t="shared" si="5"/>
        <v>0</v>
      </c>
      <c r="AE38" s="301" t="b">
        <f t="shared" si="6"/>
        <v>0</v>
      </c>
      <c r="AF38" s="103"/>
      <c r="AG38" s="103"/>
      <c r="AH38" s="103"/>
      <c r="AI38" s="103"/>
      <c r="AJ38" s="103"/>
      <c r="AK38" s="103"/>
      <c r="AL38" s="103"/>
      <c r="AM38" s="302" t="b">
        <f t="shared" si="7"/>
        <v>0</v>
      </c>
      <c r="AN38" s="311"/>
      <c r="AO38" s="103"/>
      <c r="AP38" s="103"/>
      <c r="AQ38" s="103" t="s">
        <v>1224</v>
      </c>
    </row>
    <row r="39" spans="1:43" ht="30" customHeight="1" x14ac:dyDescent="0.25">
      <c r="A39" s="103">
        <v>38</v>
      </c>
      <c r="B39" s="103">
        <v>50030</v>
      </c>
      <c r="C39" s="103" t="s">
        <v>1334</v>
      </c>
      <c r="D39" s="120" t="s">
        <v>1335</v>
      </c>
      <c r="E39" s="310" t="s">
        <v>1298</v>
      </c>
      <c r="F39" s="305" t="s">
        <v>1336</v>
      </c>
      <c r="G39" s="103" t="s">
        <v>68</v>
      </c>
      <c r="H39" s="109" t="s">
        <v>256</v>
      </c>
      <c r="I39" s="305" t="s">
        <v>344</v>
      </c>
      <c r="J39" s="103" t="s">
        <v>1337</v>
      </c>
      <c r="K39" s="103" t="s">
        <v>72</v>
      </c>
      <c r="L39" s="103" t="s">
        <v>162</v>
      </c>
      <c r="M39" s="103" t="s">
        <v>198</v>
      </c>
      <c r="N39" s="103" t="s">
        <v>75</v>
      </c>
      <c r="O39" s="103">
        <v>2016</v>
      </c>
      <c r="P39" s="103"/>
      <c r="Q39" s="107" t="s">
        <v>146</v>
      </c>
      <c r="R39" s="148" t="s">
        <v>1196</v>
      </c>
      <c r="S39" s="107" t="s">
        <v>1125</v>
      </c>
      <c r="T39" s="107" t="s">
        <v>133</v>
      </c>
      <c r="U39" s="107" t="s">
        <v>133</v>
      </c>
      <c r="V39" s="107" t="s">
        <v>133</v>
      </c>
      <c r="W39" s="107" t="s">
        <v>111</v>
      </c>
      <c r="X39" s="299" t="b">
        <f t="shared" si="4"/>
        <v>0</v>
      </c>
      <c r="Y39" s="103"/>
      <c r="Z39" s="103"/>
      <c r="AA39" s="103"/>
      <c r="AB39" s="103"/>
      <c r="AC39" s="103"/>
      <c r="AD39" s="300" t="str">
        <f t="shared" si="5"/>
        <v>Improved Administration Efficency</v>
      </c>
      <c r="AE39" s="301" t="str">
        <f t="shared" si="6"/>
        <v>Improved Administrative Efficiency</v>
      </c>
      <c r="AF39" s="103"/>
      <c r="AG39" s="103"/>
      <c r="AH39" s="103" t="s">
        <v>1126</v>
      </c>
      <c r="AI39" s="103" t="s">
        <v>1126</v>
      </c>
      <c r="AJ39" s="103"/>
      <c r="AK39" s="103" t="s">
        <v>1126</v>
      </c>
      <c r="AL39" s="103"/>
      <c r="AM39" s="302" t="str">
        <f t="shared" si="7"/>
        <v>Open government capabilities</v>
      </c>
      <c r="AN39" s="103" t="s">
        <v>1126</v>
      </c>
      <c r="AO39" s="103"/>
      <c r="AP39" s="103"/>
      <c r="AQ39" s="103" t="s">
        <v>1224</v>
      </c>
    </row>
    <row r="40" spans="1:43" ht="30" customHeight="1" x14ac:dyDescent="0.25">
      <c r="A40" s="103">
        <v>39</v>
      </c>
      <c r="B40" s="103">
        <v>50031</v>
      </c>
      <c r="C40" s="103" t="s">
        <v>1338</v>
      </c>
      <c r="D40" s="120" t="s">
        <v>1339</v>
      </c>
      <c r="E40" s="312" t="s">
        <v>1298</v>
      </c>
      <c r="F40" s="305" t="s">
        <v>1340</v>
      </c>
      <c r="G40" s="103" t="s">
        <v>68</v>
      </c>
      <c r="H40" s="109" t="s">
        <v>256</v>
      </c>
      <c r="I40" s="305" t="s">
        <v>344</v>
      </c>
      <c r="J40" s="103" t="s">
        <v>1341</v>
      </c>
      <c r="K40" s="103" t="s">
        <v>72</v>
      </c>
      <c r="L40" s="103" t="s">
        <v>94</v>
      </c>
      <c r="M40" s="103" t="s">
        <v>107</v>
      </c>
      <c r="N40" s="103" t="s">
        <v>75</v>
      </c>
      <c r="O40" s="103">
        <v>2016</v>
      </c>
      <c r="P40" s="103"/>
      <c r="Q40" s="107" t="s">
        <v>109</v>
      </c>
      <c r="R40" s="148" t="s">
        <v>1209</v>
      </c>
      <c r="S40" s="107" t="s">
        <v>1125</v>
      </c>
      <c r="T40" s="107" t="s">
        <v>133</v>
      </c>
      <c r="U40" s="107" t="s">
        <v>133</v>
      </c>
      <c r="V40" s="107" t="s">
        <v>133</v>
      </c>
      <c r="W40" s="107" t="s">
        <v>111</v>
      </c>
      <c r="X40" s="299" t="b">
        <f t="shared" si="4"/>
        <v>0</v>
      </c>
      <c r="Y40" s="103"/>
      <c r="Z40" s="103"/>
      <c r="AA40" s="103"/>
      <c r="AB40" s="103"/>
      <c r="AC40" s="103"/>
      <c r="AD40" s="300" t="str">
        <f t="shared" si="5"/>
        <v>Improved Administration Efficency</v>
      </c>
      <c r="AE40" s="301" t="str">
        <f t="shared" si="6"/>
        <v>Improved Administrative Efficiency</v>
      </c>
      <c r="AF40" s="103"/>
      <c r="AG40" s="103" t="s">
        <v>1126</v>
      </c>
      <c r="AH40" s="103" t="s">
        <v>1126</v>
      </c>
      <c r="AI40" s="103" t="s">
        <v>1126</v>
      </c>
      <c r="AJ40" s="103" t="s">
        <v>1126</v>
      </c>
      <c r="AK40" s="103"/>
      <c r="AL40" s="103"/>
      <c r="AM40" s="302" t="str">
        <f t="shared" si="7"/>
        <v>Open government capabilities</v>
      </c>
      <c r="AN40" s="103" t="s">
        <v>1126</v>
      </c>
      <c r="AO40" s="103"/>
      <c r="AP40" s="103"/>
      <c r="AQ40" s="103" t="s">
        <v>1224</v>
      </c>
    </row>
    <row r="41" spans="1:43" ht="30" customHeight="1" x14ac:dyDescent="0.25">
      <c r="A41" s="103">
        <v>40</v>
      </c>
      <c r="B41" s="103">
        <v>50032</v>
      </c>
      <c r="C41" s="103" t="s">
        <v>1342</v>
      </c>
      <c r="D41" s="120" t="s">
        <v>1343</v>
      </c>
      <c r="E41" s="313" t="s">
        <v>1298</v>
      </c>
      <c r="F41" s="305" t="s">
        <v>1344</v>
      </c>
      <c r="G41" s="103" t="s">
        <v>68</v>
      </c>
      <c r="H41" s="109" t="s">
        <v>256</v>
      </c>
      <c r="I41" s="305" t="s">
        <v>344</v>
      </c>
      <c r="J41" s="103" t="s">
        <v>384</v>
      </c>
      <c r="K41" s="103" t="s">
        <v>72</v>
      </c>
      <c r="L41" s="103" t="s">
        <v>138</v>
      </c>
      <c r="M41" s="103" t="s">
        <v>107</v>
      </c>
      <c r="N41" s="103" t="s">
        <v>75</v>
      </c>
      <c r="O41" s="103">
        <v>2016</v>
      </c>
      <c r="P41" s="103"/>
      <c r="Q41" s="107" t="s">
        <v>84</v>
      </c>
      <c r="R41" s="148" t="s">
        <v>1165</v>
      </c>
      <c r="S41" s="107" t="s">
        <v>1125</v>
      </c>
      <c r="T41" s="107" t="s">
        <v>133</v>
      </c>
      <c r="U41" s="107" t="s">
        <v>133</v>
      </c>
      <c r="V41" s="107" t="s">
        <v>133</v>
      </c>
      <c r="W41" s="107" t="s">
        <v>116</v>
      </c>
      <c r="X41" s="299" t="b">
        <f t="shared" si="4"/>
        <v>0</v>
      </c>
      <c r="Y41" s="103"/>
      <c r="Z41" s="103"/>
      <c r="AA41" s="103"/>
      <c r="AB41" s="103"/>
      <c r="AC41" s="103"/>
      <c r="AD41" s="300" t="str">
        <f t="shared" si="5"/>
        <v>Improved Administration Efficency</v>
      </c>
      <c r="AE41" s="301" t="str">
        <f t="shared" si="6"/>
        <v>Improved Administrative Efficiency</v>
      </c>
      <c r="AF41" s="103"/>
      <c r="AG41" s="103"/>
      <c r="AH41" s="103" t="s">
        <v>1126</v>
      </c>
      <c r="AI41" s="103" t="s">
        <v>1126</v>
      </c>
      <c r="AJ41" s="103" t="s">
        <v>1126</v>
      </c>
      <c r="AK41" s="103" t="s">
        <v>1126</v>
      </c>
      <c r="AL41" s="103" t="s">
        <v>1126</v>
      </c>
      <c r="AM41" s="302" t="str">
        <f t="shared" si="7"/>
        <v>Open government capabilities</v>
      </c>
      <c r="AN41" s="103" t="s">
        <v>1126</v>
      </c>
      <c r="AO41" s="103"/>
      <c r="AP41" s="103"/>
      <c r="AQ41" s="103" t="s">
        <v>1224</v>
      </c>
    </row>
    <row r="42" spans="1:43" ht="30" customHeight="1" x14ac:dyDescent="0.25">
      <c r="A42" s="103">
        <v>41</v>
      </c>
      <c r="B42" s="103">
        <v>50033</v>
      </c>
      <c r="C42" s="103" t="s">
        <v>1345</v>
      </c>
      <c r="D42" s="120" t="s">
        <v>1346</v>
      </c>
      <c r="E42" s="310" t="s">
        <v>1298</v>
      </c>
      <c r="F42" s="305" t="s">
        <v>1347</v>
      </c>
      <c r="G42" s="103" t="s">
        <v>147</v>
      </c>
      <c r="H42" s="109" t="s">
        <v>256</v>
      </c>
      <c r="I42" s="305" t="s">
        <v>344</v>
      </c>
      <c r="J42" s="103" t="s">
        <v>1348</v>
      </c>
      <c r="K42" s="103" t="s">
        <v>137</v>
      </c>
      <c r="L42" s="103" t="s">
        <v>94</v>
      </c>
      <c r="M42" s="103" t="s">
        <v>107</v>
      </c>
      <c r="N42" s="103" t="s">
        <v>75</v>
      </c>
      <c r="O42" s="103">
        <v>2016</v>
      </c>
      <c r="P42" s="103"/>
      <c r="Q42" s="107" t="s">
        <v>109</v>
      </c>
      <c r="R42" s="148" t="s">
        <v>1209</v>
      </c>
      <c r="S42" s="107" t="s">
        <v>1125</v>
      </c>
      <c r="T42" s="107" t="s">
        <v>133</v>
      </c>
      <c r="U42" s="107" t="s">
        <v>133</v>
      </c>
      <c r="V42" s="107" t="s">
        <v>133</v>
      </c>
      <c r="W42" s="107" t="s">
        <v>87</v>
      </c>
      <c r="X42" s="299" t="str">
        <f t="shared" si="4"/>
        <v>Improved Public Service</v>
      </c>
      <c r="Y42" s="103"/>
      <c r="Z42" s="103" t="s">
        <v>1126</v>
      </c>
      <c r="AA42" s="103" t="s">
        <v>1126</v>
      </c>
      <c r="AB42" s="103" t="s">
        <v>1126</v>
      </c>
      <c r="AC42" s="103"/>
      <c r="AD42" s="300" t="str">
        <f t="shared" si="5"/>
        <v>Open Government Capabilities</v>
      </c>
      <c r="AE42" s="301" t="b">
        <f t="shared" si="6"/>
        <v>0</v>
      </c>
      <c r="AF42" s="103"/>
      <c r="AG42" s="103"/>
      <c r="AH42" s="103"/>
      <c r="AI42" s="103"/>
      <c r="AJ42" s="103"/>
      <c r="AK42" s="103"/>
      <c r="AL42" s="103"/>
      <c r="AM42" s="302" t="str">
        <f t="shared" si="7"/>
        <v>Open government capabilities</v>
      </c>
      <c r="AN42" s="103" t="s">
        <v>1126</v>
      </c>
      <c r="AO42" s="103"/>
      <c r="AP42" s="103"/>
      <c r="AQ42" s="103" t="s">
        <v>1224</v>
      </c>
    </row>
    <row r="43" spans="1:43" ht="30" customHeight="1" x14ac:dyDescent="0.25">
      <c r="A43" s="103">
        <v>42</v>
      </c>
      <c r="B43" s="103">
        <v>50034</v>
      </c>
      <c r="C43" s="103" t="s">
        <v>1349</v>
      </c>
      <c r="D43" s="120" t="s">
        <v>1350</v>
      </c>
      <c r="E43" s="310" t="s">
        <v>1298</v>
      </c>
      <c r="F43" s="305" t="s">
        <v>1351</v>
      </c>
      <c r="G43" s="103" t="s">
        <v>147</v>
      </c>
      <c r="H43" s="109" t="s">
        <v>256</v>
      </c>
      <c r="I43" s="305" t="s">
        <v>344</v>
      </c>
      <c r="J43" s="103" t="s">
        <v>1352</v>
      </c>
      <c r="K43" s="103" t="s">
        <v>137</v>
      </c>
      <c r="L43" s="103" t="s">
        <v>130</v>
      </c>
      <c r="M43" s="103" t="s">
        <v>107</v>
      </c>
      <c r="N43" s="103" t="s">
        <v>75</v>
      </c>
      <c r="O43" s="103">
        <v>2016</v>
      </c>
      <c r="P43" s="103"/>
      <c r="Q43" s="107" t="s">
        <v>109</v>
      </c>
      <c r="R43" s="148" t="s">
        <v>1209</v>
      </c>
      <c r="S43" s="107" t="s">
        <v>1125</v>
      </c>
      <c r="T43" s="107" t="s">
        <v>133</v>
      </c>
      <c r="U43" s="107" t="s">
        <v>133</v>
      </c>
      <c r="V43" s="107" t="s">
        <v>133</v>
      </c>
      <c r="W43" s="107" t="s">
        <v>111</v>
      </c>
      <c r="X43" s="299" t="b">
        <f t="shared" si="4"/>
        <v>0</v>
      </c>
      <c r="Y43" s="103"/>
      <c r="Z43" s="103"/>
      <c r="AA43" s="103"/>
      <c r="AB43" s="103"/>
      <c r="AC43" s="103"/>
      <c r="AD43" s="300" t="str">
        <f t="shared" si="5"/>
        <v>Improved Administration Efficency</v>
      </c>
      <c r="AE43" s="301" t="str">
        <f t="shared" si="6"/>
        <v>Improved Administrative Efficiency</v>
      </c>
      <c r="AF43" s="103" t="s">
        <v>1126</v>
      </c>
      <c r="AG43" s="103"/>
      <c r="AH43" s="103" t="s">
        <v>1126</v>
      </c>
      <c r="AI43" s="103" t="s">
        <v>1126</v>
      </c>
      <c r="AJ43" s="103" t="s">
        <v>1126</v>
      </c>
      <c r="AK43" s="103" t="s">
        <v>1126</v>
      </c>
      <c r="AL43" s="103"/>
      <c r="AM43" s="302" t="str">
        <f t="shared" si="7"/>
        <v>Open government capabilities</v>
      </c>
      <c r="AN43" s="103" t="s">
        <v>1126</v>
      </c>
      <c r="AO43" s="103"/>
      <c r="AP43" s="103"/>
      <c r="AQ43" s="103" t="s">
        <v>1224</v>
      </c>
    </row>
    <row r="44" spans="1:43" ht="30" customHeight="1" x14ac:dyDescent="0.25">
      <c r="A44" s="103">
        <v>43</v>
      </c>
      <c r="B44" s="103">
        <v>50035</v>
      </c>
      <c r="C44" s="103" t="s">
        <v>1353</v>
      </c>
      <c r="D44" s="120" t="s">
        <v>1354</v>
      </c>
      <c r="E44" s="310" t="s">
        <v>1298</v>
      </c>
      <c r="F44" s="305" t="s">
        <v>1355</v>
      </c>
      <c r="G44" s="103" t="s">
        <v>68</v>
      </c>
      <c r="H44" s="109" t="s">
        <v>256</v>
      </c>
      <c r="I44" s="305" t="s">
        <v>344</v>
      </c>
      <c r="J44" s="103" t="s">
        <v>1356</v>
      </c>
      <c r="K44" s="103" t="s">
        <v>72</v>
      </c>
      <c r="L44" s="103" t="s">
        <v>94</v>
      </c>
      <c r="M44" s="103" t="s">
        <v>107</v>
      </c>
      <c r="N44" s="103" t="s">
        <v>75</v>
      </c>
      <c r="O44" s="103">
        <v>2016</v>
      </c>
      <c r="P44" s="103"/>
      <c r="Q44" s="107" t="s">
        <v>84</v>
      </c>
      <c r="R44" s="148" t="s">
        <v>1202</v>
      </c>
      <c r="S44" s="107" t="s">
        <v>1125</v>
      </c>
      <c r="T44" s="107" t="s">
        <v>133</v>
      </c>
      <c r="U44" s="107" t="s">
        <v>133</v>
      </c>
      <c r="V44" s="107" t="s">
        <v>172</v>
      </c>
      <c r="W44" s="107" t="s">
        <v>87</v>
      </c>
      <c r="X44" s="299" t="str">
        <f t="shared" si="4"/>
        <v>Improved Public Service</v>
      </c>
      <c r="Y44" s="103"/>
      <c r="Z44" s="103" t="s">
        <v>1126</v>
      </c>
      <c r="AA44" s="103" t="s">
        <v>1126</v>
      </c>
      <c r="AB44" s="103" t="s">
        <v>1126</v>
      </c>
      <c r="AC44" s="103"/>
      <c r="AD44" s="300" t="b">
        <f t="shared" si="5"/>
        <v>0</v>
      </c>
      <c r="AE44" s="301" t="b">
        <f t="shared" si="6"/>
        <v>0</v>
      </c>
      <c r="AF44" s="103"/>
      <c r="AG44" s="103"/>
      <c r="AH44" s="103"/>
      <c r="AI44" s="103"/>
      <c r="AJ44" s="103"/>
      <c r="AK44" s="103"/>
      <c r="AL44" s="103"/>
      <c r="AM44" s="302" t="b">
        <f t="shared" si="7"/>
        <v>0</v>
      </c>
      <c r="AN44" s="311"/>
      <c r="AO44" s="103"/>
      <c r="AP44" s="103"/>
      <c r="AQ44" s="103" t="s">
        <v>1224</v>
      </c>
    </row>
    <row r="45" spans="1:43" ht="30" customHeight="1" x14ac:dyDescent="0.25">
      <c r="A45" s="103">
        <v>44</v>
      </c>
      <c r="B45" s="103">
        <v>50036</v>
      </c>
      <c r="C45" s="103" t="s">
        <v>1357</v>
      </c>
      <c r="D45" s="120" t="s">
        <v>1358</v>
      </c>
      <c r="E45" s="312" t="s">
        <v>1359</v>
      </c>
      <c r="F45" s="305" t="s">
        <v>1360</v>
      </c>
      <c r="G45" s="103" t="s">
        <v>147</v>
      </c>
      <c r="H45" s="109" t="s">
        <v>256</v>
      </c>
      <c r="I45" s="305" t="s">
        <v>344</v>
      </c>
      <c r="J45" s="103" t="s">
        <v>1361</v>
      </c>
      <c r="K45" s="103" t="s">
        <v>137</v>
      </c>
      <c r="L45" s="103" t="s">
        <v>73</v>
      </c>
      <c r="M45" s="103" t="s">
        <v>164</v>
      </c>
      <c r="N45" s="103" t="s">
        <v>156</v>
      </c>
      <c r="O45" s="103">
        <v>2016</v>
      </c>
      <c r="P45" s="103"/>
      <c r="Q45" s="107" t="s">
        <v>84</v>
      </c>
      <c r="R45" s="148" t="s">
        <v>1165</v>
      </c>
      <c r="S45" s="107" t="s">
        <v>1125</v>
      </c>
      <c r="T45" s="107" t="s">
        <v>133</v>
      </c>
      <c r="U45" s="107" t="s">
        <v>133</v>
      </c>
      <c r="V45" s="107" t="s">
        <v>133</v>
      </c>
      <c r="W45" s="107" t="s">
        <v>87</v>
      </c>
      <c r="X45" s="299" t="str">
        <f t="shared" si="4"/>
        <v>Improved Public Service</v>
      </c>
      <c r="Y45" s="103"/>
      <c r="Z45" s="103" t="s">
        <v>1126</v>
      </c>
      <c r="AA45" s="103" t="s">
        <v>1126</v>
      </c>
      <c r="AB45" s="103" t="s">
        <v>1126</v>
      </c>
      <c r="AC45" s="103" t="s">
        <v>1126</v>
      </c>
      <c r="AD45" s="300" t="b">
        <f t="shared" si="5"/>
        <v>0</v>
      </c>
      <c r="AE45" s="301" t="b">
        <f t="shared" si="6"/>
        <v>0</v>
      </c>
      <c r="AF45" s="103"/>
      <c r="AG45" s="103"/>
      <c r="AH45" s="103"/>
      <c r="AI45" s="103"/>
      <c r="AJ45" s="103"/>
      <c r="AK45" s="103"/>
      <c r="AL45" s="103"/>
      <c r="AM45" s="302" t="b">
        <f t="shared" si="7"/>
        <v>0</v>
      </c>
      <c r="AN45" s="311"/>
      <c r="AO45" s="103"/>
      <c r="AP45" s="103"/>
      <c r="AQ45" s="103" t="s">
        <v>1224</v>
      </c>
    </row>
    <row r="46" spans="1:43" ht="30" customHeight="1" x14ac:dyDescent="0.25">
      <c r="A46" s="103">
        <v>45</v>
      </c>
      <c r="B46" s="103">
        <v>50038</v>
      </c>
      <c r="C46" s="103" t="s">
        <v>1362</v>
      </c>
      <c r="D46" s="120" t="s">
        <v>1363</v>
      </c>
      <c r="E46" s="312" t="s">
        <v>1364</v>
      </c>
      <c r="F46" s="305" t="s">
        <v>1365</v>
      </c>
      <c r="G46" s="103" t="s">
        <v>68</v>
      </c>
      <c r="H46" s="109" t="s">
        <v>364</v>
      </c>
      <c r="I46" s="305" t="s">
        <v>365</v>
      </c>
      <c r="J46" s="103" t="s">
        <v>1366</v>
      </c>
      <c r="K46" s="103" t="s">
        <v>72</v>
      </c>
      <c r="L46" s="103" t="s">
        <v>94</v>
      </c>
      <c r="M46" s="103" t="s">
        <v>107</v>
      </c>
      <c r="N46" s="103" t="s">
        <v>156</v>
      </c>
      <c r="O46" s="103">
        <v>2018</v>
      </c>
      <c r="P46" s="103"/>
      <c r="Q46" s="107" t="s">
        <v>109</v>
      </c>
      <c r="R46" s="148" t="s">
        <v>1209</v>
      </c>
      <c r="S46" s="107" t="s">
        <v>1125</v>
      </c>
      <c r="T46" s="107" t="s">
        <v>133</v>
      </c>
      <c r="U46" s="107" t="s">
        <v>133</v>
      </c>
      <c r="V46" s="107" t="s">
        <v>133</v>
      </c>
      <c r="W46" s="107" t="s">
        <v>87</v>
      </c>
      <c r="X46" s="299" t="str">
        <f t="shared" si="4"/>
        <v>Improved Public Service</v>
      </c>
      <c r="Y46" s="103"/>
      <c r="Z46" s="103" t="s">
        <v>1126</v>
      </c>
      <c r="AA46" s="103" t="s">
        <v>1126</v>
      </c>
      <c r="AB46" s="103" t="s">
        <v>1126</v>
      </c>
      <c r="AC46" s="103"/>
      <c r="AD46" s="300" t="str">
        <f t="shared" si="5"/>
        <v>Open Government Capabilities</v>
      </c>
      <c r="AE46" s="301" t="b">
        <f t="shared" si="6"/>
        <v>0</v>
      </c>
      <c r="AF46" s="103"/>
      <c r="AG46" s="103"/>
      <c r="AH46" s="103"/>
      <c r="AI46" s="103"/>
      <c r="AJ46" s="103"/>
      <c r="AK46" s="103"/>
      <c r="AL46" s="103"/>
      <c r="AM46" s="302" t="str">
        <f t="shared" si="7"/>
        <v>Open government capabilities</v>
      </c>
      <c r="AN46" s="103" t="s">
        <v>1126</v>
      </c>
      <c r="AO46" s="103"/>
      <c r="AP46" s="103"/>
      <c r="AQ46" s="103" t="s">
        <v>1224</v>
      </c>
    </row>
    <row r="47" spans="1:43" ht="30" customHeight="1" x14ac:dyDescent="0.25">
      <c r="A47" s="103">
        <v>46</v>
      </c>
      <c r="B47" s="103">
        <v>50039</v>
      </c>
      <c r="C47" s="103" t="s">
        <v>1367</v>
      </c>
      <c r="D47" s="120" t="s">
        <v>1368</v>
      </c>
      <c r="E47" s="304" t="s">
        <v>1369</v>
      </c>
      <c r="F47" s="305" t="s">
        <v>1370</v>
      </c>
      <c r="G47" s="103" t="s">
        <v>147</v>
      </c>
      <c r="H47" s="109" t="s">
        <v>364</v>
      </c>
      <c r="I47" s="305" t="s">
        <v>365</v>
      </c>
      <c r="J47" s="103" t="s">
        <v>1371</v>
      </c>
      <c r="K47" s="103" t="s">
        <v>137</v>
      </c>
      <c r="L47" s="103" t="s">
        <v>94</v>
      </c>
      <c r="M47" s="103" t="s">
        <v>107</v>
      </c>
      <c r="N47" s="103" t="s">
        <v>96</v>
      </c>
      <c r="O47" s="103">
        <v>2019</v>
      </c>
      <c r="P47" s="103"/>
      <c r="Q47" s="107" t="s">
        <v>84</v>
      </c>
      <c r="R47" s="148" t="s">
        <v>284</v>
      </c>
      <c r="S47" s="107" t="s">
        <v>1125</v>
      </c>
      <c r="T47" s="107" t="s">
        <v>172</v>
      </c>
      <c r="U47" s="107" t="s">
        <v>133</v>
      </c>
      <c r="V47" s="107" t="s">
        <v>172</v>
      </c>
      <c r="W47" s="107" t="s">
        <v>87</v>
      </c>
      <c r="X47" s="299" t="str">
        <f t="shared" si="4"/>
        <v>Improved Public Service</v>
      </c>
      <c r="Y47" s="103"/>
      <c r="Z47" s="103" t="s">
        <v>1126</v>
      </c>
      <c r="AA47" s="103" t="s">
        <v>1126</v>
      </c>
      <c r="AB47" s="103" t="s">
        <v>1126</v>
      </c>
      <c r="AC47" s="103" t="s">
        <v>1126</v>
      </c>
      <c r="AD47" s="300" t="str">
        <f t="shared" si="5"/>
        <v>Open Government Capabilities</v>
      </c>
      <c r="AE47" s="301" t="b">
        <f t="shared" si="6"/>
        <v>0</v>
      </c>
      <c r="AF47" s="103"/>
      <c r="AG47" s="103"/>
      <c r="AH47" s="103"/>
      <c r="AI47" s="103"/>
      <c r="AJ47" s="103"/>
      <c r="AK47" s="103"/>
      <c r="AL47" s="103"/>
      <c r="AM47" s="302" t="str">
        <f t="shared" si="7"/>
        <v>Open government capabilities</v>
      </c>
      <c r="AN47" s="103" t="s">
        <v>1126</v>
      </c>
      <c r="AO47" s="103"/>
      <c r="AP47" s="103"/>
      <c r="AQ47" s="103" t="s">
        <v>1224</v>
      </c>
    </row>
    <row r="48" spans="1:43" ht="30" customHeight="1" x14ac:dyDescent="0.25">
      <c r="A48" s="103">
        <v>47</v>
      </c>
      <c r="B48" s="103">
        <v>50040</v>
      </c>
      <c r="C48" s="103" t="s">
        <v>1372</v>
      </c>
      <c r="D48" s="120" t="s">
        <v>1373</v>
      </c>
      <c r="E48" s="312" t="s">
        <v>1374</v>
      </c>
      <c r="F48" s="305" t="s">
        <v>1375</v>
      </c>
      <c r="G48" s="103" t="s">
        <v>118</v>
      </c>
      <c r="H48" s="109" t="s">
        <v>319</v>
      </c>
      <c r="I48" s="305" t="s">
        <v>320</v>
      </c>
      <c r="J48" s="103" t="s">
        <v>1376</v>
      </c>
      <c r="K48" s="103" t="s">
        <v>72</v>
      </c>
      <c r="L48" s="103" t="s">
        <v>94</v>
      </c>
      <c r="M48" s="103" t="s">
        <v>380</v>
      </c>
      <c r="N48" s="103" t="s">
        <v>156</v>
      </c>
      <c r="O48" s="103">
        <v>2016</v>
      </c>
      <c r="P48" s="103"/>
      <c r="Q48" s="107" t="s">
        <v>84</v>
      </c>
      <c r="R48" s="148" t="s">
        <v>1271</v>
      </c>
      <c r="S48" s="107" t="s">
        <v>1125</v>
      </c>
      <c r="T48" s="107" t="s">
        <v>133</v>
      </c>
      <c r="U48" s="107" t="s">
        <v>172</v>
      </c>
      <c r="V48" s="107" t="s">
        <v>133</v>
      </c>
      <c r="W48" s="107" t="s">
        <v>116</v>
      </c>
      <c r="X48" s="299" t="str">
        <f t="shared" si="4"/>
        <v>Improved Public Service</v>
      </c>
      <c r="Y48" s="103"/>
      <c r="Z48" s="103" t="s">
        <v>1126</v>
      </c>
      <c r="AA48" s="103" t="s">
        <v>1126</v>
      </c>
      <c r="AB48" s="103" t="s">
        <v>1126</v>
      </c>
      <c r="AC48" s="103" t="s">
        <v>1126</v>
      </c>
      <c r="AD48" s="300" t="b">
        <f t="shared" si="5"/>
        <v>0</v>
      </c>
      <c r="AE48" s="301" t="b">
        <f t="shared" si="6"/>
        <v>0</v>
      </c>
      <c r="AF48" s="103"/>
      <c r="AG48" s="103"/>
      <c r="AH48" s="103"/>
      <c r="AI48" s="103"/>
      <c r="AJ48" s="103"/>
      <c r="AK48" s="103"/>
      <c r="AL48" s="103"/>
      <c r="AM48" s="302" t="b">
        <f t="shared" si="7"/>
        <v>0</v>
      </c>
      <c r="AN48" s="311"/>
      <c r="AO48" s="103"/>
      <c r="AP48" s="103"/>
      <c r="AQ48" s="103" t="s">
        <v>1224</v>
      </c>
    </row>
    <row r="49" spans="1:43" ht="30" customHeight="1" x14ac:dyDescent="0.25">
      <c r="A49" s="103">
        <v>48</v>
      </c>
      <c r="B49" s="103">
        <v>50041</v>
      </c>
      <c r="C49" s="103" t="s">
        <v>1377</v>
      </c>
      <c r="D49" s="120" t="s">
        <v>1378</v>
      </c>
      <c r="E49" s="312" t="s">
        <v>1379</v>
      </c>
      <c r="F49" s="305" t="s">
        <v>1380</v>
      </c>
      <c r="G49" s="103" t="s">
        <v>135</v>
      </c>
      <c r="H49" s="109" t="s">
        <v>454</v>
      </c>
      <c r="I49" s="305" t="s">
        <v>455</v>
      </c>
      <c r="J49" s="103" t="s">
        <v>1381</v>
      </c>
      <c r="K49" s="103" t="s">
        <v>1146</v>
      </c>
      <c r="L49" s="103" t="s">
        <v>94</v>
      </c>
      <c r="M49" s="103" t="s">
        <v>107</v>
      </c>
      <c r="N49" s="103" t="s">
        <v>156</v>
      </c>
      <c r="O49" s="103">
        <v>2017</v>
      </c>
      <c r="P49" s="103"/>
      <c r="Q49" s="107" t="s">
        <v>84</v>
      </c>
      <c r="R49" s="148" t="s">
        <v>1202</v>
      </c>
      <c r="S49" s="107" t="s">
        <v>1125</v>
      </c>
      <c r="T49" s="107" t="s">
        <v>133</v>
      </c>
      <c r="U49" s="107" t="s">
        <v>133</v>
      </c>
      <c r="V49" s="107" t="s">
        <v>172</v>
      </c>
      <c r="W49" s="107" t="s">
        <v>87</v>
      </c>
      <c r="X49" s="299" t="str">
        <f t="shared" si="4"/>
        <v>Improved Public Service</v>
      </c>
      <c r="Y49" s="103"/>
      <c r="Z49" s="103" t="s">
        <v>1126</v>
      </c>
      <c r="AA49" s="103" t="s">
        <v>1126</v>
      </c>
      <c r="AB49" s="103" t="s">
        <v>1126</v>
      </c>
      <c r="AC49" s="103"/>
      <c r="AD49" s="300" t="b">
        <f t="shared" si="5"/>
        <v>0</v>
      </c>
      <c r="AE49" s="301" t="b">
        <f t="shared" si="6"/>
        <v>0</v>
      </c>
      <c r="AF49" s="103"/>
      <c r="AG49" s="103"/>
      <c r="AH49" s="103"/>
      <c r="AI49" s="103"/>
      <c r="AJ49" s="103"/>
      <c r="AK49" s="103"/>
      <c r="AL49" s="103"/>
      <c r="AM49" s="302" t="b">
        <f t="shared" si="7"/>
        <v>0</v>
      </c>
      <c r="AN49" s="311"/>
      <c r="AO49" s="103"/>
      <c r="AP49" s="103"/>
      <c r="AQ49" s="103" t="s">
        <v>1224</v>
      </c>
    </row>
    <row r="50" spans="1:43" ht="30" customHeight="1" x14ac:dyDescent="0.25">
      <c r="A50" s="103">
        <v>49</v>
      </c>
      <c r="B50" s="103">
        <v>50043</v>
      </c>
      <c r="C50" s="103" t="s">
        <v>1382</v>
      </c>
      <c r="D50" s="120" t="s">
        <v>1383</v>
      </c>
      <c r="E50" s="310" t="s">
        <v>1384</v>
      </c>
      <c r="F50" s="305" t="s">
        <v>1385</v>
      </c>
      <c r="G50" s="103" t="s">
        <v>147</v>
      </c>
      <c r="H50" s="109" t="s">
        <v>454</v>
      </c>
      <c r="I50" s="305" t="s">
        <v>455</v>
      </c>
      <c r="J50" s="103" t="s">
        <v>1386</v>
      </c>
      <c r="K50" s="103" t="s">
        <v>137</v>
      </c>
      <c r="L50" s="103" t="s">
        <v>94</v>
      </c>
      <c r="M50" s="103" t="s">
        <v>149</v>
      </c>
      <c r="N50" s="103" t="s">
        <v>170</v>
      </c>
      <c r="O50" s="103">
        <v>2018</v>
      </c>
      <c r="P50" s="103"/>
      <c r="Q50" s="107" t="s">
        <v>84</v>
      </c>
      <c r="R50" s="148" t="s">
        <v>1257</v>
      </c>
      <c r="S50" s="107" t="s">
        <v>1125</v>
      </c>
      <c r="T50" s="107" t="s">
        <v>133</v>
      </c>
      <c r="U50" s="107" t="s">
        <v>133</v>
      </c>
      <c r="V50" s="107" t="s">
        <v>172</v>
      </c>
      <c r="W50" s="107" t="s">
        <v>87</v>
      </c>
      <c r="X50" s="299" t="str">
        <f t="shared" si="4"/>
        <v>Improved Public Service</v>
      </c>
      <c r="Y50" s="103"/>
      <c r="Z50" s="103" t="s">
        <v>1126</v>
      </c>
      <c r="AA50" s="103" t="s">
        <v>1126</v>
      </c>
      <c r="AB50" s="103" t="s">
        <v>1126</v>
      </c>
      <c r="AC50" s="103" t="s">
        <v>1126</v>
      </c>
      <c r="AD50" s="300" t="str">
        <f t="shared" si="5"/>
        <v>Open Government Capabilities</v>
      </c>
      <c r="AE50" s="301" t="b">
        <f t="shared" si="6"/>
        <v>0</v>
      </c>
      <c r="AF50" s="103"/>
      <c r="AG50" s="103"/>
      <c r="AH50" s="103"/>
      <c r="AI50" s="103"/>
      <c r="AJ50" s="103"/>
      <c r="AK50" s="103"/>
      <c r="AL50" s="103"/>
      <c r="AM50" s="302" t="str">
        <f t="shared" si="7"/>
        <v>Open government capabilities</v>
      </c>
      <c r="AN50" s="103" t="s">
        <v>1126</v>
      </c>
      <c r="AO50" s="103" t="s">
        <v>1126</v>
      </c>
      <c r="AP50" s="103" t="s">
        <v>1126</v>
      </c>
      <c r="AQ50" s="103" t="s">
        <v>1224</v>
      </c>
    </row>
    <row r="51" spans="1:43" ht="30" customHeight="1" x14ac:dyDescent="0.25">
      <c r="A51" s="103">
        <v>50</v>
      </c>
      <c r="B51" s="103">
        <v>50044</v>
      </c>
      <c r="C51" s="103" t="s">
        <v>1387</v>
      </c>
      <c r="D51" s="120" t="s">
        <v>1388</v>
      </c>
      <c r="E51" s="306" t="s">
        <v>1389</v>
      </c>
      <c r="F51" s="305" t="s">
        <v>1390</v>
      </c>
      <c r="G51" s="103" t="s">
        <v>68</v>
      </c>
      <c r="H51" s="109" t="s">
        <v>1137</v>
      </c>
      <c r="I51" s="305" t="s">
        <v>1138</v>
      </c>
      <c r="J51" s="103" t="s">
        <v>724</v>
      </c>
      <c r="K51" s="103" t="s">
        <v>72</v>
      </c>
      <c r="L51" s="103" t="s">
        <v>138</v>
      </c>
      <c r="M51" s="103" t="s">
        <v>149</v>
      </c>
      <c r="N51" s="103" t="s">
        <v>96</v>
      </c>
      <c r="O51" s="103">
        <v>2015</v>
      </c>
      <c r="P51" s="103"/>
      <c r="Q51" s="107" t="s">
        <v>84</v>
      </c>
      <c r="R51" s="148" t="s">
        <v>1271</v>
      </c>
      <c r="S51" s="107" t="s">
        <v>1125</v>
      </c>
      <c r="T51" s="107" t="s">
        <v>133</v>
      </c>
      <c r="U51" s="107" t="s">
        <v>133</v>
      </c>
      <c r="V51" s="107" t="s">
        <v>133</v>
      </c>
      <c r="W51" s="107" t="s">
        <v>87</v>
      </c>
      <c r="X51" s="299" t="str">
        <f t="shared" si="4"/>
        <v>Improved Public Service</v>
      </c>
      <c r="Y51" s="103"/>
      <c r="Z51" s="103" t="s">
        <v>1126</v>
      </c>
      <c r="AA51" s="103" t="s">
        <v>1126</v>
      </c>
      <c r="AB51" s="103"/>
      <c r="AC51" s="103"/>
      <c r="AD51" s="300" t="b">
        <f t="shared" si="5"/>
        <v>0</v>
      </c>
      <c r="AE51" s="301" t="b">
        <f t="shared" si="6"/>
        <v>0</v>
      </c>
      <c r="AF51" s="103"/>
      <c r="AG51" s="103"/>
      <c r="AH51" s="103"/>
      <c r="AI51" s="103"/>
      <c r="AJ51" s="103"/>
      <c r="AK51" s="103"/>
      <c r="AL51" s="103"/>
      <c r="AM51" s="302" t="b">
        <f t="shared" si="7"/>
        <v>0</v>
      </c>
      <c r="AN51" s="311"/>
      <c r="AO51" s="103"/>
      <c r="AP51" s="103"/>
      <c r="AQ51" s="103" t="s">
        <v>1224</v>
      </c>
    </row>
    <row r="52" spans="1:43" ht="30" customHeight="1" x14ac:dyDescent="0.25">
      <c r="A52" s="103">
        <v>51</v>
      </c>
      <c r="B52" s="103">
        <v>50045</v>
      </c>
      <c r="C52" s="103" t="s">
        <v>1391</v>
      </c>
      <c r="D52" s="120" t="s">
        <v>1392</v>
      </c>
      <c r="E52" s="306" t="s">
        <v>1393</v>
      </c>
      <c r="F52" s="305" t="s">
        <v>1394</v>
      </c>
      <c r="G52" s="103" t="s">
        <v>68</v>
      </c>
      <c r="H52" s="109" t="s">
        <v>225</v>
      </c>
      <c r="I52" s="305" t="s">
        <v>226</v>
      </c>
      <c r="J52" s="103" t="s">
        <v>1395</v>
      </c>
      <c r="K52" s="103" t="s">
        <v>72</v>
      </c>
      <c r="L52" s="103" t="s">
        <v>138</v>
      </c>
      <c r="M52" s="103" t="s">
        <v>149</v>
      </c>
      <c r="N52" s="103" t="s">
        <v>156</v>
      </c>
      <c r="O52" s="103">
        <v>2017</v>
      </c>
      <c r="P52" s="103"/>
      <c r="Q52" s="107" t="s">
        <v>84</v>
      </c>
      <c r="R52" s="148" t="s">
        <v>1165</v>
      </c>
      <c r="S52" s="107" t="s">
        <v>1125</v>
      </c>
      <c r="T52" s="107" t="s">
        <v>133</v>
      </c>
      <c r="U52" s="107" t="s">
        <v>133</v>
      </c>
      <c r="V52" s="107" t="s">
        <v>133</v>
      </c>
      <c r="W52" s="107" t="s">
        <v>111</v>
      </c>
      <c r="X52" s="299" t="b">
        <f t="shared" si="4"/>
        <v>0</v>
      </c>
      <c r="Y52" s="103"/>
      <c r="Z52" s="103"/>
      <c r="AA52" s="103"/>
      <c r="AB52" s="103"/>
      <c r="AC52" s="103"/>
      <c r="AD52" s="300" t="str">
        <f t="shared" si="5"/>
        <v>Improved Administration Efficency</v>
      </c>
      <c r="AE52" s="301" t="str">
        <f t="shared" si="6"/>
        <v>Improved Administrative Efficiency</v>
      </c>
      <c r="AF52" s="103"/>
      <c r="AG52" s="103" t="s">
        <v>1126</v>
      </c>
      <c r="AH52" s="103" t="s">
        <v>1126</v>
      </c>
      <c r="AI52" s="103" t="s">
        <v>1126</v>
      </c>
      <c r="AJ52" s="103" t="s">
        <v>1126</v>
      </c>
      <c r="AK52" s="103" t="s">
        <v>1126</v>
      </c>
      <c r="AL52" s="103" t="s">
        <v>1126</v>
      </c>
      <c r="AM52" s="302" t="str">
        <f t="shared" si="7"/>
        <v>Open government capabilities</v>
      </c>
      <c r="AN52" s="103" t="s">
        <v>1126</v>
      </c>
      <c r="AO52" s="103"/>
      <c r="AP52" s="103"/>
      <c r="AQ52" s="103" t="s">
        <v>1224</v>
      </c>
    </row>
    <row r="53" spans="1:43" ht="30" customHeight="1" x14ac:dyDescent="0.25">
      <c r="A53" s="103">
        <v>52</v>
      </c>
      <c r="B53" s="103">
        <v>50046</v>
      </c>
      <c r="C53" s="103" t="s">
        <v>1396</v>
      </c>
      <c r="D53" s="120" t="s">
        <v>1397</v>
      </c>
      <c r="E53" s="310" t="s">
        <v>1398</v>
      </c>
      <c r="F53" s="305" t="s">
        <v>1399</v>
      </c>
      <c r="G53" s="103" t="s">
        <v>68</v>
      </c>
      <c r="H53" s="109" t="s">
        <v>225</v>
      </c>
      <c r="I53" s="305" t="s">
        <v>226</v>
      </c>
      <c r="J53" s="103" t="s">
        <v>1400</v>
      </c>
      <c r="K53" s="103" t="s">
        <v>72</v>
      </c>
      <c r="L53" s="103" t="s">
        <v>73</v>
      </c>
      <c r="M53" s="103" t="s">
        <v>107</v>
      </c>
      <c r="N53" s="103" t="s">
        <v>156</v>
      </c>
      <c r="O53" s="103">
        <v>2016</v>
      </c>
      <c r="P53" s="103"/>
      <c r="Q53" s="107" t="s">
        <v>84</v>
      </c>
      <c r="R53" s="148" t="s">
        <v>1165</v>
      </c>
      <c r="S53" s="107" t="s">
        <v>1125</v>
      </c>
      <c r="T53" s="107" t="s">
        <v>133</v>
      </c>
      <c r="U53" s="107" t="s">
        <v>133</v>
      </c>
      <c r="V53" s="107" t="s">
        <v>172</v>
      </c>
      <c r="W53" s="107" t="s">
        <v>87</v>
      </c>
      <c r="X53" s="299" t="str">
        <f t="shared" si="4"/>
        <v>Improved Public Service</v>
      </c>
      <c r="Y53" s="103"/>
      <c r="Z53" s="103" t="s">
        <v>1126</v>
      </c>
      <c r="AA53" s="103" t="s">
        <v>1126</v>
      </c>
      <c r="AB53" s="103" t="s">
        <v>1126</v>
      </c>
      <c r="AC53" s="103"/>
      <c r="AD53" s="300" t="str">
        <f t="shared" si="5"/>
        <v>Open Government Capabilities</v>
      </c>
      <c r="AE53" s="301" t="b">
        <f t="shared" si="6"/>
        <v>0</v>
      </c>
      <c r="AF53" s="103"/>
      <c r="AG53" s="103"/>
      <c r="AH53" s="103"/>
      <c r="AI53" s="103"/>
      <c r="AJ53" s="103"/>
      <c r="AK53" s="103"/>
      <c r="AL53" s="103"/>
      <c r="AM53" s="302" t="str">
        <f t="shared" si="7"/>
        <v>Open government capabilities</v>
      </c>
      <c r="AN53" s="103" t="s">
        <v>1126</v>
      </c>
      <c r="AO53" s="103"/>
      <c r="AP53" s="103"/>
      <c r="AQ53" s="103" t="s">
        <v>1224</v>
      </c>
    </row>
    <row r="54" spans="1:43" ht="30" customHeight="1" x14ac:dyDescent="0.25">
      <c r="A54" s="103">
        <v>53</v>
      </c>
      <c r="B54" s="103">
        <v>50047</v>
      </c>
      <c r="C54" s="103" t="s">
        <v>1401</v>
      </c>
      <c r="D54" s="120" t="s">
        <v>1402</v>
      </c>
      <c r="E54" s="313" t="s">
        <v>1403</v>
      </c>
      <c r="F54" s="305" t="s">
        <v>1404</v>
      </c>
      <c r="G54" s="103" t="s">
        <v>68</v>
      </c>
      <c r="H54" s="109" t="s">
        <v>225</v>
      </c>
      <c r="I54" s="305" t="s">
        <v>226</v>
      </c>
      <c r="J54" s="103" t="s">
        <v>1405</v>
      </c>
      <c r="K54" s="103" t="s">
        <v>72</v>
      </c>
      <c r="L54" s="103" t="s">
        <v>138</v>
      </c>
      <c r="M54" s="103" t="s">
        <v>149</v>
      </c>
      <c r="N54" s="103" t="s">
        <v>96</v>
      </c>
      <c r="O54" s="103">
        <v>2018</v>
      </c>
      <c r="P54" s="103"/>
      <c r="Q54" s="107" t="s">
        <v>84</v>
      </c>
      <c r="R54" s="148" t="s">
        <v>1271</v>
      </c>
      <c r="S54" s="107" t="s">
        <v>1125</v>
      </c>
      <c r="T54" s="107" t="s">
        <v>133</v>
      </c>
      <c r="U54" s="107" t="s">
        <v>133</v>
      </c>
      <c r="V54" s="107" t="s">
        <v>133</v>
      </c>
      <c r="W54" s="107" t="s">
        <v>87</v>
      </c>
      <c r="X54" s="299" t="str">
        <f t="shared" si="4"/>
        <v>Improved Public Service</v>
      </c>
      <c r="Y54" s="103"/>
      <c r="Z54" s="103" t="s">
        <v>1126</v>
      </c>
      <c r="AA54" s="103" t="s">
        <v>1126</v>
      </c>
      <c r="AB54" s="103" t="s">
        <v>1126</v>
      </c>
      <c r="AC54" s="103"/>
      <c r="AD54" s="300" t="str">
        <f t="shared" si="5"/>
        <v>Open Government Capabilities</v>
      </c>
      <c r="AE54" s="301" t="b">
        <f t="shared" si="6"/>
        <v>0</v>
      </c>
      <c r="AF54" s="103"/>
      <c r="AG54" s="103"/>
      <c r="AH54" s="103"/>
      <c r="AI54" s="103"/>
      <c r="AJ54" s="103"/>
      <c r="AK54" s="103"/>
      <c r="AL54" s="103"/>
      <c r="AM54" s="302" t="str">
        <f t="shared" si="7"/>
        <v>Open government capabilities</v>
      </c>
      <c r="AN54" s="103" t="s">
        <v>1126</v>
      </c>
      <c r="AO54" s="103"/>
      <c r="AP54" s="103"/>
      <c r="AQ54" s="103" t="s">
        <v>1224</v>
      </c>
    </row>
    <row r="55" spans="1:43" ht="30" customHeight="1" x14ac:dyDescent="0.25">
      <c r="A55" s="103">
        <v>54</v>
      </c>
      <c r="B55" s="103">
        <v>50048</v>
      </c>
      <c r="C55" s="103" t="s">
        <v>1406</v>
      </c>
      <c r="D55" s="120" t="s">
        <v>1407</v>
      </c>
      <c r="E55" s="306" t="s">
        <v>1408</v>
      </c>
      <c r="F55" s="305" t="s">
        <v>1409</v>
      </c>
      <c r="G55" s="103" t="s">
        <v>68</v>
      </c>
      <c r="H55" s="109" t="s">
        <v>225</v>
      </c>
      <c r="I55" s="305" t="s">
        <v>226</v>
      </c>
      <c r="J55" s="103" t="s">
        <v>1410</v>
      </c>
      <c r="K55" s="103" t="s">
        <v>72</v>
      </c>
      <c r="L55" s="103" t="s">
        <v>138</v>
      </c>
      <c r="M55" s="103" t="s">
        <v>149</v>
      </c>
      <c r="N55" s="103" t="s">
        <v>156</v>
      </c>
      <c r="O55" s="103">
        <v>2017</v>
      </c>
      <c r="P55" s="103"/>
      <c r="Q55" s="107" t="s">
        <v>84</v>
      </c>
      <c r="R55" s="148" t="s">
        <v>1165</v>
      </c>
      <c r="S55" s="107" t="s">
        <v>1125</v>
      </c>
      <c r="T55" s="107" t="s">
        <v>133</v>
      </c>
      <c r="U55" s="107" t="s">
        <v>133</v>
      </c>
      <c r="V55" s="107" t="s">
        <v>172</v>
      </c>
      <c r="W55" s="107" t="s">
        <v>116</v>
      </c>
      <c r="X55" s="299" t="b">
        <f t="shared" si="4"/>
        <v>0</v>
      </c>
      <c r="Y55" s="103"/>
      <c r="Z55" s="103"/>
      <c r="AA55" s="103"/>
      <c r="AB55" s="103"/>
      <c r="AC55" s="103"/>
      <c r="AD55" s="300" t="str">
        <f t="shared" si="5"/>
        <v>Improved Administration Efficency</v>
      </c>
      <c r="AE55" s="301" t="str">
        <f t="shared" si="6"/>
        <v>Improved Administrative Efficiency</v>
      </c>
      <c r="AF55" s="103"/>
      <c r="AG55" s="103" t="s">
        <v>1126</v>
      </c>
      <c r="AH55" s="103" t="s">
        <v>1126</v>
      </c>
      <c r="AI55" s="103" t="s">
        <v>1126</v>
      </c>
      <c r="AJ55" s="103"/>
      <c r="AK55" s="103"/>
      <c r="AL55" s="103"/>
      <c r="AM55" s="302" t="str">
        <f t="shared" si="7"/>
        <v>Open government capabilities</v>
      </c>
      <c r="AN55" s="103" t="s">
        <v>1126</v>
      </c>
      <c r="AO55" s="103"/>
      <c r="AP55" s="103"/>
      <c r="AQ55" s="103" t="s">
        <v>1224</v>
      </c>
    </row>
    <row r="56" spans="1:43" ht="30" customHeight="1" x14ac:dyDescent="0.25">
      <c r="A56" s="103">
        <v>55</v>
      </c>
      <c r="B56" s="103">
        <v>50049</v>
      </c>
      <c r="C56" s="103" t="s">
        <v>1411</v>
      </c>
      <c r="D56" s="120" t="s">
        <v>1412</v>
      </c>
      <c r="E56" s="306" t="s">
        <v>1413</v>
      </c>
      <c r="F56" s="305" t="s">
        <v>1414</v>
      </c>
      <c r="G56" s="103" t="s">
        <v>68</v>
      </c>
      <c r="H56" s="109" t="s">
        <v>225</v>
      </c>
      <c r="I56" s="305" t="s">
        <v>226</v>
      </c>
      <c r="J56" s="103" t="s">
        <v>1412</v>
      </c>
      <c r="K56" s="103" t="s">
        <v>72</v>
      </c>
      <c r="L56" s="103" t="s">
        <v>138</v>
      </c>
      <c r="M56" s="103" t="s">
        <v>139</v>
      </c>
      <c r="N56" s="103" t="s">
        <v>170</v>
      </c>
      <c r="O56" s="103">
        <v>2020</v>
      </c>
      <c r="P56" s="103"/>
      <c r="Q56" s="107" t="s">
        <v>84</v>
      </c>
      <c r="R56" s="148" t="s">
        <v>1171</v>
      </c>
      <c r="S56" s="107" t="s">
        <v>1125</v>
      </c>
      <c r="T56" s="107" t="s">
        <v>133</v>
      </c>
      <c r="U56" s="107" t="s">
        <v>133</v>
      </c>
      <c r="V56" s="107" t="s">
        <v>133</v>
      </c>
      <c r="W56" s="107" t="s">
        <v>116</v>
      </c>
      <c r="X56" s="299" t="str">
        <f t="shared" si="4"/>
        <v>Improved Public Service</v>
      </c>
      <c r="Y56" s="103"/>
      <c r="Z56" s="103" t="s">
        <v>1126</v>
      </c>
      <c r="AA56" s="103" t="s">
        <v>1126</v>
      </c>
      <c r="AB56" s="103" t="s">
        <v>1126</v>
      </c>
      <c r="AC56" s="103" t="s">
        <v>1126</v>
      </c>
      <c r="AD56" s="300" t="str">
        <f t="shared" si="5"/>
        <v>Open Government Capabilities</v>
      </c>
      <c r="AE56" s="301" t="b">
        <f t="shared" si="6"/>
        <v>0</v>
      </c>
      <c r="AF56" s="103"/>
      <c r="AG56" s="103"/>
      <c r="AH56" s="103"/>
      <c r="AI56" s="103"/>
      <c r="AJ56" s="103"/>
      <c r="AK56" s="103"/>
      <c r="AL56" s="103"/>
      <c r="AM56" s="302" t="str">
        <f t="shared" si="7"/>
        <v>Open government capabilities</v>
      </c>
      <c r="AN56" s="103" t="s">
        <v>1126</v>
      </c>
      <c r="AO56" s="103"/>
      <c r="AP56" s="103"/>
      <c r="AQ56" s="103" t="s">
        <v>1224</v>
      </c>
    </row>
    <row r="57" spans="1:43" ht="30" customHeight="1" x14ac:dyDescent="0.25">
      <c r="A57" s="103">
        <v>56</v>
      </c>
      <c r="B57" s="103">
        <v>70001</v>
      </c>
      <c r="C57" s="103" t="s">
        <v>1415</v>
      </c>
      <c r="D57" s="120" t="s">
        <v>1416</v>
      </c>
      <c r="E57" s="304" t="s">
        <v>1417</v>
      </c>
      <c r="F57" s="305" t="s">
        <v>1418</v>
      </c>
      <c r="G57" s="103" t="s">
        <v>135</v>
      </c>
      <c r="H57" s="109" t="s">
        <v>364</v>
      </c>
      <c r="I57" s="305" t="s">
        <v>365</v>
      </c>
      <c r="J57" s="103" t="s">
        <v>1419</v>
      </c>
      <c r="K57" s="103" t="s">
        <v>1146</v>
      </c>
      <c r="L57" s="103" t="s">
        <v>94</v>
      </c>
      <c r="M57" s="103" t="s">
        <v>107</v>
      </c>
      <c r="N57" s="103" t="s">
        <v>312</v>
      </c>
      <c r="O57" s="103">
        <v>2018</v>
      </c>
      <c r="P57" s="103"/>
      <c r="Q57" s="107" t="s">
        <v>109</v>
      </c>
      <c r="R57" s="148" t="s">
        <v>1420</v>
      </c>
      <c r="S57" s="107" t="s">
        <v>1125</v>
      </c>
      <c r="T57" s="107" t="s">
        <v>172</v>
      </c>
      <c r="U57" s="107" t="s">
        <v>133</v>
      </c>
      <c r="V57" s="107" t="s">
        <v>172</v>
      </c>
      <c r="W57" s="107" t="s">
        <v>111</v>
      </c>
      <c r="X57" s="299" t="b">
        <f t="shared" si="4"/>
        <v>0</v>
      </c>
      <c r="Y57" s="103"/>
      <c r="Z57" s="103"/>
      <c r="AA57" s="103"/>
      <c r="AB57" s="103"/>
      <c r="AC57" s="103"/>
      <c r="AD57" s="300" t="str">
        <f t="shared" si="5"/>
        <v>Improved Administration Efficency</v>
      </c>
      <c r="AE57" s="301" t="str">
        <f t="shared" si="6"/>
        <v>Improved Administrative Efficiency</v>
      </c>
      <c r="AF57" s="103"/>
      <c r="AG57" s="103" t="s">
        <v>1126</v>
      </c>
      <c r="AH57" s="103" t="s">
        <v>1126</v>
      </c>
      <c r="AI57" s="103" t="s">
        <v>1126</v>
      </c>
      <c r="AJ57" s="103"/>
      <c r="AK57" s="103" t="s">
        <v>1126</v>
      </c>
      <c r="AL57" s="103" t="s">
        <v>1126</v>
      </c>
      <c r="AM57" s="302" t="str">
        <f t="shared" si="7"/>
        <v>Open government capabilities</v>
      </c>
      <c r="AN57" s="103" t="s">
        <v>1126</v>
      </c>
      <c r="AO57" s="103"/>
      <c r="AP57" s="103"/>
      <c r="AQ57" s="103" t="s">
        <v>1421</v>
      </c>
    </row>
    <row r="58" spans="1:43" ht="30" customHeight="1" x14ac:dyDescent="0.25">
      <c r="A58" s="103">
        <v>57</v>
      </c>
      <c r="B58" s="103">
        <v>70002</v>
      </c>
      <c r="C58" s="103" t="s">
        <v>1422</v>
      </c>
      <c r="D58" s="120" t="s">
        <v>1423</v>
      </c>
      <c r="E58" s="304" t="s">
        <v>1424</v>
      </c>
      <c r="F58" s="305" t="s">
        <v>1425</v>
      </c>
      <c r="G58" s="103" t="s">
        <v>147</v>
      </c>
      <c r="H58" s="109" t="s">
        <v>364</v>
      </c>
      <c r="I58" s="305" t="s">
        <v>365</v>
      </c>
      <c r="J58" s="103" t="s">
        <v>1426</v>
      </c>
      <c r="K58" s="103" t="s">
        <v>137</v>
      </c>
      <c r="L58" s="103" t="s">
        <v>94</v>
      </c>
      <c r="M58" s="103" t="s">
        <v>107</v>
      </c>
      <c r="N58" s="103" t="s">
        <v>312</v>
      </c>
      <c r="O58" s="103">
        <v>2018</v>
      </c>
      <c r="P58" s="103"/>
      <c r="Q58" s="107" t="s">
        <v>109</v>
      </c>
      <c r="R58" s="148" t="s">
        <v>1420</v>
      </c>
      <c r="S58" s="107" t="s">
        <v>1125</v>
      </c>
      <c r="T58" s="107" t="s">
        <v>172</v>
      </c>
      <c r="U58" s="107" t="s">
        <v>133</v>
      </c>
      <c r="V58" s="107" t="s">
        <v>172</v>
      </c>
      <c r="W58" s="107" t="s">
        <v>111</v>
      </c>
      <c r="X58" s="299" t="b">
        <f t="shared" si="4"/>
        <v>0</v>
      </c>
      <c r="Y58" s="103"/>
      <c r="Z58" s="103"/>
      <c r="AA58" s="103"/>
      <c r="AB58" s="103"/>
      <c r="AC58" s="103"/>
      <c r="AD58" s="300" t="str">
        <f t="shared" si="5"/>
        <v>Improved Administration Efficency</v>
      </c>
      <c r="AE58" s="301" t="str">
        <f t="shared" si="6"/>
        <v>Improved Administrative Efficiency</v>
      </c>
      <c r="AF58" s="103"/>
      <c r="AG58" s="103" t="s">
        <v>1126</v>
      </c>
      <c r="AH58" s="103" t="s">
        <v>1126</v>
      </c>
      <c r="AI58" s="103" t="s">
        <v>1126</v>
      </c>
      <c r="AJ58" s="103"/>
      <c r="AK58" s="103"/>
      <c r="AL58" s="103"/>
      <c r="AM58" s="302" t="str">
        <f t="shared" si="7"/>
        <v>Open government capabilities</v>
      </c>
      <c r="AN58" s="103" t="s">
        <v>1126</v>
      </c>
      <c r="AO58" s="103"/>
      <c r="AP58" s="103"/>
      <c r="AQ58" s="103" t="s">
        <v>1421</v>
      </c>
    </row>
    <row r="59" spans="1:43" ht="30" customHeight="1" x14ac:dyDescent="0.25">
      <c r="A59" s="103">
        <v>58</v>
      </c>
      <c r="B59" s="103">
        <v>70003</v>
      </c>
      <c r="C59" s="103" t="s">
        <v>1427</v>
      </c>
      <c r="D59" s="120" t="s">
        <v>1428</v>
      </c>
      <c r="E59" s="312" t="s">
        <v>1429</v>
      </c>
      <c r="F59" s="305" t="s">
        <v>1430</v>
      </c>
      <c r="G59" s="103" t="s">
        <v>135</v>
      </c>
      <c r="H59" s="109" t="s">
        <v>126</v>
      </c>
      <c r="I59" s="305" t="s">
        <v>127</v>
      </c>
      <c r="J59" s="103" t="s">
        <v>1248</v>
      </c>
      <c r="K59" s="103" t="s">
        <v>1146</v>
      </c>
      <c r="L59" s="103" t="s">
        <v>94</v>
      </c>
      <c r="M59" s="103" t="s">
        <v>107</v>
      </c>
      <c r="N59" s="103" t="s">
        <v>156</v>
      </c>
      <c r="O59" s="103">
        <v>2017</v>
      </c>
      <c r="P59" s="103"/>
      <c r="Q59" s="107" t="s">
        <v>109</v>
      </c>
      <c r="R59" s="148" t="s">
        <v>1420</v>
      </c>
      <c r="S59" s="107" t="s">
        <v>1125</v>
      </c>
      <c r="T59" s="107" t="s">
        <v>172</v>
      </c>
      <c r="U59" s="107" t="s">
        <v>133</v>
      </c>
      <c r="V59" s="107" t="s">
        <v>172</v>
      </c>
      <c r="W59" s="107" t="s">
        <v>111</v>
      </c>
      <c r="X59" s="299" t="b">
        <f t="shared" si="4"/>
        <v>0</v>
      </c>
      <c r="Y59" s="103"/>
      <c r="Z59" s="103"/>
      <c r="AA59" s="103"/>
      <c r="AB59" s="103"/>
      <c r="AC59" s="103"/>
      <c r="AD59" s="300" t="str">
        <f t="shared" si="5"/>
        <v>Improved Administration Efficency</v>
      </c>
      <c r="AE59" s="301" t="str">
        <f t="shared" si="6"/>
        <v>Improved Administrative Efficiency</v>
      </c>
      <c r="AF59" s="103"/>
      <c r="AG59" s="103" t="s">
        <v>1126</v>
      </c>
      <c r="AH59" s="103" t="s">
        <v>1126</v>
      </c>
      <c r="AI59" s="103" t="s">
        <v>1126</v>
      </c>
      <c r="AJ59" s="103"/>
      <c r="AK59" s="103" t="s">
        <v>1126</v>
      </c>
      <c r="AL59" s="103" t="s">
        <v>1126</v>
      </c>
      <c r="AM59" s="302" t="str">
        <f t="shared" si="7"/>
        <v>Open government capabilities</v>
      </c>
      <c r="AN59" s="103" t="s">
        <v>1126</v>
      </c>
      <c r="AO59" s="103"/>
      <c r="AP59" s="103"/>
      <c r="AQ59" s="103" t="s">
        <v>1421</v>
      </c>
    </row>
    <row r="60" spans="1:43" ht="30" customHeight="1" x14ac:dyDescent="0.25">
      <c r="A60" s="103">
        <v>59</v>
      </c>
      <c r="B60" s="103">
        <v>70006</v>
      </c>
      <c r="C60" s="103" t="s">
        <v>1431</v>
      </c>
      <c r="D60" s="120" t="s">
        <v>1432</v>
      </c>
      <c r="E60" s="310" t="s">
        <v>1246</v>
      </c>
      <c r="F60" s="305" t="s">
        <v>1433</v>
      </c>
      <c r="G60" s="103" t="s">
        <v>147</v>
      </c>
      <c r="H60" s="109" t="s">
        <v>126</v>
      </c>
      <c r="I60" s="305" t="s">
        <v>127</v>
      </c>
      <c r="J60" s="103" t="s">
        <v>1248</v>
      </c>
      <c r="K60" s="103" t="s">
        <v>137</v>
      </c>
      <c r="L60" s="103" t="s">
        <v>94</v>
      </c>
      <c r="M60" s="103" t="s">
        <v>107</v>
      </c>
      <c r="N60" s="103" t="s">
        <v>156</v>
      </c>
      <c r="O60" s="103">
        <v>2018</v>
      </c>
      <c r="P60" s="103"/>
      <c r="Q60" s="107" t="s">
        <v>109</v>
      </c>
      <c r="R60" s="148" t="s">
        <v>1420</v>
      </c>
      <c r="S60" s="107" t="s">
        <v>1125</v>
      </c>
      <c r="T60" s="107" t="s">
        <v>172</v>
      </c>
      <c r="U60" s="107" t="s">
        <v>133</v>
      </c>
      <c r="V60" s="107" t="s">
        <v>172</v>
      </c>
      <c r="W60" s="107" t="s">
        <v>111</v>
      </c>
      <c r="X60" s="299" t="b">
        <f t="shared" si="4"/>
        <v>0</v>
      </c>
      <c r="Y60" s="103"/>
      <c r="Z60" s="103"/>
      <c r="AA60" s="103"/>
      <c r="AB60" s="103"/>
      <c r="AC60" s="103"/>
      <c r="AD60" s="300" t="str">
        <f t="shared" si="5"/>
        <v>Improved Administration Efficency</v>
      </c>
      <c r="AE60" s="301" t="str">
        <f t="shared" si="6"/>
        <v>Improved Administrative Efficiency</v>
      </c>
      <c r="AF60" s="103"/>
      <c r="AG60" s="103" t="s">
        <v>1126</v>
      </c>
      <c r="AH60" s="103" t="s">
        <v>1126</v>
      </c>
      <c r="AI60" s="103" t="s">
        <v>1126</v>
      </c>
      <c r="AJ60" s="103"/>
      <c r="AK60" s="103" t="s">
        <v>1126</v>
      </c>
      <c r="AL60" s="103" t="s">
        <v>1126</v>
      </c>
      <c r="AM60" s="302" t="str">
        <f t="shared" si="7"/>
        <v>Open government capabilities</v>
      </c>
      <c r="AN60" s="103" t="s">
        <v>1126</v>
      </c>
      <c r="AO60" s="103"/>
      <c r="AP60" s="103"/>
      <c r="AQ60" s="103" t="s">
        <v>1421</v>
      </c>
    </row>
    <row r="61" spans="1:43" ht="30" customHeight="1" x14ac:dyDescent="0.25">
      <c r="A61" s="103">
        <v>60</v>
      </c>
      <c r="B61" s="103">
        <v>70007</v>
      </c>
      <c r="C61" s="103" t="s">
        <v>1434</v>
      </c>
      <c r="D61" s="120" t="s">
        <v>1435</v>
      </c>
      <c r="E61" s="312" t="s">
        <v>1436</v>
      </c>
      <c r="F61" s="305" t="s">
        <v>1437</v>
      </c>
      <c r="G61" s="103" t="s">
        <v>68</v>
      </c>
      <c r="H61" s="109" t="s">
        <v>334</v>
      </c>
      <c r="I61" s="305" t="s">
        <v>335</v>
      </c>
      <c r="J61" s="103" t="s">
        <v>1438</v>
      </c>
      <c r="K61" s="103" t="s">
        <v>72</v>
      </c>
      <c r="L61" s="103" t="s">
        <v>94</v>
      </c>
      <c r="M61" s="103" t="s">
        <v>107</v>
      </c>
      <c r="N61" s="103" t="s">
        <v>156</v>
      </c>
      <c r="O61" s="103">
        <v>2018</v>
      </c>
      <c r="P61" s="103"/>
      <c r="Q61" s="107" t="s">
        <v>109</v>
      </c>
      <c r="R61" s="148" t="s">
        <v>1420</v>
      </c>
      <c r="S61" s="107" t="s">
        <v>1125</v>
      </c>
      <c r="T61" s="107" t="s">
        <v>172</v>
      </c>
      <c r="U61" s="107" t="s">
        <v>133</v>
      </c>
      <c r="V61" s="107" t="s">
        <v>172</v>
      </c>
      <c r="W61" s="107" t="s">
        <v>111</v>
      </c>
      <c r="X61" s="299" t="b">
        <f t="shared" si="4"/>
        <v>0</v>
      </c>
      <c r="Y61" s="103"/>
      <c r="Z61" s="103"/>
      <c r="AA61" s="103"/>
      <c r="AB61" s="103"/>
      <c r="AC61" s="103"/>
      <c r="AD61" s="300" t="str">
        <f t="shared" si="5"/>
        <v>Improved Administration Efficency</v>
      </c>
      <c r="AE61" s="301" t="str">
        <f t="shared" si="6"/>
        <v>Improved Administrative Efficiency</v>
      </c>
      <c r="AF61" s="103"/>
      <c r="AG61" s="103" t="s">
        <v>1126</v>
      </c>
      <c r="AH61" s="103" t="s">
        <v>1126</v>
      </c>
      <c r="AI61" s="103" t="s">
        <v>1126</v>
      </c>
      <c r="AJ61" s="103"/>
      <c r="AK61" s="103" t="s">
        <v>1126</v>
      </c>
      <c r="AL61" s="103" t="s">
        <v>1126</v>
      </c>
      <c r="AM61" s="302" t="str">
        <f t="shared" si="7"/>
        <v>Open government capabilities</v>
      </c>
      <c r="AN61" s="103" t="s">
        <v>1126</v>
      </c>
      <c r="AO61" s="103"/>
      <c r="AP61" s="103"/>
      <c r="AQ61" s="103" t="s">
        <v>1421</v>
      </c>
    </row>
    <row r="62" spans="1:43" ht="30" customHeight="1" x14ac:dyDescent="0.25">
      <c r="A62" s="103">
        <v>61</v>
      </c>
      <c r="B62" s="103">
        <v>70036</v>
      </c>
      <c r="C62" s="103" t="s">
        <v>1463</v>
      </c>
      <c r="D62" s="120" t="s">
        <v>1464</v>
      </c>
      <c r="E62" s="312" t="s">
        <v>1465</v>
      </c>
      <c r="F62" s="305" t="s">
        <v>1466</v>
      </c>
      <c r="G62" s="103" t="s">
        <v>68</v>
      </c>
      <c r="H62" s="109" t="s">
        <v>186</v>
      </c>
      <c r="I62" s="305" t="s">
        <v>187</v>
      </c>
      <c r="J62" s="103" t="s">
        <v>1467</v>
      </c>
      <c r="K62" s="103" t="s">
        <v>72</v>
      </c>
      <c r="L62" s="103" t="s">
        <v>94</v>
      </c>
      <c r="M62" s="103" t="s">
        <v>107</v>
      </c>
      <c r="N62" s="103" t="s">
        <v>96</v>
      </c>
      <c r="O62" s="103">
        <v>2017</v>
      </c>
      <c r="P62" s="103"/>
      <c r="Q62" s="107" t="s">
        <v>146</v>
      </c>
      <c r="R62" s="148" t="s">
        <v>1468</v>
      </c>
      <c r="S62" s="107" t="s">
        <v>1125</v>
      </c>
      <c r="T62" s="107" t="s">
        <v>133</v>
      </c>
      <c r="U62" s="107" t="s">
        <v>172</v>
      </c>
      <c r="V62" s="107" t="s">
        <v>172</v>
      </c>
      <c r="W62" s="107" t="s">
        <v>111</v>
      </c>
      <c r="X62" s="299" t="b">
        <f t="shared" si="4"/>
        <v>0</v>
      </c>
      <c r="Y62" s="103"/>
      <c r="Z62" s="103"/>
      <c r="AA62" s="103"/>
      <c r="AB62" s="103"/>
      <c r="AC62" s="103"/>
      <c r="AD62" s="300" t="str">
        <f t="shared" si="5"/>
        <v>Improved Administration Efficency</v>
      </c>
      <c r="AE62" s="301" t="str">
        <f t="shared" si="6"/>
        <v>Improved Administrative Efficiency</v>
      </c>
      <c r="AF62" s="103"/>
      <c r="AG62" s="103" t="s">
        <v>1126</v>
      </c>
      <c r="AH62" s="103" t="s">
        <v>1126</v>
      </c>
      <c r="AI62" s="103" t="s">
        <v>1126</v>
      </c>
      <c r="AJ62" s="103"/>
      <c r="AK62" s="103"/>
      <c r="AL62" s="103"/>
      <c r="AM62" s="302" t="b">
        <f t="shared" si="7"/>
        <v>0</v>
      </c>
      <c r="AN62" s="311"/>
      <c r="AO62" s="103"/>
      <c r="AP62" s="103"/>
      <c r="AQ62" s="103" t="s">
        <v>1421</v>
      </c>
    </row>
    <row r="63" spans="1:43" ht="30" customHeight="1" x14ac:dyDescent="0.25">
      <c r="A63" s="103">
        <v>62</v>
      </c>
      <c r="B63" s="103">
        <v>150020</v>
      </c>
      <c r="C63" s="103" t="s">
        <v>1513</v>
      </c>
      <c r="D63" s="120" t="s">
        <v>1514</v>
      </c>
      <c r="E63" s="312" t="s">
        <v>1515</v>
      </c>
      <c r="F63" s="305" t="s">
        <v>1516</v>
      </c>
      <c r="G63" s="103" t="s">
        <v>118</v>
      </c>
      <c r="H63" s="109" t="s">
        <v>364</v>
      </c>
      <c r="I63" s="305" t="s">
        <v>365</v>
      </c>
      <c r="J63" s="103" t="s">
        <v>1517</v>
      </c>
      <c r="K63" s="103" t="s">
        <v>129</v>
      </c>
      <c r="L63" s="103" t="s">
        <v>94</v>
      </c>
      <c r="M63" s="103" t="s">
        <v>107</v>
      </c>
      <c r="N63" s="103" t="s">
        <v>170</v>
      </c>
      <c r="O63" s="103">
        <v>2017</v>
      </c>
      <c r="P63" s="103"/>
      <c r="Q63" s="107" t="s">
        <v>146</v>
      </c>
      <c r="R63" s="148" t="s">
        <v>1182</v>
      </c>
      <c r="S63" s="107" t="s">
        <v>1125</v>
      </c>
      <c r="T63" s="107" t="s">
        <v>133</v>
      </c>
      <c r="U63" s="107" t="s">
        <v>172</v>
      </c>
      <c r="V63" s="107" t="s">
        <v>133</v>
      </c>
      <c r="W63" s="107" t="s">
        <v>87</v>
      </c>
      <c r="X63" s="299" t="str">
        <f t="shared" si="4"/>
        <v>Improved Public Service</v>
      </c>
      <c r="Y63" s="103"/>
      <c r="Z63" s="103" t="s">
        <v>1126</v>
      </c>
      <c r="AA63" s="103" t="s">
        <v>1126</v>
      </c>
      <c r="AB63" s="103" t="s">
        <v>1126</v>
      </c>
      <c r="AC63" s="103"/>
      <c r="AD63" s="300" t="b">
        <f t="shared" si="5"/>
        <v>0</v>
      </c>
      <c r="AE63" s="301" t="b">
        <f t="shared" si="6"/>
        <v>0</v>
      </c>
      <c r="AF63" s="103"/>
      <c r="AG63" s="103"/>
      <c r="AH63" s="103"/>
      <c r="AI63" s="103"/>
      <c r="AJ63" s="103"/>
      <c r="AK63" s="103"/>
      <c r="AL63" s="103"/>
      <c r="AM63" s="302" t="b">
        <f t="shared" si="7"/>
        <v>0</v>
      </c>
      <c r="AN63" s="311"/>
      <c r="AO63" s="103"/>
      <c r="AP63" s="103"/>
      <c r="AQ63" s="103" t="s">
        <v>1518</v>
      </c>
    </row>
    <row r="64" spans="1:43" ht="30" customHeight="1" x14ac:dyDescent="0.25">
      <c r="A64" s="103">
        <v>63</v>
      </c>
      <c r="B64" s="103">
        <v>200001</v>
      </c>
      <c r="C64" s="314" t="s">
        <v>1537</v>
      </c>
      <c r="D64" s="315" t="s">
        <v>1538</v>
      </c>
      <c r="E64" s="298" t="s">
        <v>1539</v>
      </c>
      <c r="F64" s="307" t="s">
        <v>1540</v>
      </c>
      <c r="G64" s="142" t="s">
        <v>147</v>
      </c>
      <c r="H64" s="142" t="s">
        <v>364</v>
      </c>
      <c r="I64" s="142" t="s">
        <v>365</v>
      </c>
      <c r="J64" s="307" t="s">
        <v>1541</v>
      </c>
      <c r="K64" s="142" t="s">
        <v>1146</v>
      </c>
      <c r="L64" s="142" t="s">
        <v>162</v>
      </c>
      <c r="M64" s="142" t="s">
        <v>198</v>
      </c>
      <c r="N64" s="142" t="s">
        <v>170</v>
      </c>
      <c r="O64" s="103">
        <v>2021</v>
      </c>
      <c r="P64" s="103" t="s">
        <v>117</v>
      </c>
      <c r="Q64" s="142" t="s">
        <v>146</v>
      </c>
      <c r="R64" s="148" t="s">
        <v>1182</v>
      </c>
      <c r="S64" s="142" t="s">
        <v>1125</v>
      </c>
      <c r="T64" s="142" t="s">
        <v>133</v>
      </c>
      <c r="U64" s="142" t="s">
        <v>133</v>
      </c>
      <c r="V64" s="142" t="s">
        <v>172</v>
      </c>
      <c r="W64" s="142" t="s">
        <v>87</v>
      </c>
      <c r="X64" s="299" t="str">
        <f t="shared" si="4"/>
        <v>Improved Public Service</v>
      </c>
      <c r="Y64" s="103"/>
      <c r="Z64" s="103" t="s">
        <v>1126</v>
      </c>
      <c r="AA64" s="103" t="s">
        <v>1126</v>
      </c>
      <c r="AB64" s="103" t="s">
        <v>1126</v>
      </c>
      <c r="AC64" s="103" t="s">
        <v>1126</v>
      </c>
      <c r="AD64" s="300" t="b">
        <f t="shared" si="5"/>
        <v>0</v>
      </c>
      <c r="AE64" s="301" t="b">
        <f t="shared" si="6"/>
        <v>0</v>
      </c>
      <c r="AF64" s="103"/>
      <c r="AG64" s="103"/>
      <c r="AH64" s="103"/>
      <c r="AI64" s="103"/>
      <c r="AJ64" s="103"/>
      <c r="AK64" s="103"/>
      <c r="AL64" s="103"/>
      <c r="AM64" s="302" t="b">
        <f t="shared" si="7"/>
        <v>0</v>
      </c>
      <c r="AN64" s="311"/>
      <c r="AO64" s="103"/>
      <c r="AP64" s="103"/>
      <c r="AQ64" s="316" t="s">
        <v>1224</v>
      </c>
    </row>
    <row r="65" spans="1:43" ht="30" customHeight="1" x14ac:dyDescent="0.25">
      <c r="A65" s="103">
        <v>64</v>
      </c>
      <c r="B65" s="103">
        <v>200002</v>
      </c>
      <c r="C65" s="314" t="s">
        <v>1542</v>
      </c>
      <c r="D65" s="315" t="s">
        <v>1543</v>
      </c>
      <c r="E65" s="298" t="s">
        <v>1544</v>
      </c>
      <c r="F65" s="307" t="s">
        <v>1545</v>
      </c>
      <c r="G65" s="142" t="s">
        <v>118</v>
      </c>
      <c r="H65" s="142" t="s">
        <v>1546</v>
      </c>
      <c r="I65" s="142" t="s">
        <v>1547</v>
      </c>
      <c r="J65" s="307" t="s">
        <v>1548</v>
      </c>
      <c r="K65" s="142" t="s">
        <v>1070</v>
      </c>
      <c r="L65" s="142" t="s">
        <v>138</v>
      </c>
      <c r="M65" s="142" t="s">
        <v>459</v>
      </c>
      <c r="N65" s="142" t="s">
        <v>170</v>
      </c>
      <c r="O65" s="103">
        <v>2020</v>
      </c>
      <c r="P65" s="103" t="s">
        <v>117</v>
      </c>
      <c r="Q65" s="142" t="s">
        <v>84</v>
      </c>
      <c r="R65" s="148" t="s">
        <v>1271</v>
      </c>
      <c r="S65" s="142" t="s">
        <v>1125</v>
      </c>
      <c r="T65" s="142" t="s">
        <v>133</v>
      </c>
      <c r="U65" s="142" t="s">
        <v>172</v>
      </c>
      <c r="V65" s="142" t="s">
        <v>133</v>
      </c>
      <c r="W65" s="142" t="s">
        <v>116</v>
      </c>
      <c r="X65" s="299" t="str">
        <f t="shared" si="4"/>
        <v>Improved Public Service</v>
      </c>
      <c r="Y65" s="103"/>
      <c r="Z65" s="103" t="s">
        <v>1126</v>
      </c>
      <c r="AA65" s="103" t="s">
        <v>1126</v>
      </c>
      <c r="AB65" s="103" t="s">
        <v>1126</v>
      </c>
      <c r="AC65" s="103"/>
      <c r="AD65" s="300" t="b">
        <f t="shared" si="5"/>
        <v>0</v>
      </c>
      <c r="AE65" s="301" t="b">
        <f t="shared" si="6"/>
        <v>0</v>
      </c>
      <c r="AF65" s="103"/>
      <c r="AG65" s="103"/>
      <c r="AH65" s="103"/>
      <c r="AI65" s="103"/>
      <c r="AJ65" s="103"/>
      <c r="AK65" s="103"/>
      <c r="AL65" s="103"/>
      <c r="AM65" s="302" t="b">
        <f t="shared" si="7"/>
        <v>0</v>
      </c>
      <c r="AN65" s="311"/>
      <c r="AO65" s="103"/>
      <c r="AP65" s="103"/>
      <c r="AQ65" s="316" t="s">
        <v>1224</v>
      </c>
    </row>
    <row r="66" spans="1:43" ht="30" customHeight="1" x14ac:dyDescent="0.25">
      <c r="A66" s="103">
        <v>65</v>
      </c>
      <c r="B66" s="103">
        <v>200003</v>
      </c>
      <c r="C66" s="314" t="s">
        <v>1549</v>
      </c>
      <c r="D66" s="315" t="s">
        <v>1550</v>
      </c>
      <c r="E66" s="298" t="s">
        <v>1551</v>
      </c>
      <c r="F66" s="307" t="s">
        <v>1552</v>
      </c>
      <c r="G66" s="142" t="s">
        <v>68</v>
      </c>
      <c r="H66" s="142" t="s">
        <v>119</v>
      </c>
      <c r="I66" s="142" t="s">
        <v>120</v>
      </c>
      <c r="J66" s="307" t="s">
        <v>1553</v>
      </c>
      <c r="K66" s="142" t="s">
        <v>496</v>
      </c>
      <c r="L66" s="142" t="s">
        <v>73</v>
      </c>
      <c r="M66" s="142" t="s">
        <v>1554</v>
      </c>
      <c r="N66" s="142" t="s">
        <v>156</v>
      </c>
      <c r="O66" s="103">
        <v>2018</v>
      </c>
      <c r="P66" s="103" t="s">
        <v>117</v>
      </c>
      <c r="Q66" s="142" t="s">
        <v>109</v>
      </c>
      <c r="R66" s="148" t="s">
        <v>1209</v>
      </c>
      <c r="S66" s="142" t="s">
        <v>1125</v>
      </c>
      <c r="T66" s="142" t="s">
        <v>133</v>
      </c>
      <c r="U66" s="142" t="s">
        <v>133</v>
      </c>
      <c r="V66" s="142" t="s">
        <v>133</v>
      </c>
      <c r="W66" s="142" t="s">
        <v>87</v>
      </c>
      <c r="X66" s="299" t="str">
        <f t="shared" ref="X66:X97" si="8">IF(Y66="x",$X$1,IF(Z66="x",$X$1,IF(AA66="x",$X$1,IF(AB66="x",$X$1,IF(AC66="x",$X$1)))))</f>
        <v>Improved Public Service</v>
      </c>
      <c r="Y66" s="103"/>
      <c r="Z66" s="103" t="s">
        <v>1126</v>
      </c>
      <c r="AA66" s="103" t="s">
        <v>1126</v>
      </c>
      <c r="AB66" s="103" t="s">
        <v>1126</v>
      </c>
      <c r="AC66" s="103"/>
      <c r="AD66" s="300" t="str">
        <f t="shared" ref="AD66:AD97" si="9">IF(AE66=$AE$1,"Improved Administration Efficency",IF(AM66=$AM$1,"Open Government Capabilities"))</f>
        <v>Open Government Capabilities</v>
      </c>
      <c r="AE66" s="301" t="b">
        <f t="shared" ref="AE66:AE97" si="10">IF(AF66="x",$AE$1,IF(AG66="x",$AE$1,IF(AH66="x",$AE$1,IF(AI66="x",$AE$1,IF(AJ66="x",$AE$1,IF(AK66="x",$AE$1,IF(AK66="x",$AE$1,IF(AL66="x",$AE$1))))))))</f>
        <v>0</v>
      </c>
      <c r="AF66" s="103"/>
      <c r="AG66" s="103"/>
      <c r="AH66" s="103"/>
      <c r="AI66" s="103"/>
      <c r="AJ66" s="103"/>
      <c r="AK66" s="103"/>
      <c r="AL66" s="103"/>
      <c r="AM66" s="302" t="str">
        <f t="shared" ref="AM66:AM97" si="11">IF(AN66="x",$AM$1,IF(AO66="x",$AM$1,IF(AP66="x",$AM$1)))</f>
        <v>Open government capabilities</v>
      </c>
      <c r="AN66" s="103" t="s">
        <v>1126</v>
      </c>
      <c r="AO66" s="103"/>
      <c r="AP66" s="103"/>
      <c r="AQ66" s="316" t="s">
        <v>1224</v>
      </c>
    </row>
    <row r="67" spans="1:43" ht="30" customHeight="1" x14ac:dyDescent="0.25">
      <c r="A67" s="103">
        <v>66</v>
      </c>
      <c r="B67" s="103">
        <v>200004</v>
      </c>
      <c r="C67" s="314" t="s">
        <v>1555</v>
      </c>
      <c r="D67" s="315" t="s">
        <v>1556</v>
      </c>
      <c r="E67" s="298" t="s">
        <v>1557</v>
      </c>
      <c r="F67" s="307" t="s">
        <v>1558</v>
      </c>
      <c r="G67" s="142" t="s">
        <v>68</v>
      </c>
      <c r="H67" s="142" t="s">
        <v>119</v>
      </c>
      <c r="I67" s="142" t="s">
        <v>120</v>
      </c>
      <c r="J67" s="307" t="s">
        <v>1559</v>
      </c>
      <c r="K67" s="103" t="s">
        <v>129</v>
      </c>
      <c r="L67" s="142" t="s">
        <v>94</v>
      </c>
      <c r="M67" s="142" t="s">
        <v>107</v>
      </c>
      <c r="N67" s="142" t="s">
        <v>170</v>
      </c>
      <c r="O67" s="103">
        <v>2021</v>
      </c>
      <c r="P67" s="103" t="s">
        <v>117</v>
      </c>
      <c r="Q67" s="142" t="s">
        <v>146</v>
      </c>
      <c r="R67" s="148" t="s">
        <v>1196</v>
      </c>
      <c r="S67" s="142" t="s">
        <v>1125</v>
      </c>
      <c r="T67" s="142" t="s">
        <v>133</v>
      </c>
      <c r="U67" s="142" t="s">
        <v>133</v>
      </c>
      <c r="V67" s="142" t="s">
        <v>133</v>
      </c>
      <c r="W67" s="142" t="s">
        <v>87</v>
      </c>
      <c r="X67" s="299" t="str">
        <f t="shared" si="8"/>
        <v>Improved Public Service</v>
      </c>
      <c r="Y67" s="103"/>
      <c r="Z67" s="103" t="s">
        <v>1126</v>
      </c>
      <c r="AA67" s="103" t="s">
        <v>1126</v>
      </c>
      <c r="AB67" s="103" t="s">
        <v>1126</v>
      </c>
      <c r="AC67" s="103"/>
      <c r="AD67" s="300" t="str">
        <f t="shared" si="9"/>
        <v>Open Government Capabilities</v>
      </c>
      <c r="AE67" s="301" t="b">
        <f t="shared" si="10"/>
        <v>0</v>
      </c>
      <c r="AF67" s="103"/>
      <c r="AG67" s="103"/>
      <c r="AH67" s="103"/>
      <c r="AI67" s="103"/>
      <c r="AJ67" s="103"/>
      <c r="AK67" s="103"/>
      <c r="AL67" s="103"/>
      <c r="AM67" s="302" t="str">
        <f t="shared" si="11"/>
        <v>Open government capabilities</v>
      </c>
      <c r="AN67" s="103" t="s">
        <v>1126</v>
      </c>
      <c r="AO67" s="103"/>
      <c r="AP67" s="103"/>
      <c r="AQ67" s="316" t="s">
        <v>1224</v>
      </c>
    </row>
    <row r="68" spans="1:43" ht="30" customHeight="1" x14ac:dyDescent="0.25">
      <c r="A68" s="103">
        <v>67</v>
      </c>
      <c r="B68" s="103">
        <v>200005</v>
      </c>
      <c r="C68" s="314" t="s">
        <v>1560</v>
      </c>
      <c r="D68" s="315" t="s">
        <v>1561</v>
      </c>
      <c r="E68" s="298" t="s">
        <v>1562</v>
      </c>
      <c r="F68" s="307" t="s">
        <v>1563</v>
      </c>
      <c r="G68" s="142" t="s">
        <v>118</v>
      </c>
      <c r="H68" s="142" t="s">
        <v>1546</v>
      </c>
      <c r="I68" s="142" t="s">
        <v>1547</v>
      </c>
      <c r="J68" s="307" t="s">
        <v>1564</v>
      </c>
      <c r="K68" s="142" t="s">
        <v>1070</v>
      </c>
      <c r="L68" s="142" t="s">
        <v>94</v>
      </c>
      <c r="M68" s="142" t="s">
        <v>107</v>
      </c>
      <c r="N68" s="142" t="s">
        <v>170</v>
      </c>
      <c r="O68" s="103">
        <v>2021</v>
      </c>
      <c r="P68" s="103" t="s">
        <v>117</v>
      </c>
      <c r="Q68" s="142" t="s">
        <v>84</v>
      </c>
      <c r="R68" s="148" t="s">
        <v>159</v>
      </c>
      <c r="S68" s="142" t="s">
        <v>1125</v>
      </c>
      <c r="T68" s="142" t="s">
        <v>133</v>
      </c>
      <c r="U68" s="142" t="s">
        <v>172</v>
      </c>
      <c r="V68" s="142" t="s">
        <v>133</v>
      </c>
      <c r="W68" s="142" t="s">
        <v>87</v>
      </c>
      <c r="X68" s="299" t="str">
        <f t="shared" si="8"/>
        <v>Improved Public Service</v>
      </c>
      <c r="Y68" s="103"/>
      <c r="Z68" s="103" t="s">
        <v>90</v>
      </c>
      <c r="AA68" s="103" t="s">
        <v>90</v>
      </c>
      <c r="AB68" s="103"/>
      <c r="AC68" s="103"/>
      <c r="AD68" s="300" t="b">
        <f t="shared" si="9"/>
        <v>0</v>
      </c>
      <c r="AE68" s="301" t="b">
        <f t="shared" si="10"/>
        <v>0</v>
      </c>
      <c r="AF68" s="103"/>
      <c r="AG68" s="103"/>
      <c r="AH68" s="103"/>
      <c r="AI68" s="103"/>
      <c r="AJ68" s="103"/>
      <c r="AK68" s="103"/>
      <c r="AL68" s="103"/>
      <c r="AM68" s="302" t="b">
        <f t="shared" si="11"/>
        <v>0</v>
      </c>
      <c r="AN68" s="311"/>
      <c r="AO68" s="103"/>
      <c r="AP68" s="103"/>
      <c r="AQ68" s="316" t="s">
        <v>1224</v>
      </c>
    </row>
    <row r="69" spans="1:43" ht="30" customHeight="1" x14ac:dyDescent="0.25">
      <c r="A69" s="103">
        <v>68</v>
      </c>
      <c r="B69" s="103">
        <v>200006</v>
      </c>
      <c r="C69" s="314" t="s">
        <v>1565</v>
      </c>
      <c r="D69" s="315" t="s">
        <v>1566</v>
      </c>
      <c r="E69" s="298" t="s">
        <v>1567</v>
      </c>
      <c r="F69" s="307" t="s">
        <v>1568</v>
      </c>
      <c r="G69" s="142" t="s">
        <v>68</v>
      </c>
      <c r="H69" s="142" t="s">
        <v>225</v>
      </c>
      <c r="I69" s="142" t="s">
        <v>226</v>
      </c>
      <c r="J69" s="307" t="s">
        <v>1569</v>
      </c>
      <c r="K69" s="142" t="s">
        <v>72</v>
      </c>
      <c r="L69" s="142" t="s">
        <v>162</v>
      </c>
      <c r="M69" s="142" t="s">
        <v>198</v>
      </c>
      <c r="N69" s="142" t="s">
        <v>96</v>
      </c>
      <c r="O69" s="103">
        <v>2021</v>
      </c>
      <c r="P69" s="103" t="s">
        <v>117</v>
      </c>
      <c r="Q69" s="142" t="s">
        <v>84</v>
      </c>
      <c r="R69" s="245" t="s">
        <v>1171</v>
      </c>
      <c r="S69" s="142" t="s">
        <v>1125</v>
      </c>
      <c r="T69" s="142" t="s">
        <v>133</v>
      </c>
      <c r="U69" s="142" t="s">
        <v>133</v>
      </c>
      <c r="V69" s="142" t="s">
        <v>172</v>
      </c>
      <c r="W69" s="142" t="s">
        <v>87</v>
      </c>
      <c r="X69" s="299" t="str">
        <f t="shared" si="8"/>
        <v>Improved Public Service</v>
      </c>
      <c r="Y69" s="103"/>
      <c r="Z69" s="103" t="s">
        <v>90</v>
      </c>
      <c r="AA69" s="103" t="s">
        <v>90</v>
      </c>
      <c r="AB69" s="103"/>
      <c r="AC69" s="103"/>
      <c r="AD69" s="300" t="b">
        <f t="shared" si="9"/>
        <v>0</v>
      </c>
      <c r="AE69" s="301" t="b">
        <f t="shared" si="10"/>
        <v>0</v>
      </c>
      <c r="AF69" s="103"/>
      <c r="AG69" s="103"/>
      <c r="AH69" s="103"/>
      <c r="AI69" s="103"/>
      <c r="AJ69" s="103"/>
      <c r="AK69" s="103"/>
      <c r="AL69" s="103"/>
      <c r="AM69" s="302" t="b">
        <f t="shared" si="11"/>
        <v>0</v>
      </c>
      <c r="AN69" s="311"/>
      <c r="AO69" s="103"/>
      <c r="AP69" s="103"/>
      <c r="AQ69" s="317" t="s">
        <v>1570</v>
      </c>
    </row>
    <row r="70" spans="1:43" ht="30" customHeight="1" x14ac:dyDescent="0.25">
      <c r="A70" s="103">
        <v>69</v>
      </c>
      <c r="B70" s="103">
        <v>200007</v>
      </c>
      <c r="C70" s="314" t="s">
        <v>1571</v>
      </c>
      <c r="D70" s="315" t="s">
        <v>1572</v>
      </c>
      <c r="E70" s="298" t="s">
        <v>1573</v>
      </c>
      <c r="F70" s="307" t="s">
        <v>1574</v>
      </c>
      <c r="G70" s="142" t="s">
        <v>68</v>
      </c>
      <c r="H70" s="142" t="s">
        <v>225</v>
      </c>
      <c r="I70" s="142" t="s">
        <v>226</v>
      </c>
      <c r="J70" s="307" t="s">
        <v>1575</v>
      </c>
      <c r="K70" s="142" t="s">
        <v>122</v>
      </c>
      <c r="L70" s="142" t="s">
        <v>288</v>
      </c>
      <c r="M70" s="142" t="s">
        <v>337</v>
      </c>
      <c r="N70" s="142" t="s">
        <v>170</v>
      </c>
      <c r="O70" s="103">
        <v>2019</v>
      </c>
      <c r="P70" s="103" t="s">
        <v>117</v>
      </c>
      <c r="Q70" s="142" t="s">
        <v>146</v>
      </c>
      <c r="R70" s="148" t="s">
        <v>1182</v>
      </c>
      <c r="S70" s="142" t="s">
        <v>1125</v>
      </c>
      <c r="T70" s="142" t="s">
        <v>133</v>
      </c>
      <c r="U70" s="142" t="s">
        <v>133</v>
      </c>
      <c r="V70" s="142" t="s">
        <v>133</v>
      </c>
      <c r="W70" s="142" t="s">
        <v>87</v>
      </c>
      <c r="X70" s="299" t="str">
        <f t="shared" si="8"/>
        <v>Improved Public Service</v>
      </c>
      <c r="Y70" s="103"/>
      <c r="Z70" s="103" t="s">
        <v>1126</v>
      </c>
      <c r="AA70" s="103" t="s">
        <v>1126</v>
      </c>
      <c r="AB70" s="103" t="s">
        <v>1126</v>
      </c>
      <c r="AC70" s="103" t="s">
        <v>1126</v>
      </c>
      <c r="AD70" s="300" t="b">
        <f t="shared" si="9"/>
        <v>0</v>
      </c>
      <c r="AE70" s="301" t="b">
        <f t="shared" si="10"/>
        <v>0</v>
      </c>
      <c r="AF70" s="103"/>
      <c r="AG70" s="103"/>
      <c r="AH70" s="103"/>
      <c r="AI70" s="103"/>
      <c r="AJ70" s="103"/>
      <c r="AK70" s="103"/>
      <c r="AL70" s="103"/>
      <c r="AM70" s="302" t="b">
        <f t="shared" si="11"/>
        <v>0</v>
      </c>
      <c r="AN70" s="311"/>
      <c r="AO70" s="103"/>
      <c r="AP70" s="103"/>
      <c r="AQ70" s="316" t="s">
        <v>1224</v>
      </c>
    </row>
    <row r="71" spans="1:43" ht="30" customHeight="1" x14ac:dyDescent="0.25">
      <c r="A71" s="103">
        <v>70</v>
      </c>
      <c r="B71" s="103">
        <v>200008</v>
      </c>
      <c r="C71" s="314" t="s">
        <v>1576</v>
      </c>
      <c r="D71" s="315" t="s">
        <v>1577</v>
      </c>
      <c r="E71" s="298" t="s">
        <v>1578</v>
      </c>
      <c r="F71" s="307" t="s">
        <v>1579</v>
      </c>
      <c r="G71" s="142" t="s">
        <v>68</v>
      </c>
      <c r="H71" s="142" t="s">
        <v>498</v>
      </c>
      <c r="I71" s="142" t="s">
        <v>499</v>
      </c>
      <c r="J71" s="307" t="s">
        <v>1580</v>
      </c>
      <c r="K71" s="142" t="s">
        <v>122</v>
      </c>
      <c r="L71" s="142" t="s">
        <v>288</v>
      </c>
      <c r="M71" s="142" t="s">
        <v>1581</v>
      </c>
      <c r="N71" s="142" t="s">
        <v>170</v>
      </c>
      <c r="O71" s="103">
        <v>2019</v>
      </c>
      <c r="P71" s="103" t="s">
        <v>117</v>
      </c>
      <c r="Q71" s="142" t="s">
        <v>146</v>
      </c>
      <c r="R71" s="148" t="s">
        <v>1182</v>
      </c>
      <c r="S71" s="142" t="s">
        <v>1125</v>
      </c>
      <c r="T71" s="142" t="s">
        <v>133</v>
      </c>
      <c r="U71" s="142" t="s">
        <v>133</v>
      </c>
      <c r="V71" s="142" t="s">
        <v>133</v>
      </c>
      <c r="W71" s="142" t="s">
        <v>87</v>
      </c>
      <c r="X71" s="299" t="str">
        <f t="shared" si="8"/>
        <v>Improved Public Service</v>
      </c>
      <c r="Y71" s="103"/>
      <c r="Z71" s="103" t="s">
        <v>1126</v>
      </c>
      <c r="AA71" s="103" t="s">
        <v>1126</v>
      </c>
      <c r="AB71" s="103" t="s">
        <v>1126</v>
      </c>
      <c r="AC71" s="103" t="s">
        <v>1126</v>
      </c>
      <c r="AD71" s="300" t="b">
        <f t="shared" si="9"/>
        <v>0</v>
      </c>
      <c r="AE71" s="301" t="b">
        <f t="shared" si="10"/>
        <v>0</v>
      </c>
      <c r="AF71" s="103"/>
      <c r="AG71" s="103"/>
      <c r="AH71" s="103"/>
      <c r="AI71" s="103"/>
      <c r="AJ71" s="103"/>
      <c r="AK71" s="103"/>
      <c r="AL71" s="103"/>
      <c r="AM71" s="302" t="b">
        <f t="shared" si="11"/>
        <v>0</v>
      </c>
      <c r="AN71" s="311"/>
      <c r="AO71" s="103"/>
      <c r="AP71" s="103"/>
      <c r="AQ71" s="316" t="s">
        <v>1224</v>
      </c>
    </row>
    <row r="72" spans="1:43" ht="30" customHeight="1" x14ac:dyDescent="0.25">
      <c r="A72" s="103">
        <v>71</v>
      </c>
      <c r="B72" s="103">
        <v>200009</v>
      </c>
      <c r="C72" s="314" t="s">
        <v>1582</v>
      </c>
      <c r="D72" s="315" t="s">
        <v>1583</v>
      </c>
      <c r="E72" s="298" t="s">
        <v>1584</v>
      </c>
      <c r="F72" s="307" t="s">
        <v>1585</v>
      </c>
      <c r="G72" s="142" t="s">
        <v>68</v>
      </c>
      <c r="H72" s="142" t="s">
        <v>498</v>
      </c>
      <c r="I72" s="142" t="s">
        <v>499</v>
      </c>
      <c r="J72" s="307" t="s">
        <v>1586</v>
      </c>
      <c r="K72" s="142" t="s">
        <v>72</v>
      </c>
      <c r="L72" s="142" t="s">
        <v>94</v>
      </c>
      <c r="M72" s="142" t="s">
        <v>1587</v>
      </c>
      <c r="N72" s="142" t="s">
        <v>170</v>
      </c>
      <c r="O72" s="103">
        <v>2019</v>
      </c>
      <c r="P72" s="103" t="s">
        <v>117</v>
      </c>
      <c r="Q72" s="142" t="s">
        <v>109</v>
      </c>
      <c r="R72" s="148" t="s">
        <v>1209</v>
      </c>
      <c r="S72" s="142" t="s">
        <v>1125</v>
      </c>
      <c r="T72" s="142" t="s">
        <v>133</v>
      </c>
      <c r="U72" s="142" t="s">
        <v>133</v>
      </c>
      <c r="V72" s="142" t="s">
        <v>133</v>
      </c>
      <c r="W72" s="142" t="s">
        <v>111</v>
      </c>
      <c r="X72" s="299" t="b">
        <f t="shared" si="8"/>
        <v>0</v>
      </c>
      <c r="Y72" s="103"/>
      <c r="Z72" s="103"/>
      <c r="AA72" s="103"/>
      <c r="AB72" s="103"/>
      <c r="AC72" s="103"/>
      <c r="AD72" s="300" t="str">
        <f t="shared" si="9"/>
        <v>Improved Administration Efficency</v>
      </c>
      <c r="AE72" s="301" t="str">
        <f t="shared" si="10"/>
        <v>Improved Administrative Efficiency</v>
      </c>
      <c r="AF72" s="103"/>
      <c r="AG72" s="103" t="s">
        <v>1126</v>
      </c>
      <c r="AH72" s="103" t="s">
        <v>1126</v>
      </c>
      <c r="AI72" s="103" t="s">
        <v>1126</v>
      </c>
      <c r="AJ72" s="103"/>
      <c r="AK72" s="103"/>
      <c r="AL72" s="103" t="s">
        <v>1126</v>
      </c>
      <c r="AM72" s="302" t="str">
        <f t="shared" si="11"/>
        <v>Open government capabilities</v>
      </c>
      <c r="AN72" s="103" t="s">
        <v>1126</v>
      </c>
      <c r="AO72" s="103"/>
      <c r="AP72" s="103"/>
      <c r="AQ72" s="316" t="s">
        <v>1224</v>
      </c>
    </row>
    <row r="73" spans="1:43" ht="30" customHeight="1" x14ac:dyDescent="0.25">
      <c r="A73" s="103">
        <v>72</v>
      </c>
      <c r="B73" s="103">
        <v>200010</v>
      </c>
      <c r="C73" s="314" t="s">
        <v>1588</v>
      </c>
      <c r="D73" s="315" t="s">
        <v>1589</v>
      </c>
      <c r="E73" s="298" t="s">
        <v>1590</v>
      </c>
      <c r="F73" s="307" t="s">
        <v>1591</v>
      </c>
      <c r="G73" s="142" t="s">
        <v>68</v>
      </c>
      <c r="H73" s="142" t="s">
        <v>395</v>
      </c>
      <c r="I73" s="142" t="s">
        <v>396</v>
      </c>
      <c r="J73" s="307" t="s">
        <v>1592</v>
      </c>
      <c r="K73" s="142" t="s">
        <v>72</v>
      </c>
      <c r="L73" s="142" t="s">
        <v>94</v>
      </c>
      <c r="M73" s="142" t="s">
        <v>1587</v>
      </c>
      <c r="N73" s="142" t="s">
        <v>170</v>
      </c>
      <c r="O73" s="103">
        <v>2019</v>
      </c>
      <c r="P73" s="103" t="s">
        <v>117</v>
      </c>
      <c r="Q73" s="142" t="s">
        <v>109</v>
      </c>
      <c r="R73" s="148" t="s">
        <v>1209</v>
      </c>
      <c r="S73" s="142" t="s">
        <v>1125</v>
      </c>
      <c r="T73" s="142" t="s">
        <v>133</v>
      </c>
      <c r="U73" s="142" t="s">
        <v>133</v>
      </c>
      <c r="V73" s="142" t="s">
        <v>133</v>
      </c>
      <c r="W73" s="142" t="s">
        <v>111</v>
      </c>
      <c r="X73" s="299" t="b">
        <f t="shared" si="8"/>
        <v>0</v>
      </c>
      <c r="Y73" s="103"/>
      <c r="Z73" s="103"/>
      <c r="AA73" s="103"/>
      <c r="AB73" s="103"/>
      <c r="AC73" s="103"/>
      <c r="AD73" s="300" t="str">
        <f t="shared" si="9"/>
        <v>Improved Administration Efficency</v>
      </c>
      <c r="AE73" s="301" t="str">
        <f t="shared" si="10"/>
        <v>Improved Administrative Efficiency</v>
      </c>
      <c r="AF73" s="103"/>
      <c r="AG73" s="103" t="s">
        <v>1126</v>
      </c>
      <c r="AH73" s="103" t="s">
        <v>1126</v>
      </c>
      <c r="AI73" s="103" t="s">
        <v>1126</v>
      </c>
      <c r="AJ73" s="103"/>
      <c r="AK73" s="103" t="s">
        <v>1126</v>
      </c>
      <c r="AL73" s="103" t="s">
        <v>1126</v>
      </c>
      <c r="AM73" s="302" t="str">
        <f t="shared" si="11"/>
        <v>Open government capabilities</v>
      </c>
      <c r="AN73" s="103" t="s">
        <v>1126</v>
      </c>
      <c r="AO73" s="103"/>
      <c r="AP73" s="103"/>
      <c r="AQ73" s="316" t="s">
        <v>1224</v>
      </c>
    </row>
    <row r="74" spans="1:43" ht="30" customHeight="1" x14ac:dyDescent="0.25">
      <c r="A74" s="103">
        <v>73</v>
      </c>
      <c r="B74" s="103">
        <v>200011</v>
      </c>
      <c r="C74" s="314" t="s">
        <v>1593</v>
      </c>
      <c r="D74" s="315" t="s">
        <v>1594</v>
      </c>
      <c r="E74" s="298" t="s">
        <v>1595</v>
      </c>
      <c r="F74" s="307" t="s">
        <v>1596</v>
      </c>
      <c r="G74" s="142" t="s">
        <v>68</v>
      </c>
      <c r="H74" s="142" t="s">
        <v>395</v>
      </c>
      <c r="I74" s="142" t="s">
        <v>396</v>
      </c>
      <c r="J74" s="307" t="s">
        <v>1597</v>
      </c>
      <c r="K74" s="142" t="s">
        <v>72</v>
      </c>
      <c r="L74" s="142" t="s">
        <v>94</v>
      </c>
      <c r="M74" s="142" t="s">
        <v>1587</v>
      </c>
      <c r="N74" s="142" t="s">
        <v>170</v>
      </c>
      <c r="O74" s="103">
        <v>2019</v>
      </c>
      <c r="P74" s="103" t="s">
        <v>117</v>
      </c>
      <c r="Q74" s="142" t="s">
        <v>109</v>
      </c>
      <c r="R74" s="148" t="s">
        <v>1209</v>
      </c>
      <c r="S74" s="142" t="s">
        <v>1125</v>
      </c>
      <c r="T74" s="142" t="s">
        <v>133</v>
      </c>
      <c r="U74" s="142" t="s">
        <v>133</v>
      </c>
      <c r="V74" s="142" t="s">
        <v>133</v>
      </c>
      <c r="W74" s="142" t="s">
        <v>111</v>
      </c>
      <c r="X74" s="299" t="b">
        <f t="shared" si="8"/>
        <v>0</v>
      </c>
      <c r="Y74" s="103"/>
      <c r="Z74" s="103"/>
      <c r="AA74" s="103"/>
      <c r="AB74" s="103"/>
      <c r="AC74" s="103"/>
      <c r="AD74" s="300" t="str">
        <f t="shared" si="9"/>
        <v>Improved Administration Efficency</v>
      </c>
      <c r="AE74" s="301" t="str">
        <f t="shared" si="10"/>
        <v>Improved Administrative Efficiency</v>
      </c>
      <c r="AF74" s="103"/>
      <c r="AG74" s="103" t="s">
        <v>1126</v>
      </c>
      <c r="AH74" s="103" t="s">
        <v>1126</v>
      </c>
      <c r="AI74" s="103" t="s">
        <v>1126</v>
      </c>
      <c r="AJ74" s="103"/>
      <c r="AK74" s="103" t="s">
        <v>1126</v>
      </c>
      <c r="AL74" s="103" t="s">
        <v>1126</v>
      </c>
      <c r="AM74" s="302" t="str">
        <f t="shared" si="11"/>
        <v>Open government capabilities</v>
      </c>
      <c r="AN74" s="103" t="s">
        <v>1126</v>
      </c>
      <c r="AO74" s="103"/>
      <c r="AP74" s="103"/>
      <c r="AQ74" s="316" t="s">
        <v>1224</v>
      </c>
    </row>
    <row r="75" spans="1:43" ht="30" customHeight="1" x14ac:dyDescent="0.25">
      <c r="A75" s="103">
        <v>74</v>
      </c>
      <c r="B75" s="103">
        <v>200012</v>
      </c>
      <c r="C75" s="314" t="s">
        <v>1598</v>
      </c>
      <c r="D75" s="315" t="s">
        <v>1599</v>
      </c>
      <c r="E75" s="298" t="s">
        <v>1600</v>
      </c>
      <c r="F75" s="307" t="s">
        <v>1601</v>
      </c>
      <c r="G75" s="142" t="s">
        <v>147</v>
      </c>
      <c r="H75" s="142" t="s">
        <v>364</v>
      </c>
      <c r="I75" s="142" t="s">
        <v>365</v>
      </c>
      <c r="J75" s="307" t="s">
        <v>1602</v>
      </c>
      <c r="K75" s="142" t="s">
        <v>137</v>
      </c>
      <c r="L75" s="142" t="s">
        <v>94</v>
      </c>
      <c r="M75" s="142" t="s">
        <v>1587</v>
      </c>
      <c r="N75" s="142" t="s">
        <v>170</v>
      </c>
      <c r="O75" s="103">
        <v>2019</v>
      </c>
      <c r="P75" s="103" t="s">
        <v>117</v>
      </c>
      <c r="Q75" s="142" t="s">
        <v>84</v>
      </c>
      <c r="R75" s="148" t="s">
        <v>284</v>
      </c>
      <c r="S75" s="142" t="s">
        <v>1125</v>
      </c>
      <c r="T75" s="142" t="s">
        <v>172</v>
      </c>
      <c r="U75" s="142" t="s">
        <v>133</v>
      </c>
      <c r="V75" s="142" t="s">
        <v>133</v>
      </c>
      <c r="W75" s="142" t="s">
        <v>87</v>
      </c>
      <c r="X75" s="299" t="str">
        <f t="shared" si="8"/>
        <v>Improved Public Service</v>
      </c>
      <c r="Y75" s="103"/>
      <c r="Z75" s="103" t="s">
        <v>1126</v>
      </c>
      <c r="AA75" s="103" t="s">
        <v>1126</v>
      </c>
      <c r="AB75" s="103" t="s">
        <v>1126</v>
      </c>
      <c r="AC75" s="103" t="s">
        <v>1126</v>
      </c>
      <c r="AD75" s="300" t="str">
        <f t="shared" si="9"/>
        <v>Open Government Capabilities</v>
      </c>
      <c r="AE75" s="301" t="b">
        <f t="shared" si="10"/>
        <v>0</v>
      </c>
      <c r="AF75" s="103"/>
      <c r="AG75" s="103"/>
      <c r="AH75" s="103"/>
      <c r="AI75" s="103"/>
      <c r="AJ75" s="103"/>
      <c r="AK75" s="103"/>
      <c r="AL75" s="103"/>
      <c r="AM75" s="302" t="str">
        <f t="shared" si="11"/>
        <v>Open government capabilities</v>
      </c>
      <c r="AN75" s="103" t="s">
        <v>1126</v>
      </c>
      <c r="AO75" s="103" t="s">
        <v>1126</v>
      </c>
      <c r="AP75" s="103" t="s">
        <v>1126</v>
      </c>
      <c r="AQ75" s="316" t="s">
        <v>1224</v>
      </c>
    </row>
    <row r="76" spans="1:43" ht="30" customHeight="1" x14ac:dyDescent="0.25">
      <c r="A76" s="103">
        <v>75</v>
      </c>
      <c r="B76" s="103">
        <v>200013</v>
      </c>
      <c r="C76" s="314" t="s">
        <v>1603</v>
      </c>
      <c r="D76" s="315" t="s">
        <v>1604</v>
      </c>
      <c r="E76" s="298" t="s">
        <v>1600</v>
      </c>
      <c r="F76" s="307" t="s">
        <v>1605</v>
      </c>
      <c r="G76" s="142" t="s">
        <v>147</v>
      </c>
      <c r="H76" s="142" t="s">
        <v>364</v>
      </c>
      <c r="I76" s="142" t="s">
        <v>365</v>
      </c>
      <c r="J76" s="307" t="s">
        <v>1606</v>
      </c>
      <c r="K76" s="142" t="s">
        <v>137</v>
      </c>
      <c r="L76" s="142" t="s">
        <v>94</v>
      </c>
      <c r="M76" s="142" t="s">
        <v>1587</v>
      </c>
      <c r="N76" s="142" t="s">
        <v>170</v>
      </c>
      <c r="O76" s="103">
        <v>2019</v>
      </c>
      <c r="P76" s="103" t="s">
        <v>117</v>
      </c>
      <c r="Q76" s="142" t="s">
        <v>84</v>
      </c>
      <c r="R76" s="148" t="s">
        <v>284</v>
      </c>
      <c r="S76" s="142" t="s">
        <v>1125</v>
      </c>
      <c r="T76" s="142" t="s">
        <v>172</v>
      </c>
      <c r="U76" s="142" t="s">
        <v>133</v>
      </c>
      <c r="V76" s="142" t="s">
        <v>133</v>
      </c>
      <c r="W76" s="142" t="s">
        <v>87</v>
      </c>
      <c r="X76" s="299" t="str">
        <f t="shared" si="8"/>
        <v>Improved Public Service</v>
      </c>
      <c r="Y76" s="103"/>
      <c r="Z76" s="103" t="s">
        <v>1126</v>
      </c>
      <c r="AA76" s="103" t="s">
        <v>1126</v>
      </c>
      <c r="AB76" s="103" t="s">
        <v>1126</v>
      </c>
      <c r="AC76" s="103"/>
      <c r="AD76" s="300" t="str">
        <f t="shared" si="9"/>
        <v>Open Government Capabilities</v>
      </c>
      <c r="AE76" s="301" t="b">
        <f t="shared" si="10"/>
        <v>0</v>
      </c>
      <c r="AF76" s="103"/>
      <c r="AG76" s="103"/>
      <c r="AH76" s="103"/>
      <c r="AI76" s="103"/>
      <c r="AJ76" s="103"/>
      <c r="AK76" s="103"/>
      <c r="AL76" s="103"/>
      <c r="AM76" s="302" t="str">
        <f t="shared" si="11"/>
        <v>Open government capabilities</v>
      </c>
      <c r="AN76" s="103" t="s">
        <v>1126</v>
      </c>
      <c r="AO76" s="103"/>
      <c r="AP76" s="103"/>
      <c r="AQ76" s="316" t="s">
        <v>1224</v>
      </c>
    </row>
    <row r="77" spans="1:43" ht="30" customHeight="1" x14ac:dyDescent="0.25">
      <c r="A77" s="103">
        <v>76</v>
      </c>
      <c r="B77" s="103">
        <v>200014</v>
      </c>
      <c r="C77" s="314" t="s">
        <v>1607</v>
      </c>
      <c r="D77" s="315" t="s">
        <v>1608</v>
      </c>
      <c r="E77" s="298" t="s">
        <v>1600</v>
      </c>
      <c r="F77" s="307" t="s">
        <v>1609</v>
      </c>
      <c r="G77" s="142" t="s">
        <v>147</v>
      </c>
      <c r="H77" s="142" t="s">
        <v>256</v>
      </c>
      <c r="I77" s="142" t="s">
        <v>344</v>
      </c>
      <c r="J77" s="307" t="s">
        <v>1610</v>
      </c>
      <c r="K77" s="142" t="s">
        <v>137</v>
      </c>
      <c r="L77" s="142" t="s">
        <v>94</v>
      </c>
      <c r="M77" s="142" t="s">
        <v>1587</v>
      </c>
      <c r="N77" s="142" t="s">
        <v>170</v>
      </c>
      <c r="O77" s="103">
        <v>2019</v>
      </c>
      <c r="P77" s="103" t="s">
        <v>117</v>
      </c>
      <c r="Q77" s="142" t="s">
        <v>84</v>
      </c>
      <c r="R77" s="148" t="s">
        <v>284</v>
      </c>
      <c r="S77" s="142" t="s">
        <v>1125</v>
      </c>
      <c r="T77" s="142" t="s">
        <v>133</v>
      </c>
      <c r="U77" s="142" t="s">
        <v>133</v>
      </c>
      <c r="V77" s="142" t="s">
        <v>133</v>
      </c>
      <c r="W77" s="142" t="s">
        <v>87</v>
      </c>
      <c r="X77" s="299" t="str">
        <f t="shared" si="8"/>
        <v>Improved Public Service</v>
      </c>
      <c r="Y77" s="103"/>
      <c r="Z77" s="103" t="s">
        <v>1126</v>
      </c>
      <c r="AA77" s="103" t="s">
        <v>1126</v>
      </c>
      <c r="AB77" s="103" t="s">
        <v>1126</v>
      </c>
      <c r="AC77" s="103" t="s">
        <v>1126</v>
      </c>
      <c r="AD77" s="300" t="str">
        <f t="shared" si="9"/>
        <v>Open Government Capabilities</v>
      </c>
      <c r="AE77" s="301" t="b">
        <f t="shared" si="10"/>
        <v>0</v>
      </c>
      <c r="AF77" s="103"/>
      <c r="AG77" s="103"/>
      <c r="AH77" s="103"/>
      <c r="AI77" s="103"/>
      <c r="AJ77" s="103"/>
      <c r="AK77" s="103"/>
      <c r="AL77" s="103"/>
      <c r="AM77" s="302" t="str">
        <f t="shared" si="11"/>
        <v>Open government capabilities</v>
      </c>
      <c r="AN77" s="103" t="s">
        <v>1126</v>
      </c>
      <c r="AO77" s="103"/>
      <c r="AP77" s="103"/>
      <c r="AQ77" s="316" t="s">
        <v>1224</v>
      </c>
    </row>
    <row r="78" spans="1:43" ht="30" customHeight="1" x14ac:dyDescent="0.25">
      <c r="A78" s="103">
        <v>77</v>
      </c>
      <c r="B78" s="103">
        <v>200015</v>
      </c>
      <c r="C78" s="314" t="s">
        <v>1611</v>
      </c>
      <c r="D78" s="315" t="s">
        <v>1612</v>
      </c>
      <c r="E78" s="298" t="s">
        <v>1600</v>
      </c>
      <c r="F78" s="307" t="s">
        <v>1613</v>
      </c>
      <c r="G78" s="142" t="s">
        <v>147</v>
      </c>
      <c r="H78" s="142" t="s">
        <v>256</v>
      </c>
      <c r="I78" s="142" t="s">
        <v>344</v>
      </c>
      <c r="J78" s="307" t="s">
        <v>1614</v>
      </c>
      <c r="K78" s="142" t="s">
        <v>775</v>
      </c>
      <c r="L78" s="142" t="s">
        <v>94</v>
      </c>
      <c r="M78" s="142" t="s">
        <v>1587</v>
      </c>
      <c r="N78" s="142" t="s">
        <v>170</v>
      </c>
      <c r="O78" s="103">
        <v>2019</v>
      </c>
      <c r="P78" s="103" t="s">
        <v>117</v>
      </c>
      <c r="Q78" s="142" t="s">
        <v>84</v>
      </c>
      <c r="R78" s="148" t="s">
        <v>284</v>
      </c>
      <c r="S78" s="142" t="s">
        <v>1125</v>
      </c>
      <c r="T78" s="142" t="s">
        <v>133</v>
      </c>
      <c r="U78" s="142" t="s">
        <v>133</v>
      </c>
      <c r="V78" s="142" t="s">
        <v>133</v>
      </c>
      <c r="W78" s="142" t="s">
        <v>87</v>
      </c>
      <c r="X78" s="299" t="str">
        <f t="shared" si="8"/>
        <v>Improved Public Service</v>
      </c>
      <c r="Y78" s="103"/>
      <c r="Z78" s="103" t="s">
        <v>1126</v>
      </c>
      <c r="AA78" s="103" t="s">
        <v>1126</v>
      </c>
      <c r="AB78" s="103" t="s">
        <v>1126</v>
      </c>
      <c r="AC78" s="103"/>
      <c r="AD78" s="300" t="str">
        <f t="shared" si="9"/>
        <v>Open Government Capabilities</v>
      </c>
      <c r="AE78" s="301" t="b">
        <f t="shared" si="10"/>
        <v>0</v>
      </c>
      <c r="AF78" s="103"/>
      <c r="AG78" s="103"/>
      <c r="AH78" s="103"/>
      <c r="AI78" s="103"/>
      <c r="AJ78" s="103"/>
      <c r="AK78" s="103"/>
      <c r="AL78" s="103"/>
      <c r="AM78" s="302" t="str">
        <f t="shared" si="11"/>
        <v>Open government capabilities</v>
      </c>
      <c r="AN78" s="103" t="s">
        <v>1126</v>
      </c>
      <c r="AO78" s="103"/>
      <c r="AP78" s="103"/>
      <c r="AQ78" s="316" t="s">
        <v>1224</v>
      </c>
    </row>
    <row r="79" spans="1:43" ht="30" customHeight="1" x14ac:dyDescent="0.25">
      <c r="A79" s="103">
        <v>78</v>
      </c>
      <c r="B79" s="103">
        <v>200016</v>
      </c>
      <c r="C79" s="314" t="s">
        <v>1615</v>
      </c>
      <c r="D79" s="315" t="s">
        <v>1616</v>
      </c>
      <c r="E79" s="298" t="s">
        <v>1617</v>
      </c>
      <c r="F79" s="307" t="s">
        <v>1618</v>
      </c>
      <c r="G79" s="142" t="s">
        <v>68</v>
      </c>
      <c r="H79" s="142" t="s">
        <v>235</v>
      </c>
      <c r="I79" s="142" t="s">
        <v>236</v>
      </c>
      <c r="J79" s="307" t="s">
        <v>1619</v>
      </c>
      <c r="K79" s="142" t="s">
        <v>72</v>
      </c>
      <c r="L79" s="142" t="s">
        <v>94</v>
      </c>
      <c r="M79" s="142" t="s">
        <v>305</v>
      </c>
      <c r="N79" s="142" t="s">
        <v>170</v>
      </c>
      <c r="O79" s="103">
        <v>2020</v>
      </c>
      <c r="P79" s="103" t="s">
        <v>117</v>
      </c>
      <c r="Q79" s="142" t="s">
        <v>146</v>
      </c>
      <c r="R79" s="148" t="s">
        <v>1182</v>
      </c>
      <c r="S79" s="142" t="s">
        <v>1125</v>
      </c>
      <c r="T79" s="142" t="s">
        <v>133</v>
      </c>
      <c r="U79" s="142" t="s">
        <v>133</v>
      </c>
      <c r="V79" s="142" t="s">
        <v>133</v>
      </c>
      <c r="W79" s="142" t="s">
        <v>111</v>
      </c>
      <c r="X79" s="299" t="b">
        <f t="shared" si="8"/>
        <v>0</v>
      </c>
      <c r="Y79" s="103"/>
      <c r="Z79" s="103"/>
      <c r="AA79" s="103"/>
      <c r="AB79" s="103"/>
      <c r="AC79" s="103"/>
      <c r="AD79" s="300" t="str">
        <f t="shared" si="9"/>
        <v>Improved Administration Efficency</v>
      </c>
      <c r="AE79" s="301" t="str">
        <f t="shared" si="10"/>
        <v>Improved Administrative Efficiency</v>
      </c>
      <c r="AF79" s="103"/>
      <c r="AG79" s="103" t="s">
        <v>1126</v>
      </c>
      <c r="AH79" s="103" t="s">
        <v>1126</v>
      </c>
      <c r="AI79" s="103" t="s">
        <v>1126</v>
      </c>
      <c r="AJ79" s="103"/>
      <c r="AK79" s="103" t="s">
        <v>1126</v>
      </c>
      <c r="AL79" s="103" t="s">
        <v>1126</v>
      </c>
      <c r="AM79" s="302" t="str">
        <f t="shared" si="11"/>
        <v>Open government capabilities</v>
      </c>
      <c r="AN79" s="103" t="s">
        <v>1126</v>
      </c>
      <c r="AO79" s="103"/>
      <c r="AP79" s="103"/>
      <c r="AQ79" s="317" t="s">
        <v>1617</v>
      </c>
    </row>
    <row r="80" spans="1:43" ht="30" customHeight="1" x14ac:dyDescent="0.25">
      <c r="A80" s="103">
        <v>79</v>
      </c>
      <c r="B80" s="103">
        <v>200017</v>
      </c>
      <c r="C80" s="314" t="s">
        <v>1620</v>
      </c>
      <c r="D80" s="315" t="s">
        <v>1621</v>
      </c>
      <c r="E80" s="303" t="s">
        <v>1622</v>
      </c>
      <c r="F80" s="307" t="s">
        <v>1623</v>
      </c>
      <c r="G80" s="142" t="s">
        <v>68</v>
      </c>
      <c r="H80" s="142" t="s">
        <v>225</v>
      </c>
      <c r="I80" s="142" t="s">
        <v>226</v>
      </c>
      <c r="J80" s="307" t="s">
        <v>1624</v>
      </c>
      <c r="K80" s="142" t="s">
        <v>72</v>
      </c>
      <c r="L80" s="142" t="s">
        <v>94</v>
      </c>
      <c r="M80" s="142" t="s">
        <v>1587</v>
      </c>
      <c r="N80" s="142" t="s">
        <v>170</v>
      </c>
      <c r="O80" s="103">
        <v>2019</v>
      </c>
      <c r="P80" s="103" t="s">
        <v>117</v>
      </c>
      <c r="Q80" s="142" t="s">
        <v>146</v>
      </c>
      <c r="R80" s="148" t="s">
        <v>1196</v>
      </c>
      <c r="S80" s="142" t="s">
        <v>1125</v>
      </c>
      <c r="T80" s="142" t="s">
        <v>133</v>
      </c>
      <c r="U80" s="142" t="s">
        <v>133</v>
      </c>
      <c r="V80" s="142" t="s">
        <v>133</v>
      </c>
      <c r="W80" s="142" t="s">
        <v>87</v>
      </c>
      <c r="X80" s="299" t="str">
        <f t="shared" si="8"/>
        <v>Improved Public Service</v>
      </c>
      <c r="Y80" s="103"/>
      <c r="Z80" s="103" t="s">
        <v>1126</v>
      </c>
      <c r="AA80" s="103" t="s">
        <v>1126</v>
      </c>
      <c r="AB80" s="103" t="s">
        <v>1126</v>
      </c>
      <c r="AC80" s="103"/>
      <c r="AD80" s="300" t="str">
        <f t="shared" si="9"/>
        <v>Open Government Capabilities</v>
      </c>
      <c r="AE80" s="301" t="b">
        <f t="shared" si="10"/>
        <v>0</v>
      </c>
      <c r="AF80" s="103"/>
      <c r="AG80" s="103"/>
      <c r="AH80" s="103"/>
      <c r="AI80" s="103"/>
      <c r="AJ80" s="103"/>
      <c r="AK80" s="103"/>
      <c r="AL80" s="103"/>
      <c r="AM80" s="302" t="str">
        <f t="shared" si="11"/>
        <v>Open government capabilities</v>
      </c>
      <c r="AN80" s="103" t="s">
        <v>1126</v>
      </c>
      <c r="AO80" s="103"/>
      <c r="AP80" s="103"/>
      <c r="AQ80" s="317" t="s">
        <v>1622</v>
      </c>
    </row>
    <row r="81" spans="1:43" ht="30" customHeight="1" x14ac:dyDescent="0.25">
      <c r="A81" s="103">
        <v>80</v>
      </c>
      <c r="B81" s="103">
        <v>200018</v>
      </c>
      <c r="C81" s="314" t="s">
        <v>1625</v>
      </c>
      <c r="D81" s="315" t="s">
        <v>1626</v>
      </c>
      <c r="E81" s="298" t="s">
        <v>1627</v>
      </c>
      <c r="F81" s="307" t="s">
        <v>1628</v>
      </c>
      <c r="G81" s="142" t="s">
        <v>68</v>
      </c>
      <c r="H81" s="142" t="s">
        <v>332</v>
      </c>
      <c r="I81" s="142" t="s">
        <v>333</v>
      </c>
      <c r="J81" s="307" t="s">
        <v>1629</v>
      </c>
      <c r="K81" s="103" t="s">
        <v>129</v>
      </c>
      <c r="L81" s="142" t="s">
        <v>94</v>
      </c>
      <c r="M81" s="142" t="s">
        <v>1587</v>
      </c>
      <c r="N81" s="142" t="s">
        <v>96</v>
      </c>
      <c r="O81" s="103">
        <v>2017</v>
      </c>
      <c r="P81" s="103" t="s">
        <v>117</v>
      </c>
      <c r="Q81" s="142" t="s">
        <v>84</v>
      </c>
      <c r="R81" s="148" t="s">
        <v>1202</v>
      </c>
      <c r="S81" s="142" t="s">
        <v>1125</v>
      </c>
      <c r="T81" s="142" t="s">
        <v>133</v>
      </c>
      <c r="U81" s="142" t="s">
        <v>133</v>
      </c>
      <c r="V81" s="142" t="s">
        <v>133</v>
      </c>
      <c r="W81" s="142" t="s">
        <v>87</v>
      </c>
      <c r="X81" s="299" t="str">
        <f t="shared" si="8"/>
        <v>Improved Public Service</v>
      </c>
      <c r="Y81" s="103"/>
      <c r="Z81" s="103" t="s">
        <v>1126</v>
      </c>
      <c r="AA81" s="103" t="s">
        <v>1126</v>
      </c>
      <c r="AB81" s="103" t="s">
        <v>1126</v>
      </c>
      <c r="AC81" s="103"/>
      <c r="AD81" s="300" t="str">
        <f t="shared" si="9"/>
        <v>Open Government Capabilities</v>
      </c>
      <c r="AE81" s="301" t="b">
        <f t="shared" si="10"/>
        <v>0</v>
      </c>
      <c r="AF81" s="103"/>
      <c r="AG81" s="103"/>
      <c r="AH81" s="103"/>
      <c r="AI81" s="103"/>
      <c r="AJ81" s="103"/>
      <c r="AK81" s="103"/>
      <c r="AL81" s="103"/>
      <c r="AM81" s="302" t="str">
        <f t="shared" si="11"/>
        <v>Open government capabilities</v>
      </c>
      <c r="AN81" s="103" t="s">
        <v>1126</v>
      </c>
      <c r="AO81" s="103"/>
      <c r="AP81" s="103"/>
      <c r="AQ81" s="317" t="s">
        <v>1627</v>
      </c>
    </row>
    <row r="82" spans="1:43" ht="30" customHeight="1" x14ac:dyDescent="0.25">
      <c r="A82" s="103">
        <v>81</v>
      </c>
      <c r="B82" s="103">
        <v>200019</v>
      </c>
      <c r="C82" s="314" t="s">
        <v>1630</v>
      </c>
      <c r="D82" s="315" t="s">
        <v>1631</v>
      </c>
      <c r="E82" s="298" t="s">
        <v>1632</v>
      </c>
      <c r="F82" s="307" t="s">
        <v>1633</v>
      </c>
      <c r="G82" s="142" t="s">
        <v>118</v>
      </c>
      <c r="H82" s="142" t="s">
        <v>1546</v>
      </c>
      <c r="I82" s="142" t="s">
        <v>1547</v>
      </c>
      <c r="J82" s="307" t="s">
        <v>1634</v>
      </c>
      <c r="K82" s="142" t="s">
        <v>122</v>
      </c>
      <c r="L82" s="142" t="s">
        <v>94</v>
      </c>
      <c r="M82" s="142" t="s">
        <v>1587</v>
      </c>
      <c r="N82" s="142" t="s">
        <v>170</v>
      </c>
      <c r="O82" s="103">
        <v>2020</v>
      </c>
      <c r="P82" s="103" t="s">
        <v>117</v>
      </c>
      <c r="Q82" s="142" t="s">
        <v>109</v>
      </c>
      <c r="R82" s="148" t="s">
        <v>1209</v>
      </c>
      <c r="S82" s="142" t="s">
        <v>1125</v>
      </c>
      <c r="T82" s="142" t="s">
        <v>172</v>
      </c>
      <c r="U82" s="142" t="s">
        <v>172</v>
      </c>
      <c r="V82" s="142" t="s">
        <v>133</v>
      </c>
      <c r="W82" s="142" t="s">
        <v>111</v>
      </c>
      <c r="X82" s="299" t="b">
        <f t="shared" si="8"/>
        <v>0</v>
      </c>
      <c r="Y82" s="103"/>
      <c r="Z82" s="103"/>
      <c r="AA82" s="103"/>
      <c r="AB82" s="103"/>
      <c r="AC82" s="103"/>
      <c r="AD82" s="300" t="str">
        <f t="shared" si="9"/>
        <v>Improved Administration Efficency</v>
      </c>
      <c r="AE82" s="301" t="str">
        <f t="shared" si="10"/>
        <v>Improved Administrative Efficiency</v>
      </c>
      <c r="AF82" s="103" t="s">
        <v>1126</v>
      </c>
      <c r="AG82" s="103" t="s">
        <v>1126</v>
      </c>
      <c r="AH82" s="103" t="s">
        <v>1126</v>
      </c>
      <c r="AI82" s="103" t="s">
        <v>1126</v>
      </c>
      <c r="AJ82" s="103" t="s">
        <v>1126</v>
      </c>
      <c r="AK82" s="103"/>
      <c r="AL82" s="103"/>
      <c r="AM82" s="302" t="str">
        <f t="shared" si="11"/>
        <v>Open government capabilities</v>
      </c>
      <c r="AN82" s="103" t="s">
        <v>1126</v>
      </c>
      <c r="AO82" s="103"/>
      <c r="AP82" s="103"/>
      <c r="AQ82" s="317" t="s">
        <v>1632</v>
      </c>
    </row>
    <row r="83" spans="1:43" ht="30" customHeight="1" x14ac:dyDescent="0.25">
      <c r="A83" s="103">
        <v>82</v>
      </c>
      <c r="B83" s="103">
        <v>200020</v>
      </c>
      <c r="C83" s="314" t="s">
        <v>1635</v>
      </c>
      <c r="D83" s="315" t="s">
        <v>1636</v>
      </c>
      <c r="E83" s="298" t="s">
        <v>1637</v>
      </c>
      <c r="F83" s="307" t="s">
        <v>1638</v>
      </c>
      <c r="G83" s="142" t="s">
        <v>147</v>
      </c>
      <c r="H83" s="142" t="s">
        <v>1639</v>
      </c>
      <c r="I83" s="142" t="s">
        <v>1640</v>
      </c>
      <c r="J83" s="307" t="s">
        <v>1641</v>
      </c>
      <c r="K83" s="142" t="s">
        <v>137</v>
      </c>
      <c r="L83" s="142" t="s">
        <v>94</v>
      </c>
      <c r="M83" s="142" t="s">
        <v>1587</v>
      </c>
      <c r="N83" s="142" t="s">
        <v>170</v>
      </c>
      <c r="O83" s="103">
        <v>2020</v>
      </c>
      <c r="P83" s="103" t="s">
        <v>117</v>
      </c>
      <c r="Q83" s="142" t="s">
        <v>84</v>
      </c>
      <c r="R83" s="245" t="s">
        <v>1257</v>
      </c>
      <c r="S83" s="142" t="s">
        <v>1125</v>
      </c>
      <c r="T83" s="142" t="s">
        <v>133</v>
      </c>
      <c r="U83" s="142" t="s">
        <v>133</v>
      </c>
      <c r="V83" s="142" t="s">
        <v>133</v>
      </c>
      <c r="W83" s="142" t="s">
        <v>87</v>
      </c>
      <c r="X83" s="299" t="str">
        <f t="shared" si="8"/>
        <v>Improved Public Service</v>
      </c>
      <c r="Y83" s="103"/>
      <c r="Z83" s="103" t="s">
        <v>1126</v>
      </c>
      <c r="AA83" s="103" t="s">
        <v>1126</v>
      </c>
      <c r="AB83" s="103" t="s">
        <v>1126</v>
      </c>
      <c r="AC83" s="103"/>
      <c r="AD83" s="300" t="str">
        <f t="shared" si="9"/>
        <v>Open Government Capabilities</v>
      </c>
      <c r="AE83" s="301" t="b">
        <f t="shared" si="10"/>
        <v>0</v>
      </c>
      <c r="AF83" s="103"/>
      <c r="AG83" s="103"/>
      <c r="AH83" s="103"/>
      <c r="AI83" s="103"/>
      <c r="AJ83" s="103"/>
      <c r="AK83" s="103"/>
      <c r="AL83" s="103"/>
      <c r="AM83" s="302" t="str">
        <f t="shared" si="11"/>
        <v>Open government capabilities</v>
      </c>
      <c r="AN83" s="103" t="s">
        <v>1126</v>
      </c>
      <c r="AO83" s="103" t="s">
        <v>1126</v>
      </c>
      <c r="AP83" s="103" t="s">
        <v>1126</v>
      </c>
      <c r="AQ83" s="317" t="s">
        <v>1637</v>
      </c>
    </row>
    <row r="84" spans="1:43" ht="30" customHeight="1" x14ac:dyDescent="0.25">
      <c r="A84" s="103">
        <v>83</v>
      </c>
      <c r="B84" s="103">
        <v>200021</v>
      </c>
      <c r="C84" s="314" t="s">
        <v>1642</v>
      </c>
      <c r="D84" s="315" t="s">
        <v>1643</v>
      </c>
      <c r="E84" s="298" t="s">
        <v>1644</v>
      </c>
      <c r="F84" s="307" t="s">
        <v>1645</v>
      </c>
      <c r="G84" s="142" t="s">
        <v>68</v>
      </c>
      <c r="H84" s="142" t="s">
        <v>1137</v>
      </c>
      <c r="I84" s="142" t="s">
        <v>1138</v>
      </c>
      <c r="J84" s="307" t="s">
        <v>1646</v>
      </c>
      <c r="K84" s="142" t="s">
        <v>72</v>
      </c>
      <c r="L84" s="142" t="s">
        <v>94</v>
      </c>
      <c r="M84" s="142" t="s">
        <v>1587</v>
      </c>
      <c r="N84" s="142" t="s">
        <v>170</v>
      </c>
      <c r="O84" s="103">
        <v>2021</v>
      </c>
      <c r="P84" s="103" t="s">
        <v>117</v>
      </c>
      <c r="Q84" s="142" t="s">
        <v>84</v>
      </c>
      <c r="R84" s="245" t="s">
        <v>1257</v>
      </c>
      <c r="S84" s="142" t="s">
        <v>1125</v>
      </c>
      <c r="T84" s="142" t="s">
        <v>133</v>
      </c>
      <c r="U84" s="142" t="s">
        <v>133</v>
      </c>
      <c r="V84" s="142" t="s">
        <v>133</v>
      </c>
      <c r="W84" s="142" t="s">
        <v>87</v>
      </c>
      <c r="X84" s="299" t="str">
        <f t="shared" si="8"/>
        <v>Improved Public Service</v>
      </c>
      <c r="Y84" s="103"/>
      <c r="Z84" s="103" t="s">
        <v>1126</v>
      </c>
      <c r="AA84" s="103" t="s">
        <v>1126</v>
      </c>
      <c r="AB84" s="103" t="s">
        <v>1126</v>
      </c>
      <c r="AC84" s="103"/>
      <c r="AD84" s="300" t="str">
        <f t="shared" si="9"/>
        <v>Open Government Capabilities</v>
      </c>
      <c r="AE84" s="301" t="b">
        <f t="shared" si="10"/>
        <v>0</v>
      </c>
      <c r="AF84" s="103"/>
      <c r="AG84" s="103"/>
      <c r="AH84" s="103"/>
      <c r="AI84" s="103"/>
      <c r="AJ84" s="103"/>
      <c r="AK84" s="103"/>
      <c r="AL84" s="103"/>
      <c r="AM84" s="302" t="str">
        <f t="shared" si="11"/>
        <v>Open government capabilities</v>
      </c>
      <c r="AN84" s="103" t="s">
        <v>1126</v>
      </c>
      <c r="AO84" s="103" t="s">
        <v>1126</v>
      </c>
      <c r="AP84" s="103" t="s">
        <v>1126</v>
      </c>
      <c r="AQ84" s="317" t="s">
        <v>1644</v>
      </c>
    </row>
    <row r="85" spans="1:43" ht="30" customHeight="1" x14ac:dyDescent="0.25">
      <c r="A85" s="103">
        <v>84</v>
      </c>
      <c r="B85" s="103">
        <v>200022</v>
      </c>
      <c r="C85" s="314" t="s">
        <v>1647</v>
      </c>
      <c r="D85" s="315" t="s">
        <v>1648</v>
      </c>
      <c r="E85" s="298" t="s">
        <v>1649</v>
      </c>
      <c r="F85" s="307" t="s">
        <v>1650</v>
      </c>
      <c r="G85" s="142" t="s">
        <v>68</v>
      </c>
      <c r="H85" s="142" t="s">
        <v>235</v>
      </c>
      <c r="I85" s="142" t="s">
        <v>236</v>
      </c>
      <c r="J85" s="307" t="s">
        <v>1651</v>
      </c>
      <c r="K85" s="142" t="s">
        <v>72</v>
      </c>
      <c r="L85" s="142" t="s">
        <v>288</v>
      </c>
      <c r="M85" s="142" t="s">
        <v>307</v>
      </c>
      <c r="N85" s="142" t="s">
        <v>96</v>
      </c>
      <c r="O85" s="103">
        <v>2018</v>
      </c>
      <c r="P85" s="103" t="s">
        <v>117</v>
      </c>
      <c r="Q85" s="142" t="s">
        <v>146</v>
      </c>
      <c r="R85" s="245" t="s">
        <v>1182</v>
      </c>
      <c r="S85" s="142" t="s">
        <v>1125</v>
      </c>
      <c r="T85" s="142" t="s">
        <v>133</v>
      </c>
      <c r="U85" s="142" t="s">
        <v>133</v>
      </c>
      <c r="V85" s="142" t="s">
        <v>133</v>
      </c>
      <c r="W85" s="142" t="s">
        <v>87</v>
      </c>
      <c r="X85" s="299" t="str">
        <f t="shared" si="8"/>
        <v>Improved Public Service</v>
      </c>
      <c r="Y85" s="103"/>
      <c r="Z85" s="103" t="s">
        <v>1126</v>
      </c>
      <c r="AA85" s="103" t="s">
        <v>1126</v>
      </c>
      <c r="AB85" s="103" t="s">
        <v>1126</v>
      </c>
      <c r="AC85" s="103"/>
      <c r="AD85" s="300" t="str">
        <f t="shared" si="9"/>
        <v>Open Government Capabilities</v>
      </c>
      <c r="AE85" s="301" t="b">
        <f t="shared" si="10"/>
        <v>0</v>
      </c>
      <c r="AF85" s="103"/>
      <c r="AG85" s="103"/>
      <c r="AH85" s="103"/>
      <c r="AI85" s="103"/>
      <c r="AJ85" s="103"/>
      <c r="AK85" s="103"/>
      <c r="AL85" s="103"/>
      <c r="AM85" s="302" t="str">
        <f t="shared" si="11"/>
        <v>Open government capabilities</v>
      </c>
      <c r="AN85" s="103" t="s">
        <v>1126</v>
      </c>
      <c r="AO85" s="103"/>
      <c r="AP85" s="103"/>
      <c r="AQ85" s="317" t="s">
        <v>1649</v>
      </c>
    </row>
    <row r="86" spans="1:43" ht="30" customHeight="1" x14ac:dyDescent="0.25">
      <c r="A86" s="103">
        <v>85</v>
      </c>
      <c r="B86" s="103">
        <v>200023</v>
      </c>
      <c r="C86" s="314" t="s">
        <v>1652</v>
      </c>
      <c r="D86" s="315" t="s">
        <v>1653</v>
      </c>
      <c r="E86" s="298" t="s">
        <v>1654</v>
      </c>
      <c r="F86" s="307" t="s">
        <v>1655</v>
      </c>
      <c r="G86" s="142" t="s">
        <v>68</v>
      </c>
      <c r="H86" s="142" t="s">
        <v>235</v>
      </c>
      <c r="I86" s="142" t="s">
        <v>236</v>
      </c>
      <c r="J86" s="307" t="s">
        <v>1656</v>
      </c>
      <c r="K86" s="142" t="s">
        <v>72</v>
      </c>
      <c r="L86" s="142" t="s">
        <v>162</v>
      </c>
      <c r="M86" s="142" t="s">
        <v>198</v>
      </c>
      <c r="N86" s="142" t="s">
        <v>170</v>
      </c>
      <c r="O86" s="103">
        <v>2018</v>
      </c>
      <c r="P86" s="103" t="s">
        <v>117</v>
      </c>
      <c r="Q86" s="142" t="s">
        <v>84</v>
      </c>
      <c r="R86" s="148" t="s">
        <v>284</v>
      </c>
      <c r="S86" s="142" t="s">
        <v>1125</v>
      </c>
      <c r="T86" s="142" t="s">
        <v>133</v>
      </c>
      <c r="U86" s="142" t="s">
        <v>133</v>
      </c>
      <c r="V86" s="142" t="s">
        <v>133</v>
      </c>
      <c r="W86" s="142" t="s">
        <v>87</v>
      </c>
      <c r="X86" s="299" t="str">
        <f t="shared" si="8"/>
        <v>Improved Public Service</v>
      </c>
      <c r="Y86" s="103"/>
      <c r="Z86" s="103" t="s">
        <v>1126</v>
      </c>
      <c r="AA86" s="103" t="s">
        <v>1126</v>
      </c>
      <c r="AB86" s="103" t="s">
        <v>1126</v>
      </c>
      <c r="AC86" s="103" t="s">
        <v>1126</v>
      </c>
      <c r="AD86" s="300" t="str">
        <f t="shared" si="9"/>
        <v>Open Government Capabilities</v>
      </c>
      <c r="AE86" s="301" t="b">
        <f t="shared" si="10"/>
        <v>0</v>
      </c>
      <c r="AF86" s="103"/>
      <c r="AG86" s="103"/>
      <c r="AH86" s="103"/>
      <c r="AI86" s="103"/>
      <c r="AJ86" s="103"/>
      <c r="AK86" s="103"/>
      <c r="AL86" s="103"/>
      <c r="AM86" s="302" t="str">
        <f t="shared" si="11"/>
        <v>Open government capabilities</v>
      </c>
      <c r="AN86" s="103" t="s">
        <v>1126</v>
      </c>
      <c r="AO86" s="103"/>
      <c r="AP86" s="103"/>
      <c r="AQ86" s="317" t="s">
        <v>1654</v>
      </c>
    </row>
    <row r="87" spans="1:43" ht="30" customHeight="1" x14ac:dyDescent="0.25">
      <c r="A87" s="103">
        <v>86</v>
      </c>
      <c r="B87" s="103">
        <v>200024</v>
      </c>
      <c r="C87" s="314" t="s">
        <v>1657</v>
      </c>
      <c r="D87" s="315" t="s">
        <v>1658</v>
      </c>
      <c r="E87" s="298" t="s">
        <v>1659</v>
      </c>
      <c r="F87" s="307" t="s">
        <v>1660</v>
      </c>
      <c r="G87" s="142" t="s">
        <v>68</v>
      </c>
      <c r="H87" s="142" t="s">
        <v>1661</v>
      </c>
      <c r="I87" s="142" t="s">
        <v>1662</v>
      </c>
      <c r="J87" s="307" t="s">
        <v>1663</v>
      </c>
      <c r="K87" s="142" t="s">
        <v>72</v>
      </c>
      <c r="L87" s="142" t="s">
        <v>288</v>
      </c>
      <c r="M87" s="142" t="s">
        <v>1664</v>
      </c>
      <c r="N87" s="142" t="s">
        <v>156</v>
      </c>
      <c r="O87" s="103">
        <v>2019</v>
      </c>
      <c r="P87" s="103" t="s">
        <v>117</v>
      </c>
      <c r="Q87" s="142" t="s">
        <v>146</v>
      </c>
      <c r="R87" s="148" t="s">
        <v>1182</v>
      </c>
      <c r="S87" s="142" t="s">
        <v>1125</v>
      </c>
      <c r="T87" s="142" t="s">
        <v>133</v>
      </c>
      <c r="U87" s="142" t="s">
        <v>133</v>
      </c>
      <c r="V87" s="142" t="s">
        <v>133</v>
      </c>
      <c r="W87" s="142" t="s">
        <v>87</v>
      </c>
      <c r="X87" s="299" t="str">
        <f t="shared" si="8"/>
        <v>Improved Public Service</v>
      </c>
      <c r="Y87" s="103"/>
      <c r="Z87" s="103" t="s">
        <v>1126</v>
      </c>
      <c r="AA87" s="103" t="s">
        <v>1126</v>
      </c>
      <c r="AB87" s="103" t="s">
        <v>1126</v>
      </c>
      <c r="AC87" s="103"/>
      <c r="AD87" s="300" t="str">
        <f t="shared" si="9"/>
        <v>Open Government Capabilities</v>
      </c>
      <c r="AE87" s="301" t="b">
        <f t="shared" si="10"/>
        <v>0</v>
      </c>
      <c r="AF87" s="103"/>
      <c r="AG87" s="103"/>
      <c r="AH87" s="103"/>
      <c r="AI87" s="103"/>
      <c r="AJ87" s="103"/>
      <c r="AK87" s="103"/>
      <c r="AL87" s="103"/>
      <c r="AM87" s="302" t="str">
        <f t="shared" si="11"/>
        <v>Open government capabilities</v>
      </c>
      <c r="AN87" s="103" t="s">
        <v>1126</v>
      </c>
      <c r="AO87" s="103"/>
      <c r="AP87" s="103"/>
      <c r="AQ87" s="317" t="s">
        <v>1659</v>
      </c>
    </row>
    <row r="88" spans="1:43" ht="30" customHeight="1" x14ac:dyDescent="0.25">
      <c r="A88" s="103">
        <v>87</v>
      </c>
      <c r="B88" s="103">
        <v>200025</v>
      </c>
      <c r="C88" s="314" t="s">
        <v>1665</v>
      </c>
      <c r="D88" s="315" t="s">
        <v>1666</v>
      </c>
      <c r="E88" s="298" t="s">
        <v>1667</v>
      </c>
      <c r="F88" s="307" t="s">
        <v>1668</v>
      </c>
      <c r="G88" s="142" t="s">
        <v>68</v>
      </c>
      <c r="H88" s="142" t="s">
        <v>1639</v>
      </c>
      <c r="I88" s="142" t="s">
        <v>1640</v>
      </c>
      <c r="J88" s="307" t="s">
        <v>1669</v>
      </c>
      <c r="K88" s="142" t="s">
        <v>72</v>
      </c>
      <c r="L88" s="142" t="s">
        <v>138</v>
      </c>
      <c r="M88" s="142" t="s">
        <v>155</v>
      </c>
      <c r="N88" s="142" t="s">
        <v>156</v>
      </c>
      <c r="O88" s="103">
        <v>2019</v>
      </c>
      <c r="P88" s="103" t="s">
        <v>117</v>
      </c>
      <c r="Q88" s="142" t="s">
        <v>84</v>
      </c>
      <c r="R88" s="245" t="s">
        <v>1171</v>
      </c>
      <c r="S88" s="142" t="s">
        <v>1125</v>
      </c>
      <c r="T88" s="142" t="s">
        <v>133</v>
      </c>
      <c r="U88" s="142" t="s">
        <v>133</v>
      </c>
      <c r="V88" s="142" t="s">
        <v>133</v>
      </c>
      <c r="W88" s="142" t="s">
        <v>87</v>
      </c>
      <c r="X88" s="299" t="str">
        <f t="shared" si="8"/>
        <v>Improved Public Service</v>
      </c>
      <c r="Y88" s="103"/>
      <c r="Z88" s="103" t="s">
        <v>1126</v>
      </c>
      <c r="AA88" s="103" t="s">
        <v>1126</v>
      </c>
      <c r="AB88" s="103" t="s">
        <v>1126</v>
      </c>
      <c r="AC88" s="103"/>
      <c r="AD88" s="300" t="str">
        <f t="shared" si="9"/>
        <v>Open Government Capabilities</v>
      </c>
      <c r="AE88" s="301" t="b">
        <f t="shared" si="10"/>
        <v>0</v>
      </c>
      <c r="AF88" s="103"/>
      <c r="AG88" s="103"/>
      <c r="AH88" s="103"/>
      <c r="AI88" s="103"/>
      <c r="AJ88" s="103"/>
      <c r="AK88" s="103"/>
      <c r="AL88" s="103"/>
      <c r="AM88" s="302" t="str">
        <f t="shared" si="11"/>
        <v>Open government capabilities</v>
      </c>
      <c r="AN88" s="103" t="s">
        <v>1126</v>
      </c>
      <c r="AO88" s="103"/>
      <c r="AP88" s="103"/>
      <c r="AQ88" s="317" t="s">
        <v>1667</v>
      </c>
    </row>
    <row r="89" spans="1:43" ht="30" customHeight="1" x14ac:dyDescent="0.25">
      <c r="A89" s="103">
        <v>88</v>
      </c>
      <c r="B89" s="103">
        <v>200026</v>
      </c>
      <c r="C89" s="314" t="s">
        <v>1670</v>
      </c>
      <c r="D89" s="315" t="s">
        <v>1671</v>
      </c>
      <c r="E89" s="298" t="s">
        <v>1672</v>
      </c>
      <c r="F89" s="307" t="s">
        <v>1673</v>
      </c>
      <c r="G89" s="142" t="s">
        <v>68</v>
      </c>
      <c r="H89" s="142" t="s">
        <v>334</v>
      </c>
      <c r="I89" s="142" t="s">
        <v>335</v>
      </c>
      <c r="J89" s="307" t="s">
        <v>1674</v>
      </c>
      <c r="K89" s="142" t="s">
        <v>72</v>
      </c>
      <c r="L89" s="142" t="s">
        <v>138</v>
      </c>
      <c r="M89" s="142" t="s">
        <v>155</v>
      </c>
      <c r="N89" s="142" t="s">
        <v>156</v>
      </c>
      <c r="O89" s="103">
        <v>2019</v>
      </c>
      <c r="P89" s="103" t="s">
        <v>117</v>
      </c>
      <c r="Q89" s="142" t="s">
        <v>146</v>
      </c>
      <c r="R89" s="148" t="s">
        <v>1196</v>
      </c>
      <c r="S89" s="142" t="s">
        <v>1125</v>
      </c>
      <c r="T89" s="142" t="s">
        <v>133</v>
      </c>
      <c r="U89" s="142" t="s">
        <v>133</v>
      </c>
      <c r="V89" s="142" t="s">
        <v>133</v>
      </c>
      <c r="W89" s="142" t="s">
        <v>116</v>
      </c>
      <c r="X89" s="299" t="str">
        <f t="shared" si="8"/>
        <v>Improved Public Service</v>
      </c>
      <c r="Y89" s="103"/>
      <c r="Z89" s="103" t="s">
        <v>1126</v>
      </c>
      <c r="AA89" s="103" t="s">
        <v>1126</v>
      </c>
      <c r="AB89" s="103" t="s">
        <v>1126</v>
      </c>
      <c r="AC89" s="103"/>
      <c r="AD89" s="300" t="b">
        <f t="shared" si="9"/>
        <v>0</v>
      </c>
      <c r="AE89" s="301" t="b">
        <f t="shared" si="10"/>
        <v>0</v>
      </c>
      <c r="AF89" s="103"/>
      <c r="AG89" s="103"/>
      <c r="AH89" s="103"/>
      <c r="AI89" s="103"/>
      <c r="AJ89" s="103"/>
      <c r="AK89" s="103"/>
      <c r="AL89" s="103"/>
      <c r="AM89" s="302" t="b">
        <f t="shared" si="11"/>
        <v>0</v>
      </c>
      <c r="AN89" s="311"/>
      <c r="AO89" s="103"/>
      <c r="AP89" s="103"/>
      <c r="AQ89" s="317" t="s">
        <v>1672</v>
      </c>
    </row>
    <row r="90" spans="1:43" ht="30" customHeight="1" x14ac:dyDescent="0.25">
      <c r="A90" s="103">
        <v>89</v>
      </c>
      <c r="B90" s="103">
        <v>200027</v>
      </c>
      <c r="C90" s="314" t="s">
        <v>1675</v>
      </c>
      <c r="D90" s="315" t="s">
        <v>1676</v>
      </c>
      <c r="E90" s="298" t="s">
        <v>1677</v>
      </c>
      <c r="F90" s="307" t="s">
        <v>1678</v>
      </c>
      <c r="G90" s="142" t="s">
        <v>135</v>
      </c>
      <c r="H90" s="142" t="s">
        <v>1639</v>
      </c>
      <c r="I90" s="142" t="s">
        <v>1640</v>
      </c>
      <c r="J90" s="307" t="s">
        <v>1679</v>
      </c>
      <c r="K90" s="142" t="s">
        <v>1146</v>
      </c>
      <c r="L90" s="142" t="s">
        <v>94</v>
      </c>
      <c r="M90" s="142" t="s">
        <v>107</v>
      </c>
      <c r="N90" s="142" t="s">
        <v>156</v>
      </c>
      <c r="O90" s="103">
        <v>2019</v>
      </c>
      <c r="P90" s="103" t="s">
        <v>117</v>
      </c>
      <c r="Q90" s="142" t="s">
        <v>84</v>
      </c>
      <c r="R90" s="148" t="s">
        <v>159</v>
      </c>
      <c r="S90" s="142" t="s">
        <v>1125</v>
      </c>
      <c r="T90" s="142" t="s">
        <v>133</v>
      </c>
      <c r="U90" s="142" t="s">
        <v>133</v>
      </c>
      <c r="V90" s="142" t="s">
        <v>133</v>
      </c>
      <c r="W90" s="142" t="s">
        <v>87</v>
      </c>
      <c r="X90" s="299" t="str">
        <f t="shared" si="8"/>
        <v>Improved Public Service</v>
      </c>
      <c r="Y90" s="103"/>
      <c r="Z90" s="103" t="s">
        <v>1126</v>
      </c>
      <c r="AA90" s="103" t="s">
        <v>1126</v>
      </c>
      <c r="AB90" s="103" t="s">
        <v>1126</v>
      </c>
      <c r="AC90" s="103"/>
      <c r="AD90" s="300" t="b">
        <f t="shared" si="9"/>
        <v>0</v>
      </c>
      <c r="AE90" s="301" t="b">
        <f t="shared" si="10"/>
        <v>0</v>
      </c>
      <c r="AF90" s="103"/>
      <c r="AG90" s="103"/>
      <c r="AH90" s="103"/>
      <c r="AI90" s="103"/>
      <c r="AJ90" s="103"/>
      <c r="AK90" s="103"/>
      <c r="AL90" s="103"/>
      <c r="AM90" s="302" t="b">
        <f t="shared" si="11"/>
        <v>0</v>
      </c>
      <c r="AN90" s="311"/>
      <c r="AO90" s="103"/>
      <c r="AP90" s="103"/>
      <c r="AQ90" s="317" t="s">
        <v>1677</v>
      </c>
    </row>
    <row r="91" spans="1:43" ht="30" customHeight="1" x14ac:dyDescent="0.25">
      <c r="A91" s="103">
        <v>90</v>
      </c>
      <c r="B91" s="103">
        <v>200028</v>
      </c>
      <c r="C91" s="314" t="s">
        <v>1680</v>
      </c>
      <c r="D91" s="315" t="s">
        <v>1681</v>
      </c>
      <c r="E91" s="303" t="s">
        <v>1682</v>
      </c>
      <c r="F91" s="307" t="s">
        <v>1683</v>
      </c>
      <c r="G91" s="142" t="s">
        <v>68</v>
      </c>
      <c r="H91" s="142" t="s">
        <v>1684</v>
      </c>
      <c r="I91" s="142" t="s">
        <v>1685</v>
      </c>
      <c r="J91" s="307" t="s">
        <v>1686</v>
      </c>
      <c r="K91" s="142" t="s">
        <v>72</v>
      </c>
      <c r="L91" s="142" t="s">
        <v>130</v>
      </c>
      <c r="M91" s="142" t="s">
        <v>107</v>
      </c>
      <c r="N91" s="142" t="s">
        <v>170</v>
      </c>
      <c r="O91" s="103">
        <v>2019</v>
      </c>
      <c r="P91" s="103" t="s">
        <v>117</v>
      </c>
      <c r="Q91" s="142" t="s">
        <v>84</v>
      </c>
      <c r="R91" s="148" t="s">
        <v>1687</v>
      </c>
      <c r="S91" s="142" t="s">
        <v>1125</v>
      </c>
      <c r="T91" s="142" t="s">
        <v>172</v>
      </c>
      <c r="U91" s="142" t="s">
        <v>133</v>
      </c>
      <c r="V91" s="142" t="s">
        <v>133</v>
      </c>
      <c r="W91" s="142" t="s">
        <v>87</v>
      </c>
      <c r="X91" s="299" t="str">
        <f t="shared" si="8"/>
        <v>Improved Public Service</v>
      </c>
      <c r="Y91" s="103"/>
      <c r="Z91" s="103" t="s">
        <v>1126</v>
      </c>
      <c r="AA91" s="103" t="s">
        <v>1126</v>
      </c>
      <c r="AB91" s="103" t="s">
        <v>1126</v>
      </c>
      <c r="AC91" s="103"/>
      <c r="AD91" s="300" t="b">
        <f t="shared" si="9"/>
        <v>0</v>
      </c>
      <c r="AE91" s="301" t="b">
        <f t="shared" si="10"/>
        <v>0</v>
      </c>
      <c r="AF91" s="103"/>
      <c r="AG91" s="103"/>
      <c r="AH91" s="103"/>
      <c r="AI91" s="103"/>
      <c r="AJ91" s="103"/>
      <c r="AK91" s="103"/>
      <c r="AL91" s="103"/>
      <c r="AM91" s="302" t="b">
        <f t="shared" si="11"/>
        <v>0</v>
      </c>
      <c r="AN91" s="311"/>
      <c r="AO91" s="103"/>
      <c r="AP91" s="103"/>
      <c r="AQ91" s="317" t="s">
        <v>1682</v>
      </c>
    </row>
    <row r="92" spans="1:43" ht="30" customHeight="1" x14ac:dyDescent="0.25">
      <c r="A92" s="103">
        <v>91</v>
      </c>
      <c r="B92" s="103">
        <v>200029</v>
      </c>
      <c r="C92" s="314" t="s">
        <v>1688</v>
      </c>
      <c r="D92" s="315" t="s">
        <v>1689</v>
      </c>
      <c r="E92" s="298" t="s">
        <v>1690</v>
      </c>
      <c r="F92" s="307" t="s">
        <v>1691</v>
      </c>
      <c r="G92" s="142" t="s">
        <v>118</v>
      </c>
      <c r="H92" s="142" t="s">
        <v>1546</v>
      </c>
      <c r="I92" s="142" t="s">
        <v>1547</v>
      </c>
      <c r="J92" s="307" t="s">
        <v>1692</v>
      </c>
      <c r="K92" s="142" t="s">
        <v>72</v>
      </c>
      <c r="L92" s="142" t="s">
        <v>94</v>
      </c>
      <c r="M92" s="142" t="s">
        <v>107</v>
      </c>
      <c r="N92" s="142" t="s">
        <v>170</v>
      </c>
      <c r="O92" s="103">
        <v>2020</v>
      </c>
      <c r="P92" s="103" t="s">
        <v>117</v>
      </c>
      <c r="Q92" s="142" t="s">
        <v>84</v>
      </c>
      <c r="R92" s="148" t="s">
        <v>284</v>
      </c>
      <c r="S92" s="142" t="s">
        <v>1125</v>
      </c>
      <c r="T92" s="142" t="s">
        <v>133</v>
      </c>
      <c r="U92" s="142" t="s">
        <v>172</v>
      </c>
      <c r="V92" s="142" t="s">
        <v>133</v>
      </c>
      <c r="W92" s="142" t="s">
        <v>87</v>
      </c>
      <c r="X92" s="299" t="str">
        <f t="shared" si="8"/>
        <v>Improved Public Service</v>
      </c>
      <c r="Y92" s="103"/>
      <c r="Z92" s="103" t="s">
        <v>1126</v>
      </c>
      <c r="AA92" s="103" t="s">
        <v>1126</v>
      </c>
      <c r="AB92" s="103" t="s">
        <v>1126</v>
      </c>
      <c r="AC92" s="103"/>
      <c r="AD92" s="300" t="str">
        <f t="shared" si="9"/>
        <v>Open Government Capabilities</v>
      </c>
      <c r="AE92" s="301" t="b">
        <f t="shared" si="10"/>
        <v>0</v>
      </c>
      <c r="AF92" s="103"/>
      <c r="AG92" s="103"/>
      <c r="AH92" s="103"/>
      <c r="AI92" s="103"/>
      <c r="AJ92" s="103"/>
      <c r="AK92" s="103"/>
      <c r="AL92" s="103"/>
      <c r="AM92" s="302" t="str">
        <f t="shared" si="11"/>
        <v>Open government capabilities</v>
      </c>
      <c r="AN92" s="103" t="s">
        <v>1126</v>
      </c>
      <c r="AO92" s="103"/>
      <c r="AP92" s="103"/>
      <c r="AQ92" s="317" t="s">
        <v>1690</v>
      </c>
    </row>
    <row r="93" spans="1:43" ht="30" customHeight="1" x14ac:dyDescent="0.25">
      <c r="A93" s="103">
        <v>92</v>
      </c>
      <c r="B93" s="103">
        <v>200030</v>
      </c>
      <c r="C93" s="314" t="s">
        <v>1693</v>
      </c>
      <c r="D93" s="315" t="s">
        <v>1694</v>
      </c>
      <c r="E93" s="298" t="s">
        <v>1695</v>
      </c>
      <c r="F93" s="307" t="s">
        <v>1696</v>
      </c>
      <c r="G93" s="142" t="s">
        <v>68</v>
      </c>
      <c r="H93" s="142" t="s">
        <v>1455</v>
      </c>
      <c r="I93" s="142" t="s">
        <v>1456</v>
      </c>
      <c r="J93" s="307" t="s">
        <v>1697</v>
      </c>
      <c r="K93" s="142" t="s">
        <v>72</v>
      </c>
      <c r="L93" s="142" t="s">
        <v>94</v>
      </c>
      <c r="M93" s="142" t="s">
        <v>169</v>
      </c>
      <c r="N93" s="142" t="s">
        <v>170</v>
      </c>
      <c r="O93" s="103">
        <v>2018</v>
      </c>
      <c r="P93" s="103" t="s">
        <v>117</v>
      </c>
      <c r="Q93" s="142" t="s">
        <v>84</v>
      </c>
      <c r="R93" s="148" t="s">
        <v>1202</v>
      </c>
      <c r="S93" s="142" t="s">
        <v>1125</v>
      </c>
      <c r="T93" s="142" t="s">
        <v>133</v>
      </c>
      <c r="U93" s="142" t="s">
        <v>133</v>
      </c>
      <c r="V93" s="142" t="s">
        <v>133</v>
      </c>
      <c r="W93" s="142" t="s">
        <v>87</v>
      </c>
      <c r="X93" s="299" t="str">
        <f t="shared" si="8"/>
        <v>Improved Public Service</v>
      </c>
      <c r="Y93" s="103"/>
      <c r="Z93" s="103" t="s">
        <v>1126</v>
      </c>
      <c r="AA93" s="103" t="s">
        <v>1126</v>
      </c>
      <c r="AB93" s="103" t="s">
        <v>1126</v>
      </c>
      <c r="AC93" s="103" t="s">
        <v>1126</v>
      </c>
      <c r="AD93" s="300" t="str">
        <f t="shared" si="9"/>
        <v>Open Government Capabilities</v>
      </c>
      <c r="AE93" s="301" t="b">
        <f t="shared" si="10"/>
        <v>0</v>
      </c>
      <c r="AF93" s="103"/>
      <c r="AG93" s="103"/>
      <c r="AH93" s="103"/>
      <c r="AI93" s="103"/>
      <c r="AJ93" s="103"/>
      <c r="AK93" s="103"/>
      <c r="AL93" s="103"/>
      <c r="AM93" s="302" t="str">
        <f t="shared" si="11"/>
        <v>Open government capabilities</v>
      </c>
      <c r="AN93" s="103" t="s">
        <v>1126</v>
      </c>
      <c r="AO93" s="103"/>
      <c r="AP93" s="103"/>
      <c r="AQ93" s="317" t="s">
        <v>1695</v>
      </c>
    </row>
    <row r="94" spans="1:43" ht="30" customHeight="1" x14ac:dyDescent="0.25">
      <c r="A94" s="103">
        <v>93</v>
      </c>
      <c r="B94" s="103">
        <v>200031</v>
      </c>
      <c r="C94" s="314" t="s">
        <v>1698</v>
      </c>
      <c r="D94" s="315" t="s">
        <v>1699</v>
      </c>
      <c r="E94" s="298" t="s">
        <v>1700</v>
      </c>
      <c r="F94" s="307" t="s">
        <v>1701</v>
      </c>
      <c r="G94" s="142" t="s">
        <v>118</v>
      </c>
      <c r="H94" s="142" t="s">
        <v>1546</v>
      </c>
      <c r="I94" s="142" t="s">
        <v>1547</v>
      </c>
      <c r="J94" s="307" t="s">
        <v>1702</v>
      </c>
      <c r="K94" s="142" t="s">
        <v>122</v>
      </c>
      <c r="L94" s="142" t="s">
        <v>94</v>
      </c>
      <c r="M94" s="142" t="s">
        <v>107</v>
      </c>
      <c r="N94" s="142" t="s">
        <v>170</v>
      </c>
      <c r="O94" s="103">
        <v>2019</v>
      </c>
      <c r="P94" s="103" t="s">
        <v>117</v>
      </c>
      <c r="Q94" s="142" t="s">
        <v>84</v>
      </c>
      <c r="R94" s="245" t="s">
        <v>284</v>
      </c>
      <c r="S94" s="142" t="s">
        <v>1125</v>
      </c>
      <c r="T94" s="142" t="s">
        <v>133</v>
      </c>
      <c r="U94" s="142" t="s">
        <v>172</v>
      </c>
      <c r="V94" s="142" t="s">
        <v>133</v>
      </c>
      <c r="W94" s="142" t="s">
        <v>111</v>
      </c>
      <c r="X94" s="299" t="b">
        <f t="shared" si="8"/>
        <v>0</v>
      </c>
      <c r="Y94" s="103"/>
      <c r="Z94" s="103"/>
      <c r="AA94" s="103"/>
      <c r="AB94" s="103"/>
      <c r="AC94" s="103"/>
      <c r="AD94" s="300" t="str">
        <f t="shared" si="9"/>
        <v>Improved Administration Efficency</v>
      </c>
      <c r="AE94" s="301" t="str">
        <f t="shared" si="10"/>
        <v>Improved Administrative Efficiency</v>
      </c>
      <c r="AF94" s="103" t="s">
        <v>1126</v>
      </c>
      <c r="AG94" s="103" t="s">
        <v>1126</v>
      </c>
      <c r="AH94" s="103" t="s">
        <v>1126</v>
      </c>
      <c r="AI94" s="103" t="s">
        <v>1126</v>
      </c>
      <c r="AJ94" s="103"/>
      <c r="AK94" s="103"/>
      <c r="AL94" s="103"/>
      <c r="AM94" s="302" t="str">
        <f t="shared" si="11"/>
        <v>Open government capabilities</v>
      </c>
      <c r="AN94" s="103" t="s">
        <v>1126</v>
      </c>
      <c r="AO94" s="103"/>
      <c r="AP94" s="103"/>
      <c r="AQ94" s="317" t="s">
        <v>1700</v>
      </c>
    </row>
    <row r="95" spans="1:43" ht="30" customHeight="1" x14ac:dyDescent="0.25">
      <c r="A95" s="103">
        <v>94</v>
      </c>
      <c r="B95" s="103">
        <v>200032</v>
      </c>
      <c r="C95" s="314" t="s">
        <v>1703</v>
      </c>
      <c r="D95" s="315" t="s">
        <v>1704</v>
      </c>
      <c r="E95" s="298" t="s">
        <v>1705</v>
      </c>
      <c r="F95" s="307" t="s">
        <v>1706</v>
      </c>
      <c r="G95" s="142" t="s">
        <v>68</v>
      </c>
      <c r="H95" s="142" t="s">
        <v>201</v>
      </c>
      <c r="I95" s="142" t="s">
        <v>202</v>
      </c>
      <c r="J95" s="307" t="s">
        <v>1707</v>
      </c>
      <c r="K95" s="103" t="s">
        <v>122</v>
      </c>
      <c r="L95" s="142" t="s">
        <v>288</v>
      </c>
      <c r="M95" s="142" t="s">
        <v>307</v>
      </c>
      <c r="N95" s="142" t="s">
        <v>96</v>
      </c>
      <c r="O95" s="103">
        <v>2015</v>
      </c>
      <c r="P95" s="103" t="s">
        <v>117</v>
      </c>
      <c r="Q95" s="142" t="s">
        <v>146</v>
      </c>
      <c r="R95" s="245" t="s">
        <v>1182</v>
      </c>
      <c r="S95" s="142" t="s">
        <v>1125</v>
      </c>
      <c r="T95" s="142" t="s">
        <v>133</v>
      </c>
      <c r="U95" s="142" t="s">
        <v>133</v>
      </c>
      <c r="V95" s="142" t="s">
        <v>133</v>
      </c>
      <c r="W95" s="142" t="s">
        <v>87</v>
      </c>
      <c r="X95" s="299" t="str">
        <f t="shared" si="8"/>
        <v>Improved Public Service</v>
      </c>
      <c r="Y95" s="103"/>
      <c r="Z95" s="103" t="s">
        <v>1126</v>
      </c>
      <c r="AA95" s="103" t="s">
        <v>1126</v>
      </c>
      <c r="AB95" s="103" t="s">
        <v>1126</v>
      </c>
      <c r="AC95" s="103"/>
      <c r="AD95" s="300" t="str">
        <f t="shared" si="9"/>
        <v>Open Government Capabilities</v>
      </c>
      <c r="AE95" s="301" t="b">
        <f t="shared" si="10"/>
        <v>0</v>
      </c>
      <c r="AF95" s="103"/>
      <c r="AG95" s="103"/>
      <c r="AH95" s="103"/>
      <c r="AI95" s="103"/>
      <c r="AJ95" s="103"/>
      <c r="AK95" s="103"/>
      <c r="AL95" s="103"/>
      <c r="AM95" s="302" t="str">
        <f t="shared" si="11"/>
        <v>Open government capabilities</v>
      </c>
      <c r="AN95" s="103" t="s">
        <v>1126</v>
      </c>
      <c r="AO95" s="103"/>
      <c r="AP95" s="103"/>
      <c r="AQ95" s="317" t="s">
        <v>1705</v>
      </c>
    </row>
    <row r="96" spans="1:43" ht="30" customHeight="1" x14ac:dyDescent="0.25">
      <c r="A96" s="103">
        <v>95</v>
      </c>
      <c r="B96" s="103">
        <v>200033</v>
      </c>
      <c r="C96" s="314" t="s">
        <v>1708</v>
      </c>
      <c r="D96" s="315" t="s">
        <v>1709</v>
      </c>
      <c r="E96" s="298" t="s">
        <v>1710</v>
      </c>
      <c r="F96" s="307" t="s">
        <v>1711</v>
      </c>
      <c r="G96" s="142" t="s">
        <v>68</v>
      </c>
      <c r="H96" s="142" t="s">
        <v>1639</v>
      </c>
      <c r="I96" s="142" t="s">
        <v>1640</v>
      </c>
      <c r="J96" s="307" t="s">
        <v>1712</v>
      </c>
      <c r="K96" s="142" t="s">
        <v>72</v>
      </c>
      <c r="L96" s="142" t="s">
        <v>94</v>
      </c>
      <c r="M96" s="142" t="s">
        <v>107</v>
      </c>
      <c r="N96" s="142" t="s">
        <v>170</v>
      </c>
      <c r="O96" s="103">
        <v>2018</v>
      </c>
      <c r="P96" s="103" t="s">
        <v>117</v>
      </c>
      <c r="Q96" s="142" t="s">
        <v>84</v>
      </c>
      <c r="R96" s="245" t="s">
        <v>1257</v>
      </c>
      <c r="S96" s="142" t="s">
        <v>1125</v>
      </c>
      <c r="T96" s="142" t="s">
        <v>133</v>
      </c>
      <c r="U96" s="142" t="s">
        <v>133</v>
      </c>
      <c r="V96" s="142" t="s">
        <v>133</v>
      </c>
      <c r="W96" s="142" t="s">
        <v>87</v>
      </c>
      <c r="X96" s="299" t="str">
        <f t="shared" si="8"/>
        <v>Improved Public Service</v>
      </c>
      <c r="Y96" s="103"/>
      <c r="Z96" s="103" t="s">
        <v>1126</v>
      </c>
      <c r="AA96" s="103" t="s">
        <v>1126</v>
      </c>
      <c r="AB96" s="103" t="s">
        <v>1126</v>
      </c>
      <c r="AC96" s="103"/>
      <c r="AD96" s="300" t="str">
        <f t="shared" si="9"/>
        <v>Open Government Capabilities</v>
      </c>
      <c r="AE96" s="301" t="b">
        <f t="shared" si="10"/>
        <v>0</v>
      </c>
      <c r="AF96" s="103"/>
      <c r="AG96" s="103"/>
      <c r="AH96" s="103"/>
      <c r="AI96" s="103"/>
      <c r="AJ96" s="103"/>
      <c r="AK96" s="103"/>
      <c r="AL96" s="103"/>
      <c r="AM96" s="302" t="str">
        <f t="shared" si="11"/>
        <v>Open government capabilities</v>
      </c>
      <c r="AN96" s="103" t="s">
        <v>1126</v>
      </c>
      <c r="AO96" s="103"/>
      <c r="AP96" s="103"/>
      <c r="AQ96" s="317" t="s">
        <v>1710</v>
      </c>
    </row>
    <row r="97" spans="1:43" ht="30" customHeight="1" x14ac:dyDescent="0.25">
      <c r="A97" s="103">
        <v>96</v>
      </c>
      <c r="B97" s="103">
        <v>200034</v>
      </c>
      <c r="C97" s="314" t="s">
        <v>1713</v>
      </c>
      <c r="D97" s="315" t="s">
        <v>1714</v>
      </c>
      <c r="E97" s="298" t="s">
        <v>1715</v>
      </c>
      <c r="F97" s="307" t="s">
        <v>1716</v>
      </c>
      <c r="G97" s="142" t="s">
        <v>147</v>
      </c>
      <c r="H97" s="142" t="s">
        <v>235</v>
      </c>
      <c r="I97" s="142" t="s">
        <v>236</v>
      </c>
      <c r="J97" s="307" t="s">
        <v>1717</v>
      </c>
      <c r="K97" s="142" t="s">
        <v>137</v>
      </c>
      <c r="L97" s="142" t="s">
        <v>94</v>
      </c>
      <c r="M97" s="142" t="s">
        <v>107</v>
      </c>
      <c r="N97" s="142" t="s">
        <v>170</v>
      </c>
      <c r="O97" s="103">
        <v>2018</v>
      </c>
      <c r="P97" s="103" t="s">
        <v>117</v>
      </c>
      <c r="Q97" s="142" t="s">
        <v>84</v>
      </c>
      <c r="R97" s="245" t="s">
        <v>1257</v>
      </c>
      <c r="S97" s="142" t="s">
        <v>1125</v>
      </c>
      <c r="T97" s="142" t="s">
        <v>133</v>
      </c>
      <c r="U97" s="142" t="s">
        <v>133</v>
      </c>
      <c r="V97" s="142" t="s">
        <v>133</v>
      </c>
      <c r="W97" s="142" t="s">
        <v>87</v>
      </c>
      <c r="X97" s="299" t="str">
        <f t="shared" si="8"/>
        <v>Improved Public Service</v>
      </c>
      <c r="Y97" s="103"/>
      <c r="Z97" s="103" t="s">
        <v>1126</v>
      </c>
      <c r="AA97" s="103" t="s">
        <v>1126</v>
      </c>
      <c r="AB97" s="103" t="s">
        <v>1126</v>
      </c>
      <c r="AC97" s="103"/>
      <c r="AD97" s="300" t="str">
        <f t="shared" si="9"/>
        <v>Open Government Capabilities</v>
      </c>
      <c r="AE97" s="301" t="b">
        <f t="shared" si="10"/>
        <v>0</v>
      </c>
      <c r="AF97" s="103"/>
      <c r="AG97" s="103"/>
      <c r="AH97" s="103"/>
      <c r="AI97" s="103"/>
      <c r="AJ97" s="103"/>
      <c r="AK97" s="103"/>
      <c r="AL97" s="103"/>
      <c r="AM97" s="302" t="str">
        <f t="shared" si="11"/>
        <v>Open government capabilities</v>
      </c>
      <c r="AN97" s="103" t="s">
        <v>1126</v>
      </c>
      <c r="AO97" s="103" t="s">
        <v>1126</v>
      </c>
      <c r="AP97" s="103" t="s">
        <v>1126</v>
      </c>
      <c r="AQ97" s="317" t="s">
        <v>1715</v>
      </c>
    </row>
    <row r="98" spans="1:43" ht="30" customHeight="1" x14ac:dyDescent="0.25">
      <c r="A98" s="103">
        <v>97</v>
      </c>
      <c r="B98" s="103">
        <v>200035</v>
      </c>
      <c r="C98" s="314" t="s">
        <v>1718</v>
      </c>
      <c r="D98" s="315" t="s">
        <v>1719</v>
      </c>
      <c r="E98" s="298" t="s">
        <v>1720</v>
      </c>
      <c r="F98" s="307" t="s">
        <v>1721</v>
      </c>
      <c r="G98" s="142" t="s">
        <v>68</v>
      </c>
      <c r="H98" s="142" t="s">
        <v>334</v>
      </c>
      <c r="I98" s="142" t="s">
        <v>335</v>
      </c>
      <c r="J98" s="307" t="s">
        <v>1722</v>
      </c>
      <c r="K98" s="142" t="s">
        <v>72</v>
      </c>
      <c r="L98" s="142" t="s">
        <v>206</v>
      </c>
      <c r="M98" s="142" t="s">
        <v>227</v>
      </c>
      <c r="N98" s="142" t="s">
        <v>96</v>
      </c>
      <c r="O98" s="103">
        <v>2019</v>
      </c>
      <c r="P98" s="103" t="s">
        <v>117</v>
      </c>
      <c r="Q98" s="142" t="s">
        <v>146</v>
      </c>
      <c r="R98" s="245" t="s">
        <v>1196</v>
      </c>
      <c r="S98" s="142" t="s">
        <v>1125</v>
      </c>
      <c r="T98" s="142" t="s">
        <v>133</v>
      </c>
      <c r="U98" s="142" t="s">
        <v>133</v>
      </c>
      <c r="V98" s="142" t="s">
        <v>133</v>
      </c>
      <c r="W98" s="142" t="s">
        <v>87</v>
      </c>
      <c r="X98" s="299" t="str">
        <f t="shared" ref="X98:X129" si="12">IF(Y98="x",$X$1,IF(Z98="x",$X$1,IF(AA98="x",$X$1,IF(AB98="x",$X$1,IF(AC98="x",$X$1)))))</f>
        <v>Improved Public Service</v>
      </c>
      <c r="Y98" s="103"/>
      <c r="Z98" s="103" t="s">
        <v>1126</v>
      </c>
      <c r="AA98" s="103" t="s">
        <v>1126</v>
      </c>
      <c r="AB98" s="103" t="s">
        <v>1126</v>
      </c>
      <c r="AC98" s="103"/>
      <c r="AD98" s="300" t="str">
        <f t="shared" ref="AD98:AD100" si="13">IF(AE98=$AE$1,"Improved Administration Efficency",IF(AM98=$AM$1,"Open Government Capabilities"))</f>
        <v>Open Government Capabilities</v>
      </c>
      <c r="AE98" s="301" t="b">
        <f t="shared" ref="AE98:AE100" si="14">IF(AF98="x",$AE$1,IF(AG98="x",$AE$1,IF(AH98="x",$AE$1,IF(AI98="x",$AE$1,IF(AJ98="x",$AE$1,IF(AK98="x",$AE$1,IF(AK98="x",$AE$1,IF(AL98="x",$AE$1))))))))</f>
        <v>0</v>
      </c>
      <c r="AF98" s="103"/>
      <c r="AG98" s="103"/>
      <c r="AH98" s="103"/>
      <c r="AI98" s="103"/>
      <c r="AJ98" s="103"/>
      <c r="AK98" s="103"/>
      <c r="AL98" s="103"/>
      <c r="AM98" s="302" t="str">
        <f t="shared" ref="AM98:AM129" si="15">IF(AN98="x",$AM$1,IF(AO98="x",$AM$1,IF(AP98="x",$AM$1)))</f>
        <v>Open government capabilities</v>
      </c>
      <c r="AN98" s="103" t="s">
        <v>1126</v>
      </c>
      <c r="AO98" s="103"/>
      <c r="AP98" s="103"/>
      <c r="AQ98" s="317" t="s">
        <v>1720</v>
      </c>
    </row>
    <row r="99" spans="1:43" ht="30" customHeight="1" x14ac:dyDescent="0.25">
      <c r="A99" s="103">
        <v>98</v>
      </c>
      <c r="B99" s="103">
        <v>200036</v>
      </c>
      <c r="C99" s="314" t="s">
        <v>1723</v>
      </c>
      <c r="D99" s="315" t="s">
        <v>1724</v>
      </c>
      <c r="E99" s="298" t="s">
        <v>1725</v>
      </c>
      <c r="F99" s="307" t="s">
        <v>1726</v>
      </c>
      <c r="G99" s="142" t="s">
        <v>68</v>
      </c>
      <c r="H99" s="142" t="s">
        <v>225</v>
      </c>
      <c r="I99" s="142" t="s">
        <v>226</v>
      </c>
      <c r="J99" s="307" t="s">
        <v>1727</v>
      </c>
      <c r="K99" s="142" t="s">
        <v>72</v>
      </c>
      <c r="L99" s="142" t="s">
        <v>73</v>
      </c>
      <c r="M99" s="142" t="s">
        <v>204</v>
      </c>
      <c r="N99" s="142" t="s">
        <v>170</v>
      </c>
      <c r="O99" s="103">
        <v>2017</v>
      </c>
      <c r="P99" s="103" t="s">
        <v>117</v>
      </c>
      <c r="Q99" s="142" t="s">
        <v>84</v>
      </c>
      <c r="R99" s="245" t="s">
        <v>1687</v>
      </c>
      <c r="S99" s="142" t="s">
        <v>1125</v>
      </c>
      <c r="T99" s="142" t="s">
        <v>133</v>
      </c>
      <c r="U99" s="142" t="s">
        <v>133</v>
      </c>
      <c r="V99" s="142" t="s">
        <v>133</v>
      </c>
      <c r="W99" s="142" t="s">
        <v>87</v>
      </c>
      <c r="X99" s="299" t="str">
        <f t="shared" si="12"/>
        <v>Improved Public Service</v>
      </c>
      <c r="Y99" s="103"/>
      <c r="Z99" s="103" t="s">
        <v>1126</v>
      </c>
      <c r="AA99" s="103" t="s">
        <v>1126</v>
      </c>
      <c r="AB99" s="103" t="s">
        <v>1126</v>
      </c>
      <c r="AC99" s="103" t="s">
        <v>1126</v>
      </c>
      <c r="AD99" s="300" t="str">
        <f t="shared" si="13"/>
        <v>Open Government Capabilities</v>
      </c>
      <c r="AE99" s="301" t="b">
        <f t="shared" si="14"/>
        <v>0</v>
      </c>
      <c r="AF99" s="103"/>
      <c r="AG99" s="103"/>
      <c r="AH99" s="103"/>
      <c r="AI99" s="103"/>
      <c r="AJ99" s="103"/>
      <c r="AK99" s="103"/>
      <c r="AL99" s="103"/>
      <c r="AM99" s="302" t="str">
        <f t="shared" si="15"/>
        <v>Open government capabilities</v>
      </c>
      <c r="AN99" s="103" t="s">
        <v>1126</v>
      </c>
      <c r="AO99" s="103"/>
      <c r="AP99" s="103"/>
      <c r="AQ99" s="317" t="s">
        <v>1725</v>
      </c>
    </row>
    <row r="100" spans="1:43" ht="30" customHeight="1" x14ac:dyDescent="0.25">
      <c r="A100" s="103">
        <v>99</v>
      </c>
      <c r="B100" s="103">
        <v>200037</v>
      </c>
      <c r="C100" s="314" t="s">
        <v>1728</v>
      </c>
      <c r="D100" s="315" t="s">
        <v>1729</v>
      </c>
      <c r="E100" s="298" t="s">
        <v>1730</v>
      </c>
      <c r="F100" s="307" t="s">
        <v>1731</v>
      </c>
      <c r="G100" s="142" t="s">
        <v>135</v>
      </c>
      <c r="H100" s="142" t="s">
        <v>364</v>
      </c>
      <c r="I100" s="142" t="s">
        <v>365</v>
      </c>
      <c r="J100" s="307" t="s">
        <v>1732</v>
      </c>
      <c r="K100" s="142" t="s">
        <v>1146</v>
      </c>
      <c r="L100" s="142" t="s">
        <v>94</v>
      </c>
      <c r="M100" s="142" t="s">
        <v>1587</v>
      </c>
      <c r="N100" s="142" t="s">
        <v>170</v>
      </c>
      <c r="O100" s="103">
        <v>2019</v>
      </c>
      <c r="P100" s="103" t="s">
        <v>117</v>
      </c>
      <c r="Q100" s="142" t="s">
        <v>84</v>
      </c>
      <c r="R100" s="148" t="s">
        <v>1202</v>
      </c>
      <c r="S100" s="142" t="s">
        <v>1125</v>
      </c>
      <c r="T100" s="142" t="s">
        <v>133</v>
      </c>
      <c r="U100" s="142" t="s">
        <v>133</v>
      </c>
      <c r="V100" s="142" t="s">
        <v>133</v>
      </c>
      <c r="W100" s="142" t="s">
        <v>87</v>
      </c>
      <c r="X100" s="299" t="str">
        <f t="shared" si="12"/>
        <v>Improved Public Service</v>
      </c>
      <c r="Y100" s="103"/>
      <c r="Z100" s="103" t="s">
        <v>1126</v>
      </c>
      <c r="AA100" s="103" t="s">
        <v>1126</v>
      </c>
      <c r="AB100" s="103" t="s">
        <v>1126</v>
      </c>
      <c r="AC100" s="103"/>
      <c r="AD100" s="300" t="str">
        <f t="shared" si="13"/>
        <v>Open Government Capabilities</v>
      </c>
      <c r="AE100" s="301" t="b">
        <f t="shared" si="14"/>
        <v>0</v>
      </c>
      <c r="AF100" s="103"/>
      <c r="AG100" s="103"/>
      <c r="AH100" s="103"/>
      <c r="AI100" s="103"/>
      <c r="AJ100" s="103"/>
      <c r="AK100" s="103"/>
      <c r="AL100" s="103"/>
      <c r="AM100" s="302" t="str">
        <f t="shared" si="15"/>
        <v>Open government capabilities</v>
      </c>
      <c r="AN100" s="103" t="s">
        <v>1126</v>
      </c>
      <c r="AO100" s="103"/>
      <c r="AP100" s="103"/>
      <c r="AQ100" s="317" t="s">
        <v>1730</v>
      </c>
    </row>
    <row r="101" spans="1:43" ht="30" customHeight="1" x14ac:dyDescent="0.25">
      <c r="A101" s="103">
        <v>100</v>
      </c>
      <c r="B101" s="103">
        <v>200038</v>
      </c>
      <c r="C101" s="314" t="s">
        <v>1733</v>
      </c>
      <c r="D101" s="315" t="s">
        <v>1734</v>
      </c>
      <c r="E101" s="298" t="s">
        <v>1735</v>
      </c>
      <c r="F101" s="307" t="s">
        <v>1736</v>
      </c>
      <c r="G101" s="142" t="s">
        <v>147</v>
      </c>
      <c r="H101" s="142" t="s">
        <v>235</v>
      </c>
      <c r="I101" s="142" t="s">
        <v>236</v>
      </c>
      <c r="J101" s="307" t="s">
        <v>1737</v>
      </c>
      <c r="K101" s="142" t="s">
        <v>137</v>
      </c>
      <c r="L101" s="142" t="s">
        <v>138</v>
      </c>
      <c r="M101" s="142" t="s">
        <v>341</v>
      </c>
      <c r="N101" s="142" t="s">
        <v>170</v>
      </c>
      <c r="O101" s="103">
        <v>2019</v>
      </c>
      <c r="P101" s="103" t="s">
        <v>117</v>
      </c>
      <c r="Q101" s="142" t="s">
        <v>109</v>
      </c>
      <c r="R101" s="148" t="s">
        <v>1209</v>
      </c>
      <c r="S101" s="142" t="s">
        <v>1125</v>
      </c>
      <c r="T101" s="142" t="s">
        <v>133</v>
      </c>
      <c r="U101" s="142" t="s">
        <v>133</v>
      </c>
      <c r="V101" s="142" t="s">
        <v>133</v>
      </c>
      <c r="W101" s="142" t="s">
        <v>111</v>
      </c>
      <c r="X101" s="299" t="str">
        <f t="shared" si="12"/>
        <v>Improved Public Service</v>
      </c>
      <c r="Y101" s="103"/>
      <c r="Z101" s="103" t="s">
        <v>1126</v>
      </c>
      <c r="AA101" s="103" t="s">
        <v>1126</v>
      </c>
      <c r="AB101" s="103"/>
      <c r="AC101" s="103"/>
      <c r="AD101" s="300" t="b">
        <f t="shared" ref="AD101:AD156" si="16">IF(AE101=$AE$1,"Improved Administration Efficency",IF(AM101=$AM$1,"Open Government Capabilities"))</f>
        <v>0</v>
      </c>
      <c r="AE101" s="301" t="b">
        <f t="shared" ref="AE101:AE146" si="17">IF(AF101="x",$AE$1,IF(AG101="x",$AE$1,IF(AH101="x",$AE$1,IF(AI101="x",$AE$1,IF(AJ101="x",$AE$1,IF(AK101="x",$AE$1,IF(AK101="x",$AE$1,IF(AL101="x",$AE$1))))))))</f>
        <v>0</v>
      </c>
      <c r="AF101" s="103"/>
      <c r="AG101" s="103"/>
      <c r="AH101" s="103"/>
      <c r="AI101" s="103"/>
      <c r="AJ101" s="103"/>
      <c r="AK101" s="103"/>
      <c r="AL101" s="103"/>
      <c r="AM101" s="302" t="b">
        <f t="shared" si="15"/>
        <v>0</v>
      </c>
      <c r="AN101" s="311"/>
      <c r="AO101" s="103"/>
      <c r="AP101" s="103"/>
      <c r="AQ101" s="317" t="s">
        <v>1735</v>
      </c>
    </row>
    <row r="102" spans="1:43" ht="30" customHeight="1" x14ac:dyDescent="0.25">
      <c r="A102" s="103">
        <v>101</v>
      </c>
      <c r="B102" s="103">
        <v>200039</v>
      </c>
      <c r="C102" s="314" t="s">
        <v>1738</v>
      </c>
      <c r="D102" s="315" t="s">
        <v>1739</v>
      </c>
      <c r="E102" s="298" t="s">
        <v>1740</v>
      </c>
      <c r="F102" s="307" t="s">
        <v>1741</v>
      </c>
      <c r="G102" s="142" t="s">
        <v>147</v>
      </c>
      <c r="H102" s="142" t="s">
        <v>235</v>
      </c>
      <c r="I102" s="142" t="s">
        <v>236</v>
      </c>
      <c r="J102" s="307" t="s">
        <v>1742</v>
      </c>
      <c r="K102" s="103" t="s">
        <v>122</v>
      </c>
      <c r="L102" s="142" t="s">
        <v>288</v>
      </c>
      <c r="M102" s="142" t="s">
        <v>1581</v>
      </c>
      <c r="N102" s="142" t="s">
        <v>96</v>
      </c>
      <c r="O102" s="103">
        <v>2018</v>
      </c>
      <c r="P102" s="103" t="s">
        <v>117</v>
      </c>
      <c r="Q102" s="142" t="s">
        <v>146</v>
      </c>
      <c r="R102" s="245" t="s">
        <v>1182</v>
      </c>
      <c r="S102" s="142" t="s">
        <v>1125</v>
      </c>
      <c r="T102" s="142" t="s">
        <v>133</v>
      </c>
      <c r="U102" s="142" t="s">
        <v>133</v>
      </c>
      <c r="V102" s="142" t="s">
        <v>133</v>
      </c>
      <c r="W102" s="142" t="s">
        <v>87</v>
      </c>
      <c r="X102" s="299" t="str">
        <f t="shared" si="12"/>
        <v>Improved Public Service</v>
      </c>
      <c r="Y102" s="103"/>
      <c r="Z102" s="103" t="s">
        <v>1126</v>
      </c>
      <c r="AA102" s="103" t="s">
        <v>1126</v>
      </c>
      <c r="AB102" s="103" t="s">
        <v>1126</v>
      </c>
      <c r="AC102" s="103"/>
      <c r="AD102" s="300" t="str">
        <f t="shared" si="16"/>
        <v>Open Government Capabilities</v>
      </c>
      <c r="AE102" s="301" t="b">
        <f t="shared" si="17"/>
        <v>0</v>
      </c>
      <c r="AF102" s="103"/>
      <c r="AG102" s="103"/>
      <c r="AH102" s="103"/>
      <c r="AI102" s="103"/>
      <c r="AJ102" s="103"/>
      <c r="AK102" s="103"/>
      <c r="AL102" s="103"/>
      <c r="AM102" s="302" t="str">
        <f t="shared" si="15"/>
        <v>Open government capabilities</v>
      </c>
      <c r="AN102" s="103" t="s">
        <v>1126</v>
      </c>
      <c r="AO102" s="103"/>
      <c r="AP102" s="103"/>
      <c r="AQ102" s="317" t="s">
        <v>1740</v>
      </c>
    </row>
    <row r="103" spans="1:43" ht="30" customHeight="1" x14ac:dyDescent="0.25">
      <c r="A103" s="103">
        <v>102</v>
      </c>
      <c r="B103" s="103">
        <v>200040</v>
      </c>
      <c r="C103" s="314" t="s">
        <v>1743</v>
      </c>
      <c r="D103" s="315" t="s">
        <v>1744</v>
      </c>
      <c r="E103" s="298" t="s">
        <v>1745</v>
      </c>
      <c r="F103" s="307" t="s">
        <v>1746</v>
      </c>
      <c r="G103" s="142" t="s">
        <v>147</v>
      </c>
      <c r="H103" s="142" t="s">
        <v>364</v>
      </c>
      <c r="I103" s="142" t="s">
        <v>365</v>
      </c>
      <c r="J103" s="307" t="s">
        <v>1747</v>
      </c>
      <c r="K103" s="142" t="s">
        <v>1146</v>
      </c>
      <c r="L103" s="142" t="s">
        <v>94</v>
      </c>
      <c r="M103" s="142" t="s">
        <v>232</v>
      </c>
      <c r="N103" s="142" t="s">
        <v>170</v>
      </c>
      <c r="O103" s="103">
        <v>2019</v>
      </c>
      <c r="P103" s="103" t="s">
        <v>117</v>
      </c>
      <c r="Q103" s="142" t="s">
        <v>84</v>
      </c>
      <c r="R103" s="245" t="s">
        <v>159</v>
      </c>
      <c r="S103" s="142" t="s">
        <v>1125</v>
      </c>
      <c r="T103" s="142" t="s">
        <v>133</v>
      </c>
      <c r="U103" s="142" t="s">
        <v>133</v>
      </c>
      <c r="V103" s="142" t="s">
        <v>133</v>
      </c>
      <c r="W103" s="142" t="s">
        <v>87</v>
      </c>
      <c r="X103" s="299" t="str">
        <f t="shared" si="12"/>
        <v>Improved Public Service</v>
      </c>
      <c r="Y103" s="103"/>
      <c r="Z103" s="103" t="s">
        <v>1126</v>
      </c>
      <c r="AA103" s="103" t="s">
        <v>1126</v>
      </c>
      <c r="AB103" s="103" t="s">
        <v>1126</v>
      </c>
      <c r="AC103" s="103" t="s">
        <v>1126</v>
      </c>
      <c r="AD103" s="300" t="str">
        <f t="shared" si="16"/>
        <v>Open Government Capabilities</v>
      </c>
      <c r="AE103" s="301" t="b">
        <f t="shared" si="17"/>
        <v>0</v>
      </c>
      <c r="AF103" s="103"/>
      <c r="AG103" s="103"/>
      <c r="AH103" s="103"/>
      <c r="AI103" s="103"/>
      <c r="AJ103" s="103"/>
      <c r="AK103" s="103"/>
      <c r="AL103" s="103"/>
      <c r="AM103" s="302" t="str">
        <f t="shared" si="15"/>
        <v>Open government capabilities</v>
      </c>
      <c r="AN103" s="103" t="s">
        <v>1126</v>
      </c>
      <c r="AO103" s="103"/>
      <c r="AP103" s="103"/>
      <c r="AQ103" s="317" t="s">
        <v>1745</v>
      </c>
    </row>
    <row r="104" spans="1:43" ht="30" customHeight="1" x14ac:dyDescent="0.25">
      <c r="A104" s="103">
        <v>103</v>
      </c>
      <c r="B104" s="103">
        <v>200041</v>
      </c>
      <c r="C104" s="314" t="s">
        <v>1748</v>
      </c>
      <c r="D104" s="315" t="s">
        <v>1749</v>
      </c>
      <c r="E104" s="298" t="s">
        <v>1750</v>
      </c>
      <c r="F104" s="307" t="s">
        <v>1751</v>
      </c>
      <c r="G104" s="142" t="s">
        <v>147</v>
      </c>
      <c r="H104" s="142" t="s">
        <v>225</v>
      </c>
      <c r="I104" s="142" t="s">
        <v>226</v>
      </c>
      <c r="J104" s="307" t="s">
        <v>1752</v>
      </c>
      <c r="K104" s="103" t="s">
        <v>129</v>
      </c>
      <c r="L104" s="142" t="s">
        <v>162</v>
      </c>
      <c r="M104" s="142" t="s">
        <v>231</v>
      </c>
      <c r="N104" s="142" t="s">
        <v>170</v>
      </c>
      <c r="O104" s="103">
        <v>2018</v>
      </c>
      <c r="P104" s="103" t="s">
        <v>117</v>
      </c>
      <c r="Q104" s="142" t="s">
        <v>84</v>
      </c>
      <c r="R104" s="245" t="s">
        <v>284</v>
      </c>
      <c r="S104" s="142" t="s">
        <v>1125</v>
      </c>
      <c r="T104" s="142" t="s">
        <v>133</v>
      </c>
      <c r="U104" s="142" t="s">
        <v>133</v>
      </c>
      <c r="V104" s="142" t="s">
        <v>133</v>
      </c>
      <c r="W104" s="142" t="s">
        <v>87</v>
      </c>
      <c r="X104" s="299" t="str">
        <f t="shared" si="12"/>
        <v>Improved Public Service</v>
      </c>
      <c r="Y104" s="103"/>
      <c r="Z104" s="103" t="s">
        <v>1126</v>
      </c>
      <c r="AA104" s="103" t="s">
        <v>1126</v>
      </c>
      <c r="AB104" s="103" t="s">
        <v>1126</v>
      </c>
      <c r="AC104" s="103"/>
      <c r="AD104" s="300" t="str">
        <f t="shared" si="16"/>
        <v>Open Government Capabilities</v>
      </c>
      <c r="AE104" s="301" t="b">
        <f t="shared" si="17"/>
        <v>0</v>
      </c>
      <c r="AF104" s="103"/>
      <c r="AG104" s="103"/>
      <c r="AH104" s="103"/>
      <c r="AI104" s="103"/>
      <c r="AJ104" s="103"/>
      <c r="AK104" s="103"/>
      <c r="AL104" s="103"/>
      <c r="AM104" s="302" t="str">
        <f t="shared" si="15"/>
        <v>Open government capabilities</v>
      </c>
      <c r="AN104" s="103" t="s">
        <v>1126</v>
      </c>
      <c r="AO104" s="103"/>
      <c r="AP104" s="103" t="s">
        <v>1126</v>
      </c>
      <c r="AQ104" s="317" t="s">
        <v>1750</v>
      </c>
    </row>
    <row r="105" spans="1:43" ht="30" customHeight="1" x14ac:dyDescent="0.25">
      <c r="A105" s="103">
        <v>104</v>
      </c>
      <c r="B105" s="103">
        <v>200042</v>
      </c>
      <c r="C105" s="314" t="s">
        <v>1753</v>
      </c>
      <c r="D105" s="315" t="s">
        <v>1754</v>
      </c>
      <c r="E105" s="298" t="s">
        <v>1755</v>
      </c>
      <c r="F105" s="307" t="s">
        <v>1756</v>
      </c>
      <c r="G105" s="142" t="s">
        <v>135</v>
      </c>
      <c r="H105" s="142" t="s">
        <v>1639</v>
      </c>
      <c r="I105" s="142" t="s">
        <v>1640</v>
      </c>
      <c r="J105" s="307" t="s">
        <v>1757</v>
      </c>
      <c r="K105" s="142" t="s">
        <v>1146</v>
      </c>
      <c r="L105" s="142" t="s">
        <v>73</v>
      </c>
      <c r="M105" s="142" t="s">
        <v>204</v>
      </c>
      <c r="N105" s="142" t="s">
        <v>170</v>
      </c>
      <c r="O105" s="103">
        <v>2018</v>
      </c>
      <c r="P105" s="103" t="s">
        <v>117</v>
      </c>
      <c r="Q105" s="142" t="s">
        <v>84</v>
      </c>
      <c r="R105" s="245" t="s">
        <v>1687</v>
      </c>
      <c r="S105" s="142" t="s">
        <v>1125</v>
      </c>
      <c r="T105" s="142" t="s">
        <v>133</v>
      </c>
      <c r="U105" s="142" t="s">
        <v>133</v>
      </c>
      <c r="V105" s="142" t="s">
        <v>133</v>
      </c>
      <c r="W105" s="142" t="s">
        <v>87</v>
      </c>
      <c r="X105" s="299" t="str">
        <f t="shared" si="12"/>
        <v>Improved Public Service</v>
      </c>
      <c r="Y105" s="103"/>
      <c r="Z105" s="103" t="s">
        <v>1126</v>
      </c>
      <c r="AA105" s="103" t="s">
        <v>1126</v>
      </c>
      <c r="AB105" s="103" t="s">
        <v>1126</v>
      </c>
      <c r="AC105" s="103"/>
      <c r="AD105" s="300" t="str">
        <f t="shared" si="16"/>
        <v>Open Government Capabilities</v>
      </c>
      <c r="AE105" s="301" t="b">
        <f t="shared" si="17"/>
        <v>0</v>
      </c>
      <c r="AF105" s="103"/>
      <c r="AG105" s="103"/>
      <c r="AH105" s="103"/>
      <c r="AI105" s="103"/>
      <c r="AJ105" s="103"/>
      <c r="AK105" s="103"/>
      <c r="AL105" s="103"/>
      <c r="AM105" s="302" t="str">
        <f t="shared" si="15"/>
        <v>Open government capabilities</v>
      </c>
      <c r="AN105" s="103" t="s">
        <v>1126</v>
      </c>
      <c r="AO105" s="103"/>
      <c r="AP105" s="103"/>
      <c r="AQ105" s="317" t="s">
        <v>1755</v>
      </c>
    </row>
    <row r="106" spans="1:43" ht="30" customHeight="1" x14ac:dyDescent="0.25">
      <c r="A106" s="103">
        <v>105</v>
      </c>
      <c r="B106" s="103">
        <v>200043</v>
      </c>
      <c r="C106" s="314" t="s">
        <v>1758</v>
      </c>
      <c r="D106" s="315" t="s">
        <v>1759</v>
      </c>
      <c r="E106" s="298" t="s">
        <v>1760</v>
      </c>
      <c r="F106" s="307" t="s">
        <v>1761</v>
      </c>
      <c r="G106" s="142" t="s">
        <v>68</v>
      </c>
      <c r="H106" s="142" t="s">
        <v>229</v>
      </c>
      <c r="I106" s="142" t="s">
        <v>230</v>
      </c>
      <c r="J106" s="307" t="s">
        <v>1762</v>
      </c>
      <c r="K106" s="142" t="s">
        <v>72</v>
      </c>
      <c r="L106" s="142" t="s">
        <v>168</v>
      </c>
      <c r="M106" s="142" t="s">
        <v>169</v>
      </c>
      <c r="N106" s="142" t="s">
        <v>170</v>
      </c>
      <c r="O106" s="103">
        <v>2019</v>
      </c>
      <c r="P106" s="103" t="s">
        <v>117</v>
      </c>
      <c r="Q106" s="142" t="s">
        <v>84</v>
      </c>
      <c r="R106" s="245" t="s">
        <v>1687</v>
      </c>
      <c r="S106" s="142" t="s">
        <v>1125</v>
      </c>
      <c r="T106" s="142" t="s">
        <v>133</v>
      </c>
      <c r="U106" s="142" t="s">
        <v>133</v>
      </c>
      <c r="V106" s="142" t="s">
        <v>133</v>
      </c>
      <c r="W106" s="142" t="s">
        <v>111</v>
      </c>
      <c r="X106" s="299" t="b">
        <f t="shared" si="12"/>
        <v>0</v>
      </c>
      <c r="Y106" s="103"/>
      <c r="Z106" s="103"/>
      <c r="AA106" s="103"/>
      <c r="AB106" s="103"/>
      <c r="AC106" s="103"/>
      <c r="AD106" s="300" t="str">
        <f t="shared" si="16"/>
        <v>Improved Administration Efficency</v>
      </c>
      <c r="AE106" s="301" t="str">
        <f t="shared" si="17"/>
        <v>Improved Administrative Efficiency</v>
      </c>
      <c r="AF106" s="103"/>
      <c r="AG106" s="103"/>
      <c r="AH106" s="103" t="s">
        <v>1126</v>
      </c>
      <c r="AI106" s="103" t="s">
        <v>1126</v>
      </c>
      <c r="AJ106" s="103" t="s">
        <v>1126</v>
      </c>
      <c r="AK106" s="103" t="s">
        <v>1126</v>
      </c>
      <c r="AL106" s="103" t="s">
        <v>1126</v>
      </c>
      <c r="AM106" s="302" t="str">
        <f t="shared" si="15"/>
        <v>Open government capabilities</v>
      </c>
      <c r="AN106" s="103" t="s">
        <v>1126</v>
      </c>
      <c r="AO106" s="103"/>
      <c r="AP106" s="103"/>
      <c r="AQ106" s="317" t="s">
        <v>1760</v>
      </c>
    </row>
    <row r="107" spans="1:43" ht="30" customHeight="1" x14ac:dyDescent="0.25">
      <c r="A107" s="103">
        <v>106</v>
      </c>
      <c r="B107" s="103">
        <v>200044</v>
      </c>
      <c r="C107" s="314" t="s">
        <v>1763</v>
      </c>
      <c r="D107" s="315" t="s">
        <v>1764</v>
      </c>
      <c r="E107" s="298" t="s">
        <v>1765</v>
      </c>
      <c r="F107" s="307" t="s">
        <v>1766</v>
      </c>
      <c r="G107" s="142" t="s">
        <v>135</v>
      </c>
      <c r="H107" s="142" t="s">
        <v>119</v>
      </c>
      <c r="I107" s="142" t="s">
        <v>120</v>
      </c>
      <c r="J107" s="307" t="s">
        <v>1767</v>
      </c>
      <c r="K107" s="142" t="s">
        <v>1146</v>
      </c>
      <c r="L107" s="142" t="s">
        <v>288</v>
      </c>
      <c r="M107" s="142" t="s">
        <v>337</v>
      </c>
      <c r="N107" s="142" t="s">
        <v>170</v>
      </c>
      <c r="O107" s="103">
        <v>2019</v>
      </c>
      <c r="P107" s="103" t="s">
        <v>117</v>
      </c>
      <c r="Q107" s="142" t="s">
        <v>146</v>
      </c>
      <c r="R107" s="245" t="s">
        <v>1182</v>
      </c>
      <c r="S107" s="142" t="s">
        <v>1125</v>
      </c>
      <c r="T107" s="142" t="s">
        <v>133</v>
      </c>
      <c r="U107" s="142" t="s">
        <v>133</v>
      </c>
      <c r="V107" s="142" t="s">
        <v>133</v>
      </c>
      <c r="W107" s="142" t="s">
        <v>116</v>
      </c>
      <c r="X107" s="299" t="str">
        <f t="shared" si="12"/>
        <v>Improved Public Service</v>
      </c>
      <c r="Y107" s="103"/>
      <c r="Z107" s="103" t="s">
        <v>1126</v>
      </c>
      <c r="AA107" s="103" t="s">
        <v>1126</v>
      </c>
      <c r="AB107" s="103" t="s">
        <v>1126</v>
      </c>
      <c r="AC107" s="103"/>
      <c r="AD107" s="300" t="b">
        <f t="shared" si="16"/>
        <v>0</v>
      </c>
      <c r="AE107" s="301" t="b">
        <f t="shared" si="17"/>
        <v>0</v>
      </c>
      <c r="AF107" s="103"/>
      <c r="AG107" s="103"/>
      <c r="AH107" s="103"/>
      <c r="AI107" s="103"/>
      <c r="AJ107" s="103"/>
      <c r="AK107" s="103"/>
      <c r="AL107" s="103"/>
      <c r="AM107" s="302" t="b">
        <f t="shared" si="15"/>
        <v>0</v>
      </c>
      <c r="AN107" s="311"/>
      <c r="AO107" s="103"/>
      <c r="AP107" s="103"/>
      <c r="AQ107" s="317" t="s">
        <v>1765</v>
      </c>
    </row>
    <row r="108" spans="1:43" ht="30" customHeight="1" x14ac:dyDescent="0.25">
      <c r="A108" s="103">
        <v>107</v>
      </c>
      <c r="B108" s="103">
        <v>200045</v>
      </c>
      <c r="C108" s="314" t="s">
        <v>1768</v>
      </c>
      <c r="D108" s="315" t="s">
        <v>1769</v>
      </c>
      <c r="E108" s="298" t="s">
        <v>1770</v>
      </c>
      <c r="F108" s="307" t="s">
        <v>1771</v>
      </c>
      <c r="G108" s="142" t="s">
        <v>68</v>
      </c>
      <c r="H108" s="142" t="s">
        <v>235</v>
      </c>
      <c r="I108" s="142" t="s">
        <v>236</v>
      </c>
      <c r="J108" s="307" t="s">
        <v>1772</v>
      </c>
      <c r="K108" s="142" t="s">
        <v>72</v>
      </c>
      <c r="L108" s="142" t="s">
        <v>138</v>
      </c>
      <c r="M108" s="142" t="s">
        <v>193</v>
      </c>
      <c r="N108" s="142" t="s">
        <v>170</v>
      </c>
      <c r="O108" s="103">
        <v>2019</v>
      </c>
      <c r="P108" s="103" t="s">
        <v>117</v>
      </c>
      <c r="Q108" s="142" t="s">
        <v>184</v>
      </c>
      <c r="R108" s="245" t="s">
        <v>1124</v>
      </c>
      <c r="S108" s="142" t="s">
        <v>1125</v>
      </c>
      <c r="T108" s="142" t="s">
        <v>133</v>
      </c>
      <c r="U108" s="142" t="s">
        <v>133</v>
      </c>
      <c r="V108" s="142" t="s">
        <v>133</v>
      </c>
      <c r="W108" s="142" t="s">
        <v>116</v>
      </c>
      <c r="X108" s="299" t="str">
        <f t="shared" si="12"/>
        <v>Improved Public Service</v>
      </c>
      <c r="Y108" s="103"/>
      <c r="Z108" s="103" t="s">
        <v>1126</v>
      </c>
      <c r="AA108" s="103" t="s">
        <v>1126</v>
      </c>
      <c r="AB108" s="103" t="s">
        <v>1126</v>
      </c>
      <c r="AC108" s="103"/>
      <c r="AD108" s="300" t="str">
        <f t="shared" si="16"/>
        <v>Open Government Capabilities</v>
      </c>
      <c r="AE108" s="301" t="b">
        <f t="shared" si="17"/>
        <v>0</v>
      </c>
      <c r="AF108" s="103"/>
      <c r="AG108" s="103"/>
      <c r="AH108" s="103"/>
      <c r="AI108" s="103"/>
      <c r="AJ108" s="103"/>
      <c r="AK108" s="103"/>
      <c r="AL108" s="103"/>
      <c r="AM108" s="302" t="str">
        <f t="shared" si="15"/>
        <v>Open government capabilities</v>
      </c>
      <c r="AN108" s="103" t="s">
        <v>1126</v>
      </c>
      <c r="AO108" s="103"/>
      <c r="AP108" s="103"/>
      <c r="AQ108" s="317" t="s">
        <v>1770</v>
      </c>
    </row>
    <row r="109" spans="1:43" ht="30" customHeight="1" x14ac:dyDescent="0.25">
      <c r="A109" s="103">
        <v>108</v>
      </c>
      <c r="B109" s="103">
        <v>200046</v>
      </c>
      <c r="C109" s="314" t="s">
        <v>1773</v>
      </c>
      <c r="D109" s="315" t="s">
        <v>1774</v>
      </c>
      <c r="E109" s="298" t="s">
        <v>1775</v>
      </c>
      <c r="F109" s="307" t="s">
        <v>1776</v>
      </c>
      <c r="G109" s="142" t="s">
        <v>68</v>
      </c>
      <c r="H109" s="142" t="s">
        <v>69</v>
      </c>
      <c r="I109" s="142" t="s">
        <v>70</v>
      </c>
      <c r="J109" s="307" t="s">
        <v>1777</v>
      </c>
      <c r="K109" s="142" t="s">
        <v>72</v>
      </c>
      <c r="L109" s="142" t="s">
        <v>130</v>
      </c>
      <c r="M109" s="142" t="s">
        <v>179</v>
      </c>
      <c r="N109" s="142" t="s">
        <v>170</v>
      </c>
      <c r="O109" s="103">
        <v>2020</v>
      </c>
      <c r="P109" s="103" t="s">
        <v>117</v>
      </c>
      <c r="Q109" s="142" t="s">
        <v>84</v>
      </c>
      <c r="R109" s="245" t="s">
        <v>1687</v>
      </c>
      <c r="S109" s="142" t="s">
        <v>1125</v>
      </c>
      <c r="T109" s="142" t="s">
        <v>133</v>
      </c>
      <c r="U109" s="142" t="s">
        <v>133</v>
      </c>
      <c r="V109" s="142" t="s">
        <v>133</v>
      </c>
      <c r="W109" s="142" t="s">
        <v>87</v>
      </c>
      <c r="X109" s="299" t="str">
        <f t="shared" si="12"/>
        <v>Improved Public Service</v>
      </c>
      <c r="Y109" s="103"/>
      <c r="Z109" s="103" t="s">
        <v>1126</v>
      </c>
      <c r="AA109" s="103" t="s">
        <v>1126</v>
      </c>
      <c r="AB109" s="103" t="s">
        <v>1126</v>
      </c>
      <c r="AC109" s="103"/>
      <c r="AD109" s="300" t="str">
        <f t="shared" si="16"/>
        <v>Open Government Capabilities</v>
      </c>
      <c r="AE109" s="301" t="b">
        <f t="shared" si="17"/>
        <v>0</v>
      </c>
      <c r="AF109" s="103"/>
      <c r="AG109" s="103"/>
      <c r="AH109" s="103"/>
      <c r="AI109" s="103"/>
      <c r="AJ109" s="103"/>
      <c r="AK109" s="103"/>
      <c r="AL109" s="103"/>
      <c r="AM109" s="302" t="str">
        <f t="shared" si="15"/>
        <v>Open government capabilities</v>
      </c>
      <c r="AN109" s="103" t="s">
        <v>1126</v>
      </c>
      <c r="AO109" s="103"/>
      <c r="AP109" s="103"/>
      <c r="AQ109" s="317" t="s">
        <v>1775</v>
      </c>
    </row>
    <row r="110" spans="1:43" ht="30" customHeight="1" x14ac:dyDescent="0.25">
      <c r="A110" s="103">
        <v>109</v>
      </c>
      <c r="B110" s="103">
        <v>200047</v>
      </c>
      <c r="C110" s="314" t="s">
        <v>1778</v>
      </c>
      <c r="D110" s="315" t="s">
        <v>1779</v>
      </c>
      <c r="E110" s="298" t="s">
        <v>1780</v>
      </c>
      <c r="F110" s="307" t="s">
        <v>1781</v>
      </c>
      <c r="G110" s="142" t="s">
        <v>68</v>
      </c>
      <c r="H110" s="142" t="s">
        <v>454</v>
      </c>
      <c r="I110" s="142" t="s">
        <v>455</v>
      </c>
      <c r="J110" s="307" t="s">
        <v>1782</v>
      </c>
      <c r="K110" s="103" t="s">
        <v>129</v>
      </c>
      <c r="L110" s="142" t="s">
        <v>162</v>
      </c>
      <c r="M110" s="142" t="s">
        <v>198</v>
      </c>
      <c r="N110" s="142" t="s">
        <v>170</v>
      </c>
      <c r="O110" s="103">
        <v>2020</v>
      </c>
      <c r="P110" s="103" t="s">
        <v>117</v>
      </c>
      <c r="Q110" s="142" t="s">
        <v>146</v>
      </c>
      <c r="R110" s="245" t="s">
        <v>1182</v>
      </c>
      <c r="S110" s="142" t="s">
        <v>1125</v>
      </c>
      <c r="T110" s="142" t="s">
        <v>133</v>
      </c>
      <c r="U110" s="142" t="s">
        <v>133</v>
      </c>
      <c r="V110" s="142" t="s">
        <v>133</v>
      </c>
      <c r="W110" s="142" t="s">
        <v>87</v>
      </c>
      <c r="X110" s="299" t="str">
        <f t="shared" si="12"/>
        <v>Improved Public Service</v>
      </c>
      <c r="Y110" s="103"/>
      <c r="Z110" s="103" t="s">
        <v>1126</v>
      </c>
      <c r="AA110" s="103" t="s">
        <v>1126</v>
      </c>
      <c r="AB110" s="103" t="s">
        <v>1126</v>
      </c>
      <c r="AC110" s="103" t="s">
        <v>1126</v>
      </c>
      <c r="AD110" s="300" t="str">
        <f t="shared" si="16"/>
        <v>Open Government Capabilities</v>
      </c>
      <c r="AE110" s="301" t="b">
        <f t="shared" si="17"/>
        <v>0</v>
      </c>
      <c r="AF110" s="103"/>
      <c r="AG110" s="103"/>
      <c r="AH110" s="103"/>
      <c r="AI110" s="103"/>
      <c r="AJ110" s="103"/>
      <c r="AK110" s="103"/>
      <c r="AL110" s="103"/>
      <c r="AM110" s="302" t="str">
        <f t="shared" si="15"/>
        <v>Open government capabilities</v>
      </c>
      <c r="AN110" s="103" t="s">
        <v>1126</v>
      </c>
      <c r="AO110" s="103"/>
      <c r="AP110" s="103"/>
      <c r="AQ110" s="317" t="s">
        <v>1780</v>
      </c>
    </row>
    <row r="111" spans="1:43" ht="30" customHeight="1" x14ac:dyDescent="0.25">
      <c r="A111" s="103">
        <v>110</v>
      </c>
      <c r="B111" s="103">
        <v>200048</v>
      </c>
      <c r="C111" s="314" t="s">
        <v>1783</v>
      </c>
      <c r="D111" s="315" t="s">
        <v>1784</v>
      </c>
      <c r="E111" s="298" t="s">
        <v>1785</v>
      </c>
      <c r="F111" s="307" t="s">
        <v>1786</v>
      </c>
      <c r="G111" s="142" t="s">
        <v>68</v>
      </c>
      <c r="H111" s="142" t="s">
        <v>201</v>
      </c>
      <c r="I111" s="142" t="s">
        <v>202</v>
      </c>
      <c r="J111" s="307" t="s">
        <v>1787</v>
      </c>
      <c r="K111" s="103" t="s">
        <v>129</v>
      </c>
      <c r="L111" s="142" t="s">
        <v>162</v>
      </c>
      <c r="M111" s="142" t="s">
        <v>198</v>
      </c>
      <c r="N111" s="142" t="s">
        <v>156</v>
      </c>
      <c r="O111" s="103">
        <v>2020</v>
      </c>
      <c r="P111" s="103" t="s">
        <v>117</v>
      </c>
      <c r="Q111" s="142" t="s">
        <v>84</v>
      </c>
      <c r="R111" s="245" t="s">
        <v>284</v>
      </c>
      <c r="S111" s="142" t="s">
        <v>1125</v>
      </c>
      <c r="T111" s="142" t="s">
        <v>133</v>
      </c>
      <c r="U111" s="142" t="s">
        <v>133</v>
      </c>
      <c r="V111" s="142" t="s">
        <v>133</v>
      </c>
      <c r="W111" s="142" t="s">
        <v>87</v>
      </c>
      <c r="X111" s="299" t="str">
        <f t="shared" si="12"/>
        <v>Improved Public Service</v>
      </c>
      <c r="Y111" s="103"/>
      <c r="Z111" s="103" t="s">
        <v>1126</v>
      </c>
      <c r="AA111" s="103" t="s">
        <v>1126</v>
      </c>
      <c r="AB111" s="103" t="s">
        <v>1126</v>
      </c>
      <c r="AC111" s="103" t="s">
        <v>1126</v>
      </c>
      <c r="AD111" s="300" t="str">
        <f t="shared" si="16"/>
        <v>Open Government Capabilities</v>
      </c>
      <c r="AE111" s="301" t="b">
        <f t="shared" si="17"/>
        <v>0</v>
      </c>
      <c r="AF111" s="103"/>
      <c r="AG111" s="103"/>
      <c r="AH111" s="103"/>
      <c r="AI111" s="103"/>
      <c r="AJ111" s="103"/>
      <c r="AK111" s="103"/>
      <c r="AL111" s="103"/>
      <c r="AM111" s="302" t="str">
        <f t="shared" si="15"/>
        <v>Open government capabilities</v>
      </c>
      <c r="AN111" s="103" t="s">
        <v>1126</v>
      </c>
      <c r="AO111" s="103"/>
      <c r="AP111" s="103"/>
      <c r="AQ111" s="317" t="s">
        <v>1785</v>
      </c>
    </row>
    <row r="112" spans="1:43" ht="30" customHeight="1" x14ac:dyDescent="0.25">
      <c r="A112" s="103">
        <v>111</v>
      </c>
      <c r="B112" s="103">
        <v>200049</v>
      </c>
      <c r="C112" s="314" t="s">
        <v>1788</v>
      </c>
      <c r="D112" s="315" t="s">
        <v>1789</v>
      </c>
      <c r="E112" s="298" t="s">
        <v>1790</v>
      </c>
      <c r="F112" s="307" t="s">
        <v>1791</v>
      </c>
      <c r="G112" s="142" t="s">
        <v>147</v>
      </c>
      <c r="H112" s="142" t="s">
        <v>454</v>
      </c>
      <c r="I112" s="142" t="s">
        <v>455</v>
      </c>
      <c r="J112" s="307" t="s">
        <v>1792</v>
      </c>
      <c r="K112" s="142" t="s">
        <v>137</v>
      </c>
      <c r="L112" s="142" t="s">
        <v>94</v>
      </c>
      <c r="M112" s="142" t="s">
        <v>1587</v>
      </c>
      <c r="N112" s="142" t="s">
        <v>96</v>
      </c>
      <c r="O112" s="103">
        <v>2020</v>
      </c>
      <c r="P112" s="103" t="s">
        <v>117</v>
      </c>
      <c r="Q112" s="142" t="s">
        <v>84</v>
      </c>
      <c r="R112" s="245" t="s">
        <v>1687</v>
      </c>
      <c r="S112" s="142" t="s">
        <v>1125</v>
      </c>
      <c r="T112" s="142" t="s">
        <v>133</v>
      </c>
      <c r="U112" s="142" t="s">
        <v>133</v>
      </c>
      <c r="V112" s="142" t="s">
        <v>133</v>
      </c>
      <c r="W112" s="142" t="s">
        <v>87</v>
      </c>
      <c r="X112" s="299" t="str">
        <f t="shared" si="12"/>
        <v>Improved Public Service</v>
      </c>
      <c r="Y112" s="103"/>
      <c r="Z112" s="103" t="s">
        <v>1126</v>
      </c>
      <c r="AA112" s="103" t="s">
        <v>1126</v>
      </c>
      <c r="AB112" s="103" t="s">
        <v>1126</v>
      </c>
      <c r="AC112" s="103"/>
      <c r="AD112" s="300" t="b">
        <f t="shared" si="16"/>
        <v>0</v>
      </c>
      <c r="AE112" s="301" t="b">
        <f t="shared" si="17"/>
        <v>0</v>
      </c>
      <c r="AF112" s="103"/>
      <c r="AG112" s="103"/>
      <c r="AH112" s="103"/>
      <c r="AI112" s="103"/>
      <c r="AJ112" s="103"/>
      <c r="AK112" s="103"/>
      <c r="AL112" s="103"/>
      <c r="AM112" s="302" t="b">
        <f t="shared" si="15"/>
        <v>0</v>
      </c>
      <c r="AN112" s="311"/>
      <c r="AO112" s="103"/>
      <c r="AP112" s="103"/>
      <c r="AQ112" s="317" t="s">
        <v>1790</v>
      </c>
    </row>
    <row r="113" spans="1:43" ht="30" customHeight="1" x14ac:dyDescent="0.25">
      <c r="A113" s="103">
        <v>112</v>
      </c>
      <c r="B113" s="103">
        <v>200050</v>
      </c>
      <c r="C113" s="314" t="s">
        <v>1793</v>
      </c>
      <c r="D113" s="315" t="s">
        <v>1794</v>
      </c>
      <c r="E113" s="298" t="s">
        <v>1795</v>
      </c>
      <c r="F113" s="307" t="s">
        <v>1796</v>
      </c>
      <c r="G113" s="142" t="s">
        <v>68</v>
      </c>
      <c r="H113" s="142" t="s">
        <v>235</v>
      </c>
      <c r="I113" s="142" t="s">
        <v>236</v>
      </c>
      <c r="J113" s="307" t="s">
        <v>1797</v>
      </c>
      <c r="K113" s="142" t="s">
        <v>496</v>
      </c>
      <c r="L113" s="142" t="s">
        <v>73</v>
      </c>
      <c r="M113" s="142" t="s">
        <v>155</v>
      </c>
      <c r="N113" s="142" t="s">
        <v>170</v>
      </c>
      <c r="O113" s="103">
        <v>2020</v>
      </c>
      <c r="P113" s="103" t="s">
        <v>117</v>
      </c>
      <c r="Q113" s="142" t="s">
        <v>146</v>
      </c>
      <c r="R113" s="245" t="s">
        <v>1182</v>
      </c>
      <c r="S113" s="142" t="s">
        <v>1125</v>
      </c>
      <c r="T113" s="142" t="s">
        <v>133</v>
      </c>
      <c r="U113" s="142" t="s">
        <v>133</v>
      </c>
      <c r="V113" s="142" t="s">
        <v>133</v>
      </c>
      <c r="W113" s="142" t="s">
        <v>111</v>
      </c>
      <c r="X113" s="299" t="b">
        <f t="shared" si="12"/>
        <v>0</v>
      </c>
      <c r="Y113" s="103"/>
      <c r="Z113" s="103"/>
      <c r="AA113" s="103"/>
      <c r="AB113" s="103"/>
      <c r="AC113" s="103"/>
      <c r="AD113" s="300" t="str">
        <f t="shared" si="16"/>
        <v>Improved Administration Efficency</v>
      </c>
      <c r="AE113" s="301" t="str">
        <f t="shared" si="17"/>
        <v>Improved Administrative Efficiency</v>
      </c>
      <c r="AF113" s="103"/>
      <c r="AG113" s="103" t="s">
        <v>1126</v>
      </c>
      <c r="AH113" s="103" t="s">
        <v>1126</v>
      </c>
      <c r="AI113" s="103" t="s">
        <v>1126</v>
      </c>
      <c r="AJ113" s="103"/>
      <c r="AK113" s="103" t="s">
        <v>1126</v>
      </c>
      <c r="AL113" s="103" t="s">
        <v>1126</v>
      </c>
      <c r="AM113" s="302" t="str">
        <f t="shared" si="15"/>
        <v>Open government capabilities</v>
      </c>
      <c r="AN113" s="103" t="s">
        <v>1126</v>
      </c>
      <c r="AO113" s="103"/>
      <c r="AP113" s="103"/>
      <c r="AQ113" s="317" t="s">
        <v>1795</v>
      </c>
    </row>
    <row r="114" spans="1:43" ht="30" customHeight="1" x14ac:dyDescent="0.25">
      <c r="A114" s="103">
        <v>113</v>
      </c>
      <c r="B114" s="103">
        <v>200051</v>
      </c>
      <c r="C114" s="314" t="s">
        <v>1798</v>
      </c>
      <c r="D114" s="315" t="s">
        <v>1799</v>
      </c>
      <c r="E114" s="298" t="s">
        <v>1800</v>
      </c>
      <c r="F114" s="307" t="s">
        <v>1801</v>
      </c>
      <c r="G114" s="142" t="s">
        <v>135</v>
      </c>
      <c r="H114" s="142" t="s">
        <v>235</v>
      </c>
      <c r="I114" s="142" t="s">
        <v>236</v>
      </c>
      <c r="J114" s="307" t="s">
        <v>1802</v>
      </c>
      <c r="K114" s="142" t="s">
        <v>1146</v>
      </c>
      <c r="L114" s="142" t="s">
        <v>138</v>
      </c>
      <c r="M114" s="142" t="s">
        <v>155</v>
      </c>
      <c r="N114" s="142" t="s">
        <v>170</v>
      </c>
      <c r="O114" s="103">
        <v>2020</v>
      </c>
      <c r="P114" s="103" t="s">
        <v>117</v>
      </c>
      <c r="Q114" s="142" t="s">
        <v>84</v>
      </c>
      <c r="R114" s="245" t="s">
        <v>1171</v>
      </c>
      <c r="S114" s="142" t="s">
        <v>1125</v>
      </c>
      <c r="T114" s="142" t="s">
        <v>133</v>
      </c>
      <c r="U114" s="142" t="s">
        <v>133</v>
      </c>
      <c r="V114" s="142" t="s">
        <v>133</v>
      </c>
      <c r="W114" s="142" t="s">
        <v>87</v>
      </c>
      <c r="X114" s="299" t="str">
        <f t="shared" si="12"/>
        <v>Improved Public Service</v>
      </c>
      <c r="Y114" s="103"/>
      <c r="Z114" s="103" t="s">
        <v>1126</v>
      </c>
      <c r="AA114" s="103" t="s">
        <v>1126</v>
      </c>
      <c r="AB114" s="103" t="s">
        <v>1126</v>
      </c>
      <c r="AC114" s="103"/>
      <c r="AD114" s="300" t="str">
        <f t="shared" si="16"/>
        <v>Open Government Capabilities</v>
      </c>
      <c r="AE114" s="301" t="b">
        <f t="shared" si="17"/>
        <v>0</v>
      </c>
      <c r="AF114" s="103"/>
      <c r="AG114" s="103"/>
      <c r="AH114" s="103"/>
      <c r="AI114" s="103"/>
      <c r="AJ114" s="103"/>
      <c r="AK114" s="103"/>
      <c r="AL114" s="103"/>
      <c r="AM114" s="302" t="str">
        <f t="shared" si="15"/>
        <v>Open government capabilities</v>
      </c>
      <c r="AN114" s="103" t="s">
        <v>1126</v>
      </c>
      <c r="AO114" s="103"/>
      <c r="AP114" s="103"/>
      <c r="AQ114" s="317" t="s">
        <v>1800</v>
      </c>
    </row>
    <row r="115" spans="1:43" ht="30" customHeight="1" x14ac:dyDescent="0.25">
      <c r="A115" s="103">
        <v>114</v>
      </c>
      <c r="B115" s="103">
        <v>200052</v>
      </c>
      <c r="C115" s="314" t="s">
        <v>1803</v>
      </c>
      <c r="D115" s="315" t="s">
        <v>1804</v>
      </c>
      <c r="E115" s="298" t="s">
        <v>1805</v>
      </c>
      <c r="F115" s="307" t="s">
        <v>1806</v>
      </c>
      <c r="G115" s="142" t="s">
        <v>147</v>
      </c>
      <c r="H115" s="142" t="s">
        <v>235</v>
      </c>
      <c r="I115" s="142" t="s">
        <v>236</v>
      </c>
      <c r="J115" s="307" t="s">
        <v>1807</v>
      </c>
      <c r="K115" s="103" t="s">
        <v>122</v>
      </c>
      <c r="L115" s="142" t="s">
        <v>288</v>
      </c>
      <c r="M115" s="142" t="s">
        <v>494</v>
      </c>
      <c r="N115" s="142" t="s">
        <v>170</v>
      </c>
      <c r="O115" s="103">
        <v>2020</v>
      </c>
      <c r="P115" s="103" t="s">
        <v>117</v>
      </c>
      <c r="Q115" s="142" t="s">
        <v>146</v>
      </c>
      <c r="R115" s="245" t="s">
        <v>1182</v>
      </c>
      <c r="S115" s="142" t="s">
        <v>1125</v>
      </c>
      <c r="T115" s="142" t="s">
        <v>133</v>
      </c>
      <c r="U115" s="142" t="s">
        <v>133</v>
      </c>
      <c r="V115" s="142" t="s">
        <v>133</v>
      </c>
      <c r="W115" s="142" t="s">
        <v>87</v>
      </c>
      <c r="X115" s="299" t="str">
        <f t="shared" si="12"/>
        <v>Improved Public Service</v>
      </c>
      <c r="Y115" s="103"/>
      <c r="Z115" s="103" t="s">
        <v>1126</v>
      </c>
      <c r="AA115" s="103" t="s">
        <v>1126</v>
      </c>
      <c r="AB115" s="103" t="s">
        <v>1126</v>
      </c>
      <c r="AC115" s="103"/>
      <c r="AD115" s="300" t="b">
        <f t="shared" si="16"/>
        <v>0</v>
      </c>
      <c r="AE115" s="301" t="b">
        <f t="shared" si="17"/>
        <v>0</v>
      </c>
      <c r="AF115" s="103"/>
      <c r="AG115" s="103"/>
      <c r="AH115" s="103"/>
      <c r="AI115" s="103"/>
      <c r="AJ115" s="103"/>
      <c r="AK115" s="103"/>
      <c r="AL115" s="103"/>
      <c r="AM115" s="302" t="b">
        <f t="shared" si="15"/>
        <v>0</v>
      </c>
      <c r="AN115" s="311"/>
      <c r="AO115" s="103"/>
      <c r="AP115" s="103"/>
      <c r="AQ115" s="317" t="s">
        <v>1805</v>
      </c>
    </row>
    <row r="116" spans="1:43" ht="30" customHeight="1" x14ac:dyDescent="0.25">
      <c r="A116" s="103">
        <v>115</v>
      </c>
      <c r="B116" s="103">
        <v>200053</v>
      </c>
      <c r="C116" s="314" t="s">
        <v>1808</v>
      </c>
      <c r="D116" s="315" t="s">
        <v>1809</v>
      </c>
      <c r="E116" s="298" t="s">
        <v>1810</v>
      </c>
      <c r="F116" s="307" t="s">
        <v>1811</v>
      </c>
      <c r="G116" s="142" t="s">
        <v>68</v>
      </c>
      <c r="H116" s="142" t="s">
        <v>209</v>
      </c>
      <c r="I116" s="142" t="s">
        <v>210</v>
      </c>
      <c r="J116" s="307" t="s">
        <v>1812</v>
      </c>
      <c r="K116" s="142" t="s">
        <v>72</v>
      </c>
      <c r="L116" s="142" t="s">
        <v>73</v>
      </c>
      <c r="M116" s="142" t="s">
        <v>204</v>
      </c>
      <c r="N116" s="142" t="s">
        <v>96</v>
      </c>
      <c r="O116" s="103">
        <v>2017</v>
      </c>
      <c r="P116" s="103" t="s">
        <v>117</v>
      </c>
      <c r="Q116" s="142" t="s">
        <v>84</v>
      </c>
      <c r="R116" s="245" t="s">
        <v>1687</v>
      </c>
      <c r="S116" s="142" t="s">
        <v>1125</v>
      </c>
      <c r="T116" s="142" t="s">
        <v>133</v>
      </c>
      <c r="U116" s="142" t="s">
        <v>133</v>
      </c>
      <c r="V116" s="142" t="s">
        <v>133</v>
      </c>
      <c r="W116" s="142" t="s">
        <v>87</v>
      </c>
      <c r="X116" s="299" t="str">
        <f t="shared" si="12"/>
        <v>Improved Public Service</v>
      </c>
      <c r="Y116" s="103"/>
      <c r="Z116" s="103" t="s">
        <v>1126</v>
      </c>
      <c r="AA116" s="103" t="s">
        <v>1126</v>
      </c>
      <c r="AB116" s="103" t="s">
        <v>1126</v>
      </c>
      <c r="AC116" s="103" t="s">
        <v>1126</v>
      </c>
      <c r="AD116" s="300" t="str">
        <f t="shared" si="16"/>
        <v>Open Government Capabilities</v>
      </c>
      <c r="AE116" s="301" t="b">
        <f t="shared" si="17"/>
        <v>0</v>
      </c>
      <c r="AF116" s="103"/>
      <c r="AG116" s="103"/>
      <c r="AH116" s="103"/>
      <c r="AI116" s="103"/>
      <c r="AJ116" s="103"/>
      <c r="AK116" s="103"/>
      <c r="AL116" s="103"/>
      <c r="AM116" s="302" t="str">
        <f t="shared" si="15"/>
        <v>Open government capabilities</v>
      </c>
      <c r="AN116" s="103" t="s">
        <v>1126</v>
      </c>
      <c r="AO116" s="103"/>
      <c r="AP116" s="103"/>
      <c r="AQ116" s="317" t="s">
        <v>1810</v>
      </c>
    </row>
    <row r="117" spans="1:43" ht="30" customHeight="1" x14ac:dyDescent="0.25">
      <c r="A117" s="103">
        <v>116</v>
      </c>
      <c r="B117" s="103">
        <v>200054</v>
      </c>
      <c r="C117" s="314" t="s">
        <v>1813</v>
      </c>
      <c r="D117" s="246" t="s">
        <v>1814</v>
      </c>
      <c r="E117" s="298" t="s">
        <v>1815</v>
      </c>
      <c r="F117" s="307" t="s">
        <v>1816</v>
      </c>
      <c r="G117" s="142" t="s">
        <v>68</v>
      </c>
      <c r="H117" s="142" t="s">
        <v>235</v>
      </c>
      <c r="I117" s="142" t="s">
        <v>236</v>
      </c>
      <c r="J117" s="307" t="s">
        <v>1817</v>
      </c>
      <c r="K117" s="142" t="s">
        <v>72</v>
      </c>
      <c r="L117" s="142" t="s">
        <v>94</v>
      </c>
      <c r="M117" s="142" t="s">
        <v>1818</v>
      </c>
      <c r="N117" s="142" t="s">
        <v>170</v>
      </c>
      <c r="O117" s="103">
        <v>2018</v>
      </c>
      <c r="P117" s="103" t="s">
        <v>117</v>
      </c>
      <c r="Q117" s="142" t="s">
        <v>109</v>
      </c>
      <c r="R117" s="245" t="s">
        <v>1209</v>
      </c>
      <c r="S117" s="142" t="s">
        <v>1125</v>
      </c>
      <c r="T117" s="142" t="s">
        <v>133</v>
      </c>
      <c r="U117" s="142" t="s">
        <v>133</v>
      </c>
      <c r="V117" s="142" t="s">
        <v>133</v>
      </c>
      <c r="W117" s="142" t="s">
        <v>111</v>
      </c>
      <c r="X117" s="299" t="b">
        <f t="shared" si="12"/>
        <v>0</v>
      </c>
      <c r="Y117" s="103"/>
      <c r="Z117" s="103"/>
      <c r="AA117" s="103"/>
      <c r="AB117" s="103"/>
      <c r="AC117" s="103"/>
      <c r="AD117" s="300" t="str">
        <f t="shared" si="16"/>
        <v>Improved Administration Efficency</v>
      </c>
      <c r="AE117" s="301" t="str">
        <f t="shared" si="17"/>
        <v>Improved Administrative Efficiency</v>
      </c>
      <c r="AF117" s="103"/>
      <c r="AG117" s="103" t="s">
        <v>1126</v>
      </c>
      <c r="AH117" s="103" t="s">
        <v>1126</v>
      </c>
      <c r="AI117" s="103" t="s">
        <v>1126</v>
      </c>
      <c r="AJ117" s="103" t="s">
        <v>1126</v>
      </c>
      <c r="AK117" s="103" t="s">
        <v>1126</v>
      </c>
      <c r="AL117" s="103" t="s">
        <v>1126</v>
      </c>
      <c r="AM117" s="302" t="str">
        <f t="shared" si="15"/>
        <v>Open government capabilities</v>
      </c>
      <c r="AN117" s="103" t="s">
        <v>1126</v>
      </c>
      <c r="AO117" s="103"/>
      <c r="AP117" s="103"/>
      <c r="AQ117" s="317" t="s">
        <v>1815</v>
      </c>
    </row>
    <row r="118" spans="1:43" ht="30" customHeight="1" x14ac:dyDescent="0.25">
      <c r="A118" s="103">
        <v>117</v>
      </c>
      <c r="B118" s="103">
        <v>200055</v>
      </c>
      <c r="C118" s="314" t="s">
        <v>1819</v>
      </c>
      <c r="D118" s="246" t="s">
        <v>1820</v>
      </c>
      <c r="E118" s="298" t="s">
        <v>1815</v>
      </c>
      <c r="F118" s="307" t="s">
        <v>1821</v>
      </c>
      <c r="G118" s="142" t="s">
        <v>68</v>
      </c>
      <c r="H118" s="142" t="s">
        <v>334</v>
      </c>
      <c r="I118" s="142" t="s">
        <v>335</v>
      </c>
      <c r="J118" s="307" t="s">
        <v>1822</v>
      </c>
      <c r="K118" s="142" t="s">
        <v>72</v>
      </c>
      <c r="L118" s="142" t="s">
        <v>94</v>
      </c>
      <c r="M118" s="142" t="s">
        <v>1587</v>
      </c>
      <c r="N118" s="142" t="s">
        <v>170</v>
      </c>
      <c r="O118" s="103">
        <v>2018</v>
      </c>
      <c r="P118" s="103" t="s">
        <v>117</v>
      </c>
      <c r="Q118" s="142" t="s">
        <v>84</v>
      </c>
      <c r="R118" s="245" t="s">
        <v>284</v>
      </c>
      <c r="S118" s="142" t="s">
        <v>1125</v>
      </c>
      <c r="T118" s="142" t="s">
        <v>172</v>
      </c>
      <c r="U118" s="142" t="s">
        <v>133</v>
      </c>
      <c r="V118" s="142" t="s">
        <v>133</v>
      </c>
      <c r="W118" s="142" t="s">
        <v>87</v>
      </c>
      <c r="X118" s="299" t="str">
        <f t="shared" si="12"/>
        <v>Improved Public Service</v>
      </c>
      <c r="Y118" s="103"/>
      <c r="Z118" s="103" t="s">
        <v>1126</v>
      </c>
      <c r="AA118" s="103" t="s">
        <v>1126</v>
      </c>
      <c r="AB118" s="103" t="s">
        <v>1126</v>
      </c>
      <c r="AC118" s="103"/>
      <c r="AD118" s="300" t="str">
        <f t="shared" si="16"/>
        <v>Open Government Capabilities</v>
      </c>
      <c r="AE118" s="301" t="b">
        <f t="shared" si="17"/>
        <v>0</v>
      </c>
      <c r="AF118" s="103"/>
      <c r="AG118" s="103"/>
      <c r="AH118" s="103"/>
      <c r="AI118" s="103"/>
      <c r="AJ118" s="103"/>
      <c r="AK118" s="103"/>
      <c r="AL118" s="103"/>
      <c r="AM118" s="302" t="str">
        <f t="shared" si="15"/>
        <v>Open government capabilities</v>
      </c>
      <c r="AN118" s="103" t="s">
        <v>1126</v>
      </c>
      <c r="AO118" s="103"/>
      <c r="AP118" s="103"/>
      <c r="AQ118" s="317" t="s">
        <v>1815</v>
      </c>
    </row>
    <row r="119" spans="1:43" ht="30" customHeight="1" x14ac:dyDescent="0.25">
      <c r="A119" s="103">
        <v>118</v>
      </c>
      <c r="B119" s="103">
        <v>200056</v>
      </c>
      <c r="C119" s="314" t="s">
        <v>1823</v>
      </c>
      <c r="D119" s="315" t="s">
        <v>1824</v>
      </c>
      <c r="E119" s="298" t="s">
        <v>1815</v>
      </c>
      <c r="F119" s="307" t="s">
        <v>1825</v>
      </c>
      <c r="G119" s="142" t="s">
        <v>68</v>
      </c>
      <c r="H119" s="142" t="s">
        <v>225</v>
      </c>
      <c r="I119" s="142" t="s">
        <v>226</v>
      </c>
      <c r="J119" s="307" t="s">
        <v>1826</v>
      </c>
      <c r="K119" s="142" t="s">
        <v>1146</v>
      </c>
      <c r="L119" s="142" t="s">
        <v>168</v>
      </c>
      <c r="M119" s="142" t="s">
        <v>169</v>
      </c>
      <c r="N119" s="142" t="s">
        <v>170</v>
      </c>
      <c r="O119" s="103">
        <v>2018</v>
      </c>
      <c r="P119" s="103" t="s">
        <v>117</v>
      </c>
      <c r="Q119" s="142" t="s">
        <v>84</v>
      </c>
      <c r="R119" s="245" t="s">
        <v>284</v>
      </c>
      <c r="S119" s="142" t="s">
        <v>1125</v>
      </c>
      <c r="T119" s="142" t="s">
        <v>133</v>
      </c>
      <c r="U119" s="142" t="s">
        <v>133</v>
      </c>
      <c r="V119" s="142" t="s">
        <v>133</v>
      </c>
      <c r="W119" s="142" t="s">
        <v>111</v>
      </c>
      <c r="X119" s="299" t="b">
        <f t="shared" si="12"/>
        <v>0</v>
      </c>
      <c r="Y119" s="103"/>
      <c r="Z119" s="103"/>
      <c r="AA119" s="103"/>
      <c r="AB119" s="103"/>
      <c r="AC119" s="103"/>
      <c r="AD119" s="300" t="str">
        <f t="shared" si="16"/>
        <v>Improved Administration Efficency</v>
      </c>
      <c r="AE119" s="301" t="str">
        <f t="shared" si="17"/>
        <v>Improved Administrative Efficiency</v>
      </c>
      <c r="AF119" s="103" t="s">
        <v>1126</v>
      </c>
      <c r="AG119" s="103" t="s">
        <v>1126</v>
      </c>
      <c r="AH119" s="103" t="s">
        <v>1126</v>
      </c>
      <c r="AI119" s="103" t="s">
        <v>1126</v>
      </c>
      <c r="AJ119" s="103" t="s">
        <v>1126</v>
      </c>
      <c r="AK119" s="103"/>
      <c r="AL119" s="103"/>
      <c r="AM119" s="302" t="str">
        <f t="shared" si="15"/>
        <v>Open government capabilities</v>
      </c>
      <c r="AN119" s="103" t="s">
        <v>1126</v>
      </c>
      <c r="AO119" s="103"/>
      <c r="AP119" s="103"/>
      <c r="AQ119" s="317" t="s">
        <v>1815</v>
      </c>
    </row>
    <row r="120" spans="1:43" ht="30" customHeight="1" x14ac:dyDescent="0.25">
      <c r="A120" s="103">
        <v>119</v>
      </c>
      <c r="B120" s="103">
        <v>200057</v>
      </c>
      <c r="C120" s="314" t="s">
        <v>1827</v>
      </c>
      <c r="D120" s="315" t="s">
        <v>1828</v>
      </c>
      <c r="E120" s="298" t="s">
        <v>1829</v>
      </c>
      <c r="F120" s="307" t="s">
        <v>1830</v>
      </c>
      <c r="G120" s="142" t="s">
        <v>68</v>
      </c>
      <c r="H120" s="142" t="s">
        <v>1639</v>
      </c>
      <c r="I120" s="142" t="s">
        <v>1640</v>
      </c>
      <c r="J120" s="307" t="s">
        <v>1831</v>
      </c>
      <c r="K120" s="142" t="s">
        <v>72</v>
      </c>
      <c r="L120" s="142" t="s">
        <v>94</v>
      </c>
      <c r="M120" s="142" t="s">
        <v>1587</v>
      </c>
      <c r="N120" s="142" t="s">
        <v>170</v>
      </c>
      <c r="O120" s="103">
        <v>2019</v>
      </c>
      <c r="P120" s="103" t="s">
        <v>117</v>
      </c>
      <c r="Q120" s="142" t="s">
        <v>84</v>
      </c>
      <c r="R120" s="245" t="s">
        <v>1257</v>
      </c>
      <c r="S120" s="142" t="s">
        <v>1125</v>
      </c>
      <c r="T120" s="142" t="s">
        <v>133</v>
      </c>
      <c r="U120" s="142" t="s">
        <v>133</v>
      </c>
      <c r="V120" s="142" t="s">
        <v>133</v>
      </c>
      <c r="W120" s="142" t="s">
        <v>111</v>
      </c>
      <c r="X120" s="299" t="b">
        <f t="shared" si="12"/>
        <v>0</v>
      </c>
      <c r="Y120" s="103"/>
      <c r="Z120" s="103"/>
      <c r="AA120" s="103"/>
      <c r="AB120" s="103"/>
      <c r="AC120" s="103"/>
      <c r="AD120" s="300" t="str">
        <f t="shared" si="16"/>
        <v>Improved Administration Efficency</v>
      </c>
      <c r="AE120" s="301" t="str">
        <f t="shared" si="17"/>
        <v>Improved Administrative Efficiency</v>
      </c>
      <c r="AF120" s="103"/>
      <c r="AG120" s="103" t="s">
        <v>1126</v>
      </c>
      <c r="AH120" s="103" t="s">
        <v>1126</v>
      </c>
      <c r="AI120" s="103" t="s">
        <v>1126</v>
      </c>
      <c r="AJ120" s="103"/>
      <c r="AK120" s="103" t="s">
        <v>1126</v>
      </c>
      <c r="AL120" s="103" t="s">
        <v>1126</v>
      </c>
      <c r="AM120" s="302" t="str">
        <f t="shared" si="15"/>
        <v>Open government capabilities</v>
      </c>
      <c r="AN120" s="103" t="s">
        <v>1126</v>
      </c>
      <c r="AO120" s="103"/>
      <c r="AP120" s="103"/>
      <c r="AQ120" s="317" t="s">
        <v>1829</v>
      </c>
    </row>
    <row r="121" spans="1:43" ht="30" customHeight="1" x14ac:dyDescent="0.25">
      <c r="A121" s="103">
        <v>120</v>
      </c>
      <c r="B121" s="103">
        <v>200058</v>
      </c>
      <c r="C121" s="314" t="s">
        <v>1832</v>
      </c>
      <c r="D121" s="315" t="s">
        <v>1833</v>
      </c>
      <c r="E121" s="298" t="s">
        <v>1834</v>
      </c>
      <c r="F121" s="307" t="s">
        <v>1835</v>
      </c>
      <c r="G121" s="142" t="s">
        <v>68</v>
      </c>
      <c r="H121" s="142" t="s">
        <v>229</v>
      </c>
      <c r="I121" s="142" t="s">
        <v>230</v>
      </c>
      <c r="J121" s="307" t="s">
        <v>1836</v>
      </c>
      <c r="K121" s="142" t="s">
        <v>72</v>
      </c>
      <c r="L121" s="142" t="s">
        <v>94</v>
      </c>
      <c r="M121" s="142" t="s">
        <v>282</v>
      </c>
      <c r="N121" s="142" t="s">
        <v>170</v>
      </c>
      <c r="O121" s="103">
        <v>2019</v>
      </c>
      <c r="P121" s="103" t="s">
        <v>117</v>
      </c>
      <c r="Q121" s="142" t="s">
        <v>146</v>
      </c>
      <c r="R121" s="245" t="s">
        <v>1196</v>
      </c>
      <c r="S121" s="142" t="s">
        <v>1125</v>
      </c>
      <c r="T121" s="142" t="s">
        <v>133</v>
      </c>
      <c r="U121" s="142" t="s">
        <v>133</v>
      </c>
      <c r="V121" s="142" t="s">
        <v>133</v>
      </c>
      <c r="W121" s="142" t="s">
        <v>116</v>
      </c>
      <c r="X121" s="299" t="str">
        <f t="shared" si="12"/>
        <v>Improved Public Service</v>
      </c>
      <c r="Y121" s="103"/>
      <c r="Z121" s="103" t="s">
        <v>1126</v>
      </c>
      <c r="AA121" s="103" t="s">
        <v>1126</v>
      </c>
      <c r="AB121" s="103" t="s">
        <v>1126</v>
      </c>
      <c r="AC121" s="103" t="s">
        <v>1126</v>
      </c>
      <c r="AD121" s="300" t="str">
        <f t="shared" si="16"/>
        <v>Open Government Capabilities</v>
      </c>
      <c r="AE121" s="301" t="b">
        <f t="shared" si="17"/>
        <v>0</v>
      </c>
      <c r="AF121" s="103"/>
      <c r="AG121" s="103"/>
      <c r="AH121" s="103"/>
      <c r="AI121" s="103"/>
      <c r="AJ121" s="103"/>
      <c r="AK121" s="103"/>
      <c r="AL121" s="103"/>
      <c r="AM121" s="302" t="str">
        <f t="shared" si="15"/>
        <v>Open government capabilities</v>
      </c>
      <c r="AN121" s="103" t="s">
        <v>1126</v>
      </c>
      <c r="AO121" s="103"/>
      <c r="AP121" s="103"/>
      <c r="AQ121" s="317" t="s">
        <v>1834</v>
      </c>
    </row>
    <row r="122" spans="1:43" ht="30" customHeight="1" x14ac:dyDescent="0.25">
      <c r="A122" s="103">
        <v>121</v>
      </c>
      <c r="B122" s="103">
        <v>200059</v>
      </c>
      <c r="C122" s="314" t="s">
        <v>1837</v>
      </c>
      <c r="D122" s="315" t="s">
        <v>1838</v>
      </c>
      <c r="E122" s="298" t="s">
        <v>1839</v>
      </c>
      <c r="F122" s="307" t="s">
        <v>1840</v>
      </c>
      <c r="G122" s="142" t="s">
        <v>147</v>
      </c>
      <c r="H122" s="142" t="s">
        <v>235</v>
      </c>
      <c r="I122" s="142" t="s">
        <v>236</v>
      </c>
      <c r="J122" s="307" t="s">
        <v>1841</v>
      </c>
      <c r="K122" s="103" t="s">
        <v>122</v>
      </c>
      <c r="L122" s="142" t="s">
        <v>288</v>
      </c>
      <c r="M122" s="142" t="s">
        <v>307</v>
      </c>
      <c r="N122" s="142" t="s">
        <v>96</v>
      </c>
      <c r="O122" s="103">
        <v>2019</v>
      </c>
      <c r="P122" s="103" t="s">
        <v>117</v>
      </c>
      <c r="Q122" s="142" t="s">
        <v>146</v>
      </c>
      <c r="R122" s="245" t="s">
        <v>1182</v>
      </c>
      <c r="S122" s="142" t="s">
        <v>1125</v>
      </c>
      <c r="T122" s="142" t="s">
        <v>133</v>
      </c>
      <c r="U122" s="142" t="s">
        <v>133</v>
      </c>
      <c r="V122" s="142" t="s">
        <v>133</v>
      </c>
      <c r="W122" s="142" t="s">
        <v>87</v>
      </c>
      <c r="X122" s="299" t="str">
        <f t="shared" si="12"/>
        <v>Improved Public Service</v>
      </c>
      <c r="Y122" s="103"/>
      <c r="Z122" s="103" t="s">
        <v>1126</v>
      </c>
      <c r="AA122" s="103" t="s">
        <v>1126</v>
      </c>
      <c r="AB122" s="103" t="s">
        <v>1126</v>
      </c>
      <c r="AC122" s="103"/>
      <c r="AD122" s="300" t="str">
        <f t="shared" si="16"/>
        <v>Open Government Capabilities</v>
      </c>
      <c r="AE122" s="301" t="b">
        <f t="shared" si="17"/>
        <v>0</v>
      </c>
      <c r="AF122" s="103"/>
      <c r="AG122" s="103"/>
      <c r="AH122" s="103"/>
      <c r="AI122" s="103"/>
      <c r="AJ122" s="103"/>
      <c r="AK122" s="103"/>
      <c r="AL122" s="103"/>
      <c r="AM122" s="302" t="str">
        <f t="shared" si="15"/>
        <v>Open government capabilities</v>
      </c>
      <c r="AN122" s="103" t="s">
        <v>1126</v>
      </c>
      <c r="AO122" s="103"/>
      <c r="AP122" s="103"/>
      <c r="AQ122" s="317" t="s">
        <v>1839</v>
      </c>
    </row>
    <row r="123" spans="1:43" ht="30" customHeight="1" x14ac:dyDescent="0.25">
      <c r="A123" s="103">
        <v>122</v>
      </c>
      <c r="B123" s="103">
        <v>200060</v>
      </c>
      <c r="C123" s="314" t="s">
        <v>1842</v>
      </c>
      <c r="D123" s="315" t="s">
        <v>1843</v>
      </c>
      <c r="E123" s="298" t="s">
        <v>1844</v>
      </c>
      <c r="F123" s="307" t="s">
        <v>1845</v>
      </c>
      <c r="G123" s="142" t="s">
        <v>147</v>
      </c>
      <c r="H123" s="142" t="s">
        <v>235</v>
      </c>
      <c r="I123" s="142" t="s">
        <v>236</v>
      </c>
      <c r="J123" s="307" t="s">
        <v>1846</v>
      </c>
      <c r="K123" s="142" t="s">
        <v>72</v>
      </c>
      <c r="L123" s="142" t="s">
        <v>94</v>
      </c>
      <c r="M123" s="142" t="s">
        <v>107</v>
      </c>
      <c r="N123" s="142" t="s">
        <v>170</v>
      </c>
      <c r="O123" s="103">
        <v>2019</v>
      </c>
      <c r="P123" s="103" t="s">
        <v>117</v>
      </c>
      <c r="Q123" s="142" t="s">
        <v>109</v>
      </c>
      <c r="R123" s="245" t="s">
        <v>1209</v>
      </c>
      <c r="S123" s="142" t="s">
        <v>1125</v>
      </c>
      <c r="T123" s="142" t="s">
        <v>133</v>
      </c>
      <c r="U123" s="142" t="s">
        <v>133</v>
      </c>
      <c r="V123" s="142" t="s">
        <v>133</v>
      </c>
      <c r="W123" s="142" t="s">
        <v>111</v>
      </c>
      <c r="X123" s="299" t="b">
        <f t="shared" si="12"/>
        <v>0</v>
      </c>
      <c r="Y123" s="103"/>
      <c r="Z123" s="103"/>
      <c r="AA123" s="103"/>
      <c r="AB123" s="103"/>
      <c r="AC123" s="103"/>
      <c r="AD123" s="300" t="str">
        <f t="shared" si="16"/>
        <v>Improved Administration Efficency</v>
      </c>
      <c r="AE123" s="301" t="str">
        <f t="shared" si="17"/>
        <v>Improved Administrative Efficiency</v>
      </c>
      <c r="AF123" s="103" t="s">
        <v>1126</v>
      </c>
      <c r="AG123" s="103"/>
      <c r="AH123" s="103" t="s">
        <v>1126</v>
      </c>
      <c r="AI123" s="103" t="s">
        <v>1126</v>
      </c>
      <c r="AJ123" s="103"/>
      <c r="AK123" s="103"/>
      <c r="AL123" s="103" t="s">
        <v>1126</v>
      </c>
      <c r="AM123" s="302" t="b">
        <f t="shared" si="15"/>
        <v>0</v>
      </c>
      <c r="AN123" s="311"/>
      <c r="AO123" s="103"/>
      <c r="AP123" s="103"/>
      <c r="AQ123" s="317" t="s">
        <v>1844</v>
      </c>
    </row>
    <row r="124" spans="1:43" ht="30" customHeight="1" x14ac:dyDescent="0.25">
      <c r="A124" s="103">
        <v>123</v>
      </c>
      <c r="B124" s="103">
        <v>200061</v>
      </c>
      <c r="C124" s="314" t="s">
        <v>1847</v>
      </c>
      <c r="D124" s="315" t="s">
        <v>1848</v>
      </c>
      <c r="E124" s="298" t="s">
        <v>1849</v>
      </c>
      <c r="F124" s="307" t="s">
        <v>1850</v>
      </c>
      <c r="G124" s="142" t="s">
        <v>147</v>
      </c>
      <c r="H124" s="142" t="s">
        <v>454</v>
      </c>
      <c r="I124" s="142" t="s">
        <v>455</v>
      </c>
      <c r="J124" s="307" t="s">
        <v>1851</v>
      </c>
      <c r="K124" s="103" t="s">
        <v>122</v>
      </c>
      <c r="L124" s="142" t="s">
        <v>288</v>
      </c>
      <c r="M124" s="142" t="s">
        <v>307</v>
      </c>
      <c r="N124" s="142" t="s">
        <v>170</v>
      </c>
      <c r="O124" s="103">
        <v>2019</v>
      </c>
      <c r="P124" s="103" t="s">
        <v>117</v>
      </c>
      <c r="Q124" s="142" t="s">
        <v>146</v>
      </c>
      <c r="R124" s="245" t="s">
        <v>1182</v>
      </c>
      <c r="S124" s="142" t="s">
        <v>1125</v>
      </c>
      <c r="T124" s="142" t="s">
        <v>133</v>
      </c>
      <c r="U124" s="142" t="s">
        <v>133</v>
      </c>
      <c r="V124" s="142" t="s">
        <v>133</v>
      </c>
      <c r="W124" s="142" t="s">
        <v>87</v>
      </c>
      <c r="X124" s="299" t="str">
        <f t="shared" si="12"/>
        <v>Improved Public Service</v>
      </c>
      <c r="Y124" s="103"/>
      <c r="Z124" s="103" t="s">
        <v>1126</v>
      </c>
      <c r="AA124" s="103" t="s">
        <v>1126</v>
      </c>
      <c r="AB124" s="103" t="s">
        <v>1126</v>
      </c>
      <c r="AC124" s="103"/>
      <c r="AD124" s="300" t="str">
        <f t="shared" si="16"/>
        <v>Open Government Capabilities</v>
      </c>
      <c r="AE124" s="301" t="b">
        <f t="shared" si="17"/>
        <v>0</v>
      </c>
      <c r="AF124" s="103"/>
      <c r="AG124" s="103"/>
      <c r="AH124" s="103"/>
      <c r="AI124" s="103"/>
      <c r="AJ124" s="103"/>
      <c r="AK124" s="103"/>
      <c r="AL124" s="103"/>
      <c r="AM124" s="302" t="str">
        <f t="shared" si="15"/>
        <v>Open government capabilities</v>
      </c>
      <c r="AN124" s="103" t="s">
        <v>1126</v>
      </c>
      <c r="AO124" s="103"/>
      <c r="AP124" s="103"/>
      <c r="AQ124" s="317" t="s">
        <v>1849</v>
      </c>
    </row>
    <row r="125" spans="1:43" ht="30" customHeight="1" x14ac:dyDescent="0.25">
      <c r="A125" s="103">
        <v>124</v>
      </c>
      <c r="B125" s="103">
        <v>200062</v>
      </c>
      <c r="C125" s="314" t="s">
        <v>1852</v>
      </c>
      <c r="D125" s="315" t="s">
        <v>1853</v>
      </c>
      <c r="E125" s="298" t="s">
        <v>1854</v>
      </c>
      <c r="F125" s="307" t="s">
        <v>1855</v>
      </c>
      <c r="G125" s="142" t="s">
        <v>147</v>
      </c>
      <c r="H125" s="142" t="s">
        <v>235</v>
      </c>
      <c r="I125" s="142" t="s">
        <v>236</v>
      </c>
      <c r="J125" s="307" t="s">
        <v>1856</v>
      </c>
      <c r="K125" s="142" t="s">
        <v>72</v>
      </c>
      <c r="L125" s="142" t="s">
        <v>130</v>
      </c>
      <c r="M125" s="142" t="s">
        <v>380</v>
      </c>
      <c r="N125" s="142" t="s">
        <v>170</v>
      </c>
      <c r="O125" s="103">
        <v>2019</v>
      </c>
      <c r="P125" s="103" t="s">
        <v>117</v>
      </c>
      <c r="Q125" s="142" t="s">
        <v>144</v>
      </c>
      <c r="R125" s="245" t="s">
        <v>218</v>
      </c>
      <c r="S125" s="142" t="s">
        <v>1125</v>
      </c>
      <c r="T125" s="142" t="s">
        <v>133</v>
      </c>
      <c r="U125" s="142" t="s">
        <v>133</v>
      </c>
      <c r="V125" s="142" t="s">
        <v>133</v>
      </c>
      <c r="W125" s="142" t="s">
        <v>87</v>
      </c>
      <c r="X125" s="299" t="str">
        <f t="shared" si="12"/>
        <v>Improved Public Service</v>
      </c>
      <c r="Y125" s="103"/>
      <c r="Z125" s="103" t="s">
        <v>1126</v>
      </c>
      <c r="AA125" s="103" t="s">
        <v>1126</v>
      </c>
      <c r="AB125" s="103" t="s">
        <v>1126</v>
      </c>
      <c r="AC125" s="103" t="s">
        <v>1126</v>
      </c>
      <c r="AD125" s="300" t="str">
        <f t="shared" si="16"/>
        <v>Open Government Capabilities</v>
      </c>
      <c r="AE125" s="301" t="b">
        <f t="shared" si="17"/>
        <v>0</v>
      </c>
      <c r="AF125" s="103"/>
      <c r="AG125" s="103"/>
      <c r="AH125" s="103"/>
      <c r="AI125" s="103"/>
      <c r="AJ125" s="103"/>
      <c r="AK125" s="103"/>
      <c r="AL125" s="103"/>
      <c r="AM125" s="302" t="str">
        <f t="shared" si="15"/>
        <v>Open government capabilities</v>
      </c>
      <c r="AN125" s="103" t="s">
        <v>1126</v>
      </c>
      <c r="AO125" s="103"/>
      <c r="AP125" s="103"/>
      <c r="AQ125" s="317" t="s">
        <v>1854</v>
      </c>
    </row>
    <row r="126" spans="1:43" ht="30" customHeight="1" x14ac:dyDescent="0.25">
      <c r="A126" s="103">
        <v>125</v>
      </c>
      <c r="B126" s="103">
        <v>200063</v>
      </c>
      <c r="C126" s="314" t="s">
        <v>1857</v>
      </c>
      <c r="D126" s="315" t="s">
        <v>1858</v>
      </c>
      <c r="E126" s="298" t="s">
        <v>1859</v>
      </c>
      <c r="F126" s="307" t="s">
        <v>1860</v>
      </c>
      <c r="G126" s="142" t="s">
        <v>68</v>
      </c>
      <c r="H126" s="142" t="s">
        <v>229</v>
      </c>
      <c r="I126" s="142" t="s">
        <v>230</v>
      </c>
      <c r="J126" s="307" t="s">
        <v>1861</v>
      </c>
      <c r="K126" s="142" t="s">
        <v>137</v>
      </c>
      <c r="L126" s="142" t="s">
        <v>138</v>
      </c>
      <c r="M126" s="142" t="s">
        <v>232</v>
      </c>
      <c r="N126" s="142" t="s">
        <v>170</v>
      </c>
      <c r="O126" s="103">
        <v>2019</v>
      </c>
      <c r="P126" s="103" t="s">
        <v>117</v>
      </c>
      <c r="Q126" s="142" t="s">
        <v>84</v>
      </c>
      <c r="R126" s="245" t="s">
        <v>284</v>
      </c>
      <c r="S126" s="142" t="s">
        <v>1125</v>
      </c>
      <c r="T126" s="142" t="s">
        <v>133</v>
      </c>
      <c r="U126" s="142" t="s">
        <v>133</v>
      </c>
      <c r="V126" s="142" t="s">
        <v>133</v>
      </c>
      <c r="W126" s="142" t="s">
        <v>116</v>
      </c>
      <c r="X126" s="299" t="b">
        <f t="shared" si="12"/>
        <v>0</v>
      </c>
      <c r="Y126" s="103"/>
      <c r="Z126" s="103"/>
      <c r="AA126" s="103"/>
      <c r="AB126" s="103"/>
      <c r="AC126" s="103"/>
      <c r="AD126" s="300" t="str">
        <f t="shared" si="16"/>
        <v>Improved Administration Efficency</v>
      </c>
      <c r="AE126" s="301" t="str">
        <f t="shared" si="17"/>
        <v>Improved Administrative Efficiency</v>
      </c>
      <c r="AF126" s="103" t="s">
        <v>1126</v>
      </c>
      <c r="AG126" s="103" t="s">
        <v>1126</v>
      </c>
      <c r="AH126" s="103" t="s">
        <v>1126</v>
      </c>
      <c r="AI126" s="103" t="s">
        <v>1126</v>
      </c>
      <c r="AJ126" s="103" t="s">
        <v>1126</v>
      </c>
      <c r="AK126" s="103" t="s">
        <v>1126</v>
      </c>
      <c r="AL126" s="103" t="s">
        <v>1126</v>
      </c>
      <c r="AM126" s="302" t="str">
        <f t="shared" si="15"/>
        <v>Open government capabilities</v>
      </c>
      <c r="AN126" s="103" t="s">
        <v>1126</v>
      </c>
      <c r="AO126" s="103"/>
      <c r="AP126" s="103"/>
      <c r="AQ126" s="317" t="s">
        <v>1859</v>
      </c>
    </row>
    <row r="127" spans="1:43" ht="30" customHeight="1" x14ac:dyDescent="0.25">
      <c r="A127" s="103">
        <v>126</v>
      </c>
      <c r="B127" s="103">
        <v>200064</v>
      </c>
      <c r="C127" s="314" t="s">
        <v>1862</v>
      </c>
      <c r="D127" s="315" t="s">
        <v>1863</v>
      </c>
      <c r="E127" s="298" t="s">
        <v>1864</v>
      </c>
      <c r="F127" s="307" t="s">
        <v>1865</v>
      </c>
      <c r="G127" s="142" t="s">
        <v>68</v>
      </c>
      <c r="H127" s="142" t="s">
        <v>364</v>
      </c>
      <c r="I127" s="142" t="s">
        <v>365</v>
      </c>
      <c r="J127" s="307" t="s">
        <v>1866</v>
      </c>
      <c r="K127" s="103" t="s">
        <v>122</v>
      </c>
      <c r="L127" s="142" t="s">
        <v>288</v>
      </c>
      <c r="M127" s="142" t="s">
        <v>307</v>
      </c>
      <c r="N127" s="142" t="s">
        <v>170</v>
      </c>
      <c r="O127" s="103">
        <v>2020</v>
      </c>
      <c r="P127" s="103" t="s">
        <v>117</v>
      </c>
      <c r="Q127" s="142" t="s">
        <v>146</v>
      </c>
      <c r="R127" s="245" t="s">
        <v>1182</v>
      </c>
      <c r="S127" s="142" t="s">
        <v>1125</v>
      </c>
      <c r="T127" s="142" t="s">
        <v>133</v>
      </c>
      <c r="U127" s="142" t="s">
        <v>133</v>
      </c>
      <c r="V127" s="142" t="s">
        <v>133</v>
      </c>
      <c r="W127" s="142" t="s">
        <v>87</v>
      </c>
      <c r="X127" s="299" t="str">
        <f t="shared" si="12"/>
        <v>Improved Public Service</v>
      </c>
      <c r="Y127" s="103"/>
      <c r="Z127" s="103" t="s">
        <v>1126</v>
      </c>
      <c r="AA127" s="103" t="s">
        <v>1126</v>
      </c>
      <c r="AB127" s="103" t="s">
        <v>1126</v>
      </c>
      <c r="AC127" s="103"/>
      <c r="AD127" s="300" t="str">
        <f t="shared" si="16"/>
        <v>Open Government Capabilities</v>
      </c>
      <c r="AE127" s="301" t="b">
        <f t="shared" si="17"/>
        <v>0</v>
      </c>
      <c r="AF127" s="103"/>
      <c r="AG127" s="103"/>
      <c r="AH127" s="103"/>
      <c r="AI127" s="103"/>
      <c r="AJ127" s="103"/>
      <c r="AK127" s="103"/>
      <c r="AL127" s="103"/>
      <c r="AM127" s="302" t="str">
        <f t="shared" si="15"/>
        <v>Open government capabilities</v>
      </c>
      <c r="AN127" s="103" t="s">
        <v>1126</v>
      </c>
      <c r="AO127" s="103"/>
      <c r="AP127" s="103"/>
      <c r="AQ127" s="317" t="s">
        <v>1864</v>
      </c>
    </row>
    <row r="128" spans="1:43" ht="30" customHeight="1" x14ac:dyDescent="0.25">
      <c r="A128" s="103">
        <v>127</v>
      </c>
      <c r="B128" s="103">
        <v>200065</v>
      </c>
      <c r="C128" s="314" t="s">
        <v>1867</v>
      </c>
      <c r="D128" s="315" t="s">
        <v>1868</v>
      </c>
      <c r="E128" s="298" t="s">
        <v>1869</v>
      </c>
      <c r="F128" s="307" t="s">
        <v>1870</v>
      </c>
      <c r="G128" s="142" t="s">
        <v>68</v>
      </c>
      <c r="H128" s="142" t="s">
        <v>69</v>
      </c>
      <c r="I128" s="142" t="s">
        <v>70</v>
      </c>
      <c r="J128" s="307" t="s">
        <v>1871</v>
      </c>
      <c r="K128" s="142" t="s">
        <v>72</v>
      </c>
      <c r="L128" s="142" t="s">
        <v>162</v>
      </c>
      <c r="M128" s="142" t="s">
        <v>311</v>
      </c>
      <c r="N128" s="142" t="s">
        <v>170</v>
      </c>
      <c r="O128" s="103">
        <v>2020</v>
      </c>
      <c r="P128" s="103" t="s">
        <v>117</v>
      </c>
      <c r="Q128" s="142" t="s">
        <v>84</v>
      </c>
      <c r="R128" s="245" t="s">
        <v>284</v>
      </c>
      <c r="S128" s="142" t="s">
        <v>1125</v>
      </c>
      <c r="T128" s="142" t="s">
        <v>133</v>
      </c>
      <c r="U128" s="142" t="s">
        <v>133</v>
      </c>
      <c r="V128" s="142" t="s">
        <v>133</v>
      </c>
      <c r="W128" s="142" t="s">
        <v>87</v>
      </c>
      <c r="X128" s="299" t="str">
        <f t="shared" si="12"/>
        <v>Improved Public Service</v>
      </c>
      <c r="Y128" s="103"/>
      <c r="Z128" s="103" t="s">
        <v>1126</v>
      </c>
      <c r="AA128" s="103" t="s">
        <v>1126</v>
      </c>
      <c r="AB128" s="103" t="s">
        <v>1126</v>
      </c>
      <c r="AC128" s="103" t="s">
        <v>1126</v>
      </c>
      <c r="AD128" s="300" t="str">
        <f t="shared" si="16"/>
        <v>Open Government Capabilities</v>
      </c>
      <c r="AE128" s="301" t="b">
        <f t="shared" si="17"/>
        <v>0</v>
      </c>
      <c r="AF128" s="103"/>
      <c r="AG128" s="103"/>
      <c r="AH128" s="103"/>
      <c r="AI128" s="103"/>
      <c r="AJ128" s="103"/>
      <c r="AK128" s="103"/>
      <c r="AL128" s="103"/>
      <c r="AM128" s="302" t="str">
        <f t="shared" si="15"/>
        <v>Open government capabilities</v>
      </c>
      <c r="AN128" s="103" t="s">
        <v>1126</v>
      </c>
      <c r="AO128" s="103"/>
      <c r="AP128" s="103"/>
      <c r="AQ128" s="317" t="s">
        <v>1869</v>
      </c>
    </row>
    <row r="129" spans="1:43" ht="30" customHeight="1" x14ac:dyDescent="0.25">
      <c r="A129" s="103">
        <v>128</v>
      </c>
      <c r="B129" s="103">
        <v>200066</v>
      </c>
      <c r="C129" s="314" t="s">
        <v>1872</v>
      </c>
      <c r="D129" s="315" t="s">
        <v>1873</v>
      </c>
      <c r="E129" s="298" t="s">
        <v>1874</v>
      </c>
      <c r="F129" s="307" t="s">
        <v>1875</v>
      </c>
      <c r="G129" s="142" t="s">
        <v>68</v>
      </c>
      <c r="H129" s="142" t="s">
        <v>235</v>
      </c>
      <c r="I129" s="142" t="s">
        <v>236</v>
      </c>
      <c r="J129" s="307" t="s">
        <v>1876</v>
      </c>
      <c r="K129" s="142" t="s">
        <v>72</v>
      </c>
      <c r="L129" s="142" t="s">
        <v>138</v>
      </c>
      <c r="M129" s="142" t="s">
        <v>459</v>
      </c>
      <c r="N129" s="142" t="s">
        <v>170</v>
      </c>
      <c r="O129" s="103">
        <v>2019</v>
      </c>
      <c r="P129" s="103" t="s">
        <v>117</v>
      </c>
      <c r="Q129" s="142" t="s">
        <v>84</v>
      </c>
      <c r="R129" s="245" t="s">
        <v>1165</v>
      </c>
      <c r="S129" s="142" t="s">
        <v>1125</v>
      </c>
      <c r="T129" s="142" t="s">
        <v>133</v>
      </c>
      <c r="U129" s="142" t="s">
        <v>133</v>
      </c>
      <c r="V129" s="142" t="s">
        <v>133</v>
      </c>
      <c r="W129" s="142" t="s">
        <v>111</v>
      </c>
      <c r="X129" s="299" t="b">
        <f t="shared" si="12"/>
        <v>0</v>
      </c>
      <c r="Y129" s="103"/>
      <c r="Z129" s="103"/>
      <c r="AA129" s="103"/>
      <c r="AB129" s="103"/>
      <c r="AC129" s="103"/>
      <c r="AD129" s="300" t="str">
        <f t="shared" si="16"/>
        <v>Improved Administration Efficency</v>
      </c>
      <c r="AE129" s="301" t="str">
        <f t="shared" si="17"/>
        <v>Improved Administrative Efficiency</v>
      </c>
      <c r="AF129" s="103"/>
      <c r="AG129" s="103"/>
      <c r="AH129" s="103" t="s">
        <v>1126</v>
      </c>
      <c r="AI129" s="103" t="s">
        <v>1126</v>
      </c>
      <c r="AJ129" s="103"/>
      <c r="AK129" s="103"/>
      <c r="AL129" s="103"/>
      <c r="AM129" s="302" t="str">
        <f t="shared" si="15"/>
        <v>Open government capabilities</v>
      </c>
      <c r="AN129" s="103" t="s">
        <v>1126</v>
      </c>
      <c r="AO129" s="103"/>
      <c r="AP129" s="103"/>
      <c r="AQ129" s="317" t="s">
        <v>1874</v>
      </c>
    </row>
    <row r="130" spans="1:43" ht="30" customHeight="1" x14ac:dyDescent="0.25">
      <c r="A130" s="103">
        <v>129</v>
      </c>
      <c r="B130" s="103">
        <v>200067</v>
      </c>
      <c r="C130" s="314" t="s">
        <v>1877</v>
      </c>
      <c r="D130" s="246" t="s">
        <v>1878</v>
      </c>
      <c r="E130" s="303" t="s">
        <v>1879</v>
      </c>
      <c r="F130" s="241" t="s">
        <v>1880</v>
      </c>
      <c r="G130" s="247" t="s">
        <v>68</v>
      </c>
      <c r="H130" s="247" t="s">
        <v>256</v>
      </c>
      <c r="I130" s="247" t="s">
        <v>344</v>
      </c>
      <c r="J130" s="241" t="s">
        <v>1881</v>
      </c>
      <c r="K130" s="247" t="s">
        <v>496</v>
      </c>
      <c r="L130" s="247" t="s">
        <v>138</v>
      </c>
      <c r="M130" s="247" t="s">
        <v>459</v>
      </c>
      <c r="N130" s="247" t="s">
        <v>312</v>
      </c>
      <c r="O130" s="118">
        <v>2021</v>
      </c>
      <c r="P130" s="103"/>
      <c r="Q130" s="247" t="s">
        <v>146</v>
      </c>
      <c r="R130" s="250" t="s">
        <v>1196</v>
      </c>
      <c r="S130" s="247" t="s">
        <v>1125</v>
      </c>
      <c r="T130" s="247" t="s">
        <v>133</v>
      </c>
      <c r="U130" s="247" t="s">
        <v>133</v>
      </c>
      <c r="V130" s="247" t="s">
        <v>133</v>
      </c>
      <c r="W130" s="247" t="s">
        <v>116</v>
      </c>
      <c r="X130" s="299" t="str">
        <f t="shared" ref="X130:X161" si="18">IF(Y130="x",$X$1,IF(Z130="x",$X$1,IF(AA130="x",$X$1,IF(AB130="x",$X$1,IF(AC130="x",$X$1)))))</f>
        <v>Improved Public Service</v>
      </c>
      <c r="Y130" s="103"/>
      <c r="Z130" s="103" t="s">
        <v>1126</v>
      </c>
      <c r="AA130" s="103" t="s">
        <v>1126</v>
      </c>
      <c r="AB130" s="103" t="s">
        <v>1126</v>
      </c>
      <c r="AC130" s="103" t="s">
        <v>1126</v>
      </c>
      <c r="AD130" s="300" t="str">
        <f t="shared" si="16"/>
        <v>Open Government Capabilities</v>
      </c>
      <c r="AE130" s="301" t="b">
        <f t="shared" si="17"/>
        <v>0</v>
      </c>
      <c r="AF130" s="103"/>
      <c r="AG130" s="103"/>
      <c r="AH130" s="103"/>
      <c r="AI130" s="103"/>
      <c r="AJ130" s="103"/>
      <c r="AK130" s="103"/>
      <c r="AL130" s="103"/>
      <c r="AM130" s="302" t="str">
        <f t="shared" ref="AM130:AM161" si="19">IF(AN130="x",$AM$1,IF(AO130="x",$AM$1,IF(AP130="x",$AM$1)))</f>
        <v>Open government capabilities</v>
      </c>
      <c r="AN130" s="103" t="s">
        <v>1126</v>
      </c>
      <c r="AO130" s="103"/>
      <c r="AP130" s="103"/>
      <c r="AQ130" s="303" t="s">
        <v>1882</v>
      </c>
    </row>
    <row r="131" spans="1:43" ht="30" customHeight="1" x14ac:dyDescent="0.25">
      <c r="A131" s="103">
        <v>130</v>
      </c>
      <c r="B131" s="103">
        <v>200069</v>
      </c>
      <c r="C131" s="314" t="s">
        <v>1883</v>
      </c>
      <c r="D131" s="246" t="s">
        <v>1884</v>
      </c>
      <c r="E131" s="303" t="s">
        <v>1885</v>
      </c>
      <c r="F131" s="318" t="s">
        <v>1886</v>
      </c>
      <c r="G131" s="247" t="s">
        <v>68</v>
      </c>
      <c r="H131" s="247" t="s">
        <v>256</v>
      </c>
      <c r="I131" s="247" t="s">
        <v>344</v>
      </c>
      <c r="J131" s="241" t="s">
        <v>1887</v>
      </c>
      <c r="K131" s="247" t="s">
        <v>72</v>
      </c>
      <c r="L131" s="247" t="s">
        <v>288</v>
      </c>
      <c r="M131" s="247" t="s">
        <v>107</v>
      </c>
      <c r="N131" s="247" t="s">
        <v>170</v>
      </c>
      <c r="O131" s="118">
        <v>2021</v>
      </c>
      <c r="P131" s="103"/>
      <c r="Q131" s="247" t="s">
        <v>146</v>
      </c>
      <c r="R131" s="250" t="s">
        <v>1182</v>
      </c>
      <c r="S131" s="247" t="s">
        <v>1125</v>
      </c>
      <c r="T131" s="247" t="s">
        <v>133</v>
      </c>
      <c r="U131" s="247" t="s">
        <v>133</v>
      </c>
      <c r="V131" s="247" t="s">
        <v>133</v>
      </c>
      <c r="W131" s="247" t="s">
        <v>87</v>
      </c>
      <c r="X131" s="299" t="str">
        <f t="shared" si="18"/>
        <v>Improved Public Service</v>
      </c>
      <c r="Y131" s="103"/>
      <c r="Z131" s="103" t="s">
        <v>1126</v>
      </c>
      <c r="AA131" s="103" t="s">
        <v>1126</v>
      </c>
      <c r="AB131" s="103" t="s">
        <v>1126</v>
      </c>
      <c r="AC131" s="103"/>
      <c r="AD131" s="300" t="str">
        <f t="shared" si="16"/>
        <v>Open Government Capabilities</v>
      </c>
      <c r="AE131" s="301" t="b">
        <f t="shared" si="17"/>
        <v>0</v>
      </c>
      <c r="AF131" s="103"/>
      <c r="AG131" s="103"/>
      <c r="AH131" s="103"/>
      <c r="AI131" s="103"/>
      <c r="AJ131" s="103"/>
      <c r="AK131" s="103"/>
      <c r="AL131" s="103"/>
      <c r="AM131" s="302" t="str">
        <f t="shared" si="19"/>
        <v>Open government capabilities</v>
      </c>
      <c r="AN131" s="103" t="s">
        <v>1126</v>
      </c>
      <c r="AO131" s="103"/>
      <c r="AP131" s="103"/>
      <c r="AQ131" s="303" t="s">
        <v>1882</v>
      </c>
    </row>
    <row r="132" spans="1:43" ht="30" customHeight="1" x14ac:dyDescent="0.25">
      <c r="A132" s="103">
        <v>131</v>
      </c>
      <c r="B132" s="103">
        <v>200070</v>
      </c>
      <c r="C132" s="314" t="s">
        <v>1888</v>
      </c>
      <c r="D132" s="246" t="s">
        <v>1889</v>
      </c>
      <c r="E132" s="303" t="s">
        <v>1890</v>
      </c>
      <c r="F132" s="318" t="s">
        <v>1891</v>
      </c>
      <c r="G132" s="247" t="s">
        <v>68</v>
      </c>
      <c r="H132" s="247" t="s">
        <v>256</v>
      </c>
      <c r="I132" s="247" t="s">
        <v>344</v>
      </c>
      <c r="J132" s="241" t="s">
        <v>1881</v>
      </c>
      <c r="K132" s="247" t="s">
        <v>496</v>
      </c>
      <c r="L132" s="247" t="s">
        <v>162</v>
      </c>
      <c r="M132" s="247" t="s">
        <v>198</v>
      </c>
      <c r="N132" s="247" t="s">
        <v>170</v>
      </c>
      <c r="O132" s="118">
        <v>2020</v>
      </c>
      <c r="P132" s="103"/>
      <c r="Q132" s="247" t="s">
        <v>84</v>
      </c>
      <c r="R132" s="250" t="s">
        <v>284</v>
      </c>
      <c r="S132" s="247" t="s">
        <v>1125</v>
      </c>
      <c r="T132" s="247" t="s">
        <v>133</v>
      </c>
      <c r="U132" s="247" t="s">
        <v>133</v>
      </c>
      <c r="V132" s="247" t="s">
        <v>133</v>
      </c>
      <c r="W132" s="247" t="s">
        <v>87</v>
      </c>
      <c r="X132" s="299" t="str">
        <f t="shared" si="18"/>
        <v>Improved Public Service</v>
      </c>
      <c r="Y132" s="103"/>
      <c r="Z132" s="103" t="s">
        <v>1126</v>
      </c>
      <c r="AA132" s="103" t="s">
        <v>1126</v>
      </c>
      <c r="AB132" s="103" t="s">
        <v>1126</v>
      </c>
      <c r="AC132" s="103" t="s">
        <v>1126</v>
      </c>
      <c r="AD132" s="300" t="str">
        <f t="shared" si="16"/>
        <v>Open Government Capabilities</v>
      </c>
      <c r="AE132" s="301" t="b">
        <f t="shared" si="17"/>
        <v>0</v>
      </c>
      <c r="AF132" s="103"/>
      <c r="AG132" s="103"/>
      <c r="AH132" s="103"/>
      <c r="AI132" s="103"/>
      <c r="AJ132" s="103"/>
      <c r="AK132" s="103"/>
      <c r="AL132" s="103"/>
      <c r="AM132" s="302" t="str">
        <f t="shared" si="19"/>
        <v>Open government capabilities</v>
      </c>
      <c r="AN132" s="103" t="s">
        <v>1126</v>
      </c>
      <c r="AO132" s="103"/>
      <c r="AP132" s="103"/>
      <c r="AQ132" s="303" t="s">
        <v>1882</v>
      </c>
    </row>
    <row r="133" spans="1:43" ht="30" customHeight="1" x14ac:dyDescent="0.25">
      <c r="A133" s="103">
        <v>132</v>
      </c>
      <c r="B133" s="103">
        <v>200071</v>
      </c>
      <c r="C133" s="314" t="s">
        <v>1892</v>
      </c>
      <c r="D133" s="246" t="s">
        <v>1893</v>
      </c>
      <c r="E133" s="303" t="s">
        <v>1894</v>
      </c>
      <c r="F133" s="241" t="s">
        <v>1895</v>
      </c>
      <c r="G133" s="247" t="s">
        <v>68</v>
      </c>
      <c r="H133" s="247" t="s">
        <v>256</v>
      </c>
      <c r="I133" s="247" t="s">
        <v>344</v>
      </c>
      <c r="J133" s="241" t="s">
        <v>1881</v>
      </c>
      <c r="K133" s="247" t="s">
        <v>496</v>
      </c>
      <c r="L133" s="247" t="s">
        <v>94</v>
      </c>
      <c r="M133" s="247" t="s">
        <v>107</v>
      </c>
      <c r="N133" s="247" t="s">
        <v>170</v>
      </c>
      <c r="O133" s="118">
        <v>2021</v>
      </c>
      <c r="P133" s="103"/>
      <c r="Q133" s="247" t="s">
        <v>84</v>
      </c>
      <c r="R133" s="250" t="s">
        <v>159</v>
      </c>
      <c r="S133" s="247" t="s">
        <v>1125</v>
      </c>
      <c r="T133" s="247" t="s">
        <v>133</v>
      </c>
      <c r="U133" s="247" t="s">
        <v>133</v>
      </c>
      <c r="V133" s="247" t="s">
        <v>133</v>
      </c>
      <c r="W133" s="247" t="s">
        <v>87</v>
      </c>
      <c r="X133" s="299" t="str">
        <f t="shared" si="18"/>
        <v>Improved Public Service</v>
      </c>
      <c r="Y133" s="103"/>
      <c r="Z133" s="103" t="s">
        <v>1126</v>
      </c>
      <c r="AA133" s="103" t="s">
        <v>1126</v>
      </c>
      <c r="AB133" s="103" t="s">
        <v>1126</v>
      </c>
      <c r="AC133" s="103"/>
      <c r="AD133" s="300" t="str">
        <f t="shared" si="16"/>
        <v>Open Government Capabilities</v>
      </c>
      <c r="AE133" s="301" t="b">
        <f t="shared" si="17"/>
        <v>0</v>
      </c>
      <c r="AF133" s="103"/>
      <c r="AG133" s="103"/>
      <c r="AH133" s="103"/>
      <c r="AI133" s="103"/>
      <c r="AJ133" s="103"/>
      <c r="AK133" s="103"/>
      <c r="AL133" s="103"/>
      <c r="AM133" s="302" t="str">
        <f t="shared" si="19"/>
        <v>Open government capabilities</v>
      </c>
      <c r="AN133" s="103" t="s">
        <v>1126</v>
      </c>
      <c r="AO133" s="103"/>
      <c r="AP133" s="103"/>
      <c r="AQ133" s="303" t="s">
        <v>1882</v>
      </c>
    </row>
    <row r="134" spans="1:43" ht="30" customHeight="1" x14ac:dyDescent="0.25">
      <c r="A134" s="103">
        <v>133</v>
      </c>
      <c r="B134" s="103">
        <v>200072</v>
      </c>
      <c r="C134" s="247" t="s">
        <v>1896</v>
      </c>
      <c r="D134" s="246" t="s">
        <v>1897</v>
      </c>
      <c r="E134" s="303" t="s">
        <v>1898</v>
      </c>
      <c r="F134" s="318" t="s">
        <v>1899</v>
      </c>
      <c r="G134" s="247" t="s">
        <v>118</v>
      </c>
      <c r="H134" s="247" t="s">
        <v>256</v>
      </c>
      <c r="I134" s="247" t="s">
        <v>344</v>
      </c>
      <c r="J134" s="241" t="s">
        <v>1900</v>
      </c>
      <c r="K134" s="247" t="s">
        <v>137</v>
      </c>
      <c r="L134" s="247" t="s">
        <v>138</v>
      </c>
      <c r="M134" s="247" t="s">
        <v>232</v>
      </c>
      <c r="N134" s="247" t="s">
        <v>170</v>
      </c>
      <c r="O134" s="118">
        <v>2021</v>
      </c>
      <c r="P134" s="103"/>
      <c r="Q134" s="247" t="s">
        <v>84</v>
      </c>
      <c r="R134" s="247" t="s">
        <v>1171</v>
      </c>
      <c r="S134" s="247" t="s">
        <v>1125</v>
      </c>
      <c r="T134" s="247" t="s">
        <v>133</v>
      </c>
      <c r="U134" s="247" t="s">
        <v>172</v>
      </c>
      <c r="V134" s="247" t="s">
        <v>133</v>
      </c>
      <c r="W134" s="247" t="s">
        <v>116</v>
      </c>
      <c r="X134" s="299" t="str">
        <f t="shared" si="18"/>
        <v>Improved Public Service</v>
      </c>
      <c r="Y134" s="247"/>
      <c r="Z134" s="247" t="s">
        <v>1126</v>
      </c>
      <c r="AA134" s="247"/>
      <c r="AB134" s="247" t="s">
        <v>1126</v>
      </c>
      <c r="AC134" s="247"/>
      <c r="AD134" s="300" t="str">
        <f t="shared" si="16"/>
        <v>Open Government Capabilities</v>
      </c>
      <c r="AE134" s="301" t="b">
        <f t="shared" si="17"/>
        <v>0</v>
      </c>
      <c r="AF134" s="247"/>
      <c r="AG134" s="247"/>
      <c r="AH134" s="247"/>
      <c r="AI134" s="247"/>
      <c r="AJ134" s="247"/>
      <c r="AK134" s="247"/>
      <c r="AL134" s="247"/>
      <c r="AM134" s="302" t="str">
        <f t="shared" si="19"/>
        <v>Open government capabilities</v>
      </c>
      <c r="AN134" s="247" t="s">
        <v>1126</v>
      </c>
      <c r="AO134" s="247"/>
      <c r="AP134" s="247"/>
      <c r="AQ134" s="303" t="s">
        <v>1898</v>
      </c>
    </row>
    <row r="135" spans="1:43" ht="30" customHeight="1" x14ac:dyDescent="0.25">
      <c r="A135" s="103">
        <v>134</v>
      </c>
      <c r="B135" s="103">
        <v>200073</v>
      </c>
      <c r="C135" s="247" t="s">
        <v>1901</v>
      </c>
      <c r="D135" s="246" t="s">
        <v>1902</v>
      </c>
      <c r="E135" s="303" t="s">
        <v>1903</v>
      </c>
      <c r="F135" s="241" t="s">
        <v>1904</v>
      </c>
      <c r="G135" s="247" t="s">
        <v>68</v>
      </c>
      <c r="H135" s="247" t="s">
        <v>119</v>
      </c>
      <c r="I135" s="247" t="s">
        <v>120</v>
      </c>
      <c r="J135" s="241" t="s">
        <v>1905</v>
      </c>
      <c r="K135" s="247" t="s">
        <v>122</v>
      </c>
      <c r="L135" s="247" t="s">
        <v>138</v>
      </c>
      <c r="M135" s="247" t="s">
        <v>380</v>
      </c>
      <c r="N135" s="247" t="s">
        <v>170</v>
      </c>
      <c r="O135" s="118">
        <v>2021</v>
      </c>
      <c r="P135" s="103"/>
      <c r="Q135" s="247" t="s">
        <v>84</v>
      </c>
      <c r="R135" s="247" t="s">
        <v>1271</v>
      </c>
      <c r="S135" s="247" t="s">
        <v>1125</v>
      </c>
      <c r="T135" s="247" t="s">
        <v>133</v>
      </c>
      <c r="U135" s="247" t="s">
        <v>133</v>
      </c>
      <c r="V135" s="247" t="s">
        <v>133</v>
      </c>
      <c r="W135" s="247" t="s">
        <v>116</v>
      </c>
      <c r="X135" s="299" t="str">
        <f t="shared" si="18"/>
        <v>Improved Public Service</v>
      </c>
      <c r="Y135" s="247"/>
      <c r="Z135" s="247"/>
      <c r="AA135" s="247"/>
      <c r="AB135" s="247" t="s">
        <v>1126</v>
      </c>
      <c r="AC135" s="247"/>
      <c r="AD135" s="300" t="str">
        <f t="shared" si="16"/>
        <v>Open Government Capabilities</v>
      </c>
      <c r="AE135" s="301" t="b">
        <f t="shared" si="17"/>
        <v>0</v>
      </c>
      <c r="AF135" s="247"/>
      <c r="AG135" s="247"/>
      <c r="AH135" s="247"/>
      <c r="AI135" s="247"/>
      <c r="AJ135" s="247"/>
      <c r="AK135" s="247"/>
      <c r="AL135" s="247"/>
      <c r="AM135" s="302" t="str">
        <f t="shared" si="19"/>
        <v>Open government capabilities</v>
      </c>
      <c r="AN135" s="247" t="s">
        <v>1126</v>
      </c>
      <c r="AO135" s="247"/>
      <c r="AP135" s="247"/>
      <c r="AQ135" s="303" t="s">
        <v>1903</v>
      </c>
    </row>
    <row r="136" spans="1:43" ht="30" customHeight="1" x14ac:dyDescent="0.25">
      <c r="A136" s="103">
        <v>135</v>
      </c>
      <c r="B136" s="103">
        <v>200074</v>
      </c>
      <c r="C136" s="247" t="s">
        <v>1906</v>
      </c>
      <c r="D136" s="246" t="s">
        <v>1907</v>
      </c>
      <c r="E136" s="303" t="s">
        <v>1908</v>
      </c>
      <c r="F136" s="241" t="s">
        <v>1909</v>
      </c>
      <c r="G136" s="247" t="s">
        <v>68</v>
      </c>
      <c r="H136" s="247" t="s">
        <v>126</v>
      </c>
      <c r="I136" s="247" t="s">
        <v>127</v>
      </c>
      <c r="J136" s="241" t="s">
        <v>760</v>
      </c>
      <c r="K136" s="247" t="s">
        <v>137</v>
      </c>
      <c r="L136" s="247" t="s">
        <v>94</v>
      </c>
      <c r="M136" s="247" t="s">
        <v>305</v>
      </c>
      <c r="N136" s="247" t="s">
        <v>170</v>
      </c>
      <c r="O136" s="118">
        <v>2020</v>
      </c>
      <c r="P136" s="103"/>
      <c r="Q136" s="247" t="s">
        <v>109</v>
      </c>
      <c r="R136" s="247" t="s">
        <v>284</v>
      </c>
      <c r="S136" s="247" t="s">
        <v>1125</v>
      </c>
      <c r="T136" s="247" t="s">
        <v>172</v>
      </c>
      <c r="U136" s="247" t="s">
        <v>133</v>
      </c>
      <c r="V136" s="247" t="s">
        <v>133</v>
      </c>
      <c r="W136" s="247" t="s">
        <v>87</v>
      </c>
      <c r="X136" s="299" t="str">
        <f t="shared" si="18"/>
        <v>Improved Public Service</v>
      </c>
      <c r="Y136" s="247"/>
      <c r="Z136" s="247"/>
      <c r="AA136" s="247" t="s">
        <v>1126</v>
      </c>
      <c r="AB136" s="247"/>
      <c r="AC136" s="247"/>
      <c r="AD136" s="300" t="str">
        <f t="shared" si="16"/>
        <v>Open Government Capabilities</v>
      </c>
      <c r="AE136" s="301" t="b">
        <f t="shared" si="17"/>
        <v>0</v>
      </c>
      <c r="AF136" s="247"/>
      <c r="AG136" s="247"/>
      <c r="AH136" s="247"/>
      <c r="AI136" s="247"/>
      <c r="AJ136" s="247"/>
      <c r="AK136" s="247"/>
      <c r="AL136" s="247"/>
      <c r="AM136" s="302" t="str">
        <f t="shared" si="19"/>
        <v>Open government capabilities</v>
      </c>
      <c r="AN136" s="247" t="s">
        <v>1126</v>
      </c>
      <c r="AO136" s="247"/>
      <c r="AP136" s="247"/>
      <c r="AQ136" s="303" t="s">
        <v>1908</v>
      </c>
    </row>
    <row r="137" spans="1:43" ht="30" customHeight="1" x14ac:dyDescent="0.25">
      <c r="A137" s="103">
        <v>136</v>
      </c>
      <c r="B137" s="103">
        <v>200075</v>
      </c>
      <c r="C137" s="247" t="s">
        <v>1910</v>
      </c>
      <c r="D137" s="246" t="s">
        <v>1911</v>
      </c>
      <c r="E137" s="303" t="s">
        <v>1908</v>
      </c>
      <c r="F137" s="241" t="s">
        <v>1912</v>
      </c>
      <c r="G137" s="247" t="s">
        <v>147</v>
      </c>
      <c r="H137" s="247" t="s">
        <v>126</v>
      </c>
      <c r="I137" s="247" t="s">
        <v>127</v>
      </c>
      <c r="J137" s="241" t="s">
        <v>760</v>
      </c>
      <c r="K137" s="247" t="s">
        <v>137</v>
      </c>
      <c r="L137" s="247" t="s">
        <v>288</v>
      </c>
      <c r="M137" s="247" t="s">
        <v>307</v>
      </c>
      <c r="N137" s="247" t="s">
        <v>170</v>
      </c>
      <c r="O137" s="118">
        <v>2020</v>
      </c>
      <c r="P137" s="103"/>
      <c r="Q137" s="247" t="s">
        <v>84</v>
      </c>
      <c r="R137" s="247" t="s">
        <v>1202</v>
      </c>
      <c r="S137" s="247" t="s">
        <v>1125</v>
      </c>
      <c r="T137" s="247" t="s">
        <v>133</v>
      </c>
      <c r="U137" s="247" t="s">
        <v>133</v>
      </c>
      <c r="V137" s="247" t="s">
        <v>133</v>
      </c>
      <c r="W137" s="247" t="s">
        <v>87</v>
      </c>
      <c r="X137" s="299" t="str">
        <f t="shared" si="18"/>
        <v>Improved Public Service</v>
      </c>
      <c r="Y137" s="247" t="s">
        <v>1126</v>
      </c>
      <c r="Z137" s="247"/>
      <c r="AA137" s="247"/>
      <c r="AB137" s="247"/>
      <c r="AC137" s="247"/>
      <c r="AD137" s="300" t="b">
        <f t="shared" si="16"/>
        <v>0</v>
      </c>
      <c r="AE137" s="301" t="b">
        <f t="shared" si="17"/>
        <v>0</v>
      </c>
      <c r="AF137" s="247"/>
      <c r="AG137" s="247"/>
      <c r="AH137" s="247"/>
      <c r="AI137" s="247"/>
      <c r="AJ137" s="247"/>
      <c r="AK137" s="247"/>
      <c r="AL137" s="247"/>
      <c r="AM137" s="302" t="b">
        <f t="shared" si="19"/>
        <v>0</v>
      </c>
      <c r="AN137" s="311"/>
      <c r="AO137" s="247"/>
      <c r="AP137" s="247"/>
      <c r="AQ137" s="303" t="s">
        <v>1908</v>
      </c>
    </row>
    <row r="138" spans="1:43" ht="30" customHeight="1" x14ac:dyDescent="0.25">
      <c r="A138" s="103">
        <v>137</v>
      </c>
      <c r="B138" s="103">
        <v>200076</v>
      </c>
      <c r="C138" s="247" t="s">
        <v>1913</v>
      </c>
      <c r="D138" s="246" t="s">
        <v>1914</v>
      </c>
      <c r="E138" s="303" t="s">
        <v>1915</v>
      </c>
      <c r="F138" s="241" t="s">
        <v>1916</v>
      </c>
      <c r="G138" s="247" t="s">
        <v>118</v>
      </c>
      <c r="H138" s="247" t="s">
        <v>1546</v>
      </c>
      <c r="I138" s="247" t="s">
        <v>1547</v>
      </c>
      <c r="J138" s="241" t="s">
        <v>1917</v>
      </c>
      <c r="K138" s="247" t="s">
        <v>122</v>
      </c>
      <c r="L138" s="247" t="s">
        <v>94</v>
      </c>
      <c r="M138" s="247" t="s">
        <v>107</v>
      </c>
      <c r="N138" s="247" t="s">
        <v>170</v>
      </c>
      <c r="O138" s="118">
        <v>2021</v>
      </c>
      <c r="P138" s="103"/>
      <c r="Q138" s="247" t="s">
        <v>84</v>
      </c>
      <c r="R138" s="247" t="s">
        <v>159</v>
      </c>
      <c r="S138" s="247" t="s">
        <v>1125</v>
      </c>
      <c r="T138" s="247" t="s">
        <v>133</v>
      </c>
      <c r="U138" s="247" t="s">
        <v>172</v>
      </c>
      <c r="V138" s="247" t="s">
        <v>133</v>
      </c>
      <c r="W138" s="247" t="s">
        <v>87</v>
      </c>
      <c r="X138" s="299" t="str">
        <f t="shared" si="18"/>
        <v>Improved Public Service</v>
      </c>
      <c r="Y138" s="247"/>
      <c r="Z138" s="247"/>
      <c r="AA138" s="247" t="s">
        <v>1126</v>
      </c>
      <c r="AB138" s="247"/>
      <c r="AC138" s="247"/>
      <c r="AD138" s="300" t="str">
        <f t="shared" si="16"/>
        <v>Open Government Capabilities</v>
      </c>
      <c r="AE138" s="301" t="b">
        <f t="shared" si="17"/>
        <v>0</v>
      </c>
      <c r="AF138" s="247"/>
      <c r="AG138" s="247"/>
      <c r="AH138" s="247"/>
      <c r="AI138" s="247"/>
      <c r="AJ138" s="247"/>
      <c r="AK138" s="247"/>
      <c r="AL138" s="247"/>
      <c r="AM138" s="302" t="str">
        <f t="shared" si="19"/>
        <v>Open government capabilities</v>
      </c>
      <c r="AN138" s="247" t="s">
        <v>1126</v>
      </c>
      <c r="AO138" s="247"/>
      <c r="AP138" s="247"/>
      <c r="AQ138" s="303" t="s">
        <v>1915</v>
      </c>
    </row>
    <row r="139" spans="1:43" ht="30" customHeight="1" x14ac:dyDescent="0.25">
      <c r="A139" s="103">
        <v>138</v>
      </c>
      <c r="B139" s="103">
        <v>200077</v>
      </c>
      <c r="C139" s="247" t="s">
        <v>1918</v>
      </c>
      <c r="D139" s="246" t="s">
        <v>1919</v>
      </c>
      <c r="E139" s="303" t="s">
        <v>1920</v>
      </c>
      <c r="F139" s="241" t="s">
        <v>1921</v>
      </c>
      <c r="G139" s="247" t="s">
        <v>68</v>
      </c>
      <c r="H139" s="247" t="s">
        <v>235</v>
      </c>
      <c r="I139" s="247" t="s">
        <v>236</v>
      </c>
      <c r="J139" s="241" t="s">
        <v>1922</v>
      </c>
      <c r="K139" s="247" t="s">
        <v>129</v>
      </c>
      <c r="L139" s="247" t="s">
        <v>138</v>
      </c>
      <c r="M139" s="247" t="s">
        <v>232</v>
      </c>
      <c r="N139" s="247" t="s">
        <v>170</v>
      </c>
      <c r="O139" s="118">
        <v>2021</v>
      </c>
      <c r="P139" s="103"/>
      <c r="Q139" s="247" t="s">
        <v>84</v>
      </c>
      <c r="R139" s="247" t="s">
        <v>284</v>
      </c>
      <c r="S139" s="247" t="s">
        <v>1125</v>
      </c>
      <c r="T139" s="247" t="s">
        <v>133</v>
      </c>
      <c r="U139" s="247" t="s">
        <v>133</v>
      </c>
      <c r="V139" s="247" t="s">
        <v>133</v>
      </c>
      <c r="W139" s="247" t="s">
        <v>87</v>
      </c>
      <c r="X139" s="299" t="str">
        <f t="shared" si="18"/>
        <v>Improved Public Service</v>
      </c>
      <c r="Y139" s="247"/>
      <c r="Z139" s="247"/>
      <c r="AA139" s="247"/>
      <c r="AB139" s="247" t="s">
        <v>1126</v>
      </c>
      <c r="AC139" s="247" t="s">
        <v>1126</v>
      </c>
      <c r="AD139" s="300" t="str">
        <f t="shared" si="16"/>
        <v>Open Government Capabilities</v>
      </c>
      <c r="AE139" s="301" t="b">
        <f t="shared" si="17"/>
        <v>0</v>
      </c>
      <c r="AF139" s="247"/>
      <c r="AG139" s="247"/>
      <c r="AH139" s="247"/>
      <c r="AI139" s="247"/>
      <c r="AJ139" s="247"/>
      <c r="AK139" s="247"/>
      <c r="AL139" s="247"/>
      <c r="AM139" s="302" t="str">
        <f t="shared" si="19"/>
        <v>Open government capabilities</v>
      </c>
      <c r="AN139" s="247" t="s">
        <v>1126</v>
      </c>
      <c r="AO139" s="247"/>
      <c r="AP139" s="247"/>
      <c r="AQ139" s="303" t="s">
        <v>1920</v>
      </c>
    </row>
    <row r="140" spans="1:43" ht="30" customHeight="1" x14ac:dyDescent="0.25">
      <c r="A140" s="103">
        <v>139</v>
      </c>
      <c r="B140" s="103">
        <v>200078</v>
      </c>
      <c r="C140" s="247" t="s">
        <v>1923</v>
      </c>
      <c r="D140" s="246" t="s">
        <v>1924</v>
      </c>
      <c r="E140" s="303" t="s">
        <v>1925</v>
      </c>
      <c r="F140" s="241" t="s">
        <v>1926</v>
      </c>
      <c r="G140" s="247" t="s">
        <v>68</v>
      </c>
      <c r="H140" s="247" t="s">
        <v>235</v>
      </c>
      <c r="I140" s="247" t="s">
        <v>236</v>
      </c>
      <c r="J140" s="241" t="s">
        <v>1927</v>
      </c>
      <c r="K140" s="247" t="s">
        <v>72</v>
      </c>
      <c r="L140" s="247" t="s">
        <v>288</v>
      </c>
      <c r="M140" s="247" t="s">
        <v>1928</v>
      </c>
      <c r="N140" s="247" t="s">
        <v>170</v>
      </c>
      <c r="O140" s="118">
        <v>2021</v>
      </c>
      <c r="P140" s="103"/>
      <c r="Q140" s="247" t="s">
        <v>146</v>
      </c>
      <c r="R140" s="247" t="s">
        <v>1182</v>
      </c>
      <c r="S140" s="247" t="s">
        <v>1125</v>
      </c>
      <c r="T140" s="247" t="s">
        <v>133</v>
      </c>
      <c r="U140" s="247" t="s">
        <v>133</v>
      </c>
      <c r="V140" s="247" t="s">
        <v>133</v>
      </c>
      <c r="W140" s="247" t="s">
        <v>87</v>
      </c>
      <c r="X140" s="299" t="str">
        <f t="shared" si="18"/>
        <v>Improved Public Service</v>
      </c>
      <c r="Y140" s="247"/>
      <c r="Z140" s="247"/>
      <c r="AA140" s="247"/>
      <c r="AB140" s="247" t="s">
        <v>1126</v>
      </c>
      <c r="AC140" s="247"/>
      <c r="AD140" s="300" t="str">
        <f t="shared" si="16"/>
        <v>Open Government Capabilities</v>
      </c>
      <c r="AE140" s="301" t="b">
        <f t="shared" si="17"/>
        <v>0</v>
      </c>
      <c r="AF140" s="247"/>
      <c r="AG140" s="247"/>
      <c r="AH140" s="247"/>
      <c r="AI140" s="247"/>
      <c r="AJ140" s="247"/>
      <c r="AK140" s="247"/>
      <c r="AL140" s="247"/>
      <c r="AM140" s="302" t="str">
        <f t="shared" si="19"/>
        <v>Open government capabilities</v>
      </c>
      <c r="AN140" s="247" t="s">
        <v>1126</v>
      </c>
      <c r="AO140" s="247"/>
      <c r="AP140" s="247"/>
      <c r="AQ140" s="303" t="s">
        <v>1925</v>
      </c>
    </row>
    <row r="141" spans="1:43" ht="30" customHeight="1" x14ac:dyDescent="0.25">
      <c r="A141" s="103">
        <v>140</v>
      </c>
      <c r="B141" s="103">
        <v>200079</v>
      </c>
      <c r="C141" s="247" t="s">
        <v>1929</v>
      </c>
      <c r="D141" s="246" t="s">
        <v>1930</v>
      </c>
      <c r="E141" s="303" t="s">
        <v>1931</v>
      </c>
      <c r="F141" s="241" t="s">
        <v>1932</v>
      </c>
      <c r="G141" s="247" t="s">
        <v>68</v>
      </c>
      <c r="H141" s="247" t="s">
        <v>235</v>
      </c>
      <c r="I141" s="247" t="s">
        <v>236</v>
      </c>
      <c r="J141" s="241" t="s">
        <v>1933</v>
      </c>
      <c r="K141" s="247" t="s">
        <v>496</v>
      </c>
      <c r="L141" s="247" t="s">
        <v>94</v>
      </c>
      <c r="M141" s="247" t="s">
        <v>107</v>
      </c>
      <c r="N141" s="247" t="s">
        <v>170</v>
      </c>
      <c r="O141" s="118">
        <v>2021</v>
      </c>
      <c r="P141" s="103"/>
      <c r="Q141" s="247" t="s">
        <v>146</v>
      </c>
      <c r="R141" s="247" t="s">
        <v>1196</v>
      </c>
      <c r="S141" s="247" t="s">
        <v>1125</v>
      </c>
      <c r="T141" s="247" t="s">
        <v>133</v>
      </c>
      <c r="U141" s="247" t="s">
        <v>133</v>
      </c>
      <c r="V141" s="247" t="s">
        <v>133</v>
      </c>
      <c r="W141" s="247" t="s">
        <v>87</v>
      </c>
      <c r="X141" s="299" t="str">
        <f t="shared" si="18"/>
        <v>Improved Public Service</v>
      </c>
      <c r="Y141" s="247"/>
      <c r="Z141" s="247"/>
      <c r="AA141" s="247" t="s">
        <v>1126</v>
      </c>
      <c r="AB141" s="247" t="s">
        <v>1126</v>
      </c>
      <c r="AC141" s="247"/>
      <c r="AD141" s="300" t="str">
        <f t="shared" si="16"/>
        <v>Open Government Capabilities</v>
      </c>
      <c r="AE141" s="301" t="b">
        <f t="shared" si="17"/>
        <v>0</v>
      </c>
      <c r="AF141" s="247"/>
      <c r="AG141" s="247"/>
      <c r="AH141" s="247"/>
      <c r="AI141" s="247"/>
      <c r="AJ141" s="247"/>
      <c r="AK141" s="247"/>
      <c r="AL141" s="247"/>
      <c r="AM141" s="302" t="str">
        <f t="shared" si="19"/>
        <v>Open government capabilities</v>
      </c>
      <c r="AN141" s="247" t="s">
        <v>1126</v>
      </c>
      <c r="AO141" s="247"/>
      <c r="AP141" s="247"/>
      <c r="AQ141" s="303" t="s">
        <v>1931</v>
      </c>
    </row>
    <row r="142" spans="1:43" ht="30" customHeight="1" x14ac:dyDescent="0.25">
      <c r="A142" s="103">
        <v>141</v>
      </c>
      <c r="B142" s="103">
        <v>200080</v>
      </c>
      <c r="C142" s="247" t="s">
        <v>1934</v>
      </c>
      <c r="D142" s="246" t="s">
        <v>1935</v>
      </c>
      <c r="E142" s="303" t="s">
        <v>1936</v>
      </c>
      <c r="F142" s="241" t="s">
        <v>1937</v>
      </c>
      <c r="G142" s="247" t="s">
        <v>68</v>
      </c>
      <c r="H142" s="247" t="s">
        <v>119</v>
      </c>
      <c r="I142" s="247" t="s">
        <v>120</v>
      </c>
      <c r="J142" s="241" t="s">
        <v>1938</v>
      </c>
      <c r="K142" s="247" t="s">
        <v>72</v>
      </c>
      <c r="L142" s="247" t="s">
        <v>94</v>
      </c>
      <c r="M142" s="247" t="s">
        <v>107</v>
      </c>
      <c r="N142" s="247" t="s">
        <v>170</v>
      </c>
      <c r="O142" s="118">
        <v>2021</v>
      </c>
      <c r="P142" s="103"/>
      <c r="Q142" s="247" t="s">
        <v>84</v>
      </c>
      <c r="R142" s="247" t="s">
        <v>1202</v>
      </c>
      <c r="S142" s="247" t="s">
        <v>1125</v>
      </c>
      <c r="T142" s="247" t="s">
        <v>133</v>
      </c>
      <c r="U142" s="247" t="s">
        <v>133</v>
      </c>
      <c r="V142" s="247" t="s">
        <v>133</v>
      </c>
      <c r="W142" s="247" t="s">
        <v>87</v>
      </c>
      <c r="X142" s="299" t="str">
        <f t="shared" si="18"/>
        <v>Improved Public Service</v>
      </c>
      <c r="Y142" s="247"/>
      <c r="Z142" s="247" t="s">
        <v>1126</v>
      </c>
      <c r="AA142" s="247" t="s">
        <v>1126</v>
      </c>
      <c r="AB142" s="247" t="s">
        <v>1126</v>
      </c>
      <c r="AC142" s="247"/>
      <c r="AD142" s="300" t="str">
        <f t="shared" si="16"/>
        <v>Open Government Capabilities</v>
      </c>
      <c r="AE142" s="301" t="b">
        <f t="shared" si="17"/>
        <v>0</v>
      </c>
      <c r="AF142" s="247"/>
      <c r="AG142" s="247"/>
      <c r="AH142" s="247"/>
      <c r="AI142" s="247"/>
      <c r="AJ142" s="247"/>
      <c r="AK142" s="247"/>
      <c r="AL142" s="247"/>
      <c r="AM142" s="302" t="str">
        <f t="shared" si="19"/>
        <v>Open government capabilities</v>
      </c>
      <c r="AN142" s="247" t="s">
        <v>1126</v>
      </c>
      <c r="AO142" s="247"/>
      <c r="AP142" s="247"/>
      <c r="AQ142" s="303" t="s">
        <v>1936</v>
      </c>
    </row>
    <row r="143" spans="1:43" ht="30" customHeight="1" x14ac:dyDescent="0.25">
      <c r="A143" s="103">
        <v>142</v>
      </c>
      <c r="B143" s="103">
        <v>200081</v>
      </c>
      <c r="C143" s="247" t="s">
        <v>1939</v>
      </c>
      <c r="D143" s="246" t="s">
        <v>1940</v>
      </c>
      <c r="E143" s="303" t="s">
        <v>1941</v>
      </c>
      <c r="F143" s="241" t="s">
        <v>1942</v>
      </c>
      <c r="G143" s="247" t="s">
        <v>147</v>
      </c>
      <c r="H143" s="247" t="s">
        <v>454</v>
      </c>
      <c r="I143" s="247" t="s">
        <v>455</v>
      </c>
      <c r="J143" s="241" t="s">
        <v>1943</v>
      </c>
      <c r="K143" s="247" t="s">
        <v>137</v>
      </c>
      <c r="L143" s="247" t="s">
        <v>94</v>
      </c>
      <c r="M143" s="247" t="s">
        <v>305</v>
      </c>
      <c r="N143" s="247" t="s">
        <v>170</v>
      </c>
      <c r="O143" s="118">
        <v>2021</v>
      </c>
      <c r="P143" s="103"/>
      <c r="Q143" s="247" t="s">
        <v>84</v>
      </c>
      <c r="R143" s="247" t="s">
        <v>284</v>
      </c>
      <c r="S143" s="247" t="s">
        <v>1125</v>
      </c>
      <c r="T143" s="247" t="s">
        <v>172</v>
      </c>
      <c r="U143" s="247" t="s">
        <v>133</v>
      </c>
      <c r="V143" s="247" t="s">
        <v>133</v>
      </c>
      <c r="W143" s="247" t="s">
        <v>116</v>
      </c>
      <c r="X143" s="299" t="str">
        <f t="shared" si="18"/>
        <v>Improved Public Service</v>
      </c>
      <c r="Y143" s="247"/>
      <c r="Z143" s="247"/>
      <c r="AA143" s="247" t="s">
        <v>1126</v>
      </c>
      <c r="AB143" s="247" t="s">
        <v>1126</v>
      </c>
      <c r="AC143" s="247" t="s">
        <v>1126</v>
      </c>
      <c r="AD143" s="300" t="str">
        <f t="shared" si="16"/>
        <v>Open Government Capabilities</v>
      </c>
      <c r="AE143" s="301" t="b">
        <f t="shared" si="17"/>
        <v>0</v>
      </c>
      <c r="AF143" s="247"/>
      <c r="AG143" s="247"/>
      <c r="AH143" s="247"/>
      <c r="AI143" s="247"/>
      <c r="AJ143" s="247"/>
      <c r="AK143" s="247"/>
      <c r="AL143" s="247"/>
      <c r="AM143" s="302" t="str">
        <f t="shared" si="19"/>
        <v>Open government capabilities</v>
      </c>
      <c r="AN143" s="247" t="s">
        <v>1126</v>
      </c>
      <c r="AO143" s="247"/>
      <c r="AP143" s="247"/>
      <c r="AQ143" s="303" t="s">
        <v>1944</v>
      </c>
    </row>
    <row r="144" spans="1:43" ht="30" customHeight="1" x14ac:dyDescent="0.25">
      <c r="A144" s="103">
        <v>143</v>
      </c>
      <c r="B144" s="103">
        <v>200082</v>
      </c>
      <c r="C144" s="247" t="s">
        <v>1945</v>
      </c>
      <c r="D144" s="246" t="s">
        <v>1946</v>
      </c>
      <c r="E144" s="303" t="s">
        <v>1947</v>
      </c>
      <c r="F144" s="241" t="s">
        <v>1948</v>
      </c>
      <c r="G144" s="247" t="s">
        <v>68</v>
      </c>
      <c r="H144" s="247" t="s">
        <v>1684</v>
      </c>
      <c r="I144" s="246" t="s">
        <v>1685</v>
      </c>
      <c r="J144" s="241" t="s">
        <v>1949</v>
      </c>
      <c r="K144" s="247" t="s">
        <v>72</v>
      </c>
      <c r="L144" s="247" t="s">
        <v>162</v>
      </c>
      <c r="M144" s="247" t="s">
        <v>198</v>
      </c>
      <c r="N144" s="247" t="s">
        <v>96</v>
      </c>
      <c r="O144" s="118">
        <v>2021</v>
      </c>
      <c r="P144" s="103"/>
      <c r="Q144" s="247" t="s">
        <v>146</v>
      </c>
      <c r="R144" s="247" t="s">
        <v>1182</v>
      </c>
      <c r="S144" s="247" t="s">
        <v>1125</v>
      </c>
      <c r="T144" s="247" t="s">
        <v>133</v>
      </c>
      <c r="U144" s="247" t="s">
        <v>133</v>
      </c>
      <c r="V144" s="247" t="s">
        <v>133</v>
      </c>
      <c r="W144" s="247" t="s">
        <v>87</v>
      </c>
      <c r="X144" s="299" t="str">
        <f t="shared" si="18"/>
        <v>Improved Public Service</v>
      </c>
      <c r="Y144" s="247"/>
      <c r="Z144" s="247" t="s">
        <v>1126</v>
      </c>
      <c r="AA144" s="247" t="s">
        <v>1126</v>
      </c>
      <c r="AB144" s="247" t="s">
        <v>1126</v>
      </c>
      <c r="AC144" s="247"/>
      <c r="AD144" s="300" t="str">
        <f t="shared" si="16"/>
        <v>Open Government Capabilities</v>
      </c>
      <c r="AE144" s="301" t="b">
        <f t="shared" si="17"/>
        <v>0</v>
      </c>
      <c r="AF144" s="247"/>
      <c r="AG144" s="247"/>
      <c r="AH144" s="247"/>
      <c r="AI144" s="247"/>
      <c r="AJ144" s="247"/>
      <c r="AK144" s="247"/>
      <c r="AL144" s="247"/>
      <c r="AM144" s="302" t="str">
        <f t="shared" si="19"/>
        <v>Open government capabilities</v>
      </c>
      <c r="AN144" s="247" t="s">
        <v>1126</v>
      </c>
      <c r="AO144" s="247"/>
      <c r="AP144" s="247"/>
      <c r="AQ144" s="303" t="s">
        <v>1947</v>
      </c>
    </row>
    <row r="145" spans="1:43" ht="30" customHeight="1" x14ac:dyDescent="0.25">
      <c r="A145" s="103">
        <v>144</v>
      </c>
      <c r="B145" s="103">
        <v>200083</v>
      </c>
      <c r="C145" s="247" t="s">
        <v>1950</v>
      </c>
      <c r="D145" s="246" t="s">
        <v>1951</v>
      </c>
      <c r="E145" s="303" t="s">
        <v>1952</v>
      </c>
      <c r="F145" s="241" t="s">
        <v>1953</v>
      </c>
      <c r="G145" s="247" t="s">
        <v>68</v>
      </c>
      <c r="H145" s="247" t="s">
        <v>235</v>
      </c>
      <c r="I145" s="247" t="s">
        <v>236</v>
      </c>
      <c r="J145" s="241" t="s">
        <v>1954</v>
      </c>
      <c r="K145" s="247" t="s">
        <v>129</v>
      </c>
      <c r="L145" s="247" t="s">
        <v>130</v>
      </c>
      <c r="M145" s="247" t="s">
        <v>131</v>
      </c>
      <c r="N145" s="247" t="s">
        <v>156</v>
      </c>
      <c r="O145" s="118">
        <v>2021</v>
      </c>
      <c r="P145" s="103"/>
      <c r="Q145" s="247" t="s">
        <v>84</v>
      </c>
      <c r="R145" s="247" t="s">
        <v>284</v>
      </c>
      <c r="S145" s="247" t="s">
        <v>1125</v>
      </c>
      <c r="T145" s="247" t="s">
        <v>133</v>
      </c>
      <c r="U145" s="247" t="s">
        <v>172</v>
      </c>
      <c r="V145" s="247" t="s">
        <v>133</v>
      </c>
      <c r="W145" s="247" t="s">
        <v>111</v>
      </c>
      <c r="X145" s="299" t="b">
        <f t="shared" si="18"/>
        <v>0</v>
      </c>
      <c r="Y145" s="247"/>
      <c r="Z145" s="247"/>
      <c r="AA145" s="247"/>
      <c r="AB145" s="247"/>
      <c r="AC145" s="247"/>
      <c r="AD145" s="300" t="str">
        <f t="shared" si="16"/>
        <v>Improved Administration Efficency</v>
      </c>
      <c r="AE145" s="301" t="str">
        <f t="shared" si="17"/>
        <v>Improved Administrative Efficiency</v>
      </c>
      <c r="AF145" s="247"/>
      <c r="AG145" s="247"/>
      <c r="AH145" s="247" t="s">
        <v>1126</v>
      </c>
      <c r="AI145" s="247" t="s">
        <v>1126</v>
      </c>
      <c r="AJ145" s="247"/>
      <c r="AK145" s="247" t="s">
        <v>1126</v>
      </c>
      <c r="AL145" s="247" t="s">
        <v>1126</v>
      </c>
      <c r="AM145" s="302" t="str">
        <f t="shared" si="19"/>
        <v>Open government capabilities</v>
      </c>
      <c r="AN145" s="247" t="s">
        <v>1126</v>
      </c>
      <c r="AO145" s="247"/>
      <c r="AP145" s="247"/>
      <c r="AQ145" s="303" t="s">
        <v>1952</v>
      </c>
    </row>
    <row r="146" spans="1:43" ht="30" customHeight="1" x14ac:dyDescent="0.25">
      <c r="A146" s="103">
        <v>145</v>
      </c>
      <c r="B146" s="103">
        <v>200084</v>
      </c>
      <c r="C146" s="247" t="s">
        <v>1955</v>
      </c>
      <c r="D146" s="246" t="s">
        <v>1956</v>
      </c>
      <c r="E146" s="303" t="s">
        <v>1957</v>
      </c>
      <c r="F146" s="241" t="s">
        <v>1958</v>
      </c>
      <c r="G146" s="247" t="s">
        <v>68</v>
      </c>
      <c r="H146" s="247" t="s">
        <v>235</v>
      </c>
      <c r="I146" s="247" t="s">
        <v>236</v>
      </c>
      <c r="J146" s="241" t="s">
        <v>1959</v>
      </c>
      <c r="K146" s="247" t="s">
        <v>72</v>
      </c>
      <c r="L146" s="247" t="s">
        <v>94</v>
      </c>
      <c r="M146" s="247" t="s">
        <v>107</v>
      </c>
      <c r="N146" s="247" t="s">
        <v>156</v>
      </c>
      <c r="O146" s="118">
        <v>2021</v>
      </c>
      <c r="P146" s="103"/>
      <c r="Q146" s="247" t="s">
        <v>84</v>
      </c>
      <c r="R146" s="247" t="s">
        <v>284</v>
      </c>
      <c r="S146" s="247" t="s">
        <v>1125</v>
      </c>
      <c r="T146" s="247" t="s">
        <v>172</v>
      </c>
      <c r="U146" s="247" t="s">
        <v>133</v>
      </c>
      <c r="V146" s="247" t="s">
        <v>133</v>
      </c>
      <c r="W146" s="247" t="s">
        <v>116</v>
      </c>
      <c r="X146" s="299" t="str">
        <f t="shared" si="18"/>
        <v>Improved Public Service</v>
      </c>
      <c r="Y146" s="247"/>
      <c r="Z146" s="247" t="s">
        <v>1126</v>
      </c>
      <c r="AA146" s="247" t="s">
        <v>1126</v>
      </c>
      <c r="AB146" s="247" t="s">
        <v>1126</v>
      </c>
      <c r="AC146" s="247"/>
      <c r="AD146" s="300" t="str">
        <f t="shared" si="16"/>
        <v>Open Government Capabilities</v>
      </c>
      <c r="AE146" s="301" t="b">
        <f t="shared" si="17"/>
        <v>0</v>
      </c>
      <c r="AF146" s="247"/>
      <c r="AG146" s="247"/>
      <c r="AH146" s="247"/>
      <c r="AI146" s="247"/>
      <c r="AJ146" s="247"/>
      <c r="AK146" s="247"/>
      <c r="AL146" s="247"/>
      <c r="AM146" s="302" t="str">
        <f t="shared" si="19"/>
        <v>Open government capabilities</v>
      </c>
      <c r="AN146" s="247" t="s">
        <v>1126</v>
      </c>
      <c r="AO146" s="247"/>
      <c r="AP146" s="247"/>
      <c r="AQ146" s="303" t="s">
        <v>1957</v>
      </c>
    </row>
    <row r="147" spans="1:43" ht="30" customHeight="1" x14ac:dyDescent="0.25">
      <c r="A147" s="103">
        <v>146</v>
      </c>
      <c r="B147" s="103">
        <v>200085</v>
      </c>
      <c r="C147" s="247" t="s">
        <v>1960</v>
      </c>
      <c r="D147" s="246" t="s">
        <v>1961</v>
      </c>
      <c r="E147" s="303" t="s">
        <v>1962</v>
      </c>
      <c r="F147" s="241" t="s">
        <v>1963</v>
      </c>
      <c r="G147" s="247" t="s">
        <v>68</v>
      </c>
      <c r="H147" s="247" t="s">
        <v>1639</v>
      </c>
      <c r="I147" s="246" t="s">
        <v>1640</v>
      </c>
      <c r="J147" s="241" t="s">
        <v>1964</v>
      </c>
      <c r="K147" s="247" t="s">
        <v>72</v>
      </c>
      <c r="L147" s="247" t="s">
        <v>138</v>
      </c>
      <c r="M147" s="247" t="s">
        <v>411</v>
      </c>
      <c r="N147" s="247" t="s">
        <v>170</v>
      </c>
      <c r="O147" s="118">
        <v>2021</v>
      </c>
      <c r="P147" s="103"/>
      <c r="Q147" s="247" t="s">
        <v>184</v>
      </c>
      <c r="R147" s="247" t="s">
        <v>1124</v>
      </c>
      <c r="S147" s="247" t="s">
        <v>1125</v>
      </c>
      <c r="T147" s="247" t="s">
        <v>133</v>
      </c>
      <c r="U147" s="247" t="s">
        <v>133</v>
      </c>
      <c r="V147" s="247" t="s">
        <v>133</v>
      </c>
      <c r="W147" s="247" t="s">
        <v>111</v>
      </c>
      <c r="X147" s="299" t="b">
        <f t="shared" si="18"/>
        <v>0</v>
      </c>
      <c r="Y147" s="247"/>
      <c r="Z147" s="247"/>
      <c r="AA147" s="247"/>
      <c r="AB147" s="247"/>
      <c r="AC147" s="247"/>
      <c r="AD147" s="300" t="str">
        <f t="shared" si="16"/>
        <v>Improved Administration Efficency</v>
      </c>
      <c r="AE147" s="301" t="str">
        <f t="shared" ref="AE147:AE156" si="20">IF(AF147="x",$AE$1,IF(AG147="x",$AE$1,IF(AH148="x",$AE$1,IF(AI147="x",$AE$1,IF(AJ147="x",$AE$1,IF(AK147="x",$AE$1,IF(AK147="x",$AE$1,IF(AL147="x",$AE$1))))))))</f>
        <v>Improved Administrative Efficiency</v>
      </c>
      <c r="AF147" s="247"/>
      <c r="AG147" s="247"/>
      <c r="AH147" s="247" t="s">
        <v>1126</v>
      </c>
      <c r="AI147" s="247" t="s">
        <v>1126</v>
      </c>
      <c r="AJ147" s="247"/>
      <c r="AK147" s="247" t="s">
        <v>1126</v>
      </c>
      <c r="AL147" s="247" t="s">
        <v>1126</v>
      </c>
      <c r="AM147" s="302" t="str">
        <f t="shared" si="19"/>
        <v>Open government capabilities</v>
      </c>
      <c r="AN147" s="247" t="s">
        <v>1126</v>
      </c>
      <c r="AO147" s="247"/>
      <c r="AP147" s="247"/>
      <c r="AQ147" s="303" t="s">
        <v>1962</v>
      </c>
    </row>
    <row r="148" spans="1:43" ht="30" customHeight="1" x14ac:dyDescent="0.25">
      <c r="A148" s="103">
        <v>147</v>
      </c>
      <c r="B148" s="103">
        <v>200086</v>
      </c>
      <c r="C148" s="247" t="s">
        <v>1965</v>
      </c>
      <c r="D148" s="246" t="s">
        <v>1966</v>
      </c>
      <c r="E148" s="303" t="s">
        <v>1967</v>
      </c>
      <c r="F148" s="241" t="s">
        <v>1968</v>
      </c>
      <c r="G148" s="247" t="s">
        <v>118</v>
      </c>
      <c r="H148" s="247" t="s">
        <v>1546</v>
      </c>
      <c r="I148" s="247" t="s">
        <v>1547</v>
      </c>
      <c r="J148" s="241" t="s">
        <v>1969</v>
      </c>
      <c r="K148" s="247" t="s">
        <v>72</v>
      </c>
      <c r="L148" s="247" t="s">
        <v>162</v>
      </c>
      <c r="M148" s="247" t="s">
        <v>311</v>
      </c>
      <c r="N148" s="247" t="s">
        <v>170</v>
      </c>
      <c r="O148" s="118">
        <v>2021</v>
      </c>
      <c r="P148" s="103"/>
      <c r="Q148" s="247" t="s">
        <v>84</v>
      </c>
      <c r="R148" s="247" t="s">
        <v>284</v>
      </c>
      <c r="S148" s="247" t="s">
        <v>1125</v>
      </c>
      <c r="T148" s="247" t="s">
        <v>133</v>
      </c>
      <c r="U148" s="247" t="s">
        <v>172</v>
      </c>
      <c r="V148" s="247" t="s">
        <v>133</v>
      </c>
      <c r="W148" s="247" t="s">
        <v>116</v>
      </c>
      <c r="X148" s="299" t="str">
        <f t="shared" si="18"/>
        <v>Improved Public Service</v>
      </c>
      <c r="Y148" s="247"/>
      <c r="Z148" s="247"/>
      <c r="AA148" s="247" t="s">
        <v>1126</v>
      </c>
      <c r="AB148" s="247" t="s">
        <v>1126</v>
      </c>
      <c r="AC148" s="247"/>
      <c r="AD148" s="300" t="str">
        <f t="shared" si="16"/>
        <v>Open Government Capabilities</v>
      </c>
      <c r="AE148" s="301" t="b">
        <f t="shared" si="20"/>
        <v>0</v>
      </c>
      <c r="AF148" s="247"/>
      <c r="AG148" s="247"/>
      <c r="AH148" s="247"/>
      <c r="AI148" s="247"/>
      <c r="AJ148" s="247"/>
      <c r="AK148" s="247"/>
      <c r="AL148" s="247"/>
      <c r="AM148" s="302" t="str">
        <f t="shared" si="19"/>
        <v>Open government capabilities</v>
      </c>
      <c r="AN148" s="247" t="s">
        <v>1126</v>
      </c>
      <c r="AO148" s="247"/>
      <c r="AP148" s="247"/>
      <c r="AQ148" s="303" t="s">
        <v>1967</v>
      </c>
    </row>
    <row r="149" spans="1:43" ht="30" customHeight="1" x14ac:dyDescent="0.25">
      <c r="A149" s="103">
        <v>148</v>
      </c>
      <c r="B149" s="103">
        <v>200087</v>
      </c>
      <c r="C149" s="247" t="s">
        <v>1970</v>
      </c>
      <c r="D149" s="246" t="s">
        <v>1971</v>
      </c>
      <c r="E149" s="303" t="s">
        <v>1972</v>
      </c>
      <c r="F149" s="241" t="s">
        <v>1973</v>
      </c>
      <c r="G149" s="247" t="s">
        <v>68</v>
      </c>
      <c r="H149" s="247" t="s">
        <v>235</v>
      </c>
      <c r="I149" s="247" t="s">
        <v>236</v>
      </c>
      <c r="J149" s="241" t="s">
        <v>1974</v>
      </c>
      <c r="K149" s="247" t="s">
        <v>72</v>
      </c>
      <c r="L149" s="247" t="s">
        <v>94</v>
      </c>
      <c r="M149" s="247" t="s">
        <v>107</v>
      </c>
      <c r="N149" s="247" t="s">
        <v>170</v>
      </c>
      <c r="O149" s="118">
        <v>2021</v>
      </c>
      <c r="P149" s="103"/>
      <c r="Q149" s="247" t="s">
        <v>146</v>
      </c>
      <c r="R149" s="247" t="s">
        <v>1196</v>
      </c>
      <c r="S149" s="247" t="s">
        <v>1125</v>
      </c>
      <c r="T149" s="247" t="s">
        <v>133</v>
      </c>
      <c r="U149" s="247" t="s">
        <v>133</v>
      </c>
      <c r="V149" s="247" t="s">
        <v>133</v>
      </c>
      <c r="W149" s="247" t="s">
        <v>111</v>
      </c>
      <c r="X149" s="299" t="b">
        <f t="shared" si="18"/>
        <v>0</v>
      </c>
      <c r="Y149" s="247"/>
      <c r="Z149" s="247"/>
      <c r="AA149" s="247"/>
      <c r="AB149" s="247"/>
      <c r="AC149" s="247"/>
      <c r="AD149" s="300" t="str">
        <f t="shared" si="16"/>
        <v>Improved Administration Efficency</v>
      </c>
      <c r="AE149" s="301" t="str">
        <f t="shared" si="20"/>
        <v>Improved Administrative Efficiency</v>
      </c>
      <c r="AF149" s="247"/>
      <c r="AG149" s="247"/>
      <c r="AH149" s="247"/>
      <c r="AI149" s="247" t="s">
        <v>1126</v>
      </c>
      <c r="AJ149" s="247"/>
      <c r="AK149" s="247"/>
      <c r="AL149" s="247"/>
      <c r="AM149" s="302" t="str">
        <f t="shared" si="19"/>
        <v>Open government capabilities</v>
      </c>
      <c r="AN149" s="247" t="s">
        <v>1126</v>
      </c>
      <c r="AO149" s="247"/>
      <c r="AP149" s="247"/>
      <c r="AQ149" s="303" t="s">
        <v>1972</v>
      </c>
    </row>
    <row r="150" spans="1:43" ht="30" customHeight="1" x14ac:dyDescent="0.25">
      <c r="A150" s="103">
        <v>149</v>
      </c>
      <c r="B150" s="103">
        <v>200088</v>
      </c>
      <c r="C150" s="247" t="s">
        <v>1975</v>
      </c>
      <c r="D150" s="246" t="s">
        <v>1976</v>
      </c>
      <c r="E150" s="303" t="s">
        <v>1977</v>
      </c>
      <c r="F150" s="241" t="s">
        <v>1978</v>
      </c>
      <c r="G150" s="247" t="s">
        <v>68</v>
      </c>
      <c r="H150" s="247" t="s">
        <v>235</v>
      </c>
      <c r="I150" s="247" t="s">
        <v>236</v>
      </c>
      <c r="J150" s="241" t="s">
        <v>1979</v>
      </c>
      <c r="K150" s="247" t="s">
        <v>129</v>
      </c>
      <c r="L150" s="247" t="s">
        <v>130</v>
      </c>
      <c r="M150" s="247" t="s">
        <v>406</v>
      </c>
      <c r="N150" s="247" t="s">
        <v>170</v>
      </c>
      <c r="O150" s="118">
        <v>2021</v>
      </c>
      <c r="P150" s="103"/>
      <c r="Q150" s="247" t="s">
        <v>84</v>
      </c>
      <c r="R150" s="247" t="s">
        <v>1687</v>
      </c>
      <c r="S150" s="247" t="s">
        <v>1125</v>
      </c>
      <c r="T150" s="247" t="s">
        <v>133</v>
      </c>
      <c r="U150" s="247" t="s">
        <v>133</v>
      </c>
      <c r="V150" s="247" t="s">
        <v>133</v>
      </c>
      <c r="W150" s="247" t="s">
        <v>87</v>
      </c>
      <c r="X150" s="299" t="str">
        <f t="shared" si="18"/>
        <v>Improved Public Service</v>
      </c>
      <c r="Y150" s="247"/>
      <c r="Z150" s="247" t="s">
        <v>1126</v>
      </c>
      <c r="AA150" s="247" t="s">
        <v>1126</v>
      </c>
      <c r="AB150" s="247" t="s">
        <v>1126</v>
      </c>
      <c r="AC150" s="247" t="s">
        <v>1126</v>
      </c>
      <c r="AD150" s="300" t="str">
        <f t="shared" si="16"/>
        <v>Open Government Capabilities</v>
      </c>
      <c r="AE150" s="301" t="b">
        <f t="shared" si="20"/>
        <v>0</v>
      </c>
      <c r="AF150" s="247"/>
      <c r="AG150" s="247"/>
      <c r="AH150" s="247"/>
      <c r="AI150" s="247"/>
      <c r="AJ150" s="247"/>
      <c r="AK150" s="247"/>
      <c r="AL150" s="247"/>
      <c r="AM150" s="302" t="str">
        <f t="shared" si="19"/>
        <v>Open government capabilities</v>
      </c>
      <c r="AN150" s="247" t="s">
        <v>1126</v>
      </c>
      <c r="AO150" s="247"/>
      <c r="AP150" s="247"/>
      <c r="AQ150" s="303" t="s">
        <v>1977</v>
      </c>
    </row>
    <row r="151" spans="1:43" ht="30" customHeight="1" x14ac:dyDescent="0.25">
      <c r="A151" s="103">
        <v>150</v>
      </c>
      <c r="B151" s="103">
        <v>200089</v>
      </c>
      <c r="C151" s="247" t="s">
        <v>1980</v>
      </c>
      <c r="D151" s="246" t="s">
        <v>1981</v>
      </c>
      <c r="E151" s="303" t="s">
        <v>1982</v>
      </c>
      <c r="F151" s="241" t="s">
        <v>1983</v>
      </c>
      <c r="G151" s="247" t="s">
        <v>147</v>
      </c>
      <c r="H151" s="247" t="s">
        <v>285</v>
      </c>
      <c r="I151" s="247" t="s">
        <v>286</v>
      </c>
      <c r="J151" s="241" t="s">
        <v>1984</v>
      </c>
      <c r="K151" s="247" t="s">
        <v>129</v>
      </c>
      <c r="L151" s="247" t="s">
        <v>162</v>
      </c>
      <c r="M151" s="247" t="s">
        <v>198</v>
      </c>
      <c r="N151" s="247" t="s">
        <v>170</v>
      </c>
      <c r="O151" s="118">
        <v>2020</v>
      </c>
      <c r="P151" s="103"/>
      <c r="Q151" s="247" t="s">
        <v>84</v>
      </c>
      <c r="R151" s="247" t="s">
        <v>1202</v>
      </c>
      <c r="S151" s="247" t="s">
        <v>1125</v>
      </c>
      <c r="T151" s="247" t="s">
        <v>133</v>
      </c>
      <c r="U151" s="247" t="s">
        <v>133</v>
      </c>
      <c r="V151" s="247" t="s">
        <v>133</v>
      </c>
      <c r="W151" s="247" t="s">
        <v>87</v>
      </c>
      <c r="X151" s="299" t="str">
        <f t="shared" si="18"/>
        <v>Improved Public Service</v>
      </c>
      <c r="Y151" s="247"/>
      <c r="Z151" s="247"/>
      <c r="AA151" s="247" t="s">
        <v>1126</v>
      </c>
      <c r="AB151" s="247" t="s">
        <v>1126</v>
      </c>
      <c r="AC151" s="247"/>
      <c r="AD151" s="300" t="str">
        <f t="shared" si="16"/>
        <v>Open Government Capabilities</v>
      </c>
      <c r="AE151" s="301" t="b">
        <f t="shared" si="20"/>
        <v>0</v>
      </c>
      <c r="AF151" s="247"/>
      <c r="AG151" s="247"/>
      <c r="AH151" s="247"/>
      <c r="AI151" s="247"/>
      <c r="AJ151" s="247"/>
      <c r="AK151" s="247"/>
      <c r="AL151" s="247"/>
      <c r="AM151" s="302" t="str">
        <f t="shared" si="19"/>
        <v>Open government capabilities</v>
      </c>
      <c r="AN151" s="247" t="s">
        <v>1126</v>
      </c>
      <c r="AO151" s="247"/>
      <c r="AP151" s="247"/>
      <c r="AQ151" s="303" t="s">
        <v>1982</v>
      </c>
    </row>
    <row r="152" spans="1:43" ht="30" customHeight="1" x14ac:dyDescent="0.25">
      <c r="A152" s="103">
        <v>151</v>
      </c>
      <c r="B152" s="103">
        <v>200090</v>
      </c>
      <c r="C152" s="247" t="s">
        <v>1985</v>
      </c>
      <c r="D152" s="246" t="s">
        <v>1986</v>
      </c>
      <c r="E152" s="303" t="s">
        <v>1987</v>
      </c>
      <c r="F152" s="241" t="s">
        <v>1988</v>
      </c>
      <c r="G152" s="247" t="s">
        <v>147</v>
      </c>
      <c r="H152" s="247" t="s">
        <v>235</v>
      </c>
      <c r="I152" s="247" t="s">
        <v>236</v>
      </c>
      <c r="J152" s="241" t="s">
        <v>1989</v>
      </c>
      <c r="K152" s="247" t="s">
        <v>72</v>
      </c>
      <c r="L152" s="247" t="s">
        <v>94</v>
      </c>
      <c r="M152" s="247" t="s">
        <v>282</v>
      </c>
      <c r="N152" s="247" t="s">
        <v>156</v>
      </c>
      <c r="O152" s="118">
        <v>2020</v>
      </c>
      <c r="P152" s="103"/>
      <c r="Q152" s="247" t="s">
        <v>146</v>
      </c>
      <c r="R152" s="247" t="s">
        <v>1196</v>
      </c>
      <c r="S152" s="247" t="s">
        <v>1125</v>
      </c>
      <c r="T152" s="247" t="s">
        <v>133</v>
      </c>
      <c r="U152" s="247" t="s">
        <v>133</v>
      </c>
      <c r="V152" s="247" t="s">
        <v>133</v>
      </c>
      <c r="W152" s="247" t="s">
        <v>111</v>
      </c>
      <c r="X152" s="299" t="b">
        <f t="shared" si="18"/>
        <v>0</v>
      </c>
      <c r="Y152" s="247"/>
      <c r="Z152" s="247"/>
      <c r="AA152" s="247"/>
      <c r="AB152" s="247"/>
      <c r="AC152" s="247"/>
      <c r="AD152" s="300" t="str">
        <f t="shared" si="16"/>
        <v>Improved Administration Efficency</v>
      </c>
      <c r="AE152" s="301" t="str">
        <f t="shared" si="20"/>
        <v>Improved Administrative Efficiency</v>
      </c>
      <c r="AF152" s="247"/>
      <c r="AG152" s="247"/>
      <c r="AH152" s="247"/>
      <c r="AI152" s="247" t="s">
        <v>1126</v>
      </c>
      <c r="AJ152" s="247"/>
      <c r="AK152" s="247" t="s">
        <v>1126</v>
      </c>
      <c r="AL152" s="247" t="s">
        <v>1126</v>
      </c>
      <c r="AM152" s="302" t="str">
        <f t="shared" si="19"/>
        <v>Open government capabilities</v>
      </c>
      <c r="AN152" s="247" t="s">
        <v>1126</v>
      </c>
      <c r="AO152" s="247"/>
      <c r="AP152" s="247"/>
      <c r="AQ152" s="303" t="s">
        <v>1987</v>
      </c>
    </row>
    <row r="153" spans="1:43" ht="30" customHeight="1" x14ac:dyDescent="0.25">
      <c r="A153" s="103">
        <v>152</v>
      </c>
      <c r="B153" s="103">
        <v>200091</v>
      </c>
      <c r="C153" s="247" t="s">
        <v>1990</v>
      </c>
      <c r="D153" s="246" t="s">
        <v>1991</v>
      </c>
      <c r="E153" s="303" t="s">
        <v>1992</v>
      </c>
      <c r="F153" s="241" t="s">
        <v>1993</v>
      </c>
      <c r="G153" s="247" t="s">
        <v>135</v>
      </c>
      <c r="H153" s="247" t="s">
        <v>229</v>
      </c>
      <c r="I153" s="247" t="s">
        <v>230</v>
      </c>
      <c r="J153" s="241" t="s">
        <v>1994</v>
      </c>
      <c r="K153" s="247" t="s">
        <v>122</v>
      </c>
      <c r="L153" s="247" t="s">
        <v>288</v>
      </c>
      <c r="M153" s="247" t="s">
        <v>307</v>
      </c>
      <c r="N153" s="247" t="s">
        <v>96</v>
      </c>
      <c r="O153" s="118">
        <v>2021</v>
      </c>
      <c r="P153" s="103"/>
      <c r="Q153" s="247" t="s">
        <v>146</v>
      </c>
      <c r="R153" s="247" t="s">
        <v>1182</v>
      </c>
      <c r="S153" s="247" t="s">
        <v>1125</v>
      </c>
      <c r="T153" s="247" t="s">
        <v>133</v>
      </c>
      <c r="U153" s="247" t="s">
        <v>133</v>
      </c>
      <c r="V153" s="247" t="s">
        <v>172</v>
      </c>
      <c r="W153" s="247" t="s">
        <v>87</v>
      </c>
      <c r="X153" s="299" t="str">
        <f t="shared" si="18"/>
        <v>Improved Public Service</v>
      </c>
      <c r="Y153" s="247"/>
      <c r="Z153" s="247" t="s">
        <v>1126</v>
      </c>
      <c r="AA153" s="247" t="s">
        <v>1126</v>
      </c>
      <c r="AB153" s="247" t="s">
        <v>1126</v>
      </c>
      <c r="AC153" s="247"/>
      <c r="AD153" s="300" t="str">
        <f t="shared" si="16"/>
        <v>Open Government Capabilities</v>
      </c>
      <c r="AE153" s="301" t="b">
        <f t="shared" si="20"/>
        <v>0</v>
      </c>
      <c r="AF153" s="247"/>
      <c r="AG153" s="247"/>
      <c r="AH153" s="247"/>
      <c r="AI153" s="247"/>
      <c r="AJ153" s="247"/>
      <c r="AK153" s="247"/>
      <c r="AL153" s="247"/>
      <c r="AM153" s="302" t="str">
        <f t="shared" si="19"/>
        <v>Open government capabilities</v>
      </c>
      <c r="AN153" s="247" t="s">
        <v>1126</v>
      </c>
      <c r="AO153" s="247"/>
      <c r="AP153" s="247"/>
      <c r="AQ153" s="303" t="s">
        <v>1992</v>
      </c>
    </row>
    <row r="154" spans="1:43" ht="30" customHeight="1" x14ac:dyDescent="0.25">
      <c r="A154" s="103">
        <v>153</v>
      </c>
      <c r="B154" s="103">
        <v>200092</v>
      </c>
      <c r="C154" s="247" t="s">
        <v>1995</v>
      </c>
      <c r="D154" s="246" t="s">
        <v>1996</v>
      </c>
      <c r="E154" s="303" t="s">
        <v>1997</v>
      </c>
      <c r="F154" s="241" t="s">
        <v>1998</v>
      </c>
      <c r="G154" s="247" t="s">
        <v>147</v>
      </c>
      <c r="H154" s="247" t="s">
        <v>256</v>
      </c>
      <c r="I154" s="247" t="s">
        <v>344</v>
      </c>
      <c r="J154" s="241" t="s">
        <v>1999</v>
      </c>
      <c r="K154" s="247" t="s">
        <v>137</v>
      </c>
      <c r="L154" s="247" t="s">
        <v>130</v>
      </c>
      <c r="M154" s="247" t="s">
        <v>131</v>
      </c>
      <c r="N154" s="247" t="s">
        <v>96</v>
      </c>
      <c r="O154" s="118">
        <v>2021</v>
      </c>
      <c r="P154" s="103"/>
      <c r="Q154" s="247" t="s">
        <v>84</v>
      </c>
      <c r="R154" s="247" t="s">
        <v>1687</v>
      </c>
      <c r="S154" s="247" t="s">
        <v>1125</v>
      </c>
      <c r="T154" s="247" t="s">
        <v>172</v>
      </c>
      <c r="U154" s="247" t="s">
        <v>133</v>
      </c>
      <c r="V154" s="247" t="s">
        <v>172</v>
      </c>
      <c r="W154" s="247" t="s">
        <v>87</v>
      </c>
      <c r="X154" s="299" t="str">
        <f t="shared" si="18"/>
        <v>Improved Public Service</v>
      </c>
      <c r="Y154" s="247"/>
      <c r="Z154" s="247" t="s">
        <v>1126</v>
      </c>
      <c r="AA154" s="247"/>
      <c r="AB154" s="247"/>
      <c r="AC154" s="247" t="s">
        <v>1126</v>
      </c>
      <c r="AD154" s="300" t="b">
        <f t="shared" si="16"/>
        <v>0</v>
      </c>
      <c r="AE154" s="301" t="b">
        <f t="shared" si="20"/>
        <v>0</v>
      </c>
      <c r="AF154" s="247"/>
      <c r="AG154" s="247"/>
      <c r="AH154" s="247"/>
      <c r="AI154" s="247"/>
      <c r="AJ154" s="247"/>
      <c r="AK154" s="247"/>
      <c r="AL154" s="247"/>
      <c r="AM154" s="302" t="b">
        <f t="shared" si="19"/>
        <v>0</v>
      </c>
      <c r="AN154" s="247"/>
      <c r="AO154" s="247"/>
      <c r="AP154" s="247"/>
      <c r="AQ154" s="303" t="s">
        <v>1997</v>
      </c>
    </row>
    <row r="155" spans="1:43" ht="30" customHeight="1" x14ac:dyDescent="0.25">
      <c r="A155" s="103">
        <v>154</v>
      </c>
      <c r="B155" s="103">
        <v>200093</v>
      </c>
      <c r="C155" s="247" t="s">
        <v>2000</v>
      </c>
      <c r="D155" s="246" t="s">
        <v>2001</v>
      </c>
      <c r="E155" s="303" t="s">
        <v>2002</v>
      </c>
      <c r="F155" s="241" t="s">
        <v>2003</v>
      </c>
      <c r="G155" s="247" t="s">
        <v>147</v>
      </c>
      <c r="H155" s="247" t="s">
        <v>364</v>
      </c>
      <c r="I155" s="247" t="s">
        <v>365</v>
      </c>
      <c r="J155" s="241" t="s">
        <v>2004</v>
      </c>
      <c r="K155" s="247" t="s">
        <v>137</v>
      </c>
      <c r="L155" s="247" t="s">
        <v>94</v>
      </c>
      <c r="M155" s="247" t="s">
        <v>107</v>
      </c>
      <c r="N155" s="247" t="s">
        <v>170</v>
      </c>
      <c r="O155" s="118">
        <v>2020</v>
      </c>
      <c r="P155" s="41"/>
      <c r="Q155" s="247" t="s">
        <v>84</v>
      </c>
      <c r="R155" s="247" t="s">
        <v>284</v>
      </c>
      <c r="S155" s="247" t="s">
        <v>1125</v>
      </c>
      <c r="T155" s="247" t="s">
        <v>172</v>
      </c>
      <c r="U155" s="247" t="s">
        <v>133</v>
      </c>
      <c r="V155" s="247" t="s">
        <v>133</v>
      </c>
      <c r="W155" s="247" t="s">
        <v>116</v>
      </c>
      <c r="X155" s="299" t="str">
        <f t="shared" si="18"/>
        <v>Improved Public Service</v>
      </c>
      <c r="Y155" s="41"/>
      <c r="Z155" s="247" t="s">
        <v>1126</v>
      </c>
      <c r="AA155" s="247" t="s">
        <v>1126</v>
      </c>
      <c r="AB155" s="247" t="s">
        <v>1126</v>
      </c>
      <c r="AC155" s="247" t="s">
        <v>1126</v>
      </c>
      <c r="AD155" s="300" t="str">
        <f t="shared" si="16"/>
        <v>Open Government Capabilities</v>
      </c>
      <c r="AE155" s="301" t="b">
        <f t="shared" si="20"/>
        <v>0</v>
      </c>
      <c r="AF155" s="41"/>
      <c r="AG155" s="41"/>
      <c r="AH155" s="41"/>
      <c r="AI155" s="41"/>
      <c r="AJ155" s="41"/>
      <c r="AK155" s="41"/>
      <c r="AL155" s="41"/>
      <c r="AM155" s="302" t="str">
        <f t="shared" si="19"/>
        <v>Open government capabilities</v>
      </c>
      <c r="AN155" s="41" t="s">
        <v>1126</v>
      </c>
      <c r="AO155" s="41"/>
      <c r="AP155" s="41"/>
      <c r="AQ155" s="319" t="s">
        <v>2002</v>
      </c>
    </row>
    <row r="156" spans="1:43" ht="30" customHeight="1" x14ac:dyDescent="0.25">
      <c r="A156" s="103">
        <v>155</v>
      </c>
      <c r="B156" s="103">
        <v>200094</v>
      </c>
      <c r="C156" s="247" t="s">
        <v>2005</v>
      </c>
      <c r="D156" s="246" t="s">
        <v>2006</v>
      </c>
      <c r="E156" s="303" t="s">
        <v>2007</v>
      </c>
      <c r="F156" s="241" t="s">
        <v>2008</v>
      </c>
      <c r="G156" s="247" t="s">
        <v>147</v>
      </c>
      <c r="H156" s="247" t="s">
        <v>256</v>
      </c>
      <c r="I156" s="247" t="s">
        <v>344</v>
      </c>
      <c r="J156" s="241" t="s">
        <v>2009</v>
      </c>
      <c r="K156" s="247" t="s">
        <v>137</v>
      </c>
      <c r="L156" s="247" t="s">
        <v>138</v>
      </c>
      <c r="M156" s="247" t="s">
        <v>1554</v>
      </c>
      <c r="N156" s="247" t="s">
        <v>170</v>
      </c>
      <c r="O156" s="118">
        <v>2020</v>
      </c>
      <c r="P156" s="41"/>
      <c r="Q156" s="247" t="s">
        <v>84</v>
      </c>
      <c r="R156" s="247" t="s">
        <v>1165</v>
      </c>
      <c r="S156" s="247" t="s">
        <v>1125</v>
      </c>
      <c r="T156" s="247" t="s">
        <v>133</v>
      </c>
      <c r="U156" s="247" t="s">
        <v>133</v>
      </c>
      <c r="V156" s="247" t="s">
        <v>133</v>
      </c>
      <c r="W156" s="247" t="s">
        <v>87</v>
      </c>
      <c r="X156" s="299" t="str">
        <f t="shared" si="18"/>
        <v>Improved Public Service</v>
      </c>
      <c r="Y156" s="41"/>
      <c r="Z156" s="247" t="s">
        <v>1126</v>
      </c>
      <c r="AA156" s="247"/>
      <c r="AB156" s="247"/>
      <c r="AC156" s="247" t="s">
        <v>1126</v>
      </c>
      <c r="AD156" s="300" t="b">
        <f t="shared" si="16"/>
        <v>0</v>
      </c>
      <c r="AE156" s="301" t="b">
        <f t="shared" si="20"/>
        <v>0</v>
      </c>
      <c r="AF156" s="41"/>
      <c r="AG156" s="41"/>
      <c r="AH156" s="41"/>
      <c r="AI156" s="41"/>
      <c r="AJ156" s="41"/>
      <c r="AK156" s="41"/>
      <c r="AL156" s="41"/>
      <c r="AM156" s="302" t="b">
        <f t="shared" si="19"/>
        <v>0</v>
      </c>
      <c r="AN156" s="41"/>
      <c r="AO156" s="41"/>
      <c r="AP156" s="41"/>
      <c r="AQ156" s="319" t="s">
        <v>2007</v>
      </c>
    </row>
    <row r="157" spans="1:43" ht="30" customHeight="1" x14ac:dyDescent="0.25">
      <c r="A157" s="103">
        <v>156</v>
      </c>
      <c r="B157" s="103">
        <v>200095</v>
      </c>
      <c r="C157" s="247" t="s">
        <v>2010</v>
      </c>
      <c r="D157" s="246" t="s">
        <v>2011</v>
      </c>
      <c r="E157" s="298" t="s">
        <v>2012</v>
      </c>
      <c r="F157" s="241" t="s">
        <v>2013</v>
      </c>
      <c r="G157" s="247" t="s">
        <v>147</v>
      </c>
      <c r="H157" s="247" t="s">
        <v>256</v>
      </c>
      <c r="I157" s="247" t="s">
        <v>344</v>
      </c>
      <c r="J157" s="241" t="s">
        <v>2014</v>
      </c>
      <c r="K157" s="103" t="s">
        <v>137</v>
      </c>
      <c r="L157" s="247" t="s">
        <v>94</v>
      </c>
      <c r="M157" s="247" t="s">
        <v>107</v>
      </c>
      <c r="N157" s="247" t="s">
        <v>170</v>
      </c>
      <c r="O157" s="118">
        <v>2021</v>
      </c>
      <c r="P157" s="103"/>
      <c r="Q157" s="107" t="s">
        <v>84</v>
      </c>
      <c r="R157" s="148" t="s">
        <v>284</v>
      </c>
      <c r="S157" s="247" t="s">
        <v>1125</v>
      </c>
      <c r="T157" s="247" t="s">
        <v>133</v>
      </c>
      <c r="U157" s="247" t="s">
        <v>133</v>
      </c>
      <c r="V157" s="247" t="s">
        <v>133</v>
      </c>
      <c r="W157" s="247" t="s">
        <v>87</v>
      </c>
      <c r="X157" s="299" t="str">
        <f t="shared" si="18"/>
        <v>Improved Public Service</v>
      </c>
      <c r="Y157" s="103"/>
      <c r="Z157" s="103" t="s">
        <v>1126</v>
      </c>
      <c r="AA157" s="103"/>
      <c r="AB157" s="103"/>
      <c r="AC157" s="103" t="s">
        <v>1126</v>
      </c>
      <c r="AD157" s="300" t="str">
        <f t="shared" ref="AD157:AD162" si="21">IF(AE157=$AE$1,"Improved Administration Efficency",IF(AM158=$AM$1,"Open Government Capabilities"))</f>
        <v>Open Government Capabilities</v>
      </c>
      <c r="AE157" s="301" t="b">
        <f t="shared" ref="AE157:AE168" si="22">IF(AF157="x",$AE$1,IF(AG157="x",$AE$1,IF(AH157="x",$AE$1,IF(AI157="x",$AE$1,IF(AJ157="x",$AE$1,IF(AK157="x",$AE$1,IF(AK157="x",$AE$1,IF(AL157="x",$AE$1))))))))</f>
        <v>0</v>
      </c>
      <c r="AF157" s="103"/>
      <c r="AG157" s="103"/>
      <c r="AH157" s="103"/>
      <c r="AI157" s="103"/>
      <c r="AJ157" s="103"/>
      <c r="AK157" s="103"/>
      <c r="AL157" s="103"/>
      <c r="AM157" s="302" t="b">
        <f t="shared" si="19"/>
        <v>0</v>
      </c>
      <c r="AN157" s="103"/>
      <c r="AO157" s="103"/>
      <c r="AP157" s="103"/>
      <c r="AQ157" s="303" t="s">
        <v>2012</v>
      </c>
    </row>
    <row r="158" spans="1:43" ht="30" customHeight="1" x14ac:dyDescent="0.25">
      <c r="A158" s="103">
        <v>157</v>
      </c>
      <c r="B158" s="103">
        <v>200096</v>
      </c>
      <c r="C158" s="247" t="s">
        <v>2015</v>
      </c>
      <c r="D158" s="246" t="s">
        <v>2016</v>
      </c>
      <c r="E158" s="298" t="s">
        <v>2017</v>
      </c>
      <c r="F158" s="241" t="s">
        <v>2018</v>
      </c>
      <c r="G158" s="247" t="s">
        <v>147</v>
      </c>
      <c r="H158" s="247" t="s">
        <v>119</v>
      </c>
      <c r="I158" s="247" t="s">
        <v>120</v>
      </c>
      <c r="J158" s="241" t="s">
        <v>2019</v>
      </c>
      <c r="K158" s="103" t="s">
        <v>137</v>
      </c>
      <c r="L158" s="247" t="s">
        <v>162</v>
      </c>
      <c r="M158" s="247" t="s">
        <v>198</v>
      </c>
      <c r="N158" s="247" t="s">
        <v>170</v>
      </c>
      <c r="O158" s="118">
        <v>2021</v>
      </c>
      <c r="P158" s="103"/>
      <c r="Q158" s="107" t="s">
        <v>84</v>
      </c>
      <c r="R158" s="148" t="s">
        <v>1182</v>
      </c>
      <c r="S158" s="247" t="s">
        <v>1125</v>
      </c>
      <c r="T158" s="247" t="s">
        <v>133</v>
      </c>
      <c r="U158" s="247" t="s">
        <v>133</v>
      </c>
      <c r="V158" s="247" t="s">
        <v>133</v>
      </c>
      <c r="W158" s="247" t="s">
        <v>87</v>
      </c>
      <c r="X158" s="299" t="str">
        <f t="shared" si="18"/>
        <v>Improved Public Service</v>
      </c>
      <c r="Y158" s="103"/>
      <c r="Z158" s="103" t="s">
        <v>1126</v>
      </c>
      <c r="AA158" s="103" t="s">
        <v>1126</v>
      </c>
      <c r="AB158" s="103" t="s">
        <v>1126</v>
      </c>
      <c r="AC158" s="103"/>
      <c r="AD158" s="300" t="str">
        <f t="shared" si="21"/>
        <v>Open Government Capabilities</v>
      </c>
      <c r="AE158" s="301" t="b">
        <f t="shared" si="22"/>
        <v>0</v>
      </c>
      <c r="AF158" s="103"/>
      <c r="AG158" s="103"/>
      <c r="AH158" s="103"/>
      <c r="AI158" s="103"/>
      <c r="AJ158" s="103"/>
      <c r="AK158" s="103"/>
      <c r="AL158" s="103"/>
      <c r="AM158" s="302" t="str">
        <f t="shared" si="19"/>
        <v>Open government capabilities</v>
      </c>
      <c r="AN158" s="103" t="s">
        <v>1126</v>
      </c>
      <c r="AO158" s="103"/>
      <c r="AP158" s="103"/>
      <c r="AQ158" s="303" t="s">
        <v>2017</v>
      </c>
    </row>
    <row r="159" spans="1:43" ht="30" customHeight="1" x14ac:dyDescent="0.25">
      <c r="A159" s="103">
        <v>158</v>
      </c>
      <c r="B159" s="103">
        <v>200097</v>
      </c>
      <c r="C159" s="247" t="s">
        <v>2020</v>
      </c>
      <c r="D159" s="246" t="s">
        <v>2021</v>
      </c>
      <c r="E159" s="298" t="s">
        <v>2022</v>
      </c>
      <c r="F159" s="241" t="s">
        <v>2023</v>
      </c>
      <c r="G159" s="247" t="s">
        <v>147</v>
      </c>
      <c r="H159" s="247" t="s">
        <v>126</v>
      </c>
      <c r="I159" s="247" t="s">
        <v>127</v>
      </c>
      <c r="J159" s="241" t="s">
        <v>2024</v>
      </c>
      <c r="K159" s="103" t="s">
        <v>137</v>
      </c>
      <c r="L159" s="247" t="s">
        <v>162</v>
      </c>
      <c r="M159" s="247" t="s">
        <v>198</v>
      </c>
      <c r="N159" s="247" t="s">
        <v>170</v>
      </c>
      <c r="O159" s="118">
        <v>2021</v>
      </c>
      <c r="P159" s="103"/>
      <c r="Q159" s="107" t="s">
        <v>84</v>
      </c>
      <c r="R159" s="148" t="s">
        <v>284</v>
      </c>
      <c r="S159" s="247" t="s">
        <v>1125</v>
      </c>
      <c r="T159" s="247" t="s">
        <v>133</v>
      </c>
      <c r="U159" s="247" t="s">
        <v>133</v>
      </c>
      <c r="V159" s="247" t="s">
        <v>133</v>
      </c>
      <c r="W159" s="247" t="s">
        <v>87</v>
      </c>
      <c r="X159" s="299" t="str">
        <f t="shared" si="18"/>
        <v>Improved Public Service</v>
      </c>
      <c r="Y159" s="103"/>
      <c r="Z159" s="103" t="s">
        <v>1126</v>
      </c>
      <c r="AA159" s="103" t="s">
        <v>1126</v>
      </c>
      <c r="AB159" s="103" t="s">
        <v>1126</v>
      </c>
      <c r="AC159" s="103"/>
      <c r="AD159" s="300" t="str">
        <f t="shared" si="21"/>
        <v>Open Government Capabilities</v>
      </c>
      <c r="AE159" s="301" t="b">
        <f t="shared" si="22"/>
        <v>0</v>
      </c>
      <c r="AF159" s="103"/>
      <c r="AG159" s="103"/>
      <c r="AH159" s="103"/>
      <c r="AI159" s="103"/>
      <c r="AJ159" s="103"/>
      <c r="AK159" s="103"/>
      <c r="AL159" s="103"/>
      <c r="AM159" s="302" t="str">
        <f t="shared" si="19"/>
        <v>Open government capabilities</v>
      </c>
      <c r="AN159" s="103" t="s">
        <v>1126</v>
      </c>
      <c r="AO159" s="103"/>
      <c r="AP159" s="103"/>
      <c r="AQ159" s="303" t="s">
        <v>2022</v>
      </c>
    </row>
    <row r="160" spans="1:43" ht="30" customHeight="1" x14ac:dyDescent="0.25">
      <c r="A160" s="103">
        <v>159</v>
      </c>
      <c r="B160" s="103">
        <v>200098</v>
      </c>
      <c r="C160" s="247" t="s">
        <v>2025</v>
      </c>
      <c r="D160" s="246" t="s">
        <v>2026</v>
      </c>
      <c r="E160" s="298" t="s">
        <v>2027</v>
      </c>
      <c r="F160" s="241" t="s">
        <v>2028</v>
      </c>
      <c r="G160" s="247" t="s">
        <v>147</v>
      </c>
      <c r="H160" s="247" t="s">
        <v>126</v>
      </c>
      <c r="I160" s="247" t="s">
        <v>127</v>
      </c>
      <c r="J160" s="241" t="s">
        <v>2029</v>
      </c>
      <c r="K160" s="103" t="s">
        <v>137</v>
      </c>
      <c r="L160" s="247" t="s">
        <v>94</v>
      </c>
      <c r="M160" s="247" t="s">
        <v>232</v>
      </c>
      <c r="N160" s="247" t="s">
        <v>170</v>
      </c>
      <c r="O160" s="118">
        <v>2021</v>
      </c>
      <c r="P160" s="103"/>
      <c r="Q160" s="107" t="s">
        <v>84</v>
      </c>
      <c r="R160" s="148" t="s">
        <v>1202</v>
      </c>
      <c r="S160" s="247" t="s">
        <v>1125</v>
      </c>
      <c r="T160" s="247" t="s">
        <v>133</v>
      </c>
      <c r="U160" s="247" t="s">
        <v>133</v>
      </c>
      <c r="V160" s="247" t="s">
        <v>133</v>
      </c>
      <c r="W160" s="247" t="s">
        <v>87</v>
      </c>
      <c r="X160" s="299" t="str">
        <f t="shared" si="18"/>
        <v>Improved Public Service</v>
      </c>
      <c r="Y160" s="103"/>
      <c r="Z160" s="103" t="s">
        <v>1126</v>
      </c>
      <c r="AA160" s="103"/>
      <c r="AB160" s="103"/>
      <c r="AC160" s="103" t="s">
        <v>1126</v>
      </c>
      <c r="AD160" s="300" t="str">
        <f t="shared" si="21"/>
        <v>Open Government Capabilities</v>
      </c>
      <c r="AE160" s="301" t="b">
        <f t="shared" si="22"/>
        <v>0</v>
      </c>
      <c r="AF160" s="103"/>
      <c r="AG160" s="103"/>
      <c r="AH160" s="103"/>
      <c r="AI160" s="103"/>
      <c r="AJ160" s="103"/>
      <c r="AK160" s="103"/>
      <c r="AL160" s="103"/>
      <c r="AM160" s="302" t="str">
        <f t="shared" si="19"/>
        <v>Open government capabilities</v>
      </c>
      <c r="AN160" s="103" t="s">
        <v>1126</v>
      </c>
      <c r="AO160" s="103"/>
      <c r="AP160" s="103"/>
      <c r="AQ160" s="303" t="s">
        <v>2027</v>
      </c>
    </row>
    <row r="161" spans="1:43" ht="30" customHeight="1" x14ac:dyDescent="0.25">
      <c r="A161" s="103">
        <v>160</v>
      </c>
      <c r="B161" s="103">
        <v>200099</v>
      </c>
      <c r="C161" s="247" t="s">
        <v>2030</v>
      </c>
      <c r="D161" s="246" t="s">
        <v>2031</v>
      </c>
      <c r="E161" s="309" t="s">
        <v>2032</v>
      </c>
      <c r="F161" s="241" t="s">
        <v>2033</v>
      </c>
      <c r="G161" s="247" t="s">
        <v>147</v>
      </c>
      <c r="H161" s="247" t="s">
        <v>215</v>
      </c>
      <c r="I161" s="247" t="s">
        <v>216</v>
      </c>
      <c r="J161" s="241" t="s">
        <v>2034</v>
      </c>
      <c r="K161" s="103" t="s">
        <v>122</v>
      </c>
      <c r="L161" s="247" t="s">
        <v>138</v>
      </c>
      <c r="M161" s="247" t="s">
        <v>232</v>
      </c>
      <c r="N161" s="247" t="s">
        <v>170</v>
      </c>
      <c r="O161" s="118">
        <v>2020</v>
      </c>
      <c r="P161" s="103"/>
      <c r="Q161" s="107" t="s">
        <v>84</v>
      </c>
      <c r="R161" s="148" t="s">
        <v>284</v>
      </c>
      <c r="S161" s="247" t="s">
        <v>1125</v>
      </c>
      <c r="T161" s="247" t="s">
        <v>133</v>
      </c>
      <c r="U161" s="247" t="s">
        <v>133</v>
      </c>
      <c r="V161" s="247" t="s">
        <v>133</v>
      </c>
      <c r="W161" s="247" t="s">
        <v>87</v>
      </c>
      <c r="X161" s="299" t="str">
        <f t="shared" si="18"/>
        <v>Improved Public Service</v>
      </c>
      <c r="Y161" s="103"/>
      <c r="Z161" s="103" t="s">
        <v>1126</v>
      </c>
      <c r="AA161" s="103" t="s">
        <v>1126</v>
      </c>
      <c r="AB161" s="103" t="s">
        <v>1126</v>
      </c>
      <c r="AC161" s="103"/>
      <c r="AD161" s="300" t="str">
        <f t="shared" si="21"/>
        <v>Open Government Capabilities</v>
      </c>
      <c r="AE161" s="301" t="b">
        <f t="shared" si="22"/>
        <v>0</v>
      </c>
      <c r="AF161" s="103"/>
      <c r="AG161" s="103"/>
      <c r="AH161" s="103"/>
      <c r="AI161" s="103"/>
      <c r="AJ161" s="103"/>
      <c r="AK161" s="103"/>
      <c r="AL161" s="103"/>
      <c r="AM161" s="302" t="str">
        <f t="shared" si="19"/>
        <v>Open government capabilities</v>
      </c>
      <c r="AN161" s="103" t="s">
        <v>1126</v>
      </c>
      <c r="AO161" s="103"/>
      <c r="AP161" s="103"/>
      <c r="AQ161" s="303" t="s">
        <v>2032</v>
      </c>
    </row>
    <row r="162" spans="1:43" ht="30" customHeight="1" x14ac:dyDescent="0.25">
      <c r="A162" s="103">
        <v>161</v>
      </c>
      <c r="B162" s="103">
        <v>200100</v>
      </c>
      <c r="C162" s="247" t="s">
        <v>2035</v>
      </c>
      <c r="D162" s="246" t="s">
        <v>2036</v>
      </c>
      <c r="E162" s="309" t="s">
        <v>2002</v>
      </c>
      <c r="F162" s="241" t="s">
        <v>2037</v>
      </c>
      <c r="G162" s="247" t="s">
        <v>147</v>
      </c>
      <c r="H162" s="247" t="s">
        <v>498</v>
      </c>
      <c r="I162" s="247" t="s">
        <v>499</v>
      </c>
      <c r="J162" s="241" t="s">
        <v>2038</v>
      </c>
      <c r="K162" s="103" t="s">
        <v>122</v>
      </c>
      <c r="L162" s="247" t="s">
        <v>94</v>
      </c>
      <c r="M162" s="247" t="s">
        <v>107</v>
      </c>
      <c r="N162" s="247" t="s">
        <v>170</v>
      </c>
      <c r="O162" s="118">
        <v>2020</v>
      </c>
      <c r="P162" s="103"/>
      <c r="Q162" s="107" t="s">
        <v>109</v>
      </c>
      <c r="R162" s="148" t="s">
        <v>1420</v>
      </c>
      <c r="S162" s="247" t="s">
        <v>1125</v>
      </c>
      <c r="T162" s="247" t="s">
        <v>172</v>
      </c>
      <c r="U162" s="247" t="s">
        <v>133</v>
      </c>
      <c r="V162" s="247" t="s">
        <v>133</v>
      </c>
      <c r="W162" s="247" t="s">
        <v>111</v>
      </c>
      <c r="X162" s="299" t="b">
        <f t="shared" ref="X162:X168" si="23">IF(Y162="x",$X$1,IF(Z162="x",$X$1,IF(AA162="x",$X$1,IF(AB162="x",$X$1,IF(AC162="x",$X$1)))))</f>
        <v>0</v>
      </c>
      <c r="Y162" s="103"/>
      <c r="Z162" s="103"/>
      <c r="AA162" s="103"/>
      <c r="AB162" s="103"/>
      <c r="AC162" s="103"/>
      <c r="AD162" s="300" t="str">
        <f t="shared" si="21"/>
        <v>Improved Administration Efficency</v>
      </c>
      <c r="AE162" s="301" t="str">
        <f t="shared" si="22"/>
        <v>Improved Administrative Efficiency</v>
      </c>
      <c r="AF162" s="103"/>
      <c r="AG162" s="103" t="s">
        <v>1126</v>
      </c>
      <c r="AH162" s="103" t="s">
        <v>1126</v>
      </c>
      <c r="AI162" s="103" t="s">
        <v>1126</v>
      </c>
      <c r="AJ162" s="103" t="s">
        <v>1126</v>
      </c>
      <c r="AK162" s="103" t="s">
        <v>1126</v>
      </c>
      <c r="AL162" s="103" t="s">
        <v>1126</v>
      </c>
      <c r="AM162" s="302" t="str">
        <f t="shared" ref="AM162:AM165" si="24">IF(AN162="x",$AM$1,IF(AO162="x",$AM$1,IF(AP162="x",$AM$1)))</f>
        <v>Open government capabilities</v>
      </c>
      <c r="AN162" s="103" t="s">
        <v>1126</v>
      </c>
      <c r="AO162" s="103"/>
      <c r="AP162" s="103" t="s">
        <v>1126</v>
      </c>
      <c r="AQ162" s="303" t="s">
        <v>2002</v>
      </c>
    </row>
    <row r="163" spans="1:43" ht="30" customHeight="1" x14ac:dyDescent="0.25">
      <c r="A163" s="103">
        <v>162</v>
      </c>
      <c r="B163" s="103">
        <v>200101</v>
      </c>
      <c r="C163" s="247" t="s">
        <v>2039</v>
      </c>
      <c r="D163" s="246" t="s">
        <v>2040</v>
      </c>
      <c r="E163" s="309" t="s">
        <v>2041</v>
      </c>
      <c r="F163" s="241" t="s">
        <v>2042</v>
      </c>
      <c r="G163" s="247" t="s">
        <v>135</v>
      </c>
      <c r="H163" s="247" t="s">
        <v>119</v>
      </c>
      <c r="I163" s="247" t="s">
        <v>120</v>
      </c>
      <c r="J163" s="241" t="s">
        <v>2043</v>
      </c>
      <c r="K163" s="103" t="s">
        <v>1070</v>
      </c>
      <c r="L163" s="247" t="s">
        <v>94</v>
      </c>
      <c r="M163" s="247" t="s">
        <v>107</v>
      </c>
      <c r="N163" s="247" t="s">
        <v>170</v>
      </c>
      <c r="O163" s="118">
        <v>2020</v>
      </c>
      <c r="P163" s="103"/>
      <c r="Q163" s="107" t="s">
        <v>84</v>
      </c>
      <c r="R163" s="148" t="s">
        <v>1202</v>
      </c>
      <c r="S163" s="247" t="s">
        <v>1125</v>
      </c>
      <c r="T163" s="247" t="s">
        <v>133</v>
      </c>
      <c r="U163" s="247" t="s">
        <v>133</v>
      </c>
      <c r="V163" s="247" t="s">
        <v>133</v>
      </c>
      <c r="W163" s="247" t="s">
        <v>87</v>
      </c>
      <c r="X163" s="299" t="str">
        <f t="shared" si="23"/>
        <v>Improved Public Service</v>
      </c>
      <c r="Y163" s="103"/>
      <c r="Z163" s="103" t="s">
        <v>1126</v>
      </c>
      <c r="AA163" s="103" t="s">
        <v>1126</v>
      </c>
      <c r="AB163" s="103" t="s">
        <v>1126</v>
      </c>
      <c r="AC163" s="103"/>
      <c r="AD163" s="300" t="e">
        <f>IF(AE163=$AE$1,"Improved Administration Efficency",IF(#REF!=$AM$1,"Open Government Capabilities"))</f>
        <v>#REF!</v>
      </c>
      <c r="AE163" s="301" t="b">
        <f t="shared" si="22"/>
        <v>0</v>
      </c>
      <c r="AF163" s="103"/>
      <c r="AG163" s="103"/>
      <c r="AH163" s="103"/>
      <c r="AI163" s="103"/>
      <c r="AJ163" s="103"/>
      <c r="AK163" s="103"/>
      <c r="AL163" s="103"/>
      <c r="AM163" s="302" t="str">
        <f t="shared" si="24"/>
        <v>Open government capabilities</v>
      </c>
      <c r="AN163" s="103" t="s">
        <v>1126</v>
      </c>
      <c r="AO163" s="103"/>
      <c r="AP163" s="103"/>
      <c r="AQ163" s="303" t="s">
        <v>2041</v>
      </c>
    </row>
    <row r="164" spans="1:43" ht="30" customHeight="1" x14ac:dyDescent="0.25">
      <c r="A164" s="103">
        <v>163</v>
      </c>
      <c r="B164" s="103">
        <v>200102</v>
      </c>
      <c r="C164" s="247" t="s">
        <v>2380</v>
      </c>
      <c r="D164" s="246" t="s">
        <v>2381</v>
      </c>
      <c r="E164" s="309" t="s">
        <v>2382</v>
      </c>
      <c r="F164" s="241" t="s">
        <v>2383</v>
      </c>
      <c r="G164" s="247" t="s">
        <v>118</v>
      </c>
      <c r="H164" s="247" t="s">
        <v>1546</v>
      </c>
      <c r="I164" s="247" t="s">
        <v>1547</v>
      </c>
      <c r="J164" s="241" t="s">
        <v>2384</v>
      </c>
      <c r="K164" s="103" t="s">
        <v>1070</v>
      </c>
      <c r="L164" s="247" t="s">
        <v>288</v>
      </c>
      <c r="M164" s="247" t="s">
        <v>307</v>
      </c>
      <c r="N164" s="247" t="s">
        <v>170</v>
      </c>
      <c r="O164" s="118">
        <v>2021</v>
      </c>
      <c r="P164" s="41"/>
      <c r="Q164" s="107" t="s">
        <v>146</v>
      </c>
      <c r="R164" s="148" t="s">
        <v>1182</v>
      </c>
      <c r="S164" s="247" t="s">
        <v>1125</v>
      </c>
      <c r="T164" s="247" t="s">
        <v>133</v>
      </c>
      <c r="U164" s="247" t="s">
        <v>172</v>
      </c>
      <c r="V164" s="247" t="s">
        <v>133</v>
      </c>
      <c r="W164" s="247" t="s">
        <v>87</v>
      </c>
      <c r="X164" s="299" t="str">
        <f t="shared" si="23"/>
        <v>Improved Public Service</v>
      </c>
      <c r="Y164" s="103"/>
      <c r="Z164" s="103" t="s">
        <v>1126</v>
      </c>
      <c r="AA164" s="103" t="s">
        <v>1126</v>
      </c>
      <c r="AB164" s="103" t="s">
        <v>1126</v>
      </c>
      <c r="AC164" s="103"/>
      <c r="AD164" s="300" t="b">
        <f>IF(AE164=$AE$1,"Improved Administration Efficency",IF(AM165=$AM$1,"Open Government Capabilities"))</f>
        <v>0</v>
      </c>
      <c r="AE164" s="301" t="b">
        <f t="shared" si="22"/>
        <v>0</v>
      </c>
      <c r="AF164" s="103"/>
      <c r="AG164" s="103"/>
      <c r="AH164" s="41"/>
      <c r="AI164" s="41"/>
      <c r="AJ164" s="41"/>
      <c r="AK164" s="41"/>
      <c r="AL164" s="41"/>
      <c r="AM164" s="302" t="b">
        <f t="shared" si="24"/>
        <v>0</v>
      </c>
      <c r="AN164" s="41"/>
      <c r="AO164" s="41"/>
      <c r="AP164" s="41"/>
      <c r="AQ164" s="319" t="s">
        <v>2382</v>
      </c>
    </row>
    <row r="165" spans="1:43" ht="30" customHeight="1" x14ac:dyDescent="0.25">
      <c r="A165" s="103">
        <v>164</v>
      </c>
      <c r="B165" s="103">
        <v>200103</v>
      </c>
      <c r="C165" s="247" t="s">
        <v>2385</v>
      </c>
      <c r="D165" s="246" t="s">
        <v>2386</v>
      </c>
      <c r="E165" s="309" t="s">
        <v>2387</v>
      </c>
      <c r="F165" s="241" t="s">
        <v>2388</v>
      </c>
      <c r="G165" s="247" t="s">
        <v>118</v>
      </c>
      <c r="H165" s="247" t="s">
        <v>1546</v>
      </c>
      <c r="I165" s="247" t="s">
        <v>1547</v>
      </c>
      <c r="J165" s="241" t="s">
        <v>2389</v>
      </c>
      <c r="K165" s="103" t="s">
        <v>1146</v>
      </c>
      <c r="L165" s="247" t="s">
        <v>94</v>
      </c>
      <c r="M165" s="247" t="s">
        <v>107</v>
      </c>
      <c r="N165" s="247" t="s">
        <v>170</v>
      </c>
      <c r="O165" s="118">
        <v>2021</v>
      </c>
      <c r="P165" s="41"/>
      <c r="Q165" s="107" t="s">
        <v>84</v>
      </c>
      <c r="R165" s="148" t="s">
        <v>1202</v>
      </c>
      <c r="S165" s="247" t="s">
        <v>1125</v>
      </c>
      <c r="T165" s="247" t="s">
        <v>133</v>
      </c>
      <c r="U165" s="247" t="s">
        <v>172</v>
      </c>
      <c r="V165" s="247" t="s">
        <v>133</v>
      </c>
      <c r="W165" s="247" t="s">
        <v>87</v>
      </c>
      <c r="X165" s="299" t="str">
        <f t="shared" si="23"/>
        <v>Improved Public Service</v>
      </c>
      <c r="Y165" s="41"/>
      <c r="Z165" s="103" t="s">
        <v>1126</v>
      </c>
      <c r="AA165" s="103" t="s">
        <v>1126</v>
      </c>
      <c r="AB165" s="103" t="s">
        <v>1126</v>
      </c>
      <c r="AC165" s="41"/>
      <c r="AD165" s="300" t="b">
        <f>IF(AE165=$AE$1,"Improved Administration Efficency",IF(AM166=$AM$1,"Open Government Capabilities"))</f>
        <v>0</v>
      </c>
      <c r="AE165" s="301" t="b">
        <f t="shared" si="22"/>
        <v>0</v>
      </c>
      <c r="AF165" s="41"/>
      <c r="AG165" s="41"/>
      <c r="AH165" s="41"/>
      <c r="AI165" s="41"/>
      <c r="AJ165" s="41"/>
      <c r="AK165" s="41"/>
      <c r="AL165" s="41"/>
      <c r="AM165" s="302" t="b">
        <f t="shared" si="24"/>
        <v>0</v>
      </c>
      <c r="AN165" s="41"/>
      <c r="AO165" s="41"/>
      <c r="AP165" s="41"/>
      <c r="AQ165" s="303" t="s">
        <v>2387</v>
      </c>
    </row>
    <row r="166" spans="1:43" ht="29.25" customHeight="1" x14ac:dyDescent="0.25">
      <c r="A166" s="103">
        <v>165</v>
      </c>
      <c r="B166" s="103">
        <v>200104</v>
      </c>
      <c r="C166" s="247" t="s">
        <v>2390</v>
      </c>
      <c r="D166" s="246" t="s">
        <v>2391</v>
      </c>
      <c r="E166" s="309" t="s">
        <v>2392</v>
      </c>
      <c r="F166" s="241" t="s">
        <v>2393</v>
      </c>
      <c r="G166" s="247" t="s">
        <v>118</v>
      </c>
      <c r="H166" s="247" t="s">
        <v>1546</v>
      </c>
      <c r="I166" s="247" t="s">
        <v>1547</v>
      </c>
      <c r="J166" s="241" t="s">
        <v>2394</v>
      </c>
      <c r="K166" s="103" t="s">
        <v>1070</v>
      </c>
      <c r="L166" s="247" t="s">
        <v>73</v>
      </c>
      <c r="M166" s="247" t="s">
        <v>307</v>
      </c>
      <c r="N166" s="247" t="s">
        <v>170</v>
      </c>
      <c r="O166" s="118">
        <v>2021</v>
      </c>
      <c r="P166" s="41"/>
      <c r="Q166" s="107" t="s">
        <v>146</v>
      </c>
      <c r="R166" s="148" t="s">
        <v>1182</v>
      </c>
      <c r="S166" s="247" t="s">
        <v>1125</v>
      </c>
      <c r="T166" s="247" t="s">
        <v>133</v>
      </c>
      <c r="U166" s="247" t="s">
        <v>172</v>
      </c>
      <c r="V166" s="247" t="s">
        <v>133</v>
      </c>
      <c r="W166" s="247" t="s">
        <v>87</v>
      </c>
      <c r="X166" s="299" t="str">
        <f t="shared" si="23"/>
        <v>Improved Public Service</v>
      </c>
      <c r="Y166" s="41"/>
      <c r="Z166" s="103" t="s">
        <v>1126</v>
      </c>
      <c r="AA166" s="103" t="s">
        <v>1126</v>
      </c>
      <c r="AB166" s="103" t="s">
        <v>1126</v>
      </c>
      <c r="AC166" s="103" t="s">
        <v>1126</v>
      </c>
      <c r="AD166" s="300" t="b">
        <f>IF(AE166=$AE$1,"Improved Administration Efficency",IF(AM168=$AM$1,"Open Government Capabilities"))</f>
        <v>0</v>
      </c>
      <c r="AE166" s="301" t="b">
        <f t="shared" si="22"/>
        <v>0</v>
      </c>
      <c r="AF166" s="41"/>
      <c r="AG166" s="41"/>
      <c r="AH166" s="41"/>
      <c r="AI166" s="41"/>
      <c r="AJ166" s="41"/>
      <c r="AK166" s="41"/>
      <c r="AL166" s="41"/>
      <c r="AM166" s="302" t="b">
        <f t="shared" ref="AM166:AM167" si="25">IF(AN166="x",$AM$1,IF(AO166="x",$AM$1,IF(AP166="x",$AM$1)))</f>
        <v>0</v>
      </c>
      <c r="AN166" s="41"/>
      <c r="AO166" s="41"/>
      <c r="AP166" s="41"/>
      <c r="AQ166" s="309" t="s">
        <v>2392</v>
      </c>
    </row>
    <row r="167" spans="1:43" ht="30" customHeight="1" x14ac:dyDescent="0.25">
      <c r="A167" s="103">
        <v>166</v>
      </c>
      <c r="B167" s="103">
        <v>200105</v>
      </c>
      <c r="C167" s="247" t="s">
        <v>2395</v>
      </c>
      <c r="D167" s="246" t="s">
        <v>2396</v>
      </c>
      <c r="E167" s="309" t="s">
        <v>2397</v>
      </c>
      <c r="F167" s="241" t="s">
        <v>2398</v>
      </c>
      <c r="G167" s="247" t="s">
        <v>118</v>
      </c>
      <c r="H167" s="247" t="s">
        <v>1546</v>
      </c>
      <c r="I167" s="247" t="s">
        <v>1547</v>
      </c>
      <c r="J167" s="241" t="s">
        <v>2399</v>
      </c>
      <c r="K167" s="103" t="s">
        <v>122</v>
      </c>
      <c r="L167" s="247" t="s">
        <v>288</v>
      </c>
      <c r="M167" s="247" t="s">
        <v>307</v>
      </c>
      <c r="N167" s="247" t="s">
        <v>170</v>
      </c>
      <c r="O167" s="118">
        <v>2021</v>
      </c>
      <c r="P167" s="41"/>
      <c r="Q167" s="107" t="s">
        <v>84</v>
      </c>
      <c r="R167" s="148" t="s">
        <v>1202</v>
      </c>
      <c r="S167" s="247" t="s">
        <v>1125</v>
      </c>
      <c r="T167" s="247" t="s">
        <v>133</v>
      </c>
      <c r="U167" s="247" t="s">
        <v>172</v>
      </c>
      <c r="V167" s="247" t="s">
        <v>133</v>
      </c>
      <c r="W167" s="247" t="s">
        <v>87</v>
      </c>
      <c r="X167" s="299" t="str">
        <f t="shared" si="23"/>
        <v>Improved Public Service</v>
      </c>
      <c r="Y167" s="41"/>
      <c r="Z167" s="103" t="s">
        <v>1126</v>
      </c>
      <c r="AA167" s="103" t="s">
        <v>1126</v>
      </c>
      <c r="AB167" s="103" t="s">
        <v>1126</v>
      </c>
      <c r="AC167" s="41"/>
      <c r="AD167" s="300" t="e">
        <f>IF(AE167=$AE$1,"Improved Administration Efficency",IF(#REF!=$AM$1,"Open Government Capabilities"))</f>
        <v>#REF!</v>
      </c>
      <c r="AE167" s="301" t="b">
        <f t="shared" si="22"/>
        <v>0</v>
      </c>
      <c r="AF167" s="41"/>
      <c r="AG167" s="41"/>
      <c r="AH167" s="41"/>
      <c r="AI167" s="41"/>
      <c r="AJ167" s="41"/>
      <c r="AK167" s="41"/>
      <c r="AL167" s="41"/>
      <c r="AM167" s="302" t="b">
        <f t="shared" si="25"/>
        <v>0</v>
      </c>
      <c r="AN167" s="41"/>
      <c r="AO167" s="41"/>
      <c r="AP167" s="41"/>
      <c r="AQ167" s="309" t="s">
        <v>2397</v>
      </c>
    </row>
    <row r="168" spans="1:43" ht="29.25" customHeight="1" x14ac:dyDescent="0.25">
      <c r="A168" s="103">
        <v>167</v>
      </c>
      <c r="B168" s="103">
        <v>200106</v>
      </c>
      <c r="C168" s="247" t="s">
        <v>2400</v>
      </c>
      <c r="D168" s="246" t="s">
        <v>2401</v>
      </c>
      <c r="E168" s="309" t="s">
        <v>2392</v>
      </c>
      <c r="F168" s="241" t="s">
        <v>2402</v>
      </c>
      <c r="G168" s="247" t="s">
        <v>118</v>
      </c>
      <c r="H168" s="247" t="s">
        <v>1546</v>
      </c>
      <c r="I168" s="247" t="s">
        <v>1547</v>
      </c>
      <c r="J168" s="241" t="s">
        <v>2403</v>
      </c>
      <c r="K168" s="103" t="s">
        <v>122</v>
      </c>
      <c r="L168" s="247" t="s">
        <v>288</v>
      </c>
      <c r="M168" s="247" t="s">
        <v>307</v>
      </c>
      <c r="N168" s="247" t="s">
        <v>170</v>
      </c>
      <c r="O168" s="118">
        <v>2021</v>
      </c>
      <c r="P168" s="41"/>
      <c r="Q168" s="107" t="s">
        <v>146</v>
      </c>
      <c r="R168" s="148" t="s">
        <v>1182</v>
      </c>
      <c r="S168" s="247" t="s">
        <v>1125</v>
      </c>
      <c r="T168" s="247" t="s">
        <v>133</v>
      </c>
      <c r="U168" s="247" t="s">
        <v>172</v>
      </c>
      <c r="V168" s="247" t="s">
        <v>133</v>
      </c>
      <c r="W168" s="247" t="s">
        <v>87</v>
      </c>
      <c r="X168" s="299" t="str">
        <f t="shared" si="23"/>
        <v>Improved Public Service</v>
      </c>
      <c r="Y168" s="41"/>
      <c r="Z168" s="103" t="s">
        <v>1126</v>
      </c>
      <c r="AA168" s="103" t="s">
        <v>1126</v>
      </c>
      <c r="AB168" s="103" t="s">
        <v>1126</v>
      </c>
      <c r="AC168" s="41"/>
      <c r="AD168" s="300" t="e">
        <f>IF(AE168=$AE$1,"Improved Administration Efficency",IF(#REF!=$AM$1,"Open Government Capabilities"))</f>
        <v>#REF!</v>
      </c>
      <c r="AE168" s="301" t="b">
        <f t="shared" si="22"/>
        <v>0</v>
      </c>
      <c r="AF168" s="41"/>
      <c r="AG168" s="41"/>
      <c r="AH168" s="41"/>
      <c r="AI168" s="41"/>
      <c r="AJ168" s="41"/>
      <c r="AK168" s="41"/>
      <c r="AL168" s="41"/>
      <c r="AM168" s="302" t="b">
        <f>IF(AN167="x",$AM$1,IF(AO167="x",$AM$1,IF(AP167="x",$AM$1)))</f>
        <v>0</v>
      </c>
      <c r="AN168" s="41"/>
      <c r="AO168" s="41"/>
      <c r="AP168" s="41"/>
      <c r="AQ168" s="309" t="s">
        <v>2392</v>
      </c>
    </row>
  </sheetData>
  <autoFilter ref="A1:AQ168" xr:uid="{00000000-0001-0000-0000-000000000000}"/>
  <sortState xmlns:xlrd2="http://schemas.microsoft.com/office/spreadsheetml/2017/richdata2" ref="B2:CH1227">
    <sortCondition ref="B2:B1227"/>
  </sortState>
  <conditionalFormatting sqref="B1:B1048576">
    <cfRule type="duplicateValues" dxfId="13" priority="107"/>
  </conditionalFormatting>
  <conditionalFormatting sqref="C1:C1048576">
    <cfRule type="duplicateValues" dxfId="12" priority="104"/>
  </conditionalFormatting>
  <conditionalFormatting sqref="A1">
    <cfRule type="duplicateValues" dxfId="11" priority="2"/>
  </conditionalFormatting>
  <conditionalFormatting sqref="A2:A168">
    <cfRule type="duplicateValues" dxfId="10" priority="1"/>
  </conditionalFormatting>
  <dataValidations count="2">
    <dataValidation type="list" allowBlank="1" showInputMessage="1" showErrorMessage="1" sqref="G1:G1048576" xr:uid="{00000000-0002-0000-0000-000000000000}">
      <formula1>#REF!</formula1>
    </dataValidation>
    <dataValidation type="list" allowBlank="1" showInputMessage="1" showErrorMessage="1" sqref="K1:N1048576 H1:I1048576 Q1:W1048576" xr:uid="{00000000-0002-0000-0000-000001000000}">
      <formula1>#REF!</formula1>
    </dataValidation>
  </dataValidations>
  <hyperlinks>
    <hyperlink ref="E133" r:id="rId1" xr:uid="{00000000-0004-0000-0000-000000000000}"/>
    <hyperlink ref="E130" r:id="rId2" xr:uid="{00000000-0004-0000-0000-000001000000}"/>
    <hyperlink ref="E8" r:id="rId3" xr:uid="{00000000-0004-0000-0000-000002000000}"/>
    <hyperlink ref="E153" r:id="rId4" xr:uid="{00000000-0004-0000-0000-000003000000}"/>
    <hyperlink ref="AQ153" r:id="rId5" xr:uid="{00000000-0004-0000-0000-000004000000}"/>
    <hyperlink ref="E154" r:id="rId6" xr:uid="{00000000-0004-0000-0000-000005000000}"/>
    <hyperlink ref="AQ154" r:id="rId7" xr:uid="{00000000-0004-0000-0000-000006000000}"/>
    <hyperlink ref="E155" r:id="rId8" xr:uid="{00000000-0004-0000-0000-000007000000}"/>
    <hyperlink ref="AQ155" r:id="rId9" xr:uid="{00000000-0004-0000-0000-000008000000}"/>
    <hyperlink ref="E156" r:id="rId10" xr:uid="{00000000-0004-0000-0000-000009000000}"/>
    <hyperlink ref="AQ156" r:id="rId11" xr:uid="{00000000-0004-0000-0000-00000A000000}"/>
    <hyperlink ref="E157" r:id="rId12" xr:uid="{00000000-0004-0000-0000-00000B000000}"/>
    <hyperlink ref="AQ157" r:id="rId13" xr:uid="{00000000-0004-0000-0000-00000C000000}"/>
    <hyperlink ref="E158" r:id="rId14" xr:uid="{00000000-0004-0000-0000-00000D000000}"/>
    <hyperlink ref="AQ158" r:id="rId15" xr:uid="{00000000-0004-0000-0000-00000E000000}"/>
    <hyperlink ref="E159" r:id="rId16" xr:uid="{00000000-0004-0000-0000-00000F000000}"/>
    <hyperlink ref="AQ159" r:id="rId17" xr:uid="{00000000-0004-0000-0000-000010000000}"/>
    <hyperlink ref="E160" r:id="rId18" xr:uid="{00000000-0004-0000-0000-000011000000}"/>
    <hyperlink ref="AQ160" r:id="rId19" xr:uid="{00000000-0004-0000-0000-000012000000}"/>
    <hyperlink ref="E161" r:id="rId20" xr:uid="{00000000-0004-0000-0000-000013000000}"/>
    <hyperlink ref="AQ161" r:id="rId21" xr:uid="{00000000-0004-0000-0000-000014000000}"/>
    <hyperlink ref="E162" r:id="rId22" xr:uid="{00000000-0004-0000-0000-000015000000}"/>
    <hyperlink ref="AQ162" r:id="rId23" xr:uid="{00000000-0004-0000-0000-000016000000}"/>
    <hyperlink ref="E163" r:id="rId24" xr:uid="{00000000-0004-0000-0000-000017000000}"/>
    <hyperlink ref="AQ163" r:id="rId25" xr:uid="{00000000-0004-0000-0000-000018000000}"/>
    <hyperlink ref="E164" r:id="rId26" xr:uid="{00000000-0004-0000-0000-000019000000}"/>
    <hyperlink ref="AQ164" r:id="rId27" xr:uid="{00000000-0004-0000-0000-00001A000000}"/>
    <hyperlink ref="E165" r:id="rId28" xr:uid="{00000000-0004-0000-0000-00001B000000}"/>
    <hyperlink ref="AQ165" r:id="rId29" xr:uid="{00000000-0004-0000-0000-00001C000000}"/>
    <hyperlink ref="E166" r:id="rId30" xr:uid="{00000000-0004-0000-0000-00001D000000}"/>
    <hyperlink ref="AQ166" r:id="rId31" xr:uid="{00000000-0004-0000-0000-00001E000000}"/>
    <hyperlink ref="E167" r:id="rId32" xr:uid="{00000000-0004-0000-0000-00001F000000}"/>
    <hyperlink ref="AQ167" r:id="rId33" xr:uid="{00000000-0004-0000-0000-000020000000}"/>
    <hyperlink ref="E168" r:id="rId34" xr:uid="{00000000-0004-0000-0000-000021000000}"/>
    <hyperlink ref="AQ168" r:id="rId35" xr:uid="{00000000-0004-0000-0000-000022000000}"/>
    <hyperlink ref="E23" r:id="rId36" xr:uid="{00000000-0004-0000-0000-000023000000}"/>
    <hyperlink ref="E10" r:id="rId37" xr:uid="{00000000-0004-0000-0000-000024000000}"/>
    <hyperlink ref="E31" r:id="rId38" xr:uid="{00000000-0004-0000-0000-000025000000}"/>
    <hyperlink ref="E58" r:id="rId39" xr:uid="{00000000-0004-0000-0000-000026000000}"/>
    <hyperlink ref="E57" r:id="rId40" xr:uid="{00000000-0004-0000-0000-000027000000}"/>
    <hyperlink ref="E47" r:id="rId41" xr:uid="{00000000-0004-0000-0000-000028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W530"/>
  <sheetViews>
    <sheetView topLeftCell="A25" workbookViewId="0">
      <selection activeCell="E158" sqref="E158"/>
    </sheetView>
  </sheetViews>
  <sheetFormatPr defaultRowHeight="15" x14ac:dyDescent="0.25"/>
  <cols>
    <col min="1" max="1" width="37.7109375" customWidth="1"/>
    <col min="2" max="2" width="30" customWidth="1"/>
    <col min="3" max="3" width="13.85546875" customWidth="1"/>
    <col min="4" max="4" width="28.5703125" customWidth="1"/>
    <col min="33" max="33" width="37.7109375" bestFit="1" customWidth="1"/>
    <col min="34" max="34" width="22.42578125" bestFit="1" customWidth="1"/>
  </cols>
  <sheetData>
    <row r="2" spans="1:4" ht="23.25" x14ac:dyDescent="0.35">
      <c r="A2" s="184" t="s">
        <v>2406</v>
      </c>
    </row>
    <row r="4" spans="1:4" ht="21" x14ac:dyDescent="0.35">
      <c r="A4" s="144" t="s">
        <v>2407</v>
      </c>
    </row>
    <row r="5" spans="1:4" x14ac:dyDescent="0.25">
      <c r="A5" s="26" t="s">
        <v>25</v>
      </c>
      <c r="B5" t="s">
        <v>86</v>
      </c>
    </row>
    <row r="6" spans="1:4" x14ac:dyDescent="0.25">
      <c r="A6" s="26" t="s">
        <v>55</v>
      </c>
      <c r="B6" t="s">
        <v>83</v>
      </c>
    </row>
    <row r="7" spans="1:4" x14ac:dyDescent="0.25">
      <c r="A7" s="26" t="s">
        <v>11</v>
      </c>
      <c r="B7" t="s">
        <v>2408</v>
      </c>
    </row>
    <row r="8" spans="1:4" x14ac:dyDescent="0.25">
      <c r="A8" s="26" t="s">
        <v>13</v>
      </c>
      <c r="B8" t="s">
        <v>2408</v>
      </c>
    </row>
    <row r="9" spans="1:4" ht="21" x14ac:dyDescent="0.35">
      <c r="A9" s="26" t="s">
        <v>14</v>
      </c>
      <c r="B9" t="s">
        <v>2409</v>
      </c>
      <c r="D9" s="144"/>
    </row>
    <row r="11" spans="1:4" x14ac:dyDescent="0.25">
      <c r="A11" s="26" t="s">
        <v>7</v>
      </c>
      <c r="B11" t="s">
        <v>2410</v>
      </c>
    </row>
    <row r="12" spans="1:4" x14ac:dyDescent="0.25">
      <c r="A12" t="s">
        <v>69</v>
      </c>
      <c r="B12">
        <v>4</v>
      </c>
    </row>
    <row r="13" spans="1:4" x14ac:dyDescent="0.25">
      <c r="A13" t="s">
        <v>126</v>
      </c>
      <c r="B13">
        <v>35</v>
      </c>
    </row>
    <row r="14" spans="1:4" x14ac:dyDescent="0.25">
      <c r="A14" t="s">
        <v>189</v>
      </c>
      <c r="B14">
        <v>1</v>
      </c>
    </row>
    <row r="15" spans="1:4" x14ac:dyDescent="0.25">
      <c r="A15" t="s">
        <v>196</v>
      </c>
      <c r="B15">
        <v>3</v>
      </c>
    </row>
    <row r="16" spans="1:4" x14ac:dyDescent="0.25">
      <c r="A16" t="s">
        <v>201</v>
      </c>
      <c r="B16">
        <v>2</v>
      </c>
    </row>
    <row r="17" spans="1:2" x14ac:dyDescent="0.25">
      <c r="A17" t="s">
        <v>213</v>
      </c>
      <c r="B17">
        <v>2</v>
      </c>
    </row>
    <row r="18" spans="1:2" x14ac:dyDescent="0.25">
      <c r="A18" t="s">
        <v>215</v>
      </c>
      <c r="B18">
        <v>24</v>
      </c>
    </row>
    <row r="19" spans="1:2" x14ac:dyDescent="0.25">
      <c r="A19" t="s">
        <v>186</v>
      </c>
      <c r="B19">
        <v>52</v>
      </c>
    </row>
    <row r="20" spans="1:2" x14ac:dyDescent="0.25">
      <c r="A20" t="s">
        <v>209</v>
      </c>
      <c r="B20">
        <v>34</v>
      </c>
    </row>
    <row r="21" spans="1:2" x14ac:dyDescent="0.25">
      <c r="A21" t="s">
        <v>229</v>
      </c>
      <c r="B21">
        <v>41</v>
      </c>
    </row>
    <row r="22" spans="1:2" x14ac:dyDescent="0.25">
      <c r="A22" t="s">
        <v>119</v>
      </c>
      <c r="B22">
        <v>41</v>
      </c>
    </row>
    <row r="23" spans="1:2" x14ac:dyDescent="0.25">
      <c r="A23" t="s">
        <v>498</v>
      </c>
      <c r="B23">
        <v>11</v>
      </c>
    </row>
    <row r="24" spans="1:2" x14ac:dyDescent="0.25">
      <c r="A24" t="s">
        <v>298</v>
      </c>
      <c r="B24">
        <v>3</v>
      </c>
    </row>
    <row r="25" spans="1:2" x14ac:dyDescent="0.25">
      <c r="A25" t="s">
        <v>300</v>
      </c>
      <c r="B25">
        <v>7</v>
      </c>
    </row>
    <row r="26" spans="1:2" x14ac:dyDescent="0.25">
      <c r="A26" t="s">
        <v>235</v>
      </c>
      <c r="B26">
        <v>75</v>
      </c>
    </row>
    <row r="27" spans="1:2" x14ac:dyDescent="0.25">
      <c r="A27" t="s">
        <v>321</v>
      </c>
      <c r="B27">
        <v>10</v>
      </c>
    </row>
    <row r="28" spans="1:2" x14ac:dyDescent="0.25">
      <c r="A28" t="s">
        <v>332</v>
      </c>
      <c r="B28">
        <v>6</v>
      </c>
    </row>
    <row r="29" spans="1:2" x14ac:dyDescent="0.25">
      <c r="A29" t="s">
        <v>1455</v>
      </c>
      <c r="B29">
        <v>1</v>
      </c>
    </row>
    <row r="30" spans="1:2" x14ac:dyDescent="0.25">
      <c r="A30" t="s">
        <v>256</v>
      </c>
      <c r="B30">
        <v>124</v>
      </c>
    </row>
    <row r="31" spans="1:2" x14ac:dyDescent="0.25">
      <c r="A31" t="s">
        <v>371</v>
      </c>
      <c r="B31">
        <v>12</v>
      </c>
    </row>
    <row r="32" spans="1:2" x14ac:dyDescent="0.25">
      <c r="A32" t="s">
        <v>285</v>
      </c>
      <c r="B32">
        <v>29</v>
      </c>
    </row>
    <row r="33" spans="1:2" x14ac:dyDescent="0.25">
      <c r="A33" t="s">
        <v>395</v>
      </c>
      <c r="B33">
        <v>60</v>
      </c>
    </row>
    <row r="34" spans="1:2" x14ac:dyDescent="0.25">
      <c r="A34" t="s">
        <v>296</v>
      </c>
      <c r="B34">
        <v>3</v>
      </c>
    </row>
    <row r="35" spans="1:2" x14ac:dyDescent="0.25">
      <c r="A35" t="s">
        <v>415</v>
      </c>
      <c r="B35">
        <v>3</v>
      </c>
    </row>
    <row r="36" spans="1:2" x14ac:dyDescent="0.25">
      <c r="A36" t="s">
        <v>419</v>
      </c>
      <c r="B36">
        <v>6</v>
      </c>
    </row>
    <row r="37" spans="1:2" x14ac:dyDescent="0.25">
      <c r="A37" t="s">
        <v>364</v>
      </c>
      <c r="B37">
        <v>35</v>
      </c>
    </row>
    <row r="38" spans="1:2" x14ac:dyDescent="0.25">
      <c r="A38" t="s">
        <v>319</v>
      </c>
      <c r="B38">
        <v>21</v>
      </c>
    </row>
    <row r="39" spans="1:2" x14ac:dyDescent="0.25">
      <c r="A39" t="s">
        <v>454</v>
      </c>
      <c r="B39">
        <v>11</v>
      </c>
    </row>
    <row r="40" spans="1:2" x14ac:dyDescent="0.25">
      <c r="A40" t="s">
        <v>1137</v>
      </c>
      <c r="B40">
        <v>3</v>
      </c>
    </row>
    <row r="41" spans="1:2" x14ac:dyDescent="0.25">
      <c r="A41" t="s">
        <v>225</v>
      </c>
      <c r="B41">
        <v>27</v>
      </c>
    </row>
    <row r="42" spans="1:2" x14ac:dyDescent="0.25">
      <c r="A42" t="s">
        <v>2411</v>
      </c>
      <c r="B42">
        <v>686</v>
      </c>
    </row>
    <row r="43" spans="1:2" x14ac:dyDescent="0.25">
      <c r="A43" s="27"/>
    </row>
    <row r="44" spans="1:2" x14ac:dyDescent="0.25">
      <c r="A44" s="27"/>
    </row>
    <row r="45" spans="1:2" x14ac:dyDescent="0.25">
      <c r="A45" s="27"/>
    </row>
    <row r="46" spans="1:2" x14ac:dyDescent="0.25">
      <c r="A46" s="27"/>
    </row>
    <row r="47" spans="1:2" ht="21" x14ac:dyDescent="0.35">
      <c r="A47" s="221" t="s">
        <v>2412</v>
      </c>
    </row>
    <row r="49" spans="1:5" x14ac:dyDescent="0.25">
      <c r="A49" s="26" t="s">
        <v>25</v>
      </c>
      <c r="B49" t="s">
        <v>86</v>
      </c>
    </row>
    <row r="50" spans="1:5" x14ac:dyDescent="0.25">
      <c r="A50" s="26" t="s">
        <v>55</v>
      </c>
      <c r="B50" t="s">
        <v>83</v>
      </c>
    </row>
    <row r="51" spans="1:5" x14ac:dyDescent="0.25">
      <c r="A51" s="26" t="s">
        <v>7</v>
      </c>
      <c r="B51" t="s">
        <v>2408</v>
      </c>
    </row>
    <row r="52" spans="1:5" x14ac:dyDescent="0.25">
      <c r="A52" s="26" t="s">
        <v>11</v>
      </c>
      <c r="B52" t="s">
        <v>2408</v>
      </c>
    </row>
    <row r="53" spans="1:5" x14ac:dyDescent="0.25">
      <c r="A53" s="26" t="s">
        <v>13</v>
      </c>
      <c r="B53" t="s">
        <v>2408</v>
      </c>
      <c r="C53" s="146"/>
    </row>
    <row r="54" spans="1:5" x14ac:dyDescent="0.25">
      <c r="C54" s="146"/>
    </row>
    <row r="55" spans="1:5" x14ac:dyDescent="0.25">
      <c r="A55" s="26" t="s">
        <v>14</v>
      </c>
      <c r="B55" t="s">
        <v>2410</v>
      </c>
      <c r="C55" s="146"/>
    </row>
    <row r="56" spans="1:5" x14ac:dyDescent="0.25">
      <c r="A56">
        <v>2010</v>
      </c>
      <c r="B56">
        <v>1</v>
      </c>
      <c r="C56" s="240" t="s">
        <v>2413</v>
      </c>
      <c r="D56" s="83">
        <v>1</v>
      </c>
      <c r="E56" s="232">
        <v>0</v>
      </c>
    </row>
    <row r="57" spans="1:5" x14ac:dyDescent="0.25">
      <c r="A57">
        <v>2011</v>
      </c>
      <c r="B57">
        <v>5</v>
      </c>
      <c r="C57" s="240" t="s">
        <v>2414</v>
      </c>
      <c r="D57" s="83">
        <v>5</v>
      </c>
      <c r="E57" s="232">
        <v>0.01</v>
      </c>
    </row>
    <row r="58" spans="1:5" x14ac:dyDescent="0.25">
      <c r="A58">
        <v>2012</v>
      </c>
      <c r="B58">
        <v>2</v>
      </c>
      <c r="C58" s="240" t="s">
        <v>2415</v>
      </c>
      <c r="D58" s="83">
        <v>2</v>
      </c>
      <c r="E58" s="232">
        <v>0</v>
      </c>
    </row>
    <row r="59" spans="1:5" x14ac:dyDescent="0.25">
      <c r="A59">
        <v>2014</v>
      </c>
      <c r="B59">
        <v>13</v>
      </c>
      <c r="C59" s="240" t="s">
        <v>2416</v>
      </c>
      <c r="D59" s="83">
        <v>13</v>
      </c>
      <c r="E59" s="232">
        <v>0.02</v>
      </c>
    </row>
    <row r="60" spans="1:5" x14ac:dyDescent="0.25">
      <c r="A60">
        <v>2015</v>
      </c>
      <c r="B60">
        <v>5</v>
      </c>
      <c r="C60" s="240" t="s">
        <v>2417</v>
      </c>
      <c r="D60" s="83">
        <v>5</v>
      </c>
      <c r="E60" s="232">
        <v>0.01</v>
      </c>
    </row>
    <row r="61" spans="1:5" x14ac:dyDescent="0.25">
      <c r="A61">
        <v>2016</v>
      </c>
      <c r="B61">
        <v>26</v>
      </c>
      <c r="C61" s="240" t="s">
        <v>2418</v>
      </c>
      <c r="D61" s="83">
        <v>26</v>
      </c>
      <c r="E61" s="232">
        <v>0.04</v>
      </c>
    </row>
    <row r="62" spans="1:5" x14ac:dyDescent="0.25">
      <c r="A62">
        <v>2017</v>
      </c>
      <c r="B62">
        <v>56</v>
      </c>
      <c r="C62" s="240" t="s">
        <v>2419</v>
      </c>
      <c r="D62" s="83">
        <v>56</v>
      </c>
      <c r="E62" s="232">
        <v>0.08</v>
      </c>
    </row>
    <row r="63" spans="1:5" x14ac:dyDescent="0.25">
      <c r="A63">
        <v>2018</v>
      </c>
      <c r="B63">
        <v>106</v>
      </c>
      <c r="C63" s="240" t="s">
        <v>2420</v>
      </c>
      <c r="D63" s="83">
        <v>106</v>
      </c>
      <c r="E63" s="232">
        <v>0.15</v>
      </c>
    </row>
    <row r="64" spans="1:5" x14ac:dyDescent="0.25">
      <c r="A64">
        <v>2019</v>
      </c>
      <c r="B64">
        <v>144</v>
      </c>
      <c r="C64" s="240" t="s">
        <v>2421</v>
      </c>
      <c r="D64" s="83">
        <v>144</v>
      </c>
      <c r="E64" s="232">
        <v>0.21</v>
      </c>
    </row>
    <row r="65" spans="1:5" x14ac:dyDescent="0.25">
      <c r="A65">
        <v>2020</v>
      </c>
      <c r="B65">
        <v>161</v>
      </c>
      <c r="C65" s="240" t="s">
        <v>2422</v>
      </c>
      <c r="D65" s="83">
        <v>161</v>
      </c>
      <c r="E65" s="232">
        <v>0.23</v>
      </c>
    </row>
    <row r="66" spans="1:5" x14ac:dyDescent="0.25">
      <c r="A66">
        <v>2021</v>
      </c>
      <c r="B66">
        <v>167</v>
      </c>
      <c r="C66" s="240" t="s">
        <v>2423</v>
      </c>
      <c r="D66" s="83">
        <v>167</v>
      </c>
      <c r="E66" s="232">
        <v>0.24</v>
      </c>
    </row>
    <row r="67" spans="1:5" x14ac:dyDescent="0.25">
      <c r="A67" t="s">
        <v>2411</v>
      </c>
      <c r="B67">
        <v>686</v>
      </c>
      <c r="C67" s="83"/>
      <c r="D67" s="83">
        <v>686</v>
      </c>
      <c r="E67" s="83"/>
    </row>
    <row r="68" spans="1:5" x14ac:dyDescent="0.25">
      <c r="A68" s="27"/>
      <c r="C68" s="83"/>
      <c r="D68" s="83"/>
      <c r="E68" s="83"/>
    </row>
    <row r="69" spans="1:5" x14ac:dyDescent="0.25">
      <c r="A69" s="27"/>
      <c r="C69" s="83"/>
      <c r="D69" s="83"/>
      <c r="E69" s="83"/>
    </row>
    <row r="70" spans="1:5" x14ac:dyDescent="0.25">
      <c r="A70" s="27"/>
      <c r="C70" s="83"/>
      <c r="D70" s="83"/>
      <c r="E70" s="83"/>
    </row>
    <row r="71" spans="1:5" x14ac:dyDescent="0.25">
      <c r="A71" s="27"/>
      <c r="C71" s="83"/>
      <c r="D71" s="83"/>
      <c r="E71" s="83"/>
    </row>
    <row r="72" spans="1:5" x14ac:dyDescent="0.25">
      <c r="A72" s="27"/>
      <c r="C72" s="83"/>
      <c r="D72" s="83"/>
      <c r="E72" s="83"/>
    </row>
    <row r="73" spans="1:5" x14ac:dyDescent="0.25">
      <c r="A73" s="27"/>
      <c r="C73" s="83"/>
      <c r="D73" s="83"/>
      <c r="E73" s="83"/>
    </row>
    <row r="74" spans="1:5" x14ac:dyDescent="0.25">
      <c r="A74" s="27"/>
      <c r="C74" s="83"/>
      <c r="D74" s="83"/>
      <c r="E74" s="83"/>
    </row>
    <row r="75" spans="1:5" x14ac:dyDescent="0.25">
      <c r="A75" s="27"/>
      <c r="C75" s="146"/>
    </row>
    <row r="76" spans="1:5" x14ac:dyDescent="0.25">
      <c r="A76" s="27"/>
      <c r="C76" s="146"/>
    </row>
    <row r="77" spans="1:5" ht="21" x14ac:dyDescent="0.35">
      <c r="A77" s="221" t="s">
        <v>2424</v>
      </c>
      <c r="C77" s="146"/>
    </row>
    <row r="78" spans="1:5" ht="14.1" customHeight="1" x14ac:dyDescent="0.35">
      <c r="D78" s="144"/>
    </row>
    <row r="79" spans="1:5" ht="14.1" customHeight="1" x14ac:dyDescent="0.35">
      <c r="A79" s="26" t="s">
        <v>7</v>
      </c>
      <c r="B79" t="s">
        <v>2408</v>
      </c>
      <c r="D79" s="144"/>
    </row>
    <row r="80" spans="1:5" ht="14.1" customHeight="1" x14ac:dyDescent="0.35">
      <c r="A80" s="26" t="s">
        <v>11</v>
      </c>
      <c r="B80" t="s">
        <v>2408</v>
      </c>
      <c r="D80" s="144"/>
    </row>
    <row r="81" spans="1:4" ht="14.1" customHeight="1" x14ac:dyDescent="0.35">
      <c r="A81" s="26" t="s">
        <v>25</v>
      </c>
      <c r="B81" t="s">
        <v>86</v>
      </c>
      <c r="D81" s="144"/>
    </row>
    <row r="82" spans="1:4" ht="14.1" customHeight="1" x14ac:dyDescent="0.35">
      <c r="A82" s="26" t="s">
        <v>55</v>
      </c>
      <c r="B82" t="s">
        <v>83</v>
      </c>
      <c r="D82" s="144"/>
    </row>
    <row r="83" spans="1:4" ht="14.1" customHeight="1" x14ac:dyDescent="0.35">
      <c r="A83" s="26" t="s">
        <v>14</v>
      </c>
      <c r="B83" t="s">
        <v>2409</v>
      </c>
      <c r="D83" s="144"/>
    </row>
    <row r="84" spans="1:4" ht="14.1" customHeight="1" x14ac:dyDescent="0.35">
      <c r="D84" s="144"/>
    </row>
    <row r="85" spans="1:4" ht="14.1" customHeight="1" x14ac:dyDescent="0.25">
      <c r="A85" s="26" t="s">
        <v>2425</v>
      </c>
      <c r="B85" t="s">
        <v>2410</v>
      </c>
      <c r="C85" s="27"/>
      <c r="D85" s="146"/>
    </row>
    <row r="86" spans="1:4" ht="14.1" customHeight="1" x14ac:dyDescent="0.25">
      <c r="A86" s="27" t="s">
        <v>96</v>
      </c>
      <c r="B86">
        <v>260</v>
      </c>
      <c r="C86" s="27" t="str">
        <f>A86</f>
        <v>Implemented</v>
      </c>
      <c r="D86" s="146">
        <f>$B86/$B$91</f>
        <v>0.37900874635568516</v>
      </c>
    </row>
    <row r="87" spans="1:4" ht="14.1" customHeight="1" x14ac:dyDescent="0.25">
      <c r="A87" s="27" t="s">
        <v>156</v>
      </c>
      <c r="B87">
        <v>173</v>
      </c>
      <c r="C87" s="27" t="str">
        <f>A89</f>
        <v>Pilot</v>
      </c>
      <c r="D87" s="146">
        <f>$B89/$B$91</f>
        <v>0.29737609329446063</v>
      </c>
    </row>
    <row r="88" spans="1:4" ht="14.1" customHeight="1" x14ac:dyDescent="0.25">
      <c r="A88" s="27" t="s">
        <v>75</v>
      </c>
      <c r="B88">
        <v>25</v>
      </c>
      <c r="C88" s="27" t="str">
        <f>A87</f>
        <v>In development</v>
      </c>
      <c r="D88" s="146">
        <f>$B87/$B$91</f>
        <v>0.25218658892128282</v>
      </c>
    </row>
    <row r="89" spans="1:4" ht="14.1" customHeight="1" x14ac:dyDescent="0.25">
      <c r="A89" s="27" t="s">
        <v>170</v>
      </c>
      <c r="B89">
        <v>204</v>
      </c>
      <c r="C89" s="27" t="str">
        <f>A88</f>
        <v>Not in use anymore</v>
      </c>
      <c r="D89" s="146">
        <f>$B88/$B$91</f>
        <v>3.6443148688046649E-2</v>
      </c>
    </row>
    <row r="90" spans="1:4" ht="14.1" customHeight="1" x14ac:dyDescent="0.25">
      <c r="A90" s="27" t="s">
        <v>312</v>
      </c>
      <c r="B90">
        <v>24</v>
      </c>
      <c r="C90" s="27" t="str">
        <f>A90</f>
        <v>Planned</v>
      </c>
      <c r="D90" s="146">
        <f>$B90/$B$91</f>
        <v>3.4985422740524783E-2</v>
      </c>
    </row>
    <row r="91" spans="1:4" ht="14.1" customHeight="1" x14ac:dyDescent="0.25">
      <c r="A91" s="27" t="s">
        <v>2411</v>
      </c>
      <c r="B91">
        <v>686</v>
      </c>
    </row>
    <row r="92" spans="1:4" ht="14.1" customHeight="1" x14ac:dyDescent="0.25"/>
    <row r="93" spans="1:4" ht="14.1" customHeight="1" x14ac:dyDescent="0.25"/>
    <row r="94" spans="1:4" ht="14.1" customHeight="1" x14ac:dyDescent="0.25"/>
    <row r="95" spans="1:4" ht="16.5" customHeight="1" x14ac:dyDescent="0.35">
      <c r="A95" s="221" t="s">
        <v>2426</v>
      </c>
    </row>
    <row r="96" spans="1:4" ht="15" customHeight="1" x14ac:dyDescent="0.25"/>
    <row r="97" spans="1:4" ht="14.1" customHeight="1" x14ac:dyDescent="0.25">
      <c r="A97" s="26" t="s">
        <v>25</v>
      </c>
      <c r="B97" t="s">
        <v>86</v>
      </c>
    </row>
    <row r="98" spans="1:4" ht="14.1" customHeight="1" x14ac:dyDescent="0.25">
      <c r="A98" s="26" t="s">
        <v>55</v>
      </c>
      <c r="B98" t="s">
        <v>83</v>
      </c>
    </row>
    <row r="99" spans="1:4" ht="14.1" customHeight="1" x14ac:dyDescent="0.25">
      <c r="A99" s="26" t="s">
        <v>7</v>
      </c>
      <c r="B99" t="s">
        <v>2408</v>
      </c>
    </row>
    <row r="100" spans="1:4" ht="14.1" customHeight="1" x14ac:dyDescent="0.25">
      <c r="A100" s="26" t="s">
        <v>11</v>
      </c>
      <c r="B100" t="s">
        <v>2408</v>
      </c>
    </row>
    <row r="101" spans="1:4" ht="14.1" customHeight="1" x14ac:dyDescent="0.25">
      <c r="A101" s="26" t="s">
        <v>13</v>
      </c>
      <c r="B101" t="s">
        <v>2408</v>
      </c>
    </row>
    <row r="102" spans="1:4" ht="14.1" customHeight="1" x14ac:dyDescent="0.25">
      <c r="A102" s="26" t="s">
        <v>14</v>
      </c>
      <c r="B102" t="s">
        <v>2409</v>
      </c>
    </row>
    <row r="103" spans="1:4" ht="14.1" customHeight="1" x14ac:dyDescent="0.25"/>
    <row r="104" spans="1:4" ht="14.1" customHeight="1" x14ac:dyDescent="0.25">
      <c r="A104" s="26" t="s">
        <v>6</v>
      </c>
      <c r="B104" t="s">
        <v>2410</v>
      </c>
    </row>
    <row r="105" spans="1:4" ht="14.1" customHeight="1" x14ac:dyDescent="0.25">
      <c r="A105" t="s">
        <v>147</v>
      </c>
      <c r="B105">
        <v>183</v>
      </c>
      <c r="C105" s="83" t="s">
        <v>2427</v>
      </c>
      <c r="D105" s="232">
        <v>0.09</v>
      </c>
    </row>
    <row r="106" spans="1:4" ht="14.1" customHeight="1" x14ac:dyDescent="0.25">
      <c r="A106" t="s">
        <v>2427</v>
      </c>
      <c r="B106">
        <v>63</v>
      </c>
      <c r="C106" s="83" t="s">
        <v>135</v>
      </c>
      <c r="D106" s="232">
        <v>0.1</v>
      </c>
    </row>
    <row r="107" spans="1:4" ht="14.1" customHeight="1" x14ac:dyDescent="0.25">
      <c r="A107" t="s">
        <v>68</v>
      </c>
      <c r="B107">
        <v>371</v>
      </c>
      <c r="C107" s="83" t="s">
        <v>147</v>
      </c>
      <c r="D107" s="232">
        <v>0.27</v>
      </c>
    </row>
    <row r="108" spans="1:4" ht="14.1" customHeight="1" x14ac:dyDescent="0.25">
      <c r="A108" t="s">
        <v>135</v>
      </c>
      <c r="B108">
        <v>69</v>
      </c>
      <c r="C108" s="83" t="s">
        <v>68</v>
      </c>
      <c r="D108" s="232">
        <v>0.54</v>
      </c>
    </row>
    <row r="109" spans="1:4" ht="14.1" customHeight="1" x14ac:dyDescent="0.25">
      <c r="A109" t="s">
        <v>2411</v>
      </c>
      <c r="B109">
        <v>686</v>
      </c>
    </row>
    <row r="110" spans="1:4" ht="14.1" customHeight="1" x14ac:dyDescent="0.25"/>
    <row r="111" spans="1:4" ht="14.1" customHeight="1" x14ac:dyDescent="0.25"/>
    <row r="112" spans="1:4" ht="17.100000000000001" customHeight="1" x14ac:dyDescent="0.35">
      <c r="A112" s="221" t="s">
        <v>2428</v>
      </c>
    </row>
    <row r="113" spans="1:4" ht="14.1" customHeight="1" x14ac:dyDescent="0.25"/>
    <row r="114" spans="1:4" ht="14.1" customHeight="1" x14ac:dyDescent="0.25">
      <c r="A114" s="26" t="s">
        <v>25</v>
      </c>
      <c r="B114" t="s">
        <v>86</v>
      </c>
    </row>
    <row r="115" spans="1:4" ht="14.1" customHeight="1" x14ac:dyDescent="0.25">
      <c r="A115" s="26" t="s">
        <v>55</v>
      </c>
      <c r="B115" t="s">
        <v>83</v>
      </c>
    </row>
    <row r="116" spans="1:4" ht="14.1" customHeight="1" x14ac:dyDescent="0.25">
      <c r="A116" s="26" t="s">
        <v>7</v>
      </c>
      <c r="B116" t="s">
        <v>2408</v>
      </c>
    </row>
    <row r="117" spans="1:4" ht="14.1" customHeight="1" x14ac:dyDescent="0.25">
      <c r="A117" s="26" t="s">
        <v>11</v>
      </c>
      <c r="B117" t="s">
        <v>2408</v>
      </c>
    </row>
    <row r="118" spans="1:4" ht="14.1" customHeight="1" x14ac:dyDescent="0.25">
      <c r="A118" s="26" t="s">
        <v>13</v>
      </c>
      <c r="B118" t="s">
        <v>2408</v>
      </c>
    </row>
    <row r="119" spans="1:4" ht="14.1" customHeight="1" x14ac:dyDescent="0.25">
      <c r="A119" s="26" t="s">
        <v>14</v>
      </c>
      <c r="B119" t="s">
        <v>2409</v>
      </c>
    </row>
    <row r="120" spans="1:4" ht="14.1" customHeight="1" x14ac:dyDescent="0.25"/>
    <row r="121" spans="1:4" ht="14.1" customHeight="1" x14ac:dyDescent="0.25">
      <c r="A121" s="26" t="s">
        <v>10</v>
      </c>
      <c r="B121" t="s">
        <v>2410</v>
      </c>
    </row>
    <row r="122" spans="1:4" ht="14.1" customHeight="1" x14ac:dyDescent="0.25">
      <c r="A122" t="s">
        <v>72</v>
      </c>
      <c r="B122">
        <v>324</v>
      </c>
      <c r="C122" t="s">
        <v>72</v>
      </c>
      <c r="D122">
        <v>324</v>
      </c>
    </row>
    <row r="123" spans="1:4" ht="14.1" customHeight="1" x14ac:dyDescent="0.25">
      <c r="A123" t="s">
        <v>137</v>
      </c>
      <c r="B123">
        <v>241</v>
      </c>
      <c r="C123" t="s">
        <v>137</v>
      </c>
      <c r="D123">
        <v>241</v>
      </c>
    </row>
    <row r="124" spans="1:4" ht="14.1" customHeight="1" x14ac:dyDescent="0.25">
      <c r="A124" t="s">
        <v>129</v>
      </c>
      <c r="B124">
        <v>43</v>
      </c>
      <c r="C124" t="s">
        <v>129</v>
      </c>
      <c r="D124">
        <v>42</v>
      </c>
    </row>
    <row r="125" spans="1:4" ht="14.1" customHeight="1" x14ac:dyDescent="0.25">
      <c r="A125" t="s">
        <v>106</v>
      </c>
      <c r="B125">
        <v>26</v>
      </c>
      <c r="C125" t="s">
        <v>1070</v>
      </c>
      <c r="D125">
        <v>26</v>
      </c>
    </row>
    <row r="126" spans="1:4" ht="14.1" customHeight="1" x14ac:dyDescent="0.25">
      <c r="A126" t="s">
        <v>1070</v>
      </c>
      <c r="B126">
        <v>26</v>
      </c>
      <c r="C126" t="s">
        <v>106</v>
      </c>
      <c r="D126">
        <v>25</v>
      </c>
    </row>
    <row r="127" spans="1:4" ht="14.1" customHeight="1" x14ac:dyDescent="0.25">
      <c r="A127" t="s">
        <v>122</v>
      </c>
      <c r="B127">
        <v>21</v>
      </c>
      <c r="C127" t="s">
        <v>122</v>
      </c>
      <c r="D127">
        <v>21</v>
      </c>
    </row>
    <row r="128" spans="1:4" ht="14.1" customHeight="1" x14ac:dyDescent="0.25">
      <c r="A128" t="s">
        <v>496</v>
      </c>
      <c r="B128">
        <v>4</v>
      </c>
      <c r="C128" t="s">
        <v>2429</v>
      </c>
      <c r="D128">
        <v>5</v>
      </c>
    </row>
    <row r="129" spans="1:2" ht="14.1" customHeight="1" x14ac:dyDescent="0.25">
      <c r="A129" t="s">
        <v>775</v>
      </c>
      <c r="B129">
        <v>1</v>
      </c>
    </row>
    <row r="130" spans="1:2" x14ac:dyDescent="0.25">
      <c r="A130" t="s">
        <v>2411</v>
      </c>
      <c r="B130">
        <v>686</v>
      </c>
    </row>
    <row r="132" spans="1:2" x14ac:dyDescent="0.25">
      <c r="A132" s="27"/>
    </row>
    <row r="133" spans="1:2" x14ac:dyDescent="0.25">
      <c r="A133" s="27"/>
    </row>
    <row r="134" spans="1:2" x14ac:dyDescent="0.25">
      <c r="A134" s="27"/>
    </row>
    <row r="135" spans="1:2" x14ac:dyDescent="0.25">
      <c r="A135" s="27"/>
    </row>
    <row r="136" spans="1:2" x14ac:dyDescent="0.25">
      <c r="A136" s="27"/>
    </row>
    <row r="137" spans="1:2" x14ac:dyDescent="0.25">
      <c r="A137" s="27"/>
    </row>
    <row r="138" spans="1:2" ht="21" x14ac:dyDescent="0.35">
      <c r="A138" s="144" t="s">
        <v>2430</v>
      </c>
    </row>
    <row r="139" spans="1:2" x14ac:dyDescent="0.25">
      <c r="A139" s="27"/>
      <c r="B139" s="27"/>
    </row>
    <row r="141" spans="1:2" x14ac:dyDescent="0.25">
      <c r="A141" s="26" t="s">
        <v>25</v>
      </c>
      <c r="B141" t="s">
        <v>86</v>
      </c>
    </row>
    <row r="142" spans="1:2" x14ac:dyDescent="0.25">
      <c r="A142" s="26" t="s">
        <v>55</v>
      </c>
      <c r="B142" t="s">
        <v>83</v>
      </c>
    </row>
    <row r="143" spans="1:2" x14ac:dyDescent="0.25">
      <c r="A143" s="26" t="s">
        <v>7</v>
      </c>
      <c r="B143" t="s">
        <v>2408</v>
      </c>
    </row>
    <row r="144" spans="1:2" x14ac:dyDescent="0.25">
      <c r="A144" s="26" t="s">
        <v>13</v>
      </c>
      <c r="B144" t="s">
        <v>2408</v>
      </c>
    </row>
    <row r="145" spans="1:5" x14ac:dyDescent="0.25">
      <c r="A145" s="26" t="s">
        <v>14</v>
      </c>
      <c r="B145" t="s">
        <v>2409</v>
      </c>
    </row>
    <row r="147" spans="1:5" x14ac:dyDescent="0.25">
      <c r="A147" s="26" t="s">
        <v>11</v>
      </c>
      <c r="B147" s="26" t="s">
        <v>12</v>
      </c>
      <c r="C147" t="s">
        <v>2410</v>
      </c>
    </row>
    <row r="148" spans="1:5" x14ac:dyDescent="0.25">
      <c r="A148" t="s">
        <v>94</v>
      </c>
      <c r="C148">
        <v>207</v>
      </c>
      <c r="D148" s="27" t="s">
        <v>94</v>
      </c>
      <c r="E148" s="146">
        <v>0.3</v>
      </c>
    </row>
    <row r="149" spans="1:5" x14ac:dyDescent="0.25">
      <c r="A149" t="s">
        <v>138</v>
      </c>
      <c r="C149">
        <v>122</v>
      </c>
      <c r="D149" s="27" t="s">
        <v>138</v>
      </c>
      <c r="E149" s="146">
        <v>0.18</v>
      </c>
    </row>
    <row r="150" spans="1:5" x14ac:dyDescent="0.25">
      <c r="A150" t="s">
        <v>162</v>
      </c>
      <c r="C150">
        <v>102</v>
      </c>
      <c r="D150" s="27" t="s">
        <v>162</v>
      </c>
      <c r="E150" s="146">
        <v>0.15</v>
      </c>
    </row>
    <row r="151" spans="1:5" x14ac:dyDescent="0.25">
      <c r="A151" t="s">
        <v>168</v>
      </c>
      <c r="C151">
        <v>97</v>
      </c>
      <c r="D151" s="27" t="s">
        <v>168</v>
      </c>
      <c r="E151" s="146">
        <v>0.14000000000000001</v>
      </c>
    </row>
    <row r="152" spans="1:5" x14ac:dyDescent="0.25">
      <c r="A152" t="s">
        <v>73</v>
      </c>
      <c r="C152">
        <v>65</v>
      </c>
      <c r="D152" s="27" t="s">
        <v>73</v>
      </c>
      <c r="E152" s="146">
        <v>0.09</v>
      </c>
    </row>
    <row r="153" spans="1:5" x14ac:dyDescent="0.25">
      <c r="A153" t="s">
        <v>130</v>
      </c>
      <c r="C153">
        <v>29</v>
      </c>
      <c r="D153" s="27" t="s">
        <v>130</v>
      </c>
      <c r="E153" s="146">
        <v>0.04</v>
      </c>
    </row>
    <row r="154" spans="1:5" x14ac:dyDescent="0.25">
      <c r="A154" t="s">
        <v>206</v>
      </c>
      <c r="C154">
        <v>25</v>
      </c>
      <c r="D154" s="27" t="s">
        <v>206</v>
      </c>
      <c r="E154" s="146">
        <v>0.04</v>
      </c>
    </row>
    <row r="155" spans="1:5" x14ac:dyDescent="0.25">
      <c r="A155" t="s">
        <v>288</v>
      </c>
      <c r="C155">
        <v>21</v>
      </c>
      <c r="D155" s="27" t="s">
        <v>288</v>
      </c>
      <c r="E155" s="146">
        <v>0.03</v>
      </c>
    </row>
    <row r="156" spans="1:5" x14ac:dyDescent="0.25">
      <c r="A156" t="s">
        <v>192</v>
      </c>
      <c r="C156">
        <v>12</v>
      </c>
      <c r="D156" s="27" t="s">
        <v>192</v>
      </c>
      <c r="E156" s="146">
        <v>0.02</v>
      </c>
    </row>
    <row r="157" spans="1:5" x14ac:dyDescent="0.25">
      <c r="A157" t="s">
        <v>181</v>
      </c>
      <c r="C157">
        <v>6</v>
      </c>
      <c r="D157" s="27" t="s">
        <v>181</v>
      </c>
      <c r="E157" s="146">
        <v>0.01</v>
      </c>
    </row>
    <row r="158" spans="1:5" x14ac:dyDescent="0.25">
      <c r="A158" t="s">
        <v>2411</v>
      </c>
      <c r="C158">
        <v>686</v>
      </c>
      <c r="D158" t="s">
        <v>2429</v>
      </c>
      <c r="E158" s="146">
        <f>SUM(E152:E157)</f>
        <v>0.23</v>
      </c>
    </row>
    <row r="160" spans="1:5" x14ac:dyDescent="0.25">
      <c r="A160" s="26" t="s">
        <v>25</v>
      </c>
      <c r="B160" t="s">
        <v>86</v>
      </c>
    </row>
    <row r="161" spans="1:5" x14ac:dyDescent="0.25">
      <c r="A161" s="26" t="s">
        <v>55</v>
      </c>
      <c r="B161" t="s">
        <v>83</v>
      </c>
    </row>
    <row r="162" spans="1:5" x14ac:dyDescent="0.25">
      <c r="A162" s="26" t="s">
        <v>7</v>
      </c>
      <c r="B162" s="39" t="s">
        <v>119</v>
      </c>
    </row>
    <row r="163" spans="1:5" x14ac:dyDescent="0.25">
      <c r="A163" s="26" t="s">
        <v>13</v>
      </c>
      <c r="B163" t="s">
        <v>2408</v>
      </c>
    </row>
    <row r="164" spans="1:5" x14ac:dyDescent="0.25">
      <c r="A164" s="26" t="s">
        <v>14</v>
      </c>
      <c r="B164" t="s">
        <v>2409</v>
      </c>
    </row>
    <row r="166" spans="1:5" x14ac:dyDescent="0.25">
      <c r="A166" s="26" t="s">
        <v>11</v>
      </c>
      <c r="B166" s="26" t="s">
        <v>12</v>
      </c>
      <c r="C166" t="s">
        <v>2410</v>
      </c>
    </row>
    <row r="167" spans="1:5" x14ac:dyDescent="0.25">
      <c r="A167" t="s">
        <v>94</v>
      </c>
      <c r="C167">
        <v>17</v>
      </c>
      <c r="D167" s="27" t="s">
        <v>94</v>
      </c>
      <c r="E167" s="146">
        <v>0.41</v>
      </c>
    </row>
    <row r="168" spans="1:5" x14ac:dyDescent="0.25">
      <c r="A168" t="s">
        <v>168</v>
      </c>
      <c r="C168">
        <v>11</v>
      </c>
      <c r="D168" s="27" t="s">
        <v>168</v>
      </c>
      <c r="E168" s="146">
        <v>0.27</v>
      </c>
    </row>
    <row r="169" spans="1:5" x14ac:dyDescent="0.25">
      <c r="A169" t="s">
        <v>73</v>
      </c>
      <c r="C169">
        <v>8</v>
      </c>
      <c r="D169" s="27" t="s">
        <v>73</v>
      </c>
      <c r="E169" s="146">
        <v>0.2</v>
      </c>
    </row>
    <row r="170" spans="1:5" x14ac:dyDescent="0.25">
      <c r="A170" t="s">
        <v>138</v>
      </c>
      <c r="C170">
        <v>4</v>
      </c>
      <c r="D170" s="27" t="s">
        <v>138</v>
      </c>
      <c r="E170" s="146">
        <v>0.1</v>
      </c>
    </row>
    <row r="171" spans="1:5" x14ac:dyDescent="0.25">
      <c r="A171" t="s">
        <v>206</v>
      </c>
      <c r="C171">
        <v>1</v>
      </c>
      <c r="D171" s="27" t="s">
        <v>206</v>
      </c>
      <c r="E171" s="146">
        <v>0.02</v>
      </c>
    </row>
    <row r="172" spans="1:5" x14ac:dyDescent="0.25">
      <c r="A172" t="s">
        <v>2411</v>
      </c>
      <c r="C172">
        <v>41</v>
      </c>
    </row>
    <row r="174" spans="1:5" x14ac:dyDescent="0.25">
      <c r="A174" s="26" t="s">
        <v>25</v>
      </c>
      <c r="B174" t="s">
        <v>86</v>
      </c>
    </row>
    <row r="175" spans="1:5" x14ac:dyDescent="0.25">
      <c r="A175" s="26" t="s">
        <v>55</v>
      </c>
      <c r="B175" t="s">
        <v>83</v>
      </c>
      <c r="D175" s="27"/>
      <c r="E175" s="146"/>
    </row>
    <row r="176" spans="1:5" x14ac:dyDescent="0.25">
      <c r="A176" s="26" t="s">
        <v>7</v>
      </c>
      <c r="B176" t="s">
        <v>2408</v>
      </c>
      <c r="D176" s="146"/>
    </row>
    <row r="177" spans="1:4" x14ac:dyDescent="0.25">
      <c r="A177" s="26" t="s">
        <v>13</v>
      </c>
      <c r="B177" t="s">
        <v>2408</v>
      </c>
      <c r="D177" s="146"/>
    </row>
    <row r="178" spans="1:4" x14ac:dyDescent="0.25">
      <c r="A178" s="26" t="s">
        <v>14</v>
      </c>
      <c r="B178" t="s">
        <v>2409</v>
      </c>
      <c r="C178" s="27"/>
      <c r="D178" s="146"/>
    </row>
    <row r="179" spans="1:4" x14ac:dyDescent="0.25">
      <c r="C179" s="27"/>
      <c r="D179" s="146"/>
    </row>
    <row r="180" spans="1:4" x14ac:dyDescent="0.25">
      <c r="A180" s="26" t="s">
        <v>12</v>
      </c>
      <c r="B180" t="s">
        <v>2410</v>
      </c>
      <c r="C180" s="27"/>
      <c r="D180" s="146"/>
    </row>
    <row r="181" spans="1:4" x14ac:dyDescent="0.25">
      <c r="A181" t="s">
        <v>95</v>
      </c>
      <c r="B181">
        <v>81</v>
      </c>
      <c r="C181" s="27"/>
      <c r="D181" s="146"/>
    </row>
    <row r="182" spans="1:4" x14ac:dyDescent="0.25">
      <c r="A182" t="s">
        <v>107</v>
      </c>
      <c r="B182">
        <v>68</v>
      </c>
      <c r="C182" s="27"/>
      <c r="D182" s="146"/>
    </row>
    <row r="183" spans="1:4" x14ac:dyDescent="0.25">
      <c r="A183" t="s">
        <v>232</v>
      </c>
      <c r="B183">
        <v>63</v>
      </c>
      <c r="C183" s="27"/>
      <c r="D183" s="146"/>
    </row>
    <row r="184" spans="1:4" x14ac:dyDescent="0.25">
      <c r="A184" t="s">
        <v>169</v>
      </c>
      <c r="B184">
        <v>46</v>
      </c>
      <c r="C184" s="27"/>
      <c r="D184" s="146"/>
    </row>
    <row r="185" spans="1:4" x14ac:dyDescent="0.25">
      <c r="A185" t="s">
        <v>198</v>
      </c>
      <c r="B185">
        <v>38</v>
      </c>
      <c r="C185" s="27" t="s">
        <v>2431</v>
      </c>
      <c r="D185">
        <f>68+25+19</f>
        <v>112</v>
      </c>
    </row>
    <row r="186" spans="1:4" x14ac:dyDescent="0.25">
      <c r="A186" t="s">
        <v>291</v>
      </c>
      <c r="B186">
        <v>35</v>
      </c>
      <c r="C186" t="s">
        <v>2432</v>
      </c>
      <c r="D186">
        <v>81</v>
      </c>
    </row>
    <row r="187" spans="1:4" x14ac:dyDescent="0.25">
      <c r="A187" t="s">
        <v>204</v>
      </c>
      <c r="B187">
        <v>32</v>
      </c>
      <c r="C187" t="s">
        <v>232</v>
      </c>
      <c r="D187">
        <v>63</v>
      </c>
    </row>
    <row r="188" spans="1:4" x14ac:dyDescent="0.25">
      <c r="A188" t="s">
        <v>268</v>
      </c>
      <c r="B188">
        <v>29</v>
      </c>
      <c r="C188" t="s">
        <v>169</v>
      </c>
      <c r="D188">
        <v>46</v>
      </c>
    </row>
    <row r="189" spans="1:4" x14ac:dyDescent="0.25">
      <c r="A189" t="s">
        <v>149</v>
      </c>
      <c r="B189">
        <v>25</v>
      </c>
      <c r="C189" t="s">
        <v>2433</v>
      </c>
      <c r="D189">
        <v>38</v>
      </c>
    </row>
    <row r="190" spans="1:4" x14ac:dyDescent="0.25">
      <c r="A190" t="s">
        <v>231</v>
      </c>
      <c r="B190">
        <v>24</v>
      </c>
      <c r="C190" t="s">
        <v>168</v>
      </c>
      <c r="D190">
        <v>35</v>
      </c>
    </row>
    <row r="191" spans="1:4" x14ac:dyDescent="0.25">
      <c r="A191" t="s">
        <v>74</v>
      </c>
      <c r="B191">
        <v>20</v>
      </c>
      <c r="C191" t="s">
        <v>73</v>
      </c>
      <c r="D191">
        <v>32</v>
      </c>
    </row>
    <row r="192" spans="1:4" x14ac:dyDescent="0.25">
      <c r="A192" t="s">
        <v>131</v>
      </c>
      <c r="B192">
        <v>20</v>
      </c>
      <c r="C192" t="s">
        <v>162</v>
      </c>
      <c r="D192">
        <v>29</v>
      </c>
    </row>
    <row r="193" spans="1:4" x14ac:dyDescent="0.25">
      <c r="A193" t="s">
        <v>305</v>
      </c>
      <c r="B193">
        <v>19</v>
      </c>
      <c r="C193" t="s">
        <v>2434</v>
      </c>
      <c r="D193">
        <v>24</v>
      </c>
    </row>
    <row r="194" spans="1:4" x14ac:dyDescent="0.25">
      <c r="A194" t="s">
        <v>155</v>
      </c>
      <c r="B194">
        <v>18</v>
      </c>
      <c r="C194" t="s">
        <v>2435</v>
      </c>
      <c r="D194">
        <v>20</v>
      </c>
    </row>
    <row r="195" spans="1:4" x14ac:dyDescent="0.25">
      <c r="A195" t="s">
        <v>699</v>
      </c>
      <c r="B195">
        <v>12</v>
      </c>
      <c r="C195" t="s">
        <v>130</v>
      </c>
      <c r="D195">
        <v>20</v>
      </c>
    </row>
    <row r="196" spans="1:4" x14ac:dyDescent="0.25">
      <c r="A196" t="s">
        <v>282</v>
      </c>
      <c r="B196">
        <v>12</v>
      </c>
      <c r="C196" t="s">
        <v>155</v>
      </c>
      <c r="D196">
        <v>18</v>
      </c>
    </row>
    <row r="197" spans="1:4" x14ac:dyDescent="0.25">
      <c r="A197" t="s">
        <v>139</v>
      </c>
      <c r="B197">
        <v>12</v>
      </c>
      <c r="C197" t="s">
        <v>138</v>
      </c>
      <c r="D197">
        <f>7+7</f>
        <v>14</v>
      </c>
    </row>
    <row r="198" spans="1:4" x14ac:dyDescent="0.25">
      <c r="A198" t="s">
        <v>193</v>
      </c>
      <c r="B198">
        <v>9</v>
      </c>
      <c r="C198" t="s">
        <v>699</v>
      </c>
      <c r="D198">
        <v>12</v>
      </c>
    </row>
    <row r="199" spans="1:4" x14ac:dyDescent="0.25">
      <c r="A199" t="s">
        <v>164</v>
      </c>
      <c r="B199">
        <v>8</v>
      </c>
      <c r="C199" t="s">
        <v>282</v>
      </c>
      <c r="D199">
        <v>12</v>
      </c>
    </row>
    <row r="200" spans="1:4" x14ac:dyDescent="0.25">
      <c r="A200" t="s">
        <v>207</v>
      </c>
      <c r="B200">
        <v>8</v>
      </c>
      <c r="C200" t="s">
        <v>139</v>
      </c>
      <c r="D200">
        <v>12</v>
      </c>
    </row>
    <row r="201" spans="1:4" x14ac:dyDescent="0.25">
      <c r="A201" t="s">
        <v>97</v>
      </c>
      <c r="B201">
        <v>8</v>
      </c>
      <c r="C201" t="s">
        <v>2436</v>
      </c>
      <c r="D201">
        <v>9</v>
      </c>
    </row>
    <row r="202" spans="1:4" x14ac:dyDescent="0.25">
      <c r="A202" t="s">
        <v>459</v>
      </c>
      <c r="B202">
        <v>7</v>
      </c>
      <c r="C202" t="s">
        <v>2437</v>
      </c>
      <c r="D202">
        <v>8</v>
      </c>
    </row>
    <row r="203" spans="1:4" x14ac:dyDescent="0.25">
      <c r="A203" t="s">
        <v>341</v>
      </c>
      <c r="B203">
        <v>7</v>
      </c>
      <c r="C203" t="s">
        <v>2438</v>
      </c>
      <c r="D203">
        <v>8</v>
      </c>
    </row>
    <row r="204" spans="1:4" x14ac:dyDescent="0.25">
      <c r="A204" t="s">
        <v>227</v>
      </c>
      <c r="B204">
        <v>6</v>
      </c>
      <c r="C204" t="s">
        <v>97</v>
      </c>
      <c r="D204">
        <v>8</v>
      </c>
    </row>
    <row r="205" spans="1:4" x14ac:dyDescent="0.25">
      <c r="A205" t="s">
        <v>375</v>
      </c>
      <c r="B205">
        <v>6</v>
      </c>
      <c r="C205" t="s">
        <v>2429</v>
      </c>
      <c r="D205">
        <f>85</f>
        <v>85</v>
      </c>
    </row>
    <row r="206" spans="1:4" x14ac:dyDescent="0.25">
      <c r="A206" t="s">
        <v>311</v>
      </c>
      <c r="B206">
        <v>6</v>
      </c>
    </row>
    <row r="207" spans="1:4" x14ac:dyDescent="0.25">
      <c r="A207" t="s">
        <v>434</v>
      </c>
      <c r="B207">
        <v>6</v>
      </c>
      <c r="D207">
        <f>SUM(D183:D206)</f>
        <v>686</v>
      </c>
    </row>
    <row r="208" spans="1:4" x14ac:dyDescent="0.25">
      <c r="A208" t="s">
        <v>163</v>
      </c>
      <c r="B208">
        <v>5</v>
      </c>
    </row>
    <row r="209" spans="1:2" x14ac:dyDescent="0.25">
      <c r="A209" t="s">
        <v>494</v>
      </c>
      <c r="B209">
        <v>5</v>
      </c>
    </row>
    <row r="210" spans="1:2" x14ac:dyDescent="0.25">
      <c r="A210" t="s">
        <v>297</v>
      </c>
      <c r="B210">
        <v>5</v>
      </c>
    </row>
    <row r="211" spans="1:2" x14ac:dyDescent="0.25">
      <c r="A211" t="s">
        <v>214</v>
      </c>
      <c r="B211">
        <v>5</v>
      </c>
    </row>
    <row r="212" spans="1:2" x14ac:dyDescent="0.25">
      <c r="A212" t="s">
        <v>380</v>
      </c>
      <c r="B212">
        <v>4</v>
      </c>
    </row>
    <row r="213" spans="1:2" x14ac:dyDescent="0.25">
      <c r="A213" t="s">
        <v>993</v>
      </c>
      <c r="B213">
        <v>4</v>
      </c>
    </row>
    <row r="214" spans="1:2" x14ac:dyDescent="0.25">
      <c r="A214" t="s">
        <v>337</v>
      </c>
      <c r="B214">
        <v>4</v>
      </c>
    </row>
    <row r="215" spans="1:2" x14ac:dyDescent="0.25">
      <c r="A215" t="s">
        <v>182</v>
      </c>
      <c r="B215">
        <v>3</v>
      </c>
    </row>
    <row r="216" spans="1:2" x14ac:dyDescent="0.25">
      <c r="A216" t="s">
        <v>289</v>
      </c>
      <c r="B216">
        <v>3</v>
      </c>
    </row>
    <row r="217" spans="1:2" x14ac:dyDescent="0.25">
      <c r="A217" t="s">
        <v>307</v>
      </c>
      <c r="B217">
        <v>3</v>
      </c>
    </row>
    <row r="218" spans="1:2" x14ac:dyDescent="0.25">
      <c r="A218" t="s">
        <v>411</v>
      </c>
      <c r="B218">
        <v>3</v>
      </c>
    </row>
    <row r="219" spans="1:2" x14ac:dyDescent="0.25">
      <c r="A219" t="s">
        <v>886</v>
      </c>
      <c r="B219">
        <v>2</v>
      </c>
    </row>
    <row r="220" spans="1:2" x14ac:dyDescent="0.25">
      <c r="A220" t="s">
        <v>787</v>
      </c>
      <c r="B220">
        <v>2</v>
      </c>
    </row>
    <row r="221" spans="1:2" x14ac:dyDescent="0.25">
      <c r="A221" t="s">
        <v>394</v>
      </c>
      <c r="B221">
        <v>2</v>
      </c>
    </row>
    <row r="222" spans="1:2" x14ac:dyDescent="0.25">
      <c r="A222" t="s">
        <v>385</v>
      </c>
      <c r="B222">
        <v>2</v>
      </c>
    </row>
    <row r="223" spans="1:2" x14ac:dyDescent="0.25">
      <c r="A223" t="s">
        <v>960</v>
      </c>
      <c r="B223">
        <v>2</v>
      </c>
    </row>
    <row r="224" spans="1:2" x14ac:dyDescent="0.25">
      <c r="A224" t="s">
        <v>791</v>
      </c>
      <c r="B224">
        <v>2</v>
      </c>
    </row>
    <row r="225" spans="1:4" x14ac:dyDescent="0.25">
      <c r="A225" t="s">
        <v>806</v>
      </c>
      <c r="B225">
        <v>1</v>
      </c>
    </row>
    <row r="226" spans="1:4" x14ac:dyDescent="0.25">
      <c r="A226" t="s">
        <v>427</v>
      </c>
      <c r="B226">
        <v>1</v>
      </c>
    </row>
    <row r="227" spans="1:4" x14ac:dyDescent="0.25">
      <c r="A227" t="s">
        <v>348</v>
      </c>
      <c r="B227">
        <v>1</v>
      </c>
    </row>
    <row r="228" spans="1:4" x14ac:dyDescent="0.25">
      <c r="A228" t="s">
        <v>406</v>
      </c>
      <c r="B228">
        <v>1</v>
      </c>
    </row>
    <row r="229" spans="1:4" x14ac:dyDescent="0.25">
      <c r="A229" t="s">
        <v>1078</v>
      </c>
      <c r="B229">
        <v>1</v>
      </c>
    </row>
    <row r="230" spans="1:4" x14ac:dyDescent="0.25">
      <c r="A230" t="s">
        <v>2411</v>
      </c>
      <c r="B230">
        <v>686</v>
      </c>
    </row>
    <row r="231" spans="1:4" x14ac:dyDescent="0.25">
      <c r="A231" s="27"/>
    </row>
    <row r="232" spans="1:4" x14ac:dyDescent="0.25">
      <c r="A232" s="27"/>
    </row>
    <row r="233" spans="1:4" x14ac:dyDescent="0.25">
      <c r="A233" s="27"/>
    </row>
    <row r="234" spans="1:4" x14ac:dyDescent="0.25">
      <c r="A234" s="27"/>
    </row>
    <row r="236" spans="1:4" x14ac:dyDescent="0.25">
      <c r="D236" s="146"/>
    </row>
    <row r="239" spans="1:4" ht="21" x14ac:dyDescent="0.35">
      <c r="A239" s="144" t="s">
        <v>2439</v>
      </c>
    </row>
    <row r="240" spans="1:4" ht="15.75" x14ac:dyDescent="0.25">
      <c r="A240" s="186"/>
    </row>
    <row r="241" spans="1:15" x14ac:dyDescent="0.25">
      <c r="A241" s="26" t="s">
        <v>25</v>
      </c>
      <c r="B241" t="s">
        <v>86</v>
      </c>
    </row>
    <row r="242" spans="1:15" x14ac:dyDescent="0.25">
      <c r="A242" s="26" t="s">
        <v>55</v>
      </c>
      <c r="B242" t="s">
        <v>83</v>
      </c>
    </row>
    <row r="243" spans="1:15" x14ac:dyDescent="0.25">
      <c r="A243" s="26" t="s">
        <v>7</v>
      </c>
      <c r="B243" t="s">
        <v>2408</v>
      </c>
    </row>
    <row r="244" spans="1:15" x14ac:dyDescent="0.25">
      <c r="A244" s="26" t="s">
        <v>13</v>
      </c>
      <c r="B244" t="s">
        <v>2408</v>
      </c>
    </row>
    <row r="245" spans="1:15" x14ac:dyDescent="0.25">
      <c r="A245" s="26" t="s">
        <v>14</v>
      </c>
      <c r="B245" t="s">
        <v>2409</v>
      </c>
    </row>
    <row r="247" spans="1:15" x14ac:dyDescent="0.25">
      <c r="A247" s="26" t="s">
        <v>24</v>
      </c>
      <c r="B247" s="26" t="s">
        <v>11</v>
      </c>
      <c r="C247" t="s">
        <v>2410</v>
      </c>
      <c r="E247" s="39" t="s">
        <v>181</v>
      </c>
      <c r="F247" s="39" t="s">
        <v>138</v>
      </c>
      <c r="G247" s="39" t="s">
        <v>288</v>
      </c>
      <c r="H247" s="39" t="s">
        <v>130</v>
      </c>
      <c r="I247" s="39" t="s">
        <v>94</v>
      </c>
      <c r="J247" s="39" t="s">
        <v>162</v>
      </c>
      <c r="K247" s="39" t="s">
        <v>206</v>
      </c>
      <c r="L247" s="39" t="s">
        <v>168</v>
      </c>
      <c r="M247" s="39" t="s">
        <v>192</v>
      </c>
      <c r="N247" s="39" t="s">
        <v>73</v>
      </c>
      <c r="O247" s="39" t="s">
        <v>2440</v>
      </c>
    </row>
    <row r="248" spans="1:15" x14ac:dyDescent="0.25">
      <c r="A248" t="s">
        <v>284</v>
      </c>
      <c r="C248">
        <v>10</v>
      </c>
      <c r="D248" t="s">
        <v>284</v>
      </c>
      <c r="E248">
        <v>0</v>
      </c>
      <c r="I248">
        <v>6</v>
      </c>
      <c r="J248">
        <v>2</v>
      </c>
      <c r="L248">
        <v>2</v>
      </c>
      <c r="O248">
        <f t="shared" ref="O248:O261" si="0">SUM(E248:N248)</f>
        <v>10</v>
      </c>
    </row>
    <row r="249" spans="1:15" x14ac:dyDescent="0.25">
      <c r="A249" t="s">
        <v>103</v>
      </c>
      <c r="C249">
        <v>67</v>
      </c>
      <c r="D249" t="s">
        <v>103</v>
      </c>
      <c r="E249">
        <v>0</v>
      </c>
      <c r="F249">
        <v>10</v>
      </c>
      <c r="G249">
        <v>1</v>
      </c>
      <c r="H249">
        <v>1</v>
      </c>
      <c r="I249">
        <v>41</v>
      </c>
      <c r="J249">
        <v>7</v>
      </c>
      <c r="M249">
        <v>1</v>
      </c>
      <c r="N249">
        <v>5</v>
      </c>
      <c r="O249">
        <f t="shared" si="0"/>
        <v>66</v>
      </c>
    </row>
    <row r="250" spans="1:15" x14ac:dyDescent="0.25">
      <c r="A250" t="s">
        <v>174</v>
      </c>
      <c r="C250">
        <v>45</v>
      </c>
      <c r="D250" t="s">
        <v>174</v>
      </c>
      <c r="E250">
        <v>0</v>
      </c>
      <c r="F250">
        <v>6</v>
      </c>
      <c r="G250">
        <v>6</v>
      </c>
      <c r="H250">
        <v>1</v>
      </c>
      <c r="I250">
        <v>13</v>
      </c>
      <c r="J250">
        <v>7</v>
      </c>
      <c r="L250">
        <v>4</v>
      </c>
      <c r="N250">
        <v>9</v>
      </c>
      <c r="O250">
        <f t="shared" si="0"/>
        <v>46</v>
      </c>
    </row>
    <row r="251" spans="1:15" x14ac:dyDescent="0.25">
      <c r="A251" t="s">
        <v>110</v>
      </c>
      <c r="C251">
        <v>57</v>
      </c>
      <c r="D251" t="s">
        <v>171</v>
      </c>
      <c r="E251">
        <v>0</v>
      </c>
      <c r="F251">
        <v>16</v>
      </c>
      <c r="G251">
        <v>1</v>
      </c>
      <c r="H251">
        <v>6</v>
      </c>
      <c r="I251">
        <v>8</v>
      </c>
      <c r="J251">
        <v>4</v>
      </c>
      <c r="K251">
        <v>2</v>
      </c>
      <c r="L251">
        <v>25</v>
      </c>
      <c r="M251">
        <v>1</v>
      </c>
      <c r="O251">
        <f t="shared" si="0"/>
        <v>63</v>
      </c>
    </row>
    <row r="252" spans="1:15" x14ac:dyDescent="0.25">
      <c r="A252" t="s">
        <v>150</v>
      </c>
      <c r="C252">
        <v>55</v>
      </c>
      <c r="D252" t="s">
        <v>110</v>
      </c>
      <c r="F252">
        <v>8</v>
      </c>
      <c r="G252">
        <v>1</v>
      </c>
      <c r="H252">
        <v>1</v>
      </c>
      <c r="I252">
        <v>23</v>
      </c>
      <c r="J252">
        <v>10</v>
      </c>
      <c r="K252">
        <v>4</v>
      </c>
      <c r="L252">
        <v>7</v>
      </c>
      <c r="M252">
        <v>1</v>
      </c>
      <c r="N252">
        <v>3</v>
      </c>
      <c r="O252">
        <f t="shared" si="0"/>
        <v>58</v>
      </c>
    </row>
    <row r="253" spans="1:15" x14ac:dyDescent="0.25">
      <c r="A253" t="s">
        <v>199</v>
      </c>
      <c r="C253">
        <v>12</v>
      </c>
      <c r="D253" t="s">
        <v>150</v>
      </c>
      <c r="E253">
        <v>0</v>
      </c>
      <c r="F253">
        <v>6</v>
      </c>
      <c r="I253">
        <v>33</v>
      </c>
      <c r="J253">
        <v>7</v>
      </c>
      <c r="K253">
        <v>1</v>
      </c>
      <c r="L253">
        <v>4</v>
      </c>
      <c r="M253">
        <v>5</v>
      </c>
      <c r="O253">
        <f t="shared" si="0"/>
        <v>56</v>
      </c>
    </row>
    <row r="254" spans="1:15" x14ac:dyDescent="0.25">
      <c r="A254" t="s">
        <v>145</v>
      </c>
      <c r="C254">
        <v>41</v>
      </c>
      <c r="D254" t="s">
        <v>199</v>
      </c>
      <c r="E254">
        <v>0</v>
      </c>
      <c r="F254">
        <v>0</v>
      </c>
      <c r="H254">
        <v>2</v>
      </c>
      <c r="I254">
        <v>3</v>
      </c>
      <c r="J254">
        <v>5</v>
      </c>
      <c r="L254">
        <v>2</v>
      </c>
      <c r="O254">
        <f t="shared" si="0"/>
        <v>12</v>
      </c>
    </row>
    <row r="255" spans="1:15" x14ac:dyDescent="0.25">
      <c r="A255" t="s">
        <v>218</v>
      </c>
      <c r="C255">
        <v>68</v>
      </c>
      <c r="D255" t="s">
        <v>145</v>
      </c>
      <c r="E255">
        <v>1</v>
      </c>
      <c r="F255">
        <v>9</v>
      </c>
      <c r="H255">
        <v>5</v>
      </c>
      <c r="I255">
        <v>2</v>
      </c>
      <c r="J255">
        <v>8</v>
      </c>
      <c r="K255">
        <v>4</v>
      </c>
      <c r="L255">
        <v>7</v>
      </c>
      <c r="M255">
        <v>0</v>
      </c>
      <c r="N255">
        <v>5</v>
      </c>
      <c r="O255">
        <f t="shared" si="0"/>
        <v>41</v>
      </c>
    </row>
    <row r="256" spans="1:15" x14ac:dyDescent="0.25">
      <c r="A256" t="s">
        <v>166</v>
      </c>
      <c r="C256">
        <v>61</v>
      </c>
      <c r="D256" t="s">
        <v>218</v>
      </c>
      <c r="E256">
        <v>1</v>
      </c>
      <c r="F256">
        <v>21</v>
      </c>
      <c r="G256">
        <v>5</v>
      </c>
      <c r="H256">
        <v>6</v>
      </c>
      <c r="I256">
        <v>6</v>
      </c>
      <c r="J256">
        <v>12</v>
      </c>
      <c r="K256">
        <v>7</v>
      </c>
      <c r="L256">
        <v>3</v>
      </c>
      <c r="N256">
        <v>7</v>
      </c>
      <c r="O256">
        <f t="shared" si="0"/>
        <v>68</v>
      </c>
    </row>
    <row r="257" spans="1:15" x14ac:dyDescent="0.25">
      <c r="A257" t="s">
        <v>159</v>
      </c>
      <c r="C257">
        <v>61</v>
      </c>
      <c r="D257" t="s">
        <v>166</v>
      </c>
      <c r="E257">
        <v>2</v>
      </c>
      <c r="F257">
        <v>7</v>
      </c>
      <c r="G257">
        <v>2</v>
      </c>
      <c r="H257">
        <v>2</v>
      </c>
      <c r="I257">
        <v>10</v>
      </c>
      <c r="J257">
        <v>2</v>
      </c>
      <c r="K257">
        <v>1</v>
      </c>
      <c r="L257">
        <v>28</v>
      </c>
      <c r="N257">
        <v>6</v>
      </c>
      <c r="O257">
        <f t="shared" si="0"/>
        <v>60</v>
      </c>
    </row>
    <row r="258" spans="1:15" x14ac:dyDescent="0.25">
      <c r="A258" t="s">
        <v>85</v>
      </c>
      <c r="C258">
        <v>92</v>
      </c>
      <c r="D258" t="s">
        <v>159</v>
      </c>
      <c r="F258">
        <v>17</v>
      </c>
      <c r="G258">
        <v>1</v>
      </c>
      <c r="H258">
        <v>2</v>
      </c>
      <c r="I258">
        <v>25</v>
      </c>
      <c r="J258">
        <v>7</v>
      </c>
      <c r="K258">
        <v>3</v>
      </c>
      <c r="L258">
        <v>2</v>
      </c>
      <c r="N258">
        <v>5</v>
      </c>
      <c r="O258">
        <f t="shared" si="0"/>
        <v>62</v>
      </c>
    </row>
    <row r="259" spans="1:15" x14ac:dyDescent="0.25">
      <c r="A259" t="s">
        <v>171</v>
      </c>
      <c r="C259">
        <v>64</v>
      </c>
      <c r="D259" t="s">
        <v>85</v>
      </c>
      <c r="E259">
        <v>1</v>
      </c>
      <c r="F259">
        <v>13</v>
      </c>
      <c r="G259">
        <v>3</v>
      </c>
      <c r="H259">
        <v>1</v>
      </c>
      <c r="I259">
        <v>26</v>
      </c>
      <c r="J259">
        <v>28</v>
      </c>
      <c r="K259">
        <v>1</v>
      </c>
      <c r="L259">
        <v>2</v>
      </c>
      <c r="M259">
        <v>3</v>
      </c>
      <c r="N259">
        <v>14</v>
      </c>
      <c r="O259">
        <f t="shared" si="0"/>
        <v>92</v>
      </c>
    </row>
    <row r="260" spans="1:15" x14ac:dyDescent="0.25">
      <c r="A260" t="s">
        <v>220</v>
      </c>
      <c r="C260">
        <v>39</v>
      </c>
      <c r="D260" t="s">
        <v>220</v>
      </c>
      <c r="E260">
        <v>1</v>
      </c>
      <c r="F260">
        <v>7</v>
      </c>
      <c r="G260">
        <v>1</v>
      </c>
      <c r="H260">
        <v>2</v>
      </c>
      <c r="I260">
        <v>7</v>
      </c>
      <c r="J260">
        <v>3</v>
      </c>
      <c r="K260">
        <v>2</v>
      </c>
      <c r="L260">
        <v>10</v>
      </c>
      <c r="M260">
        <v>1</v>
      </c>
      <c r="N260">
        <v>4</v>
      </c>
      <c r="O260">
        <f t="shared" si="0"/>
        <v>38</v>
      </c>
    </row>
    <row r="261" spans="1:15" x14ac:dyDescent="0.25">
      <c r="A261" t="s">
        <v>185</v>
      </c>
      <c r="C261">
        <v>14</v>
      </c>
      <c r="D261" t="s">
        <v>185</v>
      </c>
      <c r="E261">
        <v>0</v>
      </c>
      <c r="F261">
        <v>1</v>
      </c>
      <c r="I261">
        <v>4</v>
      </c>
      <c r="L261">
        <v>1</v>
      </c>
      <c r="N261">
        <v>7</v>
      </c>
      <c r="O261">
        <f t="shared" si="0"/>
        <v>13</v>
      </c>
    </row>
    <row r="262" spans="1:15" x14ac:dyDescent="0.25">
      <c r="A262" t="s">
        <v>2411</v>
      </c>
      <c r="C262">
        <v>686</v>
      </c>
      <c r="O262">
        <f>SUM(O248:O261)</f>
        <v>685</v>
      </c>
    </row>
    <row r="268" spans="1:15" x14ac:dyDescent="0.25">
      <c r="J268" s="39"/>
    </row>
    <row r="272" spans="1:15" ht="21" x14ac:dyDescent="0.35">
      <c r="A272" s="144" t="s">
        <v>2441</v>
      </c>
    </row>
    <row r="274" spans="1:10" x14ac:dyDescent="0.25">
      <c r="A274" s="26" t="s">
        <v>25</v>
      </c>
      <c r="B274" t="s">
        <v>86</v>
      </c>
    </row>
    <row r="275" spans="1:10" x14ac:dyDescent="0.25">
      <c r="A275" s="26" t="s">
        <v>55</v>
      </c>
      <c r="B275" t="s">
        <v>83</v>
      </c>
    </row>
    <row r="276" spans="1:10" x14ac:dyDescent="0.25">
      <c r="A276" s="26" t="s">
        <v>7</v>
      </c>
      <c r="B276" t="s">
        <v>2408</v>
      </c>
    </row>
    <row r="277" spans="1:10" x14ac:dyDescent="0.25">
      <c r="A277" s="26" t="s">
        <v>13</v>
      </c>
      <c r="B277" t="s">
        <v>2408</v>
      </c>
    </row>
    <row r="278" spans="1:10" x14ac:dyDescent="0.25">
      <c r="A278" s="26" t="s">
        <v>14</v>
      </c>
      <c r="B278" t="s">
        <v>2409</v>
      </c>
    </row>
    <row r="279" spans="1:10" ht="17.25" x14ac:dyDescent="0.25">
      <c r="J279" s="212" t="s">
        <v>117</v>
      </c>
    </row>
    <row r="280" spans="1:10" x14ac:dyDescent="0.25">
      <c r="A280" s="26" t="s">
        <v>24</v>
      </c>
      <c r="B280" t="s">
        <v>2410</v>
      </c>
    </row>
    <row r="281" spans="1:10" x14ac:dyDescent="0.25">
      <c r="A281" t="s">
        <v>284</v>
      </c>
      <c r="B281">
        <v>10</v>
      </c>
      <c r="C281" s="213" t="s">
        <v>174</v>
      </c>
      <c r="D281" s="146">
        <f>B283/$B$295</f>
        <v>6.5597667638483959E-2</v>
      </c>
    </row>
    <row r="282" spans="1:10" x14ac:dyDescent="0.25">
      <c r="A282" t="s">
        <v>103</v>
      </c>
      <c r="B282">
        <v>67</v>
      </c>
      <c r="C282" s="213" t="s">
        <v>2442</v>
      </c>
      <c r="D282" s="146">
        <f>B288/$B$295</f>
        <v>9.9125364431486881E-2</v>
      </c>
    </row>
    <row r="283" spans="1:10" x14ac:dyDescent="0.25">
      <c r="A283" t="s">
        <v>174</v>
      </c>
      <c r="B283">
        <v>45</v>
      </c>
      <c r="C283" s="213" t="s">
        <v>218</v>
      </c>
      <c r="D283" s="146">
        <f>B289/$B$295</f>
        <v>8.8921282798833823E-2</v>
      </c>
    </row>
    <row r="284" spans="1:10" x14ac:dyDescent="0.25">
      <c r="A284" t="s">
        <v>110</v>
      </c>
      <c r="B284">
        <v>57</v>
      </c>
      <c r="C284" s="214" t="s">
        <v>284</v>
      </c>
      <c r="D284" s="146">
        <f>B281/$B$295</f>
        <v>1.4577259475218658E-2</v>
      </c>
    </row>
    <row r="285" spans="1:10" x14ac:dyDescent="0.25">
      <c r="A285" t="s">
        <v>150</v>
      </c>
      <c r="B285">
        <v>55</v>
      </c>
      <c r="C285" s="214" t="s">
        <v>103</v>
      </c>
      <c r="D285" s="146">
        <f>B282/$B$295</f>
        <v>9.7667638483965008E-2</v>
      </c>
    </row>
    <row r="286" spans="1:10" x14ac:dyDescent="0.25">
      <c r="A286" t="s">
        <v>199</v>
      </c>
      <c r="B286">
        <v>12</v>
      </c>
      <c r="C286" s="214" t="s">
        <v>159</v>
      </c>
      <c r="D286" s="146">
        <f>B291/$B$295</f>
        <v>0.13411078717201166</v>
      </c>
    </row>
    <row r="287" spans="1:10" x14ac:dyDescent="0.25">
      <c r="A287" t="s">
        <v>145</v>
      </c>
      <c r="B287">
        <v>41</v>
      </c>
      <c r="C287" s="214" t="s">
        <v>85</v>
      </c>
      <c r="D287" s="146">
        <f>B292/$B$295</f>
        <v>9.3294460641399415E-2</v>
      </c>
    </row>
    <row r="288" spans="1:10" x14ac:dyDescent="0.25">
      <c r="A288" t="s">
        <v>218</v>
      </c>
      <c r="B288">
        <v>68</v>
      </c>
      <c r="C288" s="27" t="s">
        <v>185</v>
      </c>
      <c r="D288" s="146">
        <f>B294/$B$295</f>
        <v>2.0408163265306121E-2</v>
      </c>
    </row>
    <row r="289" spans="1:4" x14ac:dyDescent="0.25">
      <c r="A289" t="s">
        <v>166</v>
      </c>
      <c r="B289">
        <v>61</v>
      </c>
      <c r="C289" s="215" t="s">
        <v>220</v>
      </c>
      <c r="D289" s="146">
        <f>B293/$B$295</f>
        <v>5.6851311953352766E-2</v>
      </c>
    </row>
    <row r="290" spans="1:4" x14ac:dyDescent="0.25">
      <c r="A290" t="s">
        <v>159</v>
      </c>
      <c r="B290">
        <v>61</v>
      </c>
      <c r="C290" s="215" t="s">
        <v>166</v>
      </c>
      <c r="D290" s="146">
        <f>B290/$B$295</f>
        <v>8.8921282798833823E-2</v>
      </c>
    </row>
    <row r="291" spans="1:4" x14ac:dyDescent="0.25">
      <c r="A291" t="s">
        <v>85</v>
      </c>
      <c r="B291">
        <v>92</v>
      </c>
      <c r="C291" s="215" t="s">
        <v>199</v>
      </c>
      <c r="D291" s="146">
        <f>B287/$B$295</f>
        <v>5.9766763848396499E-2</v>
      </c>
    </row>
    <row r="292" spans="1:4" x14ac:dyDescent="0.25">
      <c r="A292" t="s">
        <v>171</v>
      </c>
      <c r="B292">
        <v>64</v>
      </c>
      <c r="C292" s="215" t="s">
        <v>171</v>
      </c>
      <c r="D292" s="146">
        <f>B284/$B$295</f>
        <v>8.3090379008746357E-2</v>
      </c>
    </row>
    <row r="293" spans="1:4" x14ac:dyDescent="0.25">
      <c r="A293" t="s">
        <v>220</v>
      </c>
      <c r="B293">
        <v>39</v>
      </c>
      <c r="C293" s="211" t="s">
        <v>2443</v>
      </c>
      <c r="D293" s="146">
        <f>B285/$B$295</f>
        <v>8.0174927113702624E-2</v>
      </c>
    </row>
    <row r="294" spans="1:4" x14ac:dyDescent="0.25">
      <c r="A294" t="s">
        <v>185</v>
      </c>
      <c r="B294">
        <v>14</v>
      </c>
      <c r="C294" s="211" t="s">
        <v>150</v>
      </c>
      <c r="D294" s="146">
        <f>B286/$B$295</f>
        <v>1.7492711370262391E-2</v>
      </c>
    </row>
    <row r="295" spans="1:4" x14ac:dyDescent="0.25">
      <c r="A295" t="s">
        <v>2411</v>
      </c>
      <c r="B295">
        <v>686</v>
      </c>
    </row>
    <row r="297" spans="1:4" x14ac:dyDescent="0.25">
      <c r="C297" s="27"/>
      <c r="D297" s="145"/>
    </row>
    <row r="309" spans="1:5" ht="21" x14ac:dyDescent="0.35">
      <c r="A309" s="144" t="s">
        <v>2444</v>
      </c>
    </row>
    <row r="312" spans="1:5" x14ac:dyDescent="0.25">
      <c r="A312" s="26" t="s">
        <v>25</v>
      </c>
      <c r="B312" t="s">
        <v>86</v>
      </c>
    </row>
    <row r="313" spans="1:5" x14ac:dyDescent="0.25">
      <c r="A313" s="26" t="s">
        <v>55</v>
      </c>
      <c r="B313" t="s">
        <v>83</v>
      </c>
      <c r="E313" s="145"/>
    </row>
    <row r="314" spans="1:5" x14ac:dyDescent="0.25">
      <c r="A314" s="26" t="s">
        <v>7</v>
      </c>
      <c r="B314" t="s">
        <v>2408</v>
      </c>
      <c r="E314" s="145"/>
    </row>
    <row r="315" spans="1:5" x14ac:dyDescent="0.25">
      <c r="A315" s="26" t="s">
        <v>13</v>
      </c>
      <c r="B315" t="s">
        <v>2408</v>
      </c>
      <c r="E315" s="145"/>
    </row>
    <row r="316" spans="1:5" x14ac:dyDescent="0.25">
      <c r="A316" s="26" t="s">
        <v>14</v>
      </c>
      <c r="B316" t="s">
        <v>2409</v>
      </c>
      <c r="E316" s="145"/>
    </row>
    <row r="317" spans="1:5" x14ac:dyDescent="0.25">
      <c r="D317" s="145"/>
      <c r="E317" s="145"/>
    </row>
    <row r="318" spans="1:5" x14ac:dyDescent="0.25">
      <c r="A318" s="26" t="s">
        <v>23</v>
      </c>
      <c r="B318" t="s">
        <v>2410</v>
      </c>
    </row>
    <row r="319" spans="1:5" x14ac:dyDescent="0.25">
      <c r="A319" t="s">
        <v>184</v>
      </c>
      <c r="B319">
        <v>14</v>
      </c>
      <c r="C319" t="s">
        <v>184</v>
      </c>
      <c r="D319" s="146">
        <v>2.0408163265306121E-2</v>
      </c>
    </row>
    <row r="320" spans="1:5" x14ac:dyDescent="0.25">
      <c r="A320" t="s">
        <v>144</v>
      </c>
      <c r="B320">
        <v>154</v>
      </c>
      <c r="C320" t="s">
        <v>109</v>
      </c>
      <c r="D320" s="146">
        <v>0.16472303206997085</v>
      </c>
    </row>
    <row r="321" spans="1:9" x14ac:dyDescent="0.25">
      <c r="A321" t="s">
        <v>146</v>
      </c>
      <c r="B321">
        <v>176</v>
      </c>
      <c r="C321" t="s">
        <v>144</v>
      </c>
      <c r="D321" s="146">
        <v>0.22448979591836735</v>
      </c>
    </row>
    <row r="322" spans="1:9" x14ac:dyDescent="0.25">
      <c r="A322" t="s">
        <v>109</v>
      </c>
      <c r="B322">
        <v>112</v>
      </c>
      <c r="C322" t="s">
        <v>146</v>
      </c>
      <c r="D322" s="146">
        <v>0.2565597667638484</v>
      </c>
    </row>
    <row r="323" spans="1:9" x14ac:dyDescent="0.25">
      <c r="A323" t="s">
        <v>84</v>
      </c>
      <c r="B323">
        <v>230</v>
      </c>
      <c r="C323" t="s">
        <v>84</v>
      </c>
      <c r="D323" s="146">
        <v>0.33381924198250729</v>
      </c>
    </row>
    <row r="324" spans="1:9" x14ac:dyDescent="0.25">
      <c r="A324" t="s">
        <v>2411</v>
      </c>
      <c r="B324">
        <v>686</v>
      </c>
    </row>
    <row r="329" spans="1:9" ht="23.25" x14ac:dyDescent="0.35">
      <c r="A329" s="184" t="s">
        <v>2445</v>
      </c>
      <c r="D329" s="39"/>
      <c r="E329" s="39"/>
      <c r="F329" s="39"/>
      <c r="G329" s="39"/>
      <c r="H329" s="39"/>
      <c r="I329" s="39"/>
    </row>
    <row r="331" spans="1:9" x14ac:dyDescent="0.25">
      <c r="A331" s="26" t="s">
        <v>25</v>
      </c>
      <c r="B331" t="s">
        <v>86</v>
      </c>
    </row>
    <row r="332" spans="1:9" x14ac:dyDescent="0.25">
      <c r="A332" s="26" t="s">
        <v>55</v>
      </c>
      <c r="B332" t="s">
        <v>83</v>
      </c>
    </row>
    <row r="333" spans="1:9" x14ac:dyDescent="0.25">
      <c r="A333" s="26" t="s">
        <v>7</v>
      </c>
      <c r="B333" t="s">
        <v>2408</v>
      </c>
    </row>
    <row r="334" spans="1:9" x14ac:dyDescent="0.25">
      <c r="A334" s="26" t="s">
        <v>13</v>
      </c>
      <c r="B334" t="s">
        <v>2408</v>
      </c>
    </row>
    <row r="335" spans="1:9" x14ac:dyDescent="0.25">
      <c r="A335" s="26" t="s">
        <v>14</v>
      </c>
      <c r="B335" t="s">
        <v>2409</v>
      </c>
    </row>
    <row r="337" spans="1:11" x14ac:dyDescent="0.25">
      <c r="A337" s="26" t="s">
        <v>24</v>
      </c>
      <c r="B337" s="26" t="s">
        <v>23</v>
      </c>
      <c r="C337" t="s">
        <v>2410</v>
      </c>
      <c r="E337" s="39" t="s">
        <v>146</v>
      </c>
      <c r="F337" s="39" t="s">
        <v>2446</v>
      </c>
      <c r="G337" s="39" t="s">
        <v>184</v>
      </c>
      <c r="H337" s="39" t="s">
        <v>2447</v>
      </c>
      <c r="I337" s="39" t="s">
        <v>109</v>
      </c>
      <c r="J337" s="39"/>
    </row>
    <row r="338" spans="1:11" x14ac:dyDescent="0.25">
      <c r="A338" t="s">
        <v>284</v>
      </c>
      <c r="C338">
        <v>10</v>
      </c>
      <c r="D338" t="s">
        <v>284</v>
      </c>
      <c r="H338">
        <v>10</v>
      </c>
      <c r="K338">
        <f t="shared" ref="K338:K351" si="1">SUM(E338:J338)</f>
        <v>10</v>
      </c>
    </row>
    <row r="339" spans="1:11" x14ac:dyDescent="0.25">
      <c r="A339" t="s">
        <v>103</v>
      </c>
      <c r="C339">
        <v>67</v>
      </c>
      <c r="D339" t="s">
        <v>103</v>
      </c>
      <c r="H339">
        <v>66</v>
      </c>
      <c r="K339">
        <f t="shared" si="1"/>
        <v>66</v>
      </c>
    </row>
    <row r="340" spans="1:11" x14ac:dyDescent="0.25">
      <c r="A340" t="s">
        <v>174</v>
      </c>
      <c r="C340">
        <v>45</v>
      </c>
      <c r="D340" t="s">
        <v>174</v>
      </c>
      <c r="F340">
        <v>45</v>
      </c>
      <c r="K340">
        <f t="shared" si="1"/>
        <v>45</v>
      </c>
    </row>
    <row r="341" spans="1:11" x14ac:dyDescent="0.25">
      <c r="A341" t="s">
        <v>110</v>
      </c>
      <c r="C341">
        <v>57</v>
      </c>
      <c r="D341" t="s">
        <v>171</v>
      </c>
      <c r="E341">
        <v>64</v>
      </c>
      <c r="K341">
        <f t="shared" si="1"/>
        <v>64</v>
      </c>
    </row>
    <row r="342" spans="1:11" x14ac:dyDescent="0.25">
      <c r="A342" t="s">
        <v>150</v>
      </c>
      <c r="C342">
        <v>55</v>
      </c>
      <c r="D342" t="s">
        <v>110</v>
      </c>
      <c r="I342">
        <v>58</v>
      </c>
      <c r="K342">
        <f t="shared" si="1"/>
        <v>58</v>
      </c>
    </row>
    <row r="343" spans="1:11" x14ac:dyDescent="0.25">
      <c r="A343" t="s">
        <v>199</v>
      </c>
      <c r="C343">
        <v>12</v>
      </c>
      <c r="D343" t="s">
        <v>150</v>
      </c>
      <c r="I343">
        <v>55</v>
      </c>
      <c r="K343">
        <f t="shared" si="1"/>
        <v>55</v>
      </c>
    </row>
    <row r="344" spans="1:11" x14ac:dyDescent="0.25">
      <c r="A344" t="s">
        <v>145</v>
      </c>
      <c r="C344">
        <v>41</v>
      </c>
      <c r="D344" t="s">
        <v>199</v>
      </c>
      <c r="E344">
        <v>12</v>
      </c>
      <c r="K344">
        <f t="shared" si="1"/>
        <v>12</v>
      </c>
    </row>
    <row r="345" spans="1:11" x14ac:dyDescent="0.25">
      <c r="A345" t="s">
        <v>218</v>
      </c>
      <c r="C345">
        <v>68</v>
      </c>
      <c r="D345" t="s">
        <v>145</v>
      </c>
      <c r="F345">
        <v>41</v>
      </c>
      <c r="K345">
        <f t="shared" si="1"/>
        <v>41</v>
      </c>
    </row>
    <row r="346" spans="1:11" x14ac:dyDescent="0.25">
      <c r="A346" t="s">
        <v>166</v>
      </c>
      <c r="C346">
        <v>61</v>
      </c>
      <c r="D346" t="s">
        <v>218</v>
      </c>
      <c r="F346">
        <v>68</v>
      </c>
      <c r="K346">
        <f t="shared" si="1"/>
        <v>68</v>
      </c>
    </row>
    <row r="347" spans="1:11" x14ac:dyDescent="0.25">
      <c r="A347" t="s">
        <v>159</v>
      </c>
      <c r="C347">
        <v>61</v>
      </c>
      <c r="D347" t="s">
        <v>166</v>
      </c>
      <c r="E347">
        <v>61</v>
      </c>
      <c r="K347">
        <f t="shared" si="1"/>
        <v>61</v>
      </c>
    </row>
    <row r="348" spans="1:11" x14ac:dyDescent="0.25">
      <c r="A348" t="s">
        <v>85</v>
      </c>
      <c r="C348">
        <v>92</v>
      </c>
      <c r="D348" t="s">
        <v>159</v>
      </c>
      <c r="H348">
        <v>61</v>
      </c>
      <c r="K348">
        <f t="shared" si="1"/>
        <v>61</v>
      </c>
    </row>
    <row r="349" spans="1:11" x14ac:dyDescent="0.25">
      <c r="A349" t="s">
        <v>171</v>
      </c>
      <c r="C349">
        <v>64</v>
      </c>
      <c r="D349" t="s">
        <v>85</v>
      </c>
      <c r="H349">
        <v>92</v>
      </c>
      <c r="K349">
        <f t="shared" si="1"/>
        <v>92</v>
      </c>
    </row>
    <row r="350" spans="1:11" x14ac:dyDescent="0.25">
      <c r="A350" t="s">
        <v>220</v>
      </c>
      <c r="C350">
        <v>39</v>
      </c>
      <c r="D350" t="s">
        <v>220</v>
      </c>
      <c r="E350">
        <v>39</v>
      </c>
      <c r="K350">
        <f t="shared" si="1"/>
        <v>39</v>
      </c>
    </row>
    <row r="351" spans="1:11" x14ac:dyDescent="0.25">
      <c r="A351" t="s">
        <v>185</v>
      </c>
      <c r="C351">
        <v>14</v>
      </c>
      <c r="D351" t="s">
        <v>185</v>
      </c>
      <c r="G351">
        <v>14</v>
      </c>
      <c r="K351">
        <f t="shared" si="1"/>
        <v>14</v>
      </c>
    </row>
    <row r="352" spans="1:11" x14ac:dyDescent="0.25">
      <c r="A352" t="s">
        <v>2411</v>
      </c>
      <c r="C352">
        <v>686</v>
      </c>
    </row>
    <row r="353" spans="1:11" x14ac:dyDescent="0.25">
      <c r="E353">
        <f>SUM(D327:D351)</f>
        <v>0</v>
      </c>
      <c r="F353">
        <f>SUM(E327:E351)</f>
        <v>176</v>
      </c>
      <c r="G353">
        <f>SUM(F327:F351)</f>
        <v>154</v>
      </c>
      <c r="H353">
        <f>SUM(G327:G351)</f>
        <v>14</v>
      </c>
      <c r="I353">
        <f>SUM(H327:H351)</f>
        <v>229</v>
      </c>
      <c r="K353" s="39">
        <f>SUM(E353:I353)</f>
        <v>573</v>
      </c>
    </row>
    <row r="354" spans="1:11" x14ac:dyDescent="0.25">
      <c r="K354" s="39"/>
    </row>
    <row r="355" spans="1:11" x14ac:dyDescent="0.25">
      <c r="J355" s="39"/>
    </row>
    <row r="356" spans="1:11" x14ac:dyDescent="0.25">
      <c r="A356" s="27"/>
      <c r="J356" s="39"/>
    </row>
    <row r="357" spans="1:11" x14ac:dyDescent="0.25">
      <c r="A357" s="27"/>
      <c r="J357" s="39"/>
    </row>
    <row r="358" spans="1:11" x14ac:dyDescent="0.25">
      <c r="A358" s="27"/>
      <c r="J358" s="39"/>
    </row>
    <row r="359" spans="1:11" x14ac:dyDescent="0.25">
      <c r="J359" s="39"/>
    </row>
    <row r="360" spans="1:11" ht="23.25" x14ac:dyDescent="0.35">
      <c r="A360" s="184" t="s">
        <v>2448</v>
      </c>
    </row>
    <row r="362" spans="1:11" x14ac:dyDescent="0.25">
      <c r="A362" s="26" t="s">
        <v>25</v>
      </c>
      <c r="B362" t="s">
        <v>86</v>
      </c>
    </row>
    <row r="363" spans="1:11" x14ac:dyDescent="0.25">
      <c r="A363" s="26" t="s">
        <v>55</v>
      </c>
      <c r="B363" t="s">
        <v>83</v>
      </c>
    </row>
    <row r="364" spans="1:11" x14ac:dyDescent="0.25">
      <c r="A364" s="26" t="s">
        <v>7</v>
      </c>
      <c r="B364" t="s">
        <v>2408</v>
      </c>
    </row>
    <row r="365" spans="1:11" x14ac:dyDescent="0.25">
      <c r="A365" s="26" t="s">
        <v>13</v>
      </c>
      <c r="B365" t="s">
        <v>2408</v>
      </c>
    </row>
    <row r="366" spans="1:11" x14ac:dyDescent="0.25">
      <c r="A366" s="26" t="s">
        <v>14</v>
      </c>
      <c r="B366" t="s">
        <v>2409</v>
      </c>
    </row>
    <row r="368" spans="1:11" x14ac:dyDescent="0.25">
      <c r="A368" s="26" t="s">
        <v>17</v>
      </c>
      <c r="B368" s="26" t="s">
        <v>11</v>
      </c>
      <c r="C368" t="s">
        <v>2410</v>
      </c>
    </row>
    <row r="369" spans="1:23" x14ac:dyDescent="0.25">
      <c r="A369" t="s">
        <v>383</v>
      </c>
      <c r="C369">
        <v>3</v>
      </c>
    </row>
    <row r="370" spans="1:23" x14ac:dyDescent="0.25">
      <c r="A370" t="s">
        <v>99</v>
      </c>
      <c r="C370">
        <v>3</v>
      </c>
    </row>
    <row r="371" spans="1:23" x14ac:dyDescent="0.25">
      <c r="A371" t="s">
        <v>177</v>
      </c>
      <c r="C371">
        <v>7</v>
      </c>
    </row>
    <row r="372" spans="1:23" x14ac:dyDescent="0.25">
      <c r="A372" t="s">
        <v>152</v>
      </c>
      <c r="C372">
        <v>22</v>
      </c>
    </row>
    <row r="373" spans="1:23" x14ac:dyDescent="0.25">
      <c r="A373" t="s">
        <v>78</v>
      </c>
      <c r="C373">
        <v>28</v>
      </c>
    </row>
    <row r="374" spans="1:23" x14ac:dyDescent="0.25">
      <c r="A374" t="s">
        <v>115</v>
      </c>
      <c r="C374">
        <v>30</v>
      </c>
    </row>
    <row r="375" spans="1:23" x14ac:dyDescent="0.25">
      <c r="A375" t="s">
        <v>141</v>
      </c>
      <c r="C375">
        <v>81</v>
      </c>
    </row>
    <row r="376" spans="1:23" x14ac:dyDescent="0.25">
      <c r="A376" t="s">
        <v>140</v>
      </c>
      <c r="C376">
        <v>107</v>
      </c>
    </row>
    <row r="377" spans="1:23" x14ac:dyDescent="0.25">
      <c r="A377" t="s">
        <v>165</v>
      </c>
      <c r="C377">
        <v>121</v>
      </c>
    </row>
    <row r="378" spans="1:23" x14ac:dyDescent="0.25">
      <c r="A378" t="s">
        <v>98</v>
      </c>
      <c r="C378">
        <v>139</v>
      </c>
    </row>
    <row r="379" spans="1:23" x14ac:dyDescent="0.25">
      <c r="A379" t="s">
        <v>77</v>
      </c>
      <c r="C379">
        <v>145</v>
      </c>
    </row>
    <row r="380" spans="1:23" x14ac:dyDescent="0.25">
      <c r="A380" t="s">
        <v>2411</v>
      </c>
      <c r="C380">
        <v>686</v>
      </c>
    </row>
    <row r="381" spans="1:23" x14ac:dyDescent="0.25">
      <c r="A381" s="27"/>
    </row>
    <row r="382" spans="1:23" x14ac:dyDescent="0.25">
      <c r="A382" s="27"/>
    </row>
    <row r="384" spans="1:23" s="156" customFormat="1" ht="23.25" x14ac:dyDescent="0.35">
      <c r="A384" s="251" t="s">
        <v>2449</v>
      </c>
      <c r="B384" s="252"/>
      <c r="C384" s="253" t="s">
        <v>2450</v>
      </c>
      <c r="D384" s="252"/>
      <c r="E384" s="252"/>
      <c r="F384" s="252"/>
      <c r="G384" s="252"/>
      <c r="H384" s="252"/>
      <c r="I384" s="252"/>
      <c r="J384" s="252"/>
      <c r="K384" s="252"/>
      <c r="L384" s="252"/>
      <c r="M384" s="252"/>
      <c r="N384" s="252"/>
      <c r="O384" s="252"/>
      <c r="P384" s="252"/>
      <c r="Q384" s="252"/>
      <c r="R384" s="252"/>
      <c r="S384" s="252"/>
      <c r="T384" s="252"/>
      <c r="U384" s="252"/>
      <c r="V384" s="252"/>
      <c r="W384" s="252"/>
    </row>
    <row r="386" spans="1:6" x14ac:dyDescent="0.25">
      <c r="A386" s="26" t="s">
        <v>25</v>
      </c>
      <c r="B386" t="s">
        <v>86</v>
      </c>
    </row>
    <row r="387" spans="1:6" x14ac:dyDescent="0.25">
      <c r="A387" s="26" t="s">
        <v>17</v>
      </c>
      <c r="B387" s="39" t="s">
        <v>98</v>
      </c>
    </row>
    <row r="388" spans="1:6" x14ac:dyDescent="0.25">
      <c r="A388" s="26" t="s">
        <v>55</v>
      </c>
      <c r="B388" t="s">
        <v>83</v>
      </c>
    </row>
    <row r="389" spans="1:6" x14ac:dyDescent="0.25">
      <c r="A389" s="26" t="s">
        <v>7</v>
      </c>
      <c r="B389" t="s">
        <v>2408</v>
      </c>
    </row>
    <row r="390" spans="1:6" x14ac:dyDescent="0.25">
      <c r="A390" s="26" t="s">
        <v>13</v>
      </c>
      <c r="B390" t="s">
        <v>2408</v>
      </c>
    </row>
    <row r="391" spans="1:6" x14ac:dyDescent="0.25">
      <c r="A391" s="26" t="s">
        <v>14</v>
      </c>
      <c r="B391" t="s">
        <v>2409</v>
      </c>
    </row>
    <row r="393" spans="1:6" x14ac:dyDescent="0.25">
      <c r="A393" s="26" t="s">
        <v>11</v>
      </c>
      <c r="B393" t="s">
        <v>2410</v>
      </c>
      <c r="D393" t="s">
        <v>2451</v>
      </c>
      <c r="E393" t="s">
        <v>2452</v>
      </c>
      <c r="F393" t="s">
        <v>2453</v>
      </c>
    </row>
    <row r="394" spans="1:6" x14ac:dyDescent="0.25">
      <c r="A394" t="s">
        <v>94</v>
      </c>
      <c r="B394">
        <v>83</v>
      </c>
      <c r="C394" s="27" t="s">
        <v>94</v>
      </c>
      <c r="D394">
        <v>83</v>
      </c>
      <c r="E394" s="146">
        <f>$B394/$B$404</f>
        <v>0.59712230215827333</v>
      </c>
      <c r="F394" s="146">
        <f>$B394/$C$380</f>
        <v>0.12099125364431487</v>
      </c>
    </row>
    <row r="395" spans="1:6" x14ac:dyDescent="0.25">
      <c r="A395" t="s">
        <v>138</v>
      </c>
      <c r="B395">
        <v>16</v>
      </c>
      <c r="C395" s="27" t="s">
        <v>138</v>
      </c>
      <c r="D395">
        <v>16</v>
      </c>
      <c r="E395" s="146">
        <f t="shared" ref="E395:E403" si="2">$B395/$B$404</f>
        <v>0.11510791366906475</v>
      </c>
      <c r="F395" s="146">
        <f t="shared" ref="F395:F403" si="3">$B395/$C$380</f>
        <v>2.3323615160349854E-2</v>
      </c>
    </row>
    <row r="396" spans="1:6" x14ac:dyDescent="0.25">
      <c r="A396" t="s">
        <v>162</v>
      </c>
      <c r="B396">
        <v>13</v>
      </c>
      <c r="C396" s="27" t="s">
        <v>162</v>
      </c>
      <c r="D396">
        <v>13</v>
      </c>
      <c r="E396" s="146">
        <f t="shared" si="2"/>
        <v>9.3525179856115109E-2</v>
      </c>
      <c r="F396" s="146">
        <f t="shared" si="3"/>
        <v>1.8950437317784258E-2</v>
      </c>
    </row>
    <row r="397" spans="1:6" x14ac:dyDescent="0.25">
      <c r="A397" t="s">
        <v>73</v>
      </c>
      <c r="B397">
        <v>11</v>
      </c>
      <c r="C397" s="27" t="s">
        <v>168</v>
      </c>
      <c r="D397">
        <v>11</v>
      </c>
      <c r="E397" s="146">
        <f t="shared" si="2"/>
        <v>7.9136690647482008E-2</v>
      </c>
      <c r="F397" s="146">
        <f t="shared" si="3"/>
        <v>1.6034985422740525E-2</v>
      </c>
    </row>
    <row r="398" spans="1:6" x14ac:dyDescent="0.25">
      <c r="A398" t="s">
        <v>168</v>
      </c>
      <c r="B398">
        <v>7</v>
      </c>
      <c r="C398" s="27" t="s">
        <v>73</v>
      </c>
      <c r="D398">
        <v>7</v>
      </c>
      <c r="E398" s="146">
        <f t="shared" si="2"/>
        <v>5.0359712230215826E-2</v>
      </c>
      <c r="F398" s="146">
        <f t="shared" si="3"/>
        <v>1.020408163265306E-2</v>
      </c>
    </row>
    <row r="399" spans="1:6" x14ac:dyDescent="0.25">
      <c r="A399" t="s">
        <v>192</v>
      </c>
      <c r="B399">
        <v>4</v>
      </c>
      <c r="C399" s="27" t="s">
        <v>130</v>
      </c>
      <c r="D399">
        <v>4</v>
      </c>
      <c r="E399" s="146">
        <f t="shared" si="2"/>
        <v>2.8776978417266189E-2</v>
      </c>
      <c r="F399" s="146">
        <f t="shared" si="3"/>
        <v>5.8309037900874635E-3</v>
      </c>
    </row>
    <row r="400" spans="1:6" x14ac:dyDescent="0.25">
      <c r="A400" t="s">
        <v>206</v>
      </c>
      <c r="B400">
        <v>2</v>
      </c>
      <c r="C400" s="27" t="s">
        <v>206</v>
      </c>
      <c r="D400">
        <v>2</v>
      </c>
      <c r="E400" s="146">
        <f t="shared" si="2"/>
        <v>1.4388489208633094E-2</v>
      </c>
      <c r="F400" s="146">
        <f t="shared" si="3"/>
        <v>2.9154518950437317E-3</v>
      </c>
    </row>
    <row r="401" spans="1:10" x14ac:dyDescent="0.25">
      <c r="A401" t="s">
        <v>181</v>
      </c>
      <c r="B401">
        <v>1</v>
      </c>
      <c r="C401" s="27" t="s">
        <v>288</v>
      </c>
      <c r="D401">
        <v>1</v>
      </c>
      <c r="E401" s="146">
        <f t="shared" si="2"/>
        <v>7.1942446043165471E-3</v>
      </c>
      <c r="F401" s="146">
        <f t="shared" si="3"/>
        <v>1.4577259475218659E-3</v>
      </c>
    </row>
    <row r="402" spans="1:10" x14ac:dyDescent="0.25">
      <c r="A402" t="s">
        <v>130</v>
      </c>
      <c r="B402">
        <v>1</v>
      </c>
      <c r="C402" s="27" t="s">
        <v>192</v>
      </c>
      <c r="D402">
        <v>1</v>
      </c>
      <c r="E402" s="146">
        <f t="shared" si="2"/>
        <v>7.1942446043165471E-3</v>
      </c>
      <c r="F402" s="146">
        <f t="shared" si="3"/>
        <v>1.4577259475218659E-3</v>
      </c>
    </row>
    <row r="403" spans="1:10" x14ac:dyDescent="0.25">
      <c r="A403" t="s">
        <v>288</v>
      </c>
      <c r="B403">
        <v>1</v>
      </c>
      <c r="C403" s="27" t="s">
        <v>181</v>
      </c>
      <c r="D403">
        <v>1</v>
      </c>
      <c r="E403" s="146">
        <f t="shared" si="2"/>
        <v>7.1942446043165471E-3</v>
      </c>
      <c r="F403" s="146">
        <f t="shared" si="3"/>
        <v>1.4577259475218659E-3</v>
      </c>
    </row>
    <row r="404" spans="1:10" x14ac:dyDescent="0.25">
      <c r="A404" t="s">
        <v>2411</v>
      </c>
      <c r="B404">
        <v>139</v>
      </c>
    </row>
    <row r="408" spans="1:10" x14ac:dyDescent="0.25">
      <c r="A408" s="26" t="s">
        <v>25</v>
      </c>
      <c r="B408" t="s">
        <v>86</v>
      </c>
    </row>
    <row r="409" spans="1:10" x14ac:dyDescent="0.25">
      <c r="A409" s="26" t="s">
        <v>17</v>
      </c>
      <c r="B409" s="39" t="s">
        <v>98</v>
      </c>
    </row>
    <row r="410" spans="1:10" x14ac:dyDescent="0.25">
      <c r="A410" s="26" t="s">
        <v>55</v>
      </c>
      <c r="B410" t="s">
        <v>83</v>
      </c>
    </row>
    <row r="411" spans="1:10" x14ac:dyDescent="0.25">
      <c r="A411" s="26" t="s">
        <v>7</v>
      </c>
      <c r="B411" t="s">
        <v>2408</v>
      </c>
    </row>
    <row r="412" spans="1:10" x14ac:dyDescent="0.25">
      <c r="A412" s="26" t="s">
        <v>14</v>
      </c>
      <c r="B412" t="s">
        <v>2409</v>
      </c>
    </row>
    <row r="414" spans="1:10" x14ac:dyDescent="0.25">
      <c r="A414" s="26" t="s">
        <v>11</v>
      </c>
      <c r="B414" s="26" t="s">
        <v>13</v>
      </c>
      <c r="C414" t="s">
        <v>2410</v>
      </c>
      <c r="E414" t="s">
        <v>96</v>
      </c>
      <c r="F414" t="s">
        <v>2454</v>
      </c>
      <c r="G414" t="s">
        <v>2455</v>
      </c>
      <c r="H414" t="s">
        <v>170</v>
      </c>
      <c r="I414" t="s">
        <v>312</v>
      </c>
      <c r="J414" t="s">
        <v>2440</v>
      </c>
    </row>
    <row r="415" spans="1:10" x14ac:dyDescent="0.25">
      <c r="A415" t="s">
        <v>94</v>
      </c>
      <c r="C415">
        <v>83</v>
      </c>
      <c r="D415" s="27" t="s">
        <v>94</v>
      </c>
      <c r="E415" s="238">
        <v>50</v>
      </c>
      <c r="F415" s="238">
        <v>12</v>
      </c>
      <c r="G415" s="238">
        <v>5</v>
      </c>
      <c r="H415" s="238">
        <v>11</v>
      </c>
      <c r="I415" s="238">
        <v>5</v>
      </c>
      <c r="J415" s="238">
        <f>SUM(E415:I415)</f>
        <v>83</v>
      </c>
    </row>
    <row r="416" spans="1:10" x14ac:dyDescent="0.25">
      <c r="A416" t="s">
        <v>138</v>
      </c>
      <c r="C416">
        <v>16</v>
      </c>
      <c r="D416" s="27" t="s">
        <v>138</v>
      </c>
      <c r="E416" s="238">
        <v>11</v>
      </c>
      <c r="F416" s="238"/>
      <c r="G416" s="238">
        <v>2</v>
      </c>
      <c r="H416" s="238">
        <v>3</v>
      </c>
      <c r="I416" s="238"/>
      <c r="J416" s="238">
        <f t="shared" ref="J416:J424" si="4">SUM(E416:I416)</f>
        <v>16</v>
      </c>
    </row>
    <row r="417" spans="1:10" x14ac:dyDescent="0.25">
      <c r="A417" t="s">
        <v>162</v>
      </c>
      <c r="C417">
        <v>13</v>
      </c>
      <c r="D417" s="27" t="s">
        <v>162</v>
      </c>
      <c r="E417" s="238">
        <v>8</v>
      </c>
      <c r="F417" s="238">
        <v>2</v>
      </c>
      <c r="G417" s="238">
        <v>1</v>
      </c>
      <c r="H417" s="238">
        <v>2</v>
      </c>
      <c r="I417" s="238"/>
      <c r="J417" s="238">
        <f t="shared" si="4"/>
        <v>13</v>
      </c>
    </row>
    <row r="418" spans="1:10" x14ac:dyDescent="0.25">
      <c r="A418" t="s">
        <v>73</v>
      </c>
      <c r="C418">
        <v>11</v>
      </c>
      <c r="D418" s="27" t="s">
        <v>73</v>
      </c>
      <c r="E418" s="238">
        <v>3</v>
      </c>
      <c r="F418" s="238"/>
      <c r="G418" s="238">
        <v>2</v>
      </c>
      <c r="H418" s="238">
        <v>6</v>
      </c>
      <c r="I418" s="238"/>
      <c r="J418" s="238">
        <f t="shared" si="4"/>
        <v>11</v>
      </c>
    </row>
    <row r="419" spans="1:10" x14ac:dyDescent="0.25">
      <c r="A419" t="s">
        <v>168</v>
      </c>
      <c r="C419">
        <v>7</v>
      </c>
      <c r="D419" s="27" t="s">
        <v>168</v>
      </c>
      <c r="E419" s="238">
        <v>3</v>
      </c>
      <c r="F419" s="238">
        <v>2</v>
      </c>
      <c r="G419" s="238"/>
      <c r="H419" s="238">
        <v>1</v>
      </c>
      <c r="I419" s="238">
        <v>1</v>
      </c>
      <c r="J419" s="238">
        <f t="shared" si="4"/>
        <v>7</v>
      </c>
    </row>
    <row r="420" spans="1:10" x14ac:dyDescent="0.25">
      <c r="A420" t="s">
        <v>192</v>
      </c>
      <c r="C420">
        <v>4</v>
      </c>
      <c r="D420" s="27" t="s">
        <v>192</v>
      </c>
      <c r="E420" s="238">
        <v>3</v>
      </c>
      <c r="F420" s="238">
        <v>1</v>
      </c>
      <c r="G420" s="238"/>
      <c r="H420" s="238"/>
      <c r="I420" s="238"/>
      <c r="J420" s="238">
        <f t="shared" si="4"/>
        <v>4</v>
      </c>
    </row>
    <row r="421" spans="1:10" x14ac:dyDescent="0.25">
      <c r="A421" t="s">
        <v>206</v>
      </c>
      <c r="C421">
        <v>2</v>
      </c>
      <c r="D421" s="27" t="s">
        <v>206</v>
      </c>
      <c r="E421" s="238">
        <v>1</v>
      </c>
      <c r="F421" s="238"/>
      <c r="G421" s="238"/>
      <c r="H421" s="238">
        <v>1</v>
      </c>
      <c r="I421" s="238"/>
      <c r="J421" s="238">
        <f t="shared" si="4"/>
        <v>2</v>
      </c>
    </row>
    <row r="422" spans="1:10" x14ac:dyDescent="0.25">
      <c r="A422" t="s">
        <v>181</v>
      </c>
      <c r="C422">
        <v>1</v>
      </c>
      <c r="D422" s="27" t="s">
        <v>181</v>
      </c>
      <c r="E422" s="238">
        <v>1</v>
      </c>
      <c r="F422" s="238"/>
      <c r="G422" s="238"/>
      <c r="H422" s="238"/>
      <c r="I422" s="238"/>
      <c r="J422" s="238">
        <f t="shared" si="4"/>
        <v>1</v>
      </c>
    </row>
    <row r="423" spans="1:10" x14ac:dyDescent="0.25">
      <c r="A423" t="s">
        <v>130</v>
      </c>
      <c r="C423">
        <v>1</v>
      </c>
      <c r="D423" s="27" t="s">
        <v>130</v>
      </c>
      <c r="E423" s="238"/>
      <c r="F423" s="238"/>
      <c r="G423" s="238"/>
      <c r="H423" s="238">
        <v>1</v>
      </c>
      <c r="I423" s="238"/>
      <c r="J423" s="238">
        <f t="shared" si="4"/>
        <v>1</v>
      </c>
    </row>
    <row r="424" spans="1:10" x14ac:dyDescent="0.25">
      <c r="A424" t="s">
        <v>288</v>
      </c>
      <c r="C424">
        <v>1</v>
      </c>
      <c r="D424" s="27" t="s">
        <v>288</v>
      </c>
      <c r="E424" s="238"/>
      <c r="F424" s="238"/>
      <c r="G424" s="238"/>
      <c r="H424" s="238">
        <v>1</v>
      </c>
      <c r="I424" s="238"/>
      <c r="J424" s="238">
        <f t="shared" si="4"/>
        <v>1</v>
      </c>
    </row>
    <row r="425" spans="1:10" x14ac:dyDescent="0.25">
      <c r="A425" t="s">
        <v>2411</v>
      </c>
      <c r="C425">
        <v>139</v>
      </c>
    </row>
    <row r="430" spans="1:10" x14ac:dyDescent="0.25">
      <c r="A430" s="26" t="s">
        <v>25</v>
      </c>
      <c r="B430" t="s">
        <v>86</v>
      </c>
    </row>
    <row r="431" spans="1:10" x14ac:dyDescent="0.25">
      <c r="A431" s="26" t="s">
        <v>17</v>
      </c>
      <c r="B431" s="39" t="s">
        <v>98</v>
      </c>
    </row>
    <row r="432" spans="1:10" x14ac:dyDescent="0.25">
      <c r="A432" s="26" t="s">
        <v>55</v>
      </c>
      <c r="B432" t="s">
        <v>83</v>
      </c>
    </row>
    <row r="433" spans="1:12" x14ac:dyDescent="0.25">
      <c r="A433" s="26" t="s">
        <v>11</v>
      </c>
      <c r="B433" t="s">
        <v>2408</v>
      </c>
    </row>
    <row r="434" spans="1:12" x14ac:dyDescent="0.25">
      <c r="A434" s="26" t="s">
        <v>7</v>
      </c>
      <c r="B434" t="s">
        <v>2408</v>
      </c>
    </row>
    <row r="435" spans="1:12" x14ac:dyDescent="0.25">
      <c r="A435" s="26" t="s">
        <v>13</v>
      </c>
      <c r="B435" t="s">
        <v>2408</v>
      </c>
    </row>
    <row r="436" spans="1:12" x14ac:dyDescent="0.25">
      <c r="A436" s="26" t="s">
        <v>14</v>
      </c>
      <c r="B436" t="s">
        <v>2409</v>
      </c>
    </row>
    <row r="437" spans="1:12" x14ac:dyDescent="0.25">
      <c r="E437" s="145"/>
    </row>
    <row r="438" spans="1:12" x14ac:dyDescent="0.25">
      <c r="A438" s="26" t="s">
        <v>23</v>
      </c>
      <c r="B438" s="26" t="s">
        <v>24</v>
      </c>
      <c r="C438" t="s">
        <v>2410</v>
      </c>
    </row>
    <row r="439" spans="1:12" x14ac:dyDescent="0.25">
      <c r="A439" t="s">
        <v>184</v>
      </c>
      <c r="C439">
        <v>1</v>
      </c>
      <c r="D439" t="s">
        <v>184</v>
      </c>
      <c r="E439">
        <v>1</v>
      </c>
      <c r="L439" s="238"/>
    </row>
    <row r="440" spans="1:12" x14ac:dyDescent="0.25">
      <c r="A440" t="s">
        <v>144</v>
      </c>
      <c r="C440">
        <v>7</v>
      </c>
      <c r="D440" t="s">
        <v>144</v>
      </c>
      <c r="E440">
        <v>7</v>
      </c>
      <c r="L440" s="238"/>
    </row>
    <row r="441" spans="1:12" x14ac:dyDescent="0.25">
      <c r="A441" t="s">
        <v>146</v>
      </c>
      <c r="C441">
        <v>10</v>
      </c>
      <c r="D441" t="s">
        <v>146</v>
      </c>
      <c r="E441">
        <v>10</v>
      </c>
      <c r="L441" s="238"/>
    </row>
    <row r="442" spans="1:12" x14ac:dyDescent="0.25">
      <c r="A442" t="s">
        <v>109</v>
      </c>
      <c r="C442">
        <v>23</v>
      </c>
      <c r="D442" t="s">
        <v>109</v>
      </c>
      <c r="E442">
        <v>23</v>
      </c>
      <c r="L442" s="238"/>
    </row>
    <row r="443" spans="1:12" x14ac:dyDescent="0.25">
      <c r="A443" t="s">
        <v>84</v>
      </c>
      <c r="C443">
        <v>98</v>
      </c>
      <c r="D443" t="s">
        <v>84</v>
      </c>
      <c r="E443">
        <v>98</v>
      </c>
      <c r="L443" s="238"/>
    </row>
    <row r="444" spans="1:12" x14ac:dyDescent="0.25">
      <c r="A444" t="s">
        <v>2411</v>
      </c>
      <c r="C444">
        <v>139</v>
      </c>
    </row>
    <row r="448" spans="1:12" x14ac:dyDescent="0.25">
      <c r="A448" s="26" t="s">
        <v>25</v>
      </c>
      <c r="B448" t="s">
        <v>86</v>
      </c>
    </row>
    <row r="449" spans="1:4" x14ac:dyDescent="0.25">
      <c r="A449" s="26" t="s">
        <v>17</v>
      </c>
      <c r="B449" s="39" t="s">
        <v>98</v>
      </c>
    </row>
    <row r="450" spans="1:4" x14ac:dyDescent="0.25">
      <c r="A450" s="26" t="s">
        <v>55</v>
      </c>
      <c r="B450" t="s">
        <v>83</v>
      </c>
    </row>
    <row r="451" spans="1:4" x14ac:dyDescent="0.25">
      <c r="A451" s="26" t="s">
        <v>11</v>
      </c>
      <c r="B451" t="s">
        <v>2408</v>
      </c>
    </row>
    <row r="452" spans="1:4" x14ac:dyDescent="0.25">
      <c r="A452" s="26" t="s">
        <v>7</v>
      </c>
      <c r="B452" t="s">
        <v>2408</v>
      </c>
    </row>
    <row r="453" spans="1:4" x14ac:dyDescent="0.25">
      <c r="A453" s="26" t="s">
        <v>13</v>
      </c>
      <c r="B453" t="s">
        <v>2408</v>
      </c>
    </row>
    <row r="454" spans="1:4" x14ac:dyDescent="0.25">
      <c r="A454" s="26" t="s">
        <v>14</v>
      </c>
      <c r="B454" t="s">
        <v>2409</v>
      </c>
    </row>
    <row r="456" spans="1:4" x14ac:dyDescent="0.25">
      <c r="A456" s="26" t="s">
        <v>24</v>
      </c>
      <c r="B456" t="s">
        <v>2410</v>
      </c>
    </row>
    <row r="457" spans="1:4" x14ac:dyDescent="0.25">
      <c r="A457" t="s">
        <v>284</v>
      </c>
      <c r="B457">
        <v>3</v>
      </c>
      <c r="C457" t="s">
        <v>103</v>
      </c>
      <c r="D457">
        <v>42</v>
      </c>
    </row>
    <row r="458" spans="1:4" x14ac:dyDescent="0.25">
      <c r="A458" t="s">
        <v>103</v>
      </c>
      <c r="B458">
        <v>43</v>
      </c>
      <c r="C458" t="s">
        <v>85</v>
      </c>
      <c r="D458">
        <v>36</v>
      </c>
    </row>
    <row r="459" spans="1:4" x14ac:dyDescent="0.25">
      <c r="A459" t="s">
        <v>174</v>
      </c>
      <c r="B459">
        <v>4</v>
      </c>
      <c r="C459" t="s">
        <v>159</v>
      </c>
      <c r="D459">
        <v>16</v>
      </c>
    </row>
    <row r="460" spans="1:4" x14ac:dyDescent="0.25">
      <c r="A460" t="s">
        <v>110</v>
      </c>
      <c r="B460">
        <v>15</v>
      </c>
      <c r="C460" t="s">
        <v>110</v>
      </c>
      <c r="D460">
        <v>16</v>
      </c>
    </row>
    <row r="461" spans="1:4" x14ac:dyDescent="0.25">
      <c r="A461" t="s">
        <v>150</v>
      </c>
      <c r="B461">
        <v>8</v>
      </c>
      <c r="C461" t="s">
        <v>150</v>
      </c>
      <c r="D461">
        <v>8</v>
      </c>
    </row>
    <row r="462" spans="1:4" x14ac:dyDescent="0.25">
      <c r="A462" t="s">
        <v>199</v>
      </c>
      <c r="B462">
        <v>2</v>
      </c>
      <c r="C462" t="s">
        <v>174</v>
      </c>
      <c r="D462">
        <v>4</v>
      </c>
    </row>
    <row r="463" spans="1:4" x14ac:dyDescent="0.25">
      <c r="A463" t="s">
        <v>145</v>
      </c>
      <c r="B463">
        <v>2</v>
      </c>
      <c r="C463" t="s">
        <v>166</v>
      </c>
      <c r="D463">
        <v>4</v>
      </c>
    </row>
    <row r="464" spans="1:4" x14ac:dyDescent="0.25">
      <c r="A464" t="s">
        <v>218</v>
      </c>
      <c r="B464">
        <v>1</v>
      </c>
      <c r="C464" t="s">
        <v>284</v>
      </c>
      <c r="D464">
        <v>3</v>
      </c>
    </row>
    <row r="465" spans="1:4" x14ac:dyDescent="0.25">
      <c r="A465" t="s">
        <v>166</v>
      </c>
      <c r="B465">
        <v>4</v>
      </c>
      <c r="C465" t="s">
        <v>171</v>
      </c>
      <c r="D465">
        <v>2</v>
      </c>
    </row>
    <row r="466" spans="1:4" x14ac:dyDescent="0.25">
      <c r="A466" t="s">
        <v>159</v>
      </c>
      <c r="B466">
        <v>16</v>
      </c>
      <c r="C466" t="s">
        <v>220</v>
      </c>
      <c r="D466">
        <v>2</v>
      </c>
    </row>
    <row r="467" spans="1:4" x14ac:dyDescent="0.25">
      <c r="A467" t="s">
        <v>85</v>
      </c>
      <c r="B467">
        <v>36</v>
      </c>
      <c r="C467" t="s">
        <v>199</v>
      </c>
      <c r="D467">
        <v>2</v>
      </c>
    </row>
    <row r="468" spans="1:4" x14ac:dyDescent="0.25">
      <c r="A468" t="s">
        <v>171</v>
      </c>
      <c r="B468">
        <v>2</v>
      </c>
      <c r="C468" t="s">
        <v>145</v>
      </c>
      <c r="D468">
        <v>2</v>
      </c>
    </row>
    <row r="469" spans="1:4" x14ac:dyDescent="0.25">
      <c r="A469" t="s">
        <v>220</v>
      </c>
      <c r="B469">
        <v>2</v>
      </c>
      <c r="C469" t="s">
        <v>185</v>
      </c>
      <c r="D469">
        <v>1</v>
      </c>
    </row>
    <row r="470" spans="1:4" x14ac:dyDescent="0.25">
      <c r="A470" t="s">
        <v>185</v>
      </c>
      <c r="B470">
        <v>1</v>
      </c>
      <c r="C470" t="s">
        <v>218</v>
      </c>
      <c r="D470">
        <v>1</v>
      </c>
    </row>
    <row r="471" spans="1:4" x14ac:dyDescent="0.25">
      <c r="A471" t="s">
        <v>2411</v>
      </c>
      <c r="B471">
        <v>139</v>
      </c>
    </row>
    <row r="475" spans="1:4" x14ac:dyDescent="0.25">
      <c r="A475" s="26" t="s">
        <v>25</v>
      </c>
      <c r="B475" t="s">
        <v>86</v>
      </c>
    </row>
    <row r="476" spans="1:4" x14ac:dyDescent="0.25">
      <c r="A476" s="26" t="s">
        <v>17</v>
      </c>
      <c r="B476" s="39" t="s">
        <v>98</v>
      </c>
    </row>
    <row r="477" spans="1:4" x14ac:dyDescent="0.25">
      <c r="A477" s="26" t="s">
        <v>55</v>
      </c>
      <c r="B477" t="s">
        <v>83</v>
      </c>
    </row>
    <row r="478" spans="1:4" x14ac:dyDescent="0.25">
      <c r="A478" s="26" t="s">
        <v>11</v>
      </c>
      <c r="B478" t="s">
        <v>2408</v>
      </c>
    </row>
    <row r="479" spans="1:4" x14ac:dyDescent="0.25">
      <c r="A479" s="26" t="s">
        <v>7</v>
      </c>
      <c r="B479" t="s">
        <v>2408</v>
      </c>
    </row>
    <row r="480" spans="1:4" x14ac:dyDescent="0.25">
      <c r="A480" s="26" t="s">
        <v>13</v>
      </c>
      <c r="B480" t="s">
        <v>2408</v>
      </c>
    </row>
    <row r="481" spans="1:4" x14ac:dyDescent="0.25">
      <c r="A481" s="26" t="s">
        <v>14</v>
      </c>
      <c r="B481" t="s">
        <v>2409</v>
      </c>
    </row>
    <row r="483" spans="1:4" x14ac:dyDescent="0.25">
      <c r="A483" s="26" t="s">
        <v>18</v>
      </c>
      <c r="B483" t="s">
        <v>2410</v>
      </c>
    </row>
    <row r="484" spans="1:4" x14ac:dyDescent="0.25">
      <c r="A484" t="s">
        <v>768</v>
      </c>
      <c r="B484">
        <v>5</v>
      </c>
      <c r="C484" s="27" t="s">
        <v>100</v>
      </c>
      <c r="D484">
        <v>78</v>
      </c>
    </row>
    <row r="485" spans="1:4" x14ac:dyDescent="0.25">
      <c r="A485" t="s">
        <v>100</v>
      </c>
      <c r="B485">
        <v>77</v>
      </c>
      <c r="C485" s="27" t="s">
        <v>248</v>
      </c>
      <c r="D485">
        <v>39</v>
      </c>
    </row>
    <row r="486" spans="1:4" x14ac:dyDescent="0.25">
      <c r="A486" t="s">
        <v>1520</v>
      </c>
      <c r="B486">
        <v>2</v>
      </c>
      <c r="C486" s="27" t="s">
        <v>153</v>
      </c>
      <c r="D486">
        <v>7</v>
      </c>
    </row>
    <row r="487" spans="1:4" x14ac:dyDescent="0.25">
      <c r="A487" t="s">
        <v>449</v>
      </c>
      <c r="B487">
        <v>4</v>
      </c>
      <c r="C487" s="27" t="s">
        <v>768</v>
      </c>
      <c r="D487">
        <v>5</v>
      </c>
    </row>
    <row r="488" spans="1:4" x14ac:dyDescent="0.25">
      <c r="A488" t="s">
        <v>153</v>
      </c>
      <c r="B488">
        <v>7</v>
      </c>
      <c r="C488" s="27" t="s">
        <v>449</v>
      </c>
      <c r="D488">
        <v>4</v>
      </c>
    </row>
    <row r="489" spans="1:4" x14ac:dyDescent="0.25">
      <c r="A489" t="s">
        <v>248</v>
      </c>
      <c r="B489">
        <v>40</v>
      </c>
      <c r="C489" s="27" t="s">
        <v>486</v>
      </c>
      <c r="D489">
        <v>3</v>
      </c>
    </row>
    <row r="490" spans="1:4" x14ac:dyDescent="0.25">
      <c r="A490" t="s">
        <v>303</v>
      </c>
      <c r="B490">
        <v>4</v>
      </c>
      <c r="C490" s="27" t="s">
        <v>1520</v>
      </c>
      <c r="D490">
        <v>2</v>
      </c>
    </row>
    <row r="491" spans="1:4" x14ac:dyDescent="0.25">
      <c r="A491" t="s">
        <v>2411</v>
      </c>
      <c r="B491">
        <v>139</v>
      </c>
      <c r="C491" s="27"/>
    </row>
    <row r="492" spans="1:4" x14ac:dyDescent="0.25">
      <c r="C492" s="27"/>
    </row>
    <row r="493" spans="1:4" x14ac:dyDescent="0.25">
      <c r="C493" s="27"/>
    </row>
    <row r="496" spans="1:4" x14ac:dyDescent="0.25">
      <c r="A496" s="26" t="s">
        <v>25</v>
      </c>
      <c r="B496" t="s">
        <v>86</v>
      </c>
    </row>
    <row r="497" spans="1:4" ht="21" x14ac:dyDescent="0.35">
      <c r="A497" s="26" t="s">
        <v>17</v>
      </c>
      <c r="B497" s="39" t="s">
        <v>98</v>
      </c>
      <c r="D497" s="144"/>
    </row>
    <row r="498" spans="1:4" ht="21" x14ac:dyDescent="0.35">
      <c r="A498" s="26" t="s">
        <v>55</v>
      </c>
      <c r="B498" t="s">
        <v>83</v>
      </c>
      <c r="D498" s="144"/>
    </row>
    <row r="499" spans="1:4" ht="21" x14ac:dyDescent="0.35">
      <c r="A499" s="26" t="s">
        <v>11</v>
      </c>
      <c r="B499" t="s">
        <v>2408</v>
      </c>
      <c r="D499" s="144"/>
    </row>
    <row r="500" spans="1:4" ht="21" x14ac:dyDescent="0.35">
      <c r="A500" s="26" t="s">
        <v>7</v>
      </c>
      <c r="B500" t="s">
        <v>2408</v>
      </c>
      <c r="D500" s="144"/>
    </row>
    <row r="501" spans="1:4" ht="21" x14ac:dyDescent="0.35">
      <c r="A501" s="26" t="s">
        <v>14</v>
      </c>
      <c r="B501" t="s">
        <v>2409</v>
      </c>
      <c r="D501" s="144"/>
    </row>
    <row r="502" spans="1:4" ht="21" x14ac:dyDescent="0.35">
      <c r="D502" s="144"/>
    </row>
    <row r="503" spans="1:4" x14ac:dyDescent="0.25">
      <c r="A503" s="26" t="s">
        <v>13</v>
      </c>
      <c r="B503" t="s">
        <v>2410</v>
      </c>
      <c r="C503" s="27"/>
      <c r="D503" s="146"/>
    </row>
    <row r="504" spans="1:4" x14ac:dyDescent="0.25">
      <c r="A504" t="s">
        <v>96</v>
      </c>
      <c r="B504">
        <v>80</v>
      </c>
      <c r="C504" s="27" t="str">
        <f>A504</f>
        <v>Implemented</v>
      </c>
      <c r="D504" s="146">
        <f>$B504/$B$509</f>
        <v>0.57553956834532372</v>
      </c>
    </row>
    <row r="505" spans="1:4" x14ac:dyDescent="0.25">
      <c r="A505" t="s">
        <v>156</v>
      </c>
      <c r="B505">
        <v>17</v>
      </c>
      <c r="C505" s="27" t="str">
        <f t="shared" ref="C505:C508" si="5">A505</f>
        <v>In development</v>
      </c>
      <c r="D505" s="146">
        <f t="shared" ref="D505:D508" si="6">$B505/$B$509</f>
        <v>0.1223021582733813</v>
      </c>
    </row>
    <row r="506" spans="1:4" x14ac:dyDescent="0.25">
      <c r="A506" t="s">
        <v>75</v>
      </c>
      <c r="B506">
        <v>10</v>
      </c>
      <c r="C506" s="27" t="str">
        <f t="shared" si="5"/>
        <v>Not in use anymore</v>
      </c>
      <c r="D506" s="146">
        <f t="shared" si="6"/>
        <v>7.1942446043165464E-2</v>
      </c>
    </row>
    <row r="507" spans="1:4" x14ac:dyDescent="0.25">
      <c r="A507" t="s">
        <v>170</v>
      </c>
      <c r="B507">
        <v>26</v>
      </c>
      <c r="C507" s="27" t="str">
        <f t="shared" si="5"/>
        <v>Pilot</v>
      </c>
      <c r="D507" s="146">
        <f t="shared" si="6"/>
        <v>0.18705035971223022</v>
      </c>
    </row>
    <row r="508" spans="1:4" x14ac:dyDescent="0.25">
      <c r="A508" t="s">
        <v>312</v>
      </c>
      <c r="B508">
        <v>6</v>
      </c>
      <c r="C508" s="27" t="str">
        <f t="shared" si="5"/>
        <v>Planned</v>
      </c>
      <c r="D508" s="146">
        <f t="shared" si="6"/>
        <v>4.3165467625899283E-2</v>
      </c>
    </row>
    <row r="509" spans="1:4" x14ac:dyDescent="0.25">
      <c r="A509" t="s">
        <v>2411</v>
      </c>
      <c r="B509">
        <v>139</v>
      </c>
    </row>
    <row r="510" spans="1:4" x14ac:dyDescent="0.25">
      <c r="A510" s="27"/>
    </row>
    <row r="511" spans="1:4" x14ac:dyDescent="0.25">
      <c r="A511" s="27"/>
    </row>
    <row r="512" spans="1:4" x14ac:dyDescent="0.25">
      <c r="A512" s="27"/>
    </row>
    <row r="516" spans="1:4" ht="21" x14ac:dyDescent="0.35">
      <c r="A516" s="221" t="s">
        <v>2426</v>
      </c>
    </row>
    <row r="517" spans="1:4" x14ac:dyDescent="0.25">
      <c r="A517" s="26" t="s">
        <v>25</v>
      </c>
      <c r="B517" t="s">
        <v>86</v>
      </c>
    </row>
    <row r="518" spans="1:4" x14ac:dyDescent="0.25">
      <c r="A518" s="26" t="s">
        <v>17</v>
      </c>
      <c r="B518" s="39" t="s">
        <v>98</v>
      </c>
    </row>
    <row r="519" spans="1:4" x14ac:dyDescent="0.25">
      <c r="A519" s="26" t="s">
        <v>55</v>
      </c>
      <c r="B519" t="s">
        <v>83</v>
      </c>
    </row>
    <row r="520" spans="1:4" x14ac:dyDescent="0.25">
      <c r="A520" s="26" t="s">
        <v>11</v>
      </c>
      <c r="B520" t="s">
        <v>2408</v>
      </c>
    </row>
    <row r="521" spans="1:4" x14ac:dyDescent="0.25">
      <c r="A521" s="26" t="s">
        <v>7</v>
      </c>
      <c r="B521" t="s">
        <v>2408</v>
      </c>
    </row>
    <row r="522" spans="1:4" x14ac:dyDescent="0.25">
      <c r="A522" s="26" t="s">
        <v>13</v>
      </c>
      <c r="B522" t="s">
        <v>2408</v>
      </c>
    </row>
    <row r="523" spans="1:4" x14ac:dyDescent="0.25">
      <c r="A523" s="26" t="s">
        <v>14</v>
      </c>
      <c r="B523" t="s">
        <v>2409</v>
      </c>
    </row>
    <row r="525" spans="1:4" x14ac:dyDescent="0.25">
      <c r="A525" s="26" t="s">
        <v>6</v>
      </c>
      <c r="B525" t="s">
        <v>2410</v>
      </c>
    </row>
    <row r="526" spans="1:4" x14ac:dyDescent="0.25">
      <c r="A526" t="s">
        <v>147</v>
      </c>
      <c r="B526">
        <v>38</v>
      </c>
      <c r="C526" s="27" t="s">
        <v>147</v>
      </c>
      <c r="D526" s="146">
        <v>0.2733812949640288</v>
      </c>
    </row>
    <row r="527" spans="1:4" x14ac:dyDescent="0.25">
      <c r="A527" t="s">
        <v>2427</v>
      </c>
      <c r="B527">
        <v>13</v>
      </c>
      <c r="C527" s="27" t="s">
        <v>2427</v>
      </c>
      <c r="D527" s="146">
        <v>9.3525179856115109E-2</v>
      </c>
    </row>
    <row r="528" spans="1:4" x14ac:dyDescent="0.25">
      <c r="A528" t="s">
        <v>68</v>
      </c>
      <c r="B528">
        <v>76</v>
      </c>
      <c r="C528" s="27" t="s">
        <v>68</v>
      </c>
      <c r="D528" s="146">
        <v>0.5467625899280576</v>
      </c>
    </row>
    <row r="529" spans="1:4" x14ac:dyDescent="0.25">
      <c r="A529" t="s">
        <v>135</v>
      </c>
      <c r="B529">
        <v>12</v>
      </c>
      <c r="C529" s="27" t="s">
        <v>135</v>
      </c>
      <c r="D529" s="146">
        <v>8.6330935251798566E-2</v>
      </c>
    </row>
    <row r="530" spans="1:4" x14ac:dyDescent="0.25">
      <c r="A530" t="s">
        <v>2411</v>
      </c>
      <c r="B530">
        <v>139</v>
      </c>
    </row>
  </sheetData>
  <sortState xmlns:xlrd2="http://schemas.microsoft.com/office/spreadsheetml/2017/richdata2" ref="A297:B301">
    <sortCondition ref="B297:B301"/>
  </sortState>
  <pageMargins left="0.7" right="0.7" top="0.75" bottom="0.75" header="0.3" footer="0.3"/>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W549"/>
  <sheetViews>
    <sheetView topLeftCell="A111" workbookViewId="0">
      <selection activeCell="B124" sqref="B124"/>
    </sheetView>
  </sheetViews>
  <sheetFormatPr defaultRowHeight="15" x14ac:dyDescent="0.25"/>
  <cols>
    <col min="1" max="1" width="38.5703125" customWidth="1"/>
    <col min="2" max="2" width="13.28515625" customWidth="1"/>
    <col min="3" max="3" width="18.5703125" customWidth="1"/>
    <col min="4" max="4" width="11.42578125" customWidth="1"/>
    <col min="5" max="5" width="9.7109375" customWidth="1"/>
    <col min="6" max="6" width="13.140625" customWidth="1"/>
    <col min="7" max="7" width="7.42578125" customWidth="1"/>
    <col min="8" max="8" width="34.140625" customWidth="1"/>
    <col min="9" max="9" width="9.140625" customWidth="1"/>
    <col min="10" max="10" width="9.42578125" customWidth="1"/>
    <col min="13" max="13" width="12.5703125" customWidth="1"/>
    <col min="14" max="14" width="16.42578125" customWidth="1"/>
    <col min="17" max="17" width="24" customWidth="1"/>
  </cols>
  <sheetData>
    <row r="2" spans="1:16" ht="31.5" x14ac:dyDescent="0.5">
      <c r="A2" s="187" t="s">
        <v>2456</v>
      </c>
      <c r="B2" s="150"/>
      <c r="C2" s="150"/>
      <c r="D2" s="150"/>
      <c r="E2" s="150"/>
      <c r="F2" s="150"/>
      <c r="G2" s="150"/>
      <c r="H2" s="150"/>
      <c r="I2" s="150"/>
      <c r="J2" s="150"/>
      <c r="K2" s="150"/>
      <c r="L2" s="150"/>
      <c r="M2" s="150"/>
      <c r="N2" s="150"/>
      <c r="O2" s="150"/>
      <c r="P2" s="150"/>
    </row>
    <row r="3" spans="1:16" ht="21" x14ac:dyDescent="0.35">
      <c r="A3" s="27"/>
      <c r="B3" s="144"/>
    </row>
    <row r="4" spans="1:16" ht="21" x14ac:dyDescent="0.35">
      <c r="A4" s="144" t="s">
        <v>2457</v>
      </c>
      <c r="B4" s="144" t="s">
        <v>2458</v>
      </c>
    </row>
    <row r="6" spans="1:16" x14ac:dyDescent="0.25">
      <c r="A6" s="26" t="s">
        <v>25</v>
      </c>
      <c r="B6" t="s">
        <v>86</v>
      </c>
    </row>
    <row r="7" spans="1:16" x14ac:dyDescent="0.25">
      <c r="A7" s="26" t="s">
        <v>55</v>
      </c>
      <c r="B7" t="s">
        <v>83</v>
      </c>
    </row>
    <row r="8" spans="1:16" x14ac:dyDescent="0.25">
      <c r="A8" s="26" t="s">
        <v>7</v>
      </c>
      <c r="B8" t="s">
        <v>2408</v>
      </c>
    </row>
    <row r="9" spans="1:16" x14ac:dyDescent="0.25">
      <c r="A9" s="26" t="s">
        <v>11</v>
      </c>
      <c r="B9" t="s">
        <v>2408</v>
      </c>
    </row>
    <row r="10" spans="1:16" x14ac:dyDescent="0.25">
      <c r="A10" s="26" t="s">
        <v>6</v>
      </c>
      <c r="B10" t="s">
        <v>2408</v>
      </c>
    </row>
    <row r="11" spans="1:16" x14ac:dyDescent="0.25">
      <c r="A11" s="26" t="s">
        <v>13</v>
      </c>
      <c r="B11" t="s">
        <v>2408</v>
      </c>
    </row>
    <row r="12" spans="1:16" x14ac:dyDescent="0.25">
      <c r="A12" s="26" t="s">
        <v>14</v>
      </c>
      <c r="B12" t="s">
        <v>2408</v>
      </c>
      <c r="K12" s="146"/>
    </row>
    <row r="13" spans="1:16" x14ac:dyDescent="0.25">
      <c r="K13" s="146"/>
    </row>
    <row r="14" spans="1:16" x14ac:dyDescent="0.25">
      <c r="A14" s="26" t="s">
        <v>17</v>
      </c>
      <c r="B14" t="s">
        <v>2410</v>
      </c>
      <c r="E14" s="146"/>
      <c r="K14" s="146"/>
    </row>
    <row r="15" spans="1:16" x14ac:dyDescent="0.25">
      <c r="A15" t="s">
        <v>383</v>
      </c>
      <c r="B15">
        <v>3</v>
      </c>
      <c r="C15" s="145" t="str">
        <f t="shared" ref="C15:C25" si="0">A15</f>
        <v>Connected and Automated vehicles</v>
      </c>
      <c r="D15" s="146">
        <f t="shared" ref="D15:D25" si="1">$B15/$B$26</f>
        <v>4.3731778425655978E-3</v>
      </c>
      <c r="E15" s="146"/>
      <c r="K15" s="146"/>
    </row>
    <row r="16" spans="1:16" x14ac:dyDescent="0.25">
      <c r="A16" t="s">
        <v>99</v>
      </c>
      <c r="B16">
        <v>3</v>
      </c>
      <c r="C16" s="145" t="str">
        <f t="shared" si="0"/>
        <v>Searching</v>
      </c>
      <c r="D16" s="146">
        <f t="shared" si="1"/>
        <v>4.3731778425655978E-3</v>
      </c>
      <c r="E16" s="146"/>
      <c r="K16" s="146"/>
    </row>
    <row r="17" spans="1:11" x14ac:dyDescent="0.25">
      <c r="A17" t="s">
        <v>177</v>
      </c>
      <c r="B17">
        <v>7</v>
      </c>
      <c r="C17" s="145" t="str">
        <f t="shared" si="0"/>
        <v>Optimisation</v>
      </c>
      <c r="D17" s="146">
        <f t="shared" si="1"/>
        <v>1.020408163265306E-2</v>
      </c>
      <c r="E17" s="146"/>
      <c r="K17" s="146"/>
    </row>
    <row r="18" spans="1:11" x14ac:dyDescent="0.25">
      <c r="A18" t="s">
        <v>152</v>
      </c>
      <c r="B18">
        <v>22</v>
      </c>
      <c r="C18" s="145" t="str">
        <f t="shared" si="0"/>
        <v>Audio processing</v>
      </c>
      <c r="D18" s="146">
        <f t="shared" si="1"/>
        <v>3.2069970845481049E-2</v>
      </c>
      <c r="E18" s="146"/>
      <c r="K18" s="146"/>
    </row>
    <row r="19" spans="1:11" x14ac:dyDescent="0.25">
      <c r="A19" t="s">
        <v>78</v>
      </c>
      <c r="B19">
        <v>28</v>
      </c>
      <c r="C19" s="145" t="str">
        <f t="shared" si="0"/>
        <v>Knowledge representation</v>
      </c>
      <c r="D19" s="146">
        <f t="shared" si="1"/>
        <v>4.0816326530612242E-2</v>
      </c>
      <c r="E19" s="146"/>
      <c r="K19" s="146"/>
    </row>
    <row r="20" spans="1:11" x14ac:dyDescent="0.25">
      <c r="A20" t="s">
        <v>115</v>
      </c>
      <c r="B20">
        <v>30</v>
      </c>
      <c r="C20" s="145" t="str">
        <f t="shared" si="0"/>
        <v>Robotics and Automation</v>
      </c>
      <c r="D20" s="146">
        <f t="shared" si="1"/>
        <v>4.3731778425655975E-2</v>
      </c>
      <c r="E20" s="146"/>
      <c r="K20" s="146"/>
    </row>
    <row r="21" spans="1:11" x14ac:dyDescent="0.25">
      <c r="A21" t="s">
        <v>141</v>
      </c>
      <c r="B21">
        <v>81</v>
      </c>
      <c r="C21" s="145" t="str">
        <f t="shared" si="0"/>
        <v>Automated reasoning</v>
      </c>
      <c r="D21" s="146">
        <f t="shared" si="1"/>
        <v>0.11807580174927114</v>
      </c>
      <c r="E21" s="146"/>
      <c r="K21" s="146"/>
    </row>
    <row r="22" spans="1:11" x14ac:dyDescent="0.25">
      <c r="A22" t="s">
        <v>140</v>
      </c>
      <c r="B22">
        <v>107</v>
      </c>
      <c r="C22" s="145" t="str">
        <f t="shared" si="0"/>
        <v>Computer vision</v>
      </c>
      <c r="D22" s="146">
        <f t="shared" si="1"/>
        <v>0.15597667638483964</v>
      </c>
      <c r="E22" s="146"/>
      <c r="K22" s="146"/>
    </row>
    <row r="23" spans="1:11" x14ac:dyDescent="0.25">
      <c r="A23" t="s">
        <v>165</v>
      </c>
      <c r="B23">
        <v>121</v>
      </c>
      <c r="C23" s="145" t="str">
        <f t="shared" si="0"/>
        <v>Planning and Scheduling</v>
      </c>
      <c r="D23" s="146">
        <f t="shared" si="1"/>
        <v>0.17638483965014579</v>
      </c>
      <c r="E23" s="146"/>
    </row>
    <row r="24" spans="1:11" x14ac:dyDescent="0.25">
      <c r="A24" t="s">
        <v>98</v>
      </c>
      <c r="B24">
        <v>139</v>
      </c>
      <c r="C24" s="145" t="str">
        <f t="shared" si="0"/>
        <v>Natural language processing</v>
      </c>
      <c r="D24" s="146">
        <f t="shared" si="1"/>
        <v>0.20262390670553937</v>
      </c>
      <c r="E24" s="146"/>
    </row>
    <row r="25" spans="1:11" x14ac:dyDescent="0.25">
      <c r="A25" t="s">
        <v>77</v>
      </c>
      <c r="B25">
        <v>145</v>
      </c>
      <c r="C25" s="145" t="str">
        <f t="shared" si="0"/>
        <v>Machine learning</v>
      </c>
      <c r="D25" s="146">
        <f t="shared" si="1"/>
        <v>0.21137026239067055</v>
      </c>
    </row>
    <row r="26" spans="1:11" x14ac:dyDescent="0.25">
      <c r="A26" t="s">
        <v>2411</v>
      </c>
      <c r="B26">
        <v>686</v>
      </c>
      <c r="C26" s="145"/>
      <c r="D26" s="146"/>
    </row>
    <row r="27" spans="1:11" x14ac:dyDescent="0.25">
      <c r="C27" s="145"/>
      <c r="D27" s="146"/>
    </row>
    <row r="28" spans="1:11" x14ac:dyDescent="0.25">
      <c r="C28" s="145"/>
      <c r="D28" s="146"/>
    </row>
    <row r="29" spans="1:11" ht="21" x14ac:dyDescent="0.35">
      <c r="A29" s="144" t="s">
        <v>2457</v>
      </c>
      <c r="B29" s="144" t="s">
        <v>2459</v>
      </c>
      <c r="C29" s="145"/>
      <c r="D29" s="146"/>
    </row>
    <row r="30" spans="1:11" ht="5.25" customHeight="1" x14ac:dyDescent="0.35">
      <c r="A30" s="144"/>
      <c r="B30" s="144"/>
      <c r="C30" s="145"/>
      <c r="D30" s="146"/>
    </row>
    <row r="31" spans="1:11" x14ac:dyDescent="0.25">
      <c r="A31" s="254"/>
      <c r="B31" s="236" t="s">
        <v>2460</v>
      </c>
      <c r="C31" s="255"/>
      <c r="D31" s="146"/>
    </row>
    <row r="32" spans="1:11" x14ac:dyDescent="0.25">
      <c r="A32" s="255"/>
      <c r="B32" s="274" t="s">
        <v>2461</v>
      </c>
      <c r="C32" s="273">
        <v>686</v>
      </c>
      <c r="D32" s="146"/>
    </row>
    <row r="33" spans="1:14" x14ac:dyDescent="0.25">
      <c r="A33" s="236" t="s">
        <v>2462</v>
      </c>
      <c r="B33" s="274" t="s">
        <v>25</v>
      </c>
      <c r="C33" s="273" t="s">
        <v>86</v>
      </c>
      <c r="D33" s="146"/>
    </row>
    <row r="34" spans="1:14" ht="13.5" customHeight="1" x14ac:dyDescent="0.25">
      <c r="A34" s="236"/>
      <c r="B34" s="274" t="s">
        <v>55</v>
      </c>
      <c r="C34" s="273" t="s">
        <v>172</v>
      </c>
      <c r="D34" s="146"/>
    </row>
    <row r="35" spans="1:14" ht="15" customHeight="1" x14ac:dyDescent="0.25">
      <c r="A35" s="258"/>
      <c r="B35" s="255"/>
      <c r="C35" s="257"/>
      <c r="D35" s="146"/>
    </row>
    <row r="36" spans="1:14" x14ac:dyDescent="0.25">
      <c r="A36" s="258"/>
      <c r="B36" s="236"/>
      <c r="C36" s="257"/>
      <c r="D36" s="146"/>
    </row>
    <row r="37" spans="1:14" x14ac:dyDescent="0.25">
      <c r="A37" s="261" t="s">
        <v>2451</v>
      </c>
      <c r="B37" s="262" t="s">
        <v>2463</v>
      </c>
      <c r="C37" s="264" t="s">
        <v>2464</v>
      </c>
      <c r="D37" s="264" t="s">
        <v>2465</v>
      </c>
      <c r="E37" s="264" t="s">
        <v>2466</v>
      </c>
      <c r="F37" s="268" t="s">
        <v>2467</v>
      </c>
      <c r="H37" s="276" t="s">
        <v>2468</v>
      </c>
      <c r="I37" s="277" t="s">
        <v>2463</v>
      </c>
      <c r="J37" s="277" t="s">
        <v>2464</v>
      </c>
      <c r="K37" s="278" t="s">
        <v>2465</v>
      </c>
      <c r="L37" s="278" t="s">
        <v>2466</v>
      </c>
      <c r="M37" s="278" t="s">
        <v>2469</v>
      </c>
      <c r="N37" s="278" t="s">
        <v>2470</v>
      </c>
    </row>
    <row r="38" spans="1:14" x14ac:dyDescent="0.25">
      <c r="A38" s="263" t="s">
        <v>195</v>
      </c>
      <c r="B38" s="282" t="e">
        <f>COUNTIFS(Data!#REF!, $A38, Data!S2:S163, $C$33, Data!#REF!, $C$34)</f>
        <v>#REF!</v>
      </c>
      <c r="C38" s="265" t="e">
        <f>COUNTIFS(Data!#REF!, $A38, Data!S2:S163, $C$33, Data!#REF!, $C$34)</f>
        <v>#REF!</v>
      </c>
      <c r="D38" s="265" t="e">
        <f>COUNTIFS(Data!#REF!, $A38, Data!$S$2:$S$163, $C$33, Data!#REF!, $C$34)</f>
        <v>#REF!</v>
      </c>
      <c r="E38" s="265" t="e">
        <f>COUNTIFS(Data!#REF!, $A38, Data!$S$2:$S$163, $C$33, Data!#REF!, $C$34)</f>
        <v>#REF!</v>
      </c>
      <c r="F38" s="279" t="e">
        <f>SUM(B38:E38)</f>
        <v>#REF!</v>
      </c>
      <c r="H38" s="272" t="s">
        <v>195</v>
      </c>
      <c r="I38" s="285" t="e">
        <f>$B38/$B$50</f>
        <v>#REF!</v>
      </c>
      <c r="J38" s="271" t="e">
        <f>$C38/$B$50</f>
        <v>#REF!</v>
      </c>
      <c r="K38" s="271" t="e">
        <f>$D38/$B$50</f>
        <v>#REF!</v>
      </c>
      <c r="L38" s="271" t="e">
        <f>$E38/$B$50</f>
        <v>#REF!</v>
      </c>
      <c r="M38" s="269" t="e">
        <f>SUM(I38:L38)</f>
        <v>#REF!</v>
      </c>
      <c r="N38" s="269" t="e">
        <f>$F38/$B$50</f>
        <v>#REF!</v>
      </c>
    </row>
    <row r="39" spans="1:14" x14ac:dyDescent="0.25">
      <c r="A39" s="263" t="s">
        <v>383</v>
      </c>
      <c r="B39" s="282" t="e">
        <f>COUNTIFS(Data!#REF!, $A39, Data!S2:S163, $C$33, Data!#REF!, $C$34)</f>
        <v>#REF!</v>
      </c>
      <c r="C39" s="265" t="e">
        <f>COUNTIFS(Data!#REF!, $A39, Data!S2:S163, $C$33, Data!#REF!, $C$34)</f>
        <v>#REF!</v>
      </c>
      <c r="D39" s="265" t="e">
        <f>COUNTIFS(Data!#REF!, $A39, Data!$S$2:$S$163, $C$33, Data!#REF!, $C$34)</f>
        <v>#REF!</v>
      </c>
      <c r="E39" s="265" t="e">
        <f>COUNTIFS(Data!#REF!, $A39, Data!$S$2:$S$163, $C$33, Data!#REF!, $C$34)</f>
        <v>#REF!</v>
      </c>
      <c r="F39" s="279" t="e">
        <f t="shared" ref="F39:F49" si="2">SUM(B39:E39)</f>
        <v>#REF!</v>
      </c>
      <c r="H39" s="280" t="s">
        <v>383</v>
      </c>
      <c r="I39" s="286" t="e">
        <f>$B39/$B$50</f>
        <v>#REF!</v>
      </c>
      <c r="J39" s="269" t="e">
        <f>$C39/$B$50</f>
        <v>#REF!</v>
      </c>
      <c r="K39" s="269" t="e">
        <f>$D39/$B$50</f>
        <v>#REF!</v>
      </c>
      <c r="L39" s="269" t="e">
        <f>$E39/$B$50</f>
        <v>#REF!</v>
      </c>
      <c r="M39" s="269" t="e">
        <f t="shared" ref="M39:M49" si="3">SUM(I39:L39)</f>
        <v>#REF!</v>
      </c>
      <c r="N39" s="269" t="e">
        <f>$F39/$B$50</f>
        <v>#REF!</v>
      </c>
    </row>
    <row r="40" spans="1:14" x14ac:dyDescent="0.25">
      <c r="A40" s="259" t="s">
        <v>99</v>
      </c>
      <c r="B40" s="283" t="e">
        <f>COUNTIFS(Data!#REF!, $A40, Data!$S$2:$S$163, $C$33, Data!#REF!, $C$34)</f>
        <v>#REF!</v>
      </c>
      <c r="C40" s="266" t="e">
        <f>COUNTIFS(Data!#REF!, $A40, Data!$S$2:$S$163, $C$33, Data!#REF!, $C$34)</f>
        <v>#REF!</v>
      </c>
      <c r="D40" s="265" t="e">
        <f>COUNTIFS(Data!#REF!, $A40, Data!$S$2:$S$163, $C$33, Data!#REF!, $C$34)</f>
        <v>#REF!</v>
      </c>
      <c r="E40" s="265" t="e">
        <f>COUNTIFS(Data!#REF!, $A40, Data!$S$2:$S$163, $C$33, Data!#REF!, $C$34)</f>
        <v>#REF!</v>
      </c>
      <c r="F40" s="279" t="e">
        <f t="shared" si="2"/>
        <v>#REF!</v>
      </c>
      <c r="H40" s="280" t="s">
        <v>115</v>
      </c>
      <c r="I40" s="286" t="e">
        <f>$B44/$B$50</f>
        <v>#REF!</v>
      </c>
      <c r="J40" s="269" t="e">
        <f>$C44/$B$50</f>
        <v>#REF!</v>
      </c>
      <c r="K40" s="269" t="e">
        <f>$D44/$B$50</f>
        <v>#REF!</v>
      </c>
      <c r="L40" s="269" t="e">
        <f>$E44/$B$50</f>
        <v>#REF!</v>
      </c>
      <c r="M40" s="269" t="e">
        <f>SUM(I40:L40)</f>
        <v>#REF!</v>
      </c>
      <c r="N40" s="269" t="e">
        <f>$F44/$B$50</f>
        <v>#REF!</v>
      </c>
    </row>
    <row r="41" spans="1:14" x14ac:dyDescent="0.25">
      <c r="A41" s="259" t="s">
        <v>177</v>
      </c>
      <c r="B41" s="283" t="e">
        <f>COUNTIFS(Data!#REF!, $A41, Data!$S$2:$S$163, $C$33, Data!#REF!, $C$34)</f>
        <v>#REF!</v>
      </c>
      <c r="C41" s="266" t="e">
        <f>COUNTIFS(Data!#REF!, $A41, Data!$S$2:$S$163, $C$33, Data!#REF!, $C$34)</f>
        <v>#REF!</v>
      </c>
      <c r="D41" s="265" t="e">
        <f>COUNTIFS(Data!#REF!, $A41, Data!$S$2:$S$163, $C$33, Data!#REF!, $C$34)</f>
        <v>#REF!</v>
      </c>
      <c r="E41" s="265" t="e">
        <f>COUNTIFS(Data!#REF!, $A41, Data!$S$2:$S$163, $C$33, Data!#REF!, $C$34)</f>
        <v>#REF!</v>
      </c>
      <c r="F41" s="279" t="e">
        <f t="shared" si="2"/>
        <v>#REF!</v>
      </c>
      <c r="H41" s="280" t="s">
        <v>152</v>
      </c>
      <c r="I41" s="286" t="e">
        <f>$B42/$B$50</f>
        <v>#REF!</v>
      </c>
      <c r="J41" s="269" t="e">
        <f>$C42/$B$50</f>
        <v>#REF!</v>
      </c>
      <c r="K41" s="269" t="e">
        <f>$D42/$B$50</f>
        <v>#REF!</v>
      </c>
      <c r="L41" s="269" t="e">
        <f>$E42/$B$50</f>
        <v>#REF!</v>
      </c>
      <c r="M41" s="269" t="e">
        <f t="shared" si="3"/>
        <v>#REF!</v>
      </c>
      <c r="N41" s="269" t="e">
        <f>$F42/$B$50</f>
        <v>#REF!</v>
      </c>
    </row>
    <row r="42" spans="1:14" x14ac:dyDescent="0.25">
      <c r="A42" s="259" t="s">
        <v>152</v>
      </c>
      <c r="B42" s="283" t="e">
        <f>COUNTIFS(Data!#REF!, $A42, Data!$S$2:$S$163, $C$33, Data!#REF!, $C$34)</f>
        <v>#REF!</v>
      </c>
      <c r="C42" s="266" t="e">
        <f>COUNTIFS(Data!#REF!, $A42, Data!$S$2:$S$163, $C$33, Data!#REF!, $C$34)</f>
        <v>#REF!</v>
      </c>
      <c r="D42" s="265" t="e">
        <f>COUNTIFS(Data!#REF!, $A42, Data!$S$2:$S$163, $C$33, Data!#REF!, $C$34)</f>
        <v>#REF!</v>
      </c>
      <c r="E42" s="265" t="e">
        <f>COUNTIFS(Data!#REF!, $A42, Data!$S$2:$S$163, $C$33, Data!#REF!, $C$34)</f>
        <v>#REF!</v>
      </c>
      <c r="F42" s="279" t="e">
        <f t="shared" si="2"/>
        <v>#REF!</v>
      </c>
      <c r="H42" s="280" t="s">
        <v>177</v>
      </c>
      <c r="I42" s="286" t="e">
        <f>$B41/$B$50</f>
        <v>#REF!</v>
      </c>
      <c r="J42" s="269" t="e">
        <f>$C41/$B$50</f>
        <v>#REF!</v>
      </c>
      <c r="K42" s="269" t="e">
        <f>$D41/$B$50</f>
        <v>#REF!</v>
      </c>
      <c r="L42" s="269" t="e">
        <f t="shared" ref="L42:L44" si="4">$E41/$B$50</f>
        <v>#REF!</v>
      </c>
      <c r="M42" s="269" t="e">
        <f>SUM(I42:L42)</f>
        <v>#REF!</v>
      </c>
      <c r="N42" s="269" t="e">
        <f>$F41/$B$50</f>
        <v>#REF!</v>
      </c>
    </row>
    <row r="43" spans="1:14" x14ac:dyDescent="0.25">
      <c r="A43" s="259" t="s">
        <v>78</v>
      </c>
      <c r="B43" s="283" t="e">
        <f>COUNTIFS(Data!#REF!, $A43, Data!$S$2:$S$163, $C$33, Data!#REF!, $C$34)</f>
        <v>#REF!</v>
      </c>
      <c r="C43" s="266" t="e">
        <f>COUNTIFS(Data!#REF!, $A43, Data!$S$2:$S$163, $C$33, Data!#REF!, $C$34)</f>
        <v>#REF!</v>
      </c>
      <c r="D43" s="265" t="e">
        <f>COUNTIFS(Data!#REF!, $A43, Data!$S$2:$S$163, $C$33, Data!#REF!, $C$34)</f>
        <v>#REF!</v>
      </c>
      <c r="E43" s="265" t="e">
        <f>COUNTIFS(Data!#REF!, $A43, Data!$S$2:$S$163, $C$33, Data!#REF!, $C$34)</f>
        <v>#REF!</v>
      </c>
      <c r="F43" s="279" t="e">
        <f t="shared" si="2"/>
        <v>#REF!</v>
      </c>
      <c r="H43" s="280" t="s">
        <v>99</v>
      </c>
      <c r="I43" s="286" t="e">
        <f>$B40/$B$50</f>
        <v>#REF!</v>
      </c>
      <c r="J43" s="269" t="e">
        <f>$C40/$B$50</f>
        <v>#REF!</v>
      </c>
      <c r="K43" s="269" t="e">
        <f>$D40/$B$50</f>
        <v>#REF!</v>
      </c>
      <c r="L43" s="269" t="e">
        <f>$E40/$B$50</f>
        <v>#REF!</v>
      </c>
      <c r="M43" s="269" t="e">
        <f t="shared" si="3"/>
        <v>#REF!</v>
      </c>
      <c r="N43" s="269" t="e">
        <f>$F40/$B$50</f>
        <v>#REF!</v>
      </c>
    </row>
    <row r="44" spans="1:14" x14ac:dyDescent="0.25">
      <c r="A44" s="259" t="s">
        <v>115</v>
      </c>
      <c r="B44" s="283" t="e">
        <f>COUNTIFS(Data!#REF!, $A44, Data!$S$2:$S$163, $C$33, Data!#REF!, $C$34)</f>
        <v>#REF!</v>
      </c>
      <c r="C44" s="266" t="e">
        <f>COUNTIFS(Data!#REF!, $A44, Data!$S$2:$S$163, $C$33, Data!#REF!, $C$34)</f>
        <v>#REF!</v>
      </c>
      <c r="D44" s="265" t="e">
        <f>COUNTIFS(Data!#REF!, $A44, Data!$S$2:$S$163, $C$33, Data!#REF!, $C$34)</f>
        <v>#REF!</v>
      </c>
      <c r="E44" s="265" t="e">
        <f>COUNTIFS(Data!#REF!, $A44, Data!$S$2:$S$163, $C$33, Data!#REF!, $C$34)</f>
        <v>#REF!</v>
      </c>
      <c r="F44" s="279" t="e">
        <f t="shared" si="2"/>
        <v>#REF!</v>
      </c>
      <c r="H44" s="280" t="s">
        <v>78</v>
      </c>
      <c r="I44" s="286" t="e">
        <f>$B43/$B$50</f>
        <v>#REF!</v>
      </c>
      <c r="J44" s="269" t="e">
        <f>$C43/$B$50</f>
        <v>#REF!</v>
      </c>
      <c r="K44" s="269" t="e">
        <f t="shared" ref="K44" si="5">$D43/$B$50</f>
        <v>#REF!</v>
      </c>
      <c r="L44" s="269" t="e">
        <f t="shared" si="4"/>
        <v>#REF!</v>
      </c>
      <c r="M44" s="269" t="e">
        <f t="shared" si="3"/>
        <v>#REF!</v>
      </c>
      <c r="N44" s="269" t="e">
        <f>$F43/$B$50</f>
        <v>#REF!</v>
      </c>
    </row>
    <row r="45" spans="1:14" x14ac:dyDescent="0.25">
      <c r="A45" s="259" t="s">
        <v>141</v>
      </c>
      <c r="B45" s="283" t="e">
        <f>COUNTIFS(Data!#REF!, $A45, Data!$S$2:$S$163, $C$33, Data!#REF!, $C$34)</f>
        <v>#REF!</v>
      </c>
      <c r="C45" s="266" t="e">
        <f>COUNTIFS(Data!#REF!, $A45, Data!$S$2:$S$163, $C$33, Data!#REF!, $C$34)</f>
        <v>#REF!</v>
      </c>
      <c r="D45" s="265" t="e">
        <f>COUNTIFS(Data!#REF!, $A45, Data!$S$2:$S$163, $C$33, Data!#REF!, $C$34)</f>
        <v>#REF!</v>
      </c>
      <c r="E45" s="265" t="e">
        <f>COUNTIFS(Data!#REF!, $A45, Data!$S$2:$S$163, $C$33, Data!#REF!, $C$34)</f>
        <v>#REF!</v>
      </c>
      <c r="F45" s="279" t="e">
        <f t="shared" si="2"/>
        <v>#REF!</v>
      </c>
      <c r="H45" s="280" t="s">
        <v>140</v>
      </c>
      <c r="I45" s="286" t="e">
        <f>$B46/$B$50</f>
        <v>#REF!</v>
      </c>
      <c r="J45" s="269" t="e">
        <f>$C46/$B$50</f>
        <v>#REF!</v>
      </c>
      <c r="K45" s="269" t="e">
        <f>$D46/$B$50</f>
        <v>#REF!</v>
      </c>
      <c r="L45" s="269" t="e">
        <f>$E46/$B$50</f>
        <v>#REF!</v>
      </c>
      <c r="M45" s="269" t="e">
        <f t="shared" si="3"/>
        <v>#REF!</v>
      </c>
      <c r="N45" s="269" t="e">
        <f t="shared" ref="N45" si="6">$F46/$B$50</f>
        <v>#REF!</v>
      </c>
    </row>
    <row r="46" spans="1:14" x14ac:dyDescent="0.25">
      <c r="A46" s="259" t="s">
        <v>140</v>
      </c>
      <c r="B46" s="283" t="e">
        <f>COUNTIFS(Data!#REF!, $A46, Data!$S$2:$S$163, $C$33, Data!#REF!, $C$34)</f>
        <v>#REF!</v>
      </c>
      <c r="C46" s="266" t="e">
        <f>COUNTIFS(Data!#REF!, $A46, Data!$S$2:$S$163, $C$33, Data!#REF!, $C$34)</f>
        <v>#REF!</v>
      </c>
      <c r="D46" s="265" t="e">
        <f>COUNTIFS(Data!#REF!, $A46, Data!$S$2:$S$163, $C$33, Data!#REF!, $C$34)</f>
        <v>#REF!</v>
      </c>
      <c r="E46" s="265" t="e">
        <f>COUNTIFS(Data!#REF!, $A46, Data!$S$2:$S$163, $C$33, Data!#REF!, $C$34)</f>
        <v>#REF!</v>
      </c>
      <c r="F46" s="279" t="e">
        <f t="shared" si="2"/>
        <v>#REF!</v>
      </c>
      <c r="H46" s="280" t="s">
        <v>98</v>
      </c>
      <c r="I46" s="286" t="e">
        <f>$B48/$B$50</f>
        <v>#REF!</v>
      </c>
      <c r="J46" s="269" t="e">
        <f>$C48/$B$50</f>
        <v>#REF!</v>
      </c>
      <c r="K46" s="269" t="e">
        <f>$D48/$B$50</f>
        <v>#REF!</v>
      </c>
      <c r="L46" s="269" t="e">
        <f>$E48/$B$50</f>
        <v>#REF!</v>
      </c>
      <c r="M46" s="269" t="e">
        <f t="shared" si="3"/>
        <v>#REF!</v>
      </c>
      <c r="N46" s="269" t="e">
        <f>$F48/$B$50</f>
        <v>#REF!</v>
      </c>
    </row>
    <row r="47" spans="1:14" x14ac:dyDescent="0.25">
      <c r="A47" s="259" t="s">
        <v>165</v>
      </c>
      <c r="B47" s="283" t="e">
        <f>COUNTIFS(Data!#REF!, $A47, Data!$S$2:$S$163, $C$33, Data!#REF!, $C$34)</f>
        <v>#REF!</v>
      </c>
      <c r="C47" s="266" t="e">
        <f>COUNTIFS(Data!#REF!, $A47, Data!$S$2:$S$163, $C$33, Data!#REF!, $C$34)</f>
        <v>#REF!</v>
      </c>
      <c r="D47" s="265" t="e">
        <f>COUNTIFS(Data!#REF!, $A47, Data!$S$2:$S$163, $C$33, Data!#REF!, $C$34)</f>
        <v>#REF!</v>
      </c>
      <c r="E47" s="265" t="e">
        <f>COUNTIFS(Data!#REF!, $A47, Data!$S$2:$S$163, $C$33, Data!#REF!, $C$34)</f>
        <v>#REF!</v>
      </c>
      <c r="F47" s="279" t="e">
        <f t="shared" si="2"/>
        <v>#REF!</v>
      </c>
      <c r="H47" s="280" t="s">
        <v>165</v>
      </c>
      <c r="I47" s="286" t="e">
        <f>$B47/$B$50</f>
        <v>#REF!</v>
      </c>
      <c r="J47" s="269" t="e">
        <f>$C47/$B$50</f>
        <v>#REF!</v>
      </c>
      <c r="K47" s="269" t="e">
        <f>$D47/$B$50</f>
        <v>#REF!</v>
      </c>
      <c r="L47" s="269" t="e">
        <f>$E47/$B$50</f>
        <v>#REF!</v>
      </c>
      <c r="M47" s="269" t="e">
        <f t="shared" si="3"/>
        <v>#REF!</v>
      </c>
      <c r="N47" s="269" t="e">
        <f>$F47/$B$50</f>
        <v>#REF!</v>
      </c>
    </row>
    <row r="48" spans="1:14" x14ac:dyDescent="0.25">
      <c r="A48" s="259" t="s">
        <v>98</v>
      </c>
      <c r="B48" s="283" t="e">
        <f>COUNTIFS(Data!#REF!, $A48, Data!$S$2:$S$163, $C$33, Data!#REF!, $C$34)</f>
        <v>#REF!</v>
      </c>
      <c r="C48" s="266" t="e">
        <f>COUNTIFS(Data!#REF!, $A48, Data!$S$2:$S$163, $C$33, Data!#REF!, $C$34)</f>
        <v>#REF!</v>
      </c>
      <c r="D48" s="265" t="e">
        <f>COUNTIFS(Data!#REF!, $A48, Data!$S$2:$S$163, $C$33, Data!#REF!, $C$34)</f>
        <v>#REF!</v>
      </c>
      <c r="E48" s="265" t="e">
        <f>COUNTIFS(Data!#REF!, $A48, Data!$S$2:$S$163, $C$33, Data!#REF!, $C$34)</f>
        <v>#REF!</v>
      </c>
      <c r="F48" s="280" t="e">
        <f t="shared" si="2"/>
        <v>#REF!</v>
      </c>
      <c r="H48" s="280" t="s">
        <v>141</v>
      </c>
      <c r="I48" s="286" t="e">
        <f>$B45/$B$50</f>
        <v>#REF!</v>
      </c>
      <c r="J48" s="269" t="e">
        <f>$C45/$B$50</f>
        <v>#REF!</v>
      </c>
      <c r="K48" s="269" t="e">
        <f>$D45/$B$50</f>
        <v>#REF!</v>
      </c>
      <c r="L48" s="269" t="e">
        <f>$E45/$B$50</f>
        <v>#REF!</v>
      </c>
      <c r="M48" s="269" t="e">
        <f t="shared" si="3"/>
        <v>#REF!</v>
      </c>
      <c r="N48" s="269" t="e">
        <f>$F45/$B$50</f>
        <v>#REF!</v>
      </c>
    </row>
    <row r="49" spans="1:14" x14ac:dyDescent="0.25">
      <c r="A49" s="260" t="s">
        <v>77</v>
      </c>
      <c r="B49" s="283" t="e">
        <f>COUNTIFS(Data!#REF!, $A49, Data!$S$2:$S$163, $C$33, Data!#REF!, $C$34)</f>
        <v>#REF!</v>
      </c>
      <c r="C49" s="267" t="e">
        <f>COUNTIFS(Data!#REF!, $A49, Data!$S$2:$S$163, $C$33, Data!#REF!, $C$34)</f>
        <v>#REF!</v>
      </c>
      <c r="D49" s="267" t="e">
        <f>COUNTIFS(Data!#REF!, $A49, Data!$S$2:$S$163, $C$33, Data!#REF!, $C$34)</f>
        <v>#REF!</v>
      </c>
      <c r="E49" s="267" t="e">
        <f>COUNTIFS(Data!#REF!, $A49, Data!$S$2:$S$163, $C$33, Data!#REF!, $C$34)</f>
        <v>#REF!</v>
      </c>
      <c r="F49" s="284" t="e">
        <f t="shared" si="2"/>
        <v>#REF!</v>
      </c>
      <c r="H49" s="281" t="s">
        <v>77</v>
      </c>
      <c r="I49" s="287" t="e">
        <f>$B49/$B$50</f>
        <v>#REF!</v>
      </c>
      <c r="J49" s="270" t="e">
        <f t="shared" ref="J49" si="7">$C49/$B$50</f>
        <v>#REF!</v>
      </c>
      <c r="K49" s="270" t="e">
        <f>$D49/$B$50</f>
        <v>#REF!</v>
      </c>
      <c r="L49" s="270" t="e">
        <f>$E49/$B$50</f>
        <v>#REF!</v>
      </c>
      <c r="M49" s="270" t="e">
        <f t="shared" si="3"/>
        <v>#REF!</v>
      </c>
      <c r="N49" s="270" t="e">
        <f>$F49/$B$50</f>
        <v>#REF!</v>
      </c>
    </row>
    <row r="50" spans="1:14" x14ac:dyDescent="0.25">
      <c r="B50" s="39" t="e">
        <f>SUM(B39:B49)</f>
        <v>#REF!</v>
      </c>
      <c r="C50" s="39" t="e">
        <f>SUM(C38:C49)</f>
        <v>#REF!</v>
      </c>
      <c r="D50" s="39" t="e">
        <f>SUM(D38:D49)</f>
        <v>#REF!</v>
      </c>
      <c r="E50" s="39" t="e">
        <f>SUM(E38:E49)</f>
        <v>#REF!</v>
      </c>
      <c r="F50" s="39" t="e">
        <f>SUM(F39:F49)</f>
        <v>#REF!</v>
      </c>
      <c r="I50" s="146" t="e">
        <f t="shared" ref="I50:N50" si="8">SUM(I38:I49)</f>
        <v>#REF!</v>
      </c>
      <c r="J50" s="146" t="e">
        <f t="shared" si="8"/>
        <v>#REF!</v>
      </c>
      <c r="K50" s="146" t="e">
        <f t="shared" si="8"/>
        <v>#REF!</v>
      </c>
      <c r="L50" s="146" t="e">
        <f t="shared" si="8"/>
        <v>#REF!</v>
      </c>
      <c r="M50" s="146" t="e">
        <f t="shared" si="8"/>
        <v>#REF!</v>
      </c>
      <c r="N50" s="146" t="e">
        <f t="shared" si="8"/>
        <v>#REF!</v>
      </c>
    </row>
    <row r="51" spans="1:14" x14ac:dyDescent="0.25">
      <c r="C51" s="145"/>
      <c r="D51" s="146"/>
    </row>
    <row r="52" spans="1:14" x14ac:dyDescent="0.25">
      <c r="C52" s="145"/>
      <c r="D52" s="146"/>
    </row>
    <row r="53" spans="1:14" x14ac:dyDescent="0.25">
      <c r="C53" s="145"/>
      <c r="D53" s="146"/>
    </row>
    <row r="54" spans="1:14" x14ac:dyDescent="0.25">
      <c r="C54" s="145"/>
      <c r="D54" s="146"/>
      <c r="H54" s="39" t="s">
        <v>2471</v>
      </c>
    </row>
    <row r="55" spans="1:14" x14ac:dyDescent="0.25">
      <c r="C55" s="145"/>
      <c r="D55" s="146"/>
    </row>
    <row r="56" spans="1:14" x14ac:dyDescent="0.25">
      <c r="C56" s="145"/>
      <c r="D56" s="146"/>
      <c r="H56" s="272" t="s">
        <v>195</v>
      </c>
      <c r="I56" s="146">
        <v>8.7463556851311956E-3</v>
      </c>
    </row>
    <row r="57" spans="1:14" x14ac:dyDescent="0.25">
      <c r="A57" s="27"/>
      <c r="C57" s="145"/>
      <c r="D57" s="146"/>
      <c r="H57" s="280" t="s">
        <v>383</v>
      </c>
      <c r="I57" s="146">
        <v>1.3119533527696793E-2</v>
      </c>
    </row>
    <row r="58" spans="1:14" ht="21" x14ac:dyDescent="0.35">
      <c r="A58" s="144" t="s">
        <v>2457</v>
      </c>
      <c r="B58" s="144" t="s">
        <v>2472</v>
      </c>
      <c r="C58" s="145"/>
      <c r="D58" s="146"/>
      <c r="H58" s="280" t="s">
        <v>115</v>
      </c>
      <c r="I58" s="146">
        <v>5.393586005830904E-2</v>
      </c>
    </row>
    <row r="59" spans="1:14" x14ac:dyDescent="0.25">
      <c r="A59" s="27"/>
      <c r="C59" s="145"/>
      <c r="D59" s="146"/>
      <c r="H59" s="280" t="s">
        <v>152</v>
      </c>
      <c r="I59" s="146">
        <v>5.6851311953352766E-2</v>
      </c>
    </row>
    <row r="60" spans="1:14" x14ac:dyDescent="0.25">
      <c r="A60" s="26" t="s">
        <v>25</v>
      </c>
      <c r="B60" t="s">
        <v>86</v>
      </c>
      <c r="C60" s="145"/>
      <c r="D60" s="146"/>
      <c r="H60" s="280" t="s">
        <v>177</v>
      </c>
      <c r="I60" s="146">
        <v>9.9125364431486881E-2</v>
      </c>
    </row>
    <row r="61" spans="1:14" x14ac:dyDescent="0.25">
      <c r="A61" s="26" t="s">
        <v>55</v>
      </c>
      <c r="B61" t="s">
        <v>83</v>
      </c>
      <c r="C61" s="145"/>
      <c r="D61" s="146"/>
      <c r="H61" s="280" t="s">
        <v>99</v>
      </c>
      <c r="I61" s="146">
        <v>0.11078717201166181</v>
      </c>
    </row>
    <row r="62" spans="1:14" x14ac:dyDescent="0.25">
      <c r="A62" s="26" t="s">
        <v>7</v>
      </c>
      <c r="B62" t="s">
        <v>2408</v>
      </c>
      <c r="C62" s="145"/>
      <c r="D62" s="146"/>
      <c r="H62" s="280" t="s">
        <v>78</v>
      </c>
      <c r="I62" s="146">
        <v>0.17055393586005832</v>
      </c>
    </row>
    <row r="63" spans="1:14" x14ac:dyDescent="0.25">
      <c r="A63" s="26" t="s">
        <v>11</v>
      </c>
      <c r="B63" t="s">
        <v>2408</v>
      </c>
      <c r="C63" s="145"/>
      <c r="D63" s="146"/>
      <c r="H63" s="280" t="s">
        <v>140</v>
      </c>
      <c r="I63" s="146">
        <v>0.20116618075801748</v>
      </c>
    </row>
    <row r="64" spans="1:14" x14ac:dyDescent="0.25">
      <c r="A64" s="26" t="s">
        <v>6</v>
      </c>
      <c r="B64" t="s">
        <v>2408</v>
      </c>
      <c r="C64" s="145"/>
      <c r="D64" s="146"/>
      <c r="H64" s="280" t="s">
        <v>98</v>
      </c>
      <c r="I64" s="146">
        <v>0.2434402332361516</v>
      </c>
    </row>
    <row r="65" spans="1:9" x14ac:dyDescent="0.25">
      <c r="A65" s="26" t="s">
        <v>17</v>
      </c>
      <c r="B65" t="s">
        <v>2408</v>
      </c>
      <c r="C65" s="145"/>
      <c r="D65" s="146"/>
      <c r="H65" s="280" t="s">
        <v>165</v>
      </c>
      <c r="I65" s="146">
        <v>0.25801749271137026</v>
      </c>
    </row>
    <row r="66" spans="1:9" x14ac:dyDescent="0.25">
      <c r="A66" s="26" t="s">
        <v>13</v>
      </c>
      <c r="B66" t="s">
        <v>2408</v>
      </c>
      <c r="C66" s="145"/>
      <c r="D66" s="146"/>
      <c r="H66" s="280" t="s">
        <v>141</v>
      </c>
      <c r="I66" s="146">
        <v>0.29883381924198249</v>
      </c>
    </row>
    <row r="67" spans="1:9" x14ac:dyDescent="0.25">
      <c r="A67" s="26" t="s">
        <v>14</v>
      </c>
      <c r="B67" t="s">
        <v>2409</v>
      </c>
      <c r="C67" s="145"/>
      <c r="D67" s="146"/>
      <c r="H67" s="281" t="s">
        <v>77</v>
      </c>
      <c r="I67" s="146">
        <v>0.57725947521865895</v>
      </c>
    </row>
    <row r="68" spans="1:9" x14ac:dyDescent="0.25">
      <c r="C68" s="145"/>
      <c r="D68" s="146"/>
    </row>
    <row r="69" spans="1:9" x14ac:dyDescent="0.25">
      <c r="A69" s="26" t="s">
        <v>2473</v>
      </c>
      <c r="B69" t="s">
        <v>2410</v>
      </c>
      <c r="C69" s="145"/>
      <c r="D69" s="146"/>
    </row>
    <row r="70" spans="1:9" x14ac:dyDescent="0.25">
      <c r="A70" t="s">
        <v>77</v>
      </c>
      <c r="B70">
        <v>246</v>
      </c>
      <c r="C70" s="145" t="s">
        <v>2474</v>
      </c>
      <c r="D70" s="146">
        <f>B71/B78</f>
        <v>0.61661807580174932</v>
      </c>
    </row>
    <row r="71" spans="1:9" x14ac:dyDescent="0.25">
      <c r="A71" t="s">
        <v>2475</v>
      </c>
      <c r="B71">
        <v>423</v>
      </c>
      <c r="C71" s="145" t="s">
        <v>77</v>
      </c>
      <c r="D71" s="146">
        <f>B70/B78</f>
        <v>0.35860058309037901</v>
      </c>
    </row>
    <row r="72" spans="1:9" x14ac:dyDescent="0.25">
      <c r="A72" t="s">
        <v>99</v>
      </c>
      <c r="B72">
        <v>6</v>
      </c>
      <c r="C72" s="145"/>
      <c r="D72" s="146"/>
    </row>
    <row r="73" spans="1:9" x14ac:dyDescent="0.25">
      <c r="A73" t="s">
        <v>78</v>
      </c>
      <c r="B73">
        <v>5</v>
      </c>
      <c r="C73" s="145"/>
      <c r="D73" s="146"/>
    </row>
    <row r="74" spans="1:9" x14ac:dyDescent="0.25">
      <c r="A74" t="s">
        <v>141</v>
      </c>
      <c r="B74">
        <v>3</v>
      </c>
      <c r="C74" s="145"/>
      <c r="D74" s="146"/>
    </row>
    <row r="75" spans="1:9" x14ac:dyDescent="0.25">
      <c r="A75" t="s">
        <v>177</v>
      </c>
      <c r="B75">
        <v>1</v>
      </c>
      <c r="C75" s="145"/>
      <c r="D75" s="146"/>
    </row>
    <row r="76" spans="1:9" x14ac:dyDescent="0.25">
      <c r="A76" t="s">
        <v>140</v>
      </c>
      <c r="B76">
        <v>1</v>
      </c>
      <c r="C76" s="145"/>
      <c r="D76" s="146"/>
    </row>
    <row r="77" spans="1:9" x14ac:dyDescent="0.25">
      <c r="A77" t="s">
        <v>98</v>
      </c>
      <c r="B77">
        <v>1</v>
      </c>
      <c r="C77" s="145"/>
      <c r="D77" s="146"/>
    </row>
    <row r="78" spans="1:9" x14ac:dyDescent="0.25">
      <c r="A78" t="s">
        <v>2411</v>
      </c>
      <c r="B78">
        <v>686</v>
      </c>
      <c r="C78" s="145"/>
      <c r="D78" s="146"/>
    </row>
    <row r="79" spans="1:9" x14ac:dyDescent="0.25">
      <c r="C79" s="145"/>
      <c r="D79" s="146"/>
    </row>
    <row r="80" spans="1:9" x14ac:dyDescent="0.25">
      <c r="A80" s="27"/>
      <c r="C80" s="145"/>
      <c r="D80" s="146"/>
    </row>
    <row r="81" spans="1:4" x14ac:dyDescent="0.25">
      <c r="A81" s="27"/>
    </row>
    <row r="82" spans="1:4" x14ac:dyDescent="0.25">
      <c r="A82" s="26" t="s">
        <v>25</v>
      </c>
      <c r="B82" t="s">
        <v>86</v>
      </c>
    </row>
    <row r="83" spans="1:4" x14ac:dyDescent="0.25">
      <c r="A83" s="26" t="s">
        <v>55</v>
      </c>
      <c r="B83" t="s">
        <v>83</v>
      </c>
    </row>
    <row r="84" spans="1:4" x14ac:dyDescent="0.25">
      <c r="A84" s="26" t="s">
        <v>11</v>
      </c>
      <c r="B84" t="s">
        <v>2408</v>
      </c>
    </row>
    <row r="85" spans="1:4" x14ac:dyDescent="0.25">
      <c r="A85" s="26" t="s">
        <v>7</v>
      </c>
      <c r="B85" s="39" t="s">
        <v>256</v>
      </c>
    </row>
    <row r="86" spans="1:4" x14ac:dyDescent="0.25">
      <c r="A86" s="26" t="s">
        <v>13</v>
      </c>
      <c r="B86" t="s">
        <v>2408</v>
      </c>
    </row>
    <row r="87" spans="1:4" x14ac:dyDescent="0.25">
      <c r="A87" s="26" t="s">
        <v>14</v>
      </c>
      <c r="B87" t="s">
        <v>2409</v>
      </c>
    </row>
    <row r="89" spans="1:4" x14ac:dyDescent="0.25">
      <c r="A89" s="26" t="s">
        <v>17</v>
      </c>
      <c r="B89" t="s">
        <v>2410</v>
      </c>
    </row>
    <row r="90" spans="1:4" x14ac:dyDescent="0.25">
      <c r="A90" t="s">
        <v>177</v>
      </c>
      <c r="B90">
        <v>1</v>
      </c>
      <c r="C90" s="145" t="str">
        <f>A90</f>
        <v>Optimisation</v>
      </c>
      <c r="D90" s="145">
        <f>$B90/$B$99</f>
        <v>8.0645161290322578E-3</v>
      </c>
    </row>
    <row r="91" spans="1:4" x14ac:dyDescent="0.25">
      <c r="A91" t="s">
        <v>78</v>
      </c>
      <c r="B91">
        <v>3</v>
      </c>
      <c r="C91" s="145" t="str">
        <f t="shared" ref="C91:C98" si="9">A91</f>
        <v>Knowledge representation</v>
      </c>
      <c r="D91" s="145">
        <f t="shared" ref="D91:D98" si="10">$B91/$B$99</f>
        <v>2.4193548387096774E-2</v>
      </c>
    </row>
    <row r="92" spans="1:4" x14ac:dyDescent="0.25">
      <c r="A92" t="s">
        <v>115</v>
      </c>
      <c r="B92">
        <v>5</v>
      </c>
      <c r="C92" s="145" t="str">
        <f t="shared" si="9"/>
        <v>Robotics and Automation</v>
      </c>
      <c r="D92" s="145">
        <f t="shared" si="10"/>
        <v>4.0322580645161289E-2</v>
      </c>
    </row>
    <row r="93" spans="1:4" x14ac:dyDescent="0.25">
      <c r="A93" t="s">
        <v>152</v>
      </c>
      <c r="B93">
        <v>6</v>
      </c>
      <c r="C93" s="145" t="str">
        <f t="shared" si="9"/>
        <v>Audio processing</v>
      </c>
      <c r="D93" s="145">
        <f t="shared" si="10"/>
        <v>4.8387096774193547E-2</v>
      </c>
    </row>
    <row r="94" spans="1:4" x14ac:dyDescent="0.25">
      <c r="A94" t="s">
        <v>98</v>
      </c>
      <c r="B94">
        <v>9</v>
      </c>
      <c r="C94" s="145" t="str">
        <f t="shared" si="9"/>
        <v>Natural language processing</v>
      </c>
      <c r="D94" s="145">
        <f t="shared" si="10"/>
        <v>7.2580645161290328E-2</v>
      </c>
    </row>
    <row r="95" spans="1:4" x14ac:dyDescent="0.25">
      <c r="A95" t="s">
        <v>141</v>
      </c>
      <c r="B95">
        <v>9</v>
      </c>
      <c r="C95" s="145" t="str">
        <f t="shared" si="9"/>
        <v>Automated reasoning</v>
      </c>
      <c r="D95" s="145">
        <f t="shared" si="10"/>
        <v>7.2580645161290328E-2</v>
      </c>
    </row>
    <row r="96" spans="1:4" x14ac:dyDescent="0.25">
      <c r="A96" t="s">
        <v>77</v>
      </c>
      <c r="B96">
        <v>17</v>
      </c>
      <c r="C96" s="145" t="str">
        <f t="shared" si="9"/>
        <v>Machine learning</v>
      </c>
      <c r="D96" s="145">
        <f t="shared" si="10"/>
        <v>0.13709677419354838</v>
      </c>
    </row>
    <row r="97" spans="1:8" x14ac:dyDescent="0.25">
      <c r="A97" t="s">
        <v>140</v>
      </c>
      <c r="B97">
        <v>33</v>
      </c>
      <c r="C97" s="145" t="str">
        <f t="shared" si="9"/>
        <v>Computer vision</v>
      </c>
      <c r="D97" s="145">
        <f t="shared" si="10"/>
        <v>0.2661290322580645</v>
      </c>
    </row>
    <row r="98" spans="1:8" x14ac:dyDescent="0.25">
      <c r="A98" t="s">
        <v>165</v>
      </c>
      <c r="B98">
        <v>41</v>
      </c>
      <c r="C98" s="145" t="str">
        <f t="shared" si="9"/>
        <v>Planning and Scheduling</v>
      </c>
      <c r="D98" s="145">
        <f t="shared" si="10"/>
        <v>0.33064516129032256</v>
      </c>
    </row>
    <row r="99" spans="1:8" x14ac:dyDescent="0.25">
      <c r="A99" t="s">
        <v>2411</v>
      </c>
      <c r="B99">
        <v>124</v>
      </c>
      <c r="C99" s="145"/>
      <c r="D99" s="145"/>
    </row>
    <row r="100" spans="1:8" x14ac:dyDescent="0.25">
      <c r="C100" s="145"/>
      <c r="D100" s="145"/>
    </row>
    <row r="101" spans="1:8" x14ac:dyDescent="0.25">
      <c r="C101" s="145"/>
      <c r="D101" s="146"/>
    </row>
    <row r="102" spans="1:8" x14ac:dyDescent="0.25">
      <c r="A102" s="27"/>
    </row>
    <row r="103" spans="1:8" x14ac:dyDescent="0.25">
      <c r="A103" s="27"/>
    </row>
    <row r="104" spans="1:8" x14ac:dyDescent="0.25">
      <c r="A104" s="27"/>
    </row>
    <row r="108" spans="1:8" x14ac:dyDescent="0.25">
      <c r="H108" s="190" t="s">
        <v>2476</v>
      </c>
    </row>
    <row r="113" spans="1:23" ht="26.25" x14ac:dyDescent="0.4">
      <c r="G113" s="40"/>
    </row>
    <row r="115" spans="1:23" ht="21" x14ac:dyDescent="0.35">
      <c r="A115" s="144" t="s">
        <v>2477</v>
      </c>
      <c r="K115" s="39" t="s">
        <v>2478</v>
      </c>
      <c r="W115" s="39"/>
    </row>
    <row r="116" spans="1:23" x14ac:dyDescent="0.25">
      <c r="A116" s="27"/>
    </row>
    <row r="117" spans="1:23" x14ac:dyDescent="0.25">
      <c r="A117" s="254"/>
      <c r="B117" s="236" t="s">
        <v>2460</v>
      </c>
      <c r="C117" s="255"/>
    </row>
    <row r="118" spans="1:23" x14ac:dyDescent="0.25">
      <c r="A118" s="255"/>
      <c r="B118" s="256" t="s">
        <v>2461</v>
      </c>
      <c r="C118" s="257">
        <v>686</v>
      </c>
    </row>
    <row r="119" spans="1:23" x14ac:dyDescent="0.25">
      <c r="A119" s="236" t="s">
        <v>2462</v>
      </c>
      <c r="B119" s="256" t="s">
        <v>25</v>
      </c>
      <c r="C119" s="257" t="s">
        <v>86</v>
      </c>
    </row>
    <row r="120" spans="1:23" x14ac:dyDescent="0.25">
      <c r="A120" s="236"/>
      <c r="B120" s="256" t="s">
        <v>55</v>
      </c>
      <c r="C120" s="257" t="s">
        <v>172</v>
      </c>
    </row>
    <row r="121" spans="1:23" x14ac:dyDescent="0.25">
      <c r="A121" s="258"/>
      <c r="B121" s="236" t="s">
        <v>2479</v>
      </c>
      <c r="C121" s="257" t="s">
        <v>138</v>
      </c>
      <c r="D121" s="146"/>
    </row>
    <row r="122" spans="1:23" x14ac:dyDescent="0.25">
      <c r="A122" s="258"/>
      <c r="B122" s="236" t="s">
        <v>2480</v>
      </c>
      <c r="C122" s="257" t="s">
        <v>256</v>
      </c>
      <c r="D122" s="146"/>
    </row>
    <row r="123" spans="1:23" x14ac:dyDescent="0.25">
      <c r="A123" s="98"/>
      <c r="B123" s="39"/>
      <c r="C123" s="39"/>
      <c r="D123" s="146"/>
    </row>
    <row r="124" spans="1:23" x14ac:dyDescent="0.25">
      <c r="A124" s="98" t="s">
        <v>34</v>
      </c>
      <c r="B124" t="e">
        <f>COUNTIFS(Data!$X$2:$X$168, $A124, Data!S2:S168, $C$119, Data!#REF!, $C$120)</f>
        <v>#REF!</v>
      </c>
      <c r="C124" s="146" t="s">
        <v>34</v>
      </c>
      <c r="D124" s="146" t="e">
        <f>$B124/$C$118</f>
        <v>#REF!</v>
      </c>
    </row>
    <row r="125" spans="1:23" x14ac:dyDescent="0.25">
      <c r="A125" s="98" t="s">
        <v>41</v>
      </c>
      <c r="B125" t="e">
        <f>COUNTIFS(Data!$AE$2:$AE$168, A150, Data!S2:S168, $C$119, Data!#REF!, $C$120)</f>
        <v>#REF!</v>
      </c>
      <c r="C125" s="146" t="s">
        <v>41</v>
      </c>
      <c r="D125" s="146" t="e">
        <f>$B125/$C$118</f>
        <v>#REF!</v>
      </c>
      <c r="K125" s="39" t="s">
        <v>2481</v>
      </c>
      <c r="W125" s="39"/>
    </row>
    <row r="126" spans="1:23" x14ac:dyDescent="0.25">
      <c r="A126" s="98" t="s">
        <v>49</v>
      </c>
      <c r="B126" t="e">
        <f>COUNTIFS(Data!$AM$2:$AM$168, A158, Data!S2:S168,  $C$119, Data!#REF!, $C$120 )</f>
        <v>#REF!</v>
      </c>
      <c r="C126" s="146" t="s">
        <v>49</v>
      </c>
      <c r="D126" s="146" t="e">
        <f>$B126/$C$118</f>
        <v>#REF!</v>
      </c>
    </row>
    <row r="127" spans="1:23" x14ac:dyDescent="0.25">
      <c r="B127" t="e">
        <f>B124+B125</f>
        <v>#REF!</v>
      </c>
      <c r="D127" s="146"/>
    </row>
    <row r="128" spans="1:23" x14ac:dyDescent="0.25">
      <c r="A128" s="98" t="s">
        <v>2482</v>
      </c>
      <c r="B128" t="e">
        <f>COUNTIFS(Data!$X$2:$X$168, $A124, Data!S2:S168, $C$119, Data!#REF!, $C$120, Data!L2:L168, $C$121  )</f>
        <v>#REF!</v>
      </c>
      <c r="C128" s="146" t="s">
        <v>34</v>
      </c>
      <c r="D128" s="146" t="e">
        <f>$B128/$B$131</f>
        <v>#REF!</v>
      </c>
    </row>
    <row r="129" spans="1:11" x14ac:dyDescent="0.25">
      <c r="A129" s="98" t="s">
        <v>2483</v>
      </c>
      <c r="B129" t="e">
        <f>COUNTIFS(Data!$AE$2:$AE$168, A150, Data!S2:S168, $C$119, Data!#REF!, $C$120,  Data!L2:L168, $C$121  )</f>
        <v>#REF!</v>
      </c>
      <c r="C129" s="146" t="s">
        <v>41</v>
      </c>
      <c r="D129" s="146" t="e">
        <f t="shared" ref="D129:D130" si="11">$B129/$B$131</f>
        <v>#REF!</v>
      </c>
    </row>
    <row r="130" spans="1:11" x14ac:dyDescent="0.25">
      <c r="A130" s="98" t="s">
        <v>2484</v>
      </c>
      <c r="B130" t="e">
        <f>COUNTIFS(Data!$AM$2:$AM$168, A158, Data!S2:S168,  $C$119, Data!#REF!, $C$120,   Data!L2:L168, $C$121 )</f>
        <v>#REF!</v>
      </c>
      <c r="C130" s="146" t="s">
        <v>49</v>
      </c>
      <c r="D130" s="146" t="e">
        <f t="shared" si="11"/>
        <v>#REF!</v>
      </c>
    </row>
    <row r="131" spans="1:11" x14ac:dyDescent="0.25">
      <c r="A131" s="98"/>
      <c r="B131" t="e">
        <f>B128+B129</f>
        <v>#REF!</v>
      </c>
      <c r="C131" s="146"/>
      <c r="D131" s="146"/>
    </row>
    <row r="132" spans="1:11" x14ac:dyDescent="0.25">
      <c r="A132" s="98" t="s">
        <v>2485</v>
      </c>
      <c r="B132" t="e">
        <f>COUNTIFS(Data!$X$2:$X$163, $A124, Data!S2:S163, $C$119, Data!#REF!, $C$120, Data!H2:H163, $C$122  )</f>
        <v>#REF!</v>
      </c>
      <c r="C132" s="146" t="s">
        <v>34</v>
      </c>
      <c r="D132" s="146" t="e">
        <f>$B132/$B$135</f>
        <v>#REF!</v>
      </c>
    </row>
    <row r="133" spans="1:11" x14ac:dyDescent="0.25">
      <c r="A133" s="98" t="s">
        <v>2486</v>
      </c>
      <c r="B133" t="e">
        <f>COUNTIFS(Data!$AE$2:$AE$163, A150, Data!S2:S163, $C$119, Data!#REF!, $C$120, Data!H2:H163, $C$122  )</f>
        <v>#REF!</v>
      </c>
      <c r="C133" s="146" t="s">
        <v>41</v>
      </c>
      <c r="D133" s="146" t="e">
        <f t="shared" ref="D133:D134" si="12">$B133/$B$135</f>
        <v>#REF!</v>
      </c>
    </row>
    <row r="134" spans="1:11" x14ac:dyDescent="0.25">
      <c r="A134" s="98" t="s">
        <v>2487</v>
      </c>
      <c r="B134" t="e">
        <f>COUNTIFS(Data!$AM$2:$AM$163, A150, Data!S2:S163, $C$119, Data!#REF!, $C$120, Data!H2:H163, $C$122)</f>
        <v>#REF!</v>
      </c>
      <c r="C134" s="146" t="s">
        <v>49</v>
      </c>
      <c r="D134" s="146" t="e">
        <f t="shared" si="12"/>
        <v>#REF!</v>
      </c>
    </row>
    <row r="135" spans="1:11" x14ac:dyDescent="0.25">
      <c r="A135" s="98"/>
      <c r="B135" t="e">
        <f>B132+B133</f>
        <v>#REF!</v>
      </c>
      <c r="C135" s="146"/>
      <c r="D135" s="146"/>
    </row>
    <row r="136" spans="1:11" x14ac:dyDescent="0.25">
      <c r="A136" s="98"/>
      <c r="C136" s="146"/>
      <c r="D136" s="146"/>
    </row>
    <row r="137" spans="1:11" x14ac:dyDescent="0.25">
      <c r="A137" s="98"/>
      <c r="C137" s="146"/>
      <c r="D137" s="146"/>
    </row>
    <row r="138" spans="1:11" x14ac:dyDescent="0.25">
      <c r="A138" s="98" t="s">
        <v>2488</v>
      </c>
      <c r="C138" s="146"/>
      <c r="D138" s="146"/>
      <c r="H138" s="208" t="s">
        <v>2489</v>
      </c>
      <c r="K138" s="202" t="s">
        <v>2490</v>
      </c>
    </row>
    <row r="139" spans="1:11" x14ac:dyDescent="0.25">
      <c r="A139" s="98"/>
      <c r="C139" s="146"/>
      <c r="D139" s="146"/>
    </row>
    <row r="141" spans="1:11" x14ac:dyDescent="0.25">
      <c r="A141" s="27"/>
      <c r="D141" s="146"/>
    </row>
    <row r="142" spans="1:11" x14ac:dyDescent="0.25">
      <c r="A142" s="203" t="s">
        <v>34</v>
      </c>
      <c r="B142" s="204" t="e">
        <f>COUNTIFS(Data!$X$2:$X$168, A142,  Data!S2:S168, $C$119, Data!#REF!, $C$120 )</f>
        <v>#REF!</v>
      </c>
      <c r="C142" s="205" t="s">
        <v>34</v>
      </c>
      <c r="D142" s="205" t="e">
        <f>$B142/$C$118</f>
        <v>#REF!</v>
      </c>
    </row>
    <row r="143" spans="1:11" x14ac:dyDescent="0.25">
      <c r="A143" s="206" t="s">
        <v>2491</v>
      </c>
      <c r="B143" s="207" t="e">
        <f>COUNTIFS(Data!$Y$2:$Y$168, "x", Data!S2:S168,  $C$119, Data!#REF!, $C$120 )</f>
        <v>#REF!</v>
      </c>
      <c r="C143" s="205" t="s">
        <v>2491</v>
      </c>
      <c r="D143" s="205" t="e">
        <f t="shared" ref="D143:D161" si="13">$B143/$C$118</f>
        <v>#REF!</v>
      </c>
    </row>
    <row r="144" spans="1:11" x14ac:dyDescent="0.25">
      <c r="A144" s="206" t="s">
        <v>36</v>
      </c>
      <c r="B144" s="207" t="e">
        <f>COUNTIFS(Data!$Z$2:$Z$168, "x", Data!S2:S168, $C$119, Data!#REF!, $C$120 )</f>
        <v>#REF!</v>
      </c>
      <c r="C144" s="205" t="s">
        <v>36</v>
      </c>
      <c r="D144" s="205" t="e">
        <f t="shared" si="13"/>
        <v>#REF!</v>
      </c>
    </row>
    <row r="145" spans="1:16" x14ac:dyDescent="0.25">
      <c r="A145" s="206" t="s">
        <v>2492</v>
      </c>
      <c r="B145" s="207" t="e">
        <f>COUNTIFS(Data!$AA$2:$AA$168, "x", Data!S2:S168,  $C$119, Data!#REF!, $C$120 )</f>
        <v>#REF!</v>
      </c>
      <c r="C145" s="205" t="s">
        <v>2492</v>
      </c>
      <c r="D145" s="205" t="e">
        <f t="shared" si="13"/>
        <v>#REF!</v>
      </c>
    </row>
    <row r="146" spans="1:16" x14ac:dyDescent="0.25">
      <c r="A146" s="206" t="s">
        <v>38</v>
      </c>
      <c r="B146" s="207" t="e">
        <f>COUNTIFS(Data!$AB$2:$AB$168, "x", Data!S2:S168,  $C$119, Data!#REF!, $C$120 )</f>
        <v>#REF!</v>
      </c>
      <c r="C146" s="205" t="s">
        <v>38</v>
      </c>
      <c r="D146" s="205" t="e">
        <f t="shared" si="13"/>
        <v>#REF!</v>
      </c>
    </row>
    <row r="147" spans="1:16" x14ac:dyDescent="0.25">
      <c r="A147" s="207" t="s">
        <v>39</v>
      </c>
      <c r="B147" s="207" t="e">
        <f>COUNTIFS(Data!$AC$2:$AC$168, "x", Data!S2:S168,  $C$119, Data!#REF!, $C$120 )</f>
        <v>#REF!</v>
      </c>
      <c r="C147" s="205" t="s">
        <v>39</v>
      </c>
      <c r="D147" s="205" t="e">
        <f t="shared" si="13"/>
        <v>#REF!</v>
      </c>
    </row>
    <row r="149" spans="1:16" x14ac:dyDescent="0.25">
      <c r="A149" s="39" t="s">
        <v>40</v>
      </c>
      <c r="C149" t="s">
        <v>40</v>
      </c>
    </row>
    <row r="150" spans="1:16" x14ac:dyDescent="0.25">
      <c r="A150" s="191" t="s">
        <v>41</v>
      </c>
      <c r="B150" s="192" t="e">
        <f>COUNTIFS(Data!$AE$2:$AE$168, A150, Data!S2:S168,  $C$119, Data!#REF!, $C$120 )</f>
        <v>#REF!</v>
      </c>
      <c r="C150" s="193" t="s">
        <v>41</v>
      </c>
      <c r="D150" s="205" t="e">
        <f t="shared" si="13"/>
        <v>#REF!</v>
      </c>
    </row>
    <row r="151" spans="1:16" x14ac:dyDescent="0.25">
      <c r="A151" s="194" t="s">
        <v>42</v>
      </c>
      <c r="B151" s="195" t="e">
        <f>COUNTIFS(Data!$AF$2:$AF$168, "x", Data!S2:S168,  $C$119, Data!#REF!, $C$120 )</f>
        <v>#REF!</v>
      </c>
      <c r="C151" s="193" t="s">
        <v>42</v>
      </c>
      <c r="D151" s="205" t="e">
        <f t="shared" si="13"/>
        <v>#REF!</v>
      </c>
    </row>
    <row r="152" spans="1:16" x14ac:dyDescent="0.25">
      <c r="A152" s="194" t="s">
        <v>43</v>
      </c>
      <c r="B152" s="195" t="e">
        <f>COUNTIFS(Data!$AG$2:$AG$168, "x", Data!S2:S168,  $C$119, Data!#REF!, $C$120 )</f>
        <v>#REF!</v>
      </c>
      <c r="C152" s="193" t="s">
        <v>43</v>
      </c>
      <c r="D152" s="205" t="e">
        <f t="shared" si="13"/>
        <v>#REF!</v>
      </c>
    </row>
    <row r="153" spans="1:16" x14ac:dyDescent="0.25">
      <c r="A153" s="194" t="s">
        <v>44</v>
      </c>
      <c r="B153" s="195" t="e">
        <f>COUNTIFS(Data!$AH$2:$AH$168, "x", Data!S2:S168,  $C$119, Data!#REF!, $C$120 )</f>
        <v>#REF!</v>
      </c>
      <c r="C153" s="193" t="s">
        <v>44</v>
      </c>
      <c r="D153" s="205" t="e">
        <f t="shared" si="13"/>
        <v>#REF!</v>
      </c>
    </row>
    <row r="154" spans="1:16" x14ac:dyDescent="0.25">
      <c r="A154" s="194" t="s">
        <v>45</v>
      </c>
      <c r="B154" s="195" t="e">
        <f>COUNTIFS(Data!$AI$2:$AI$168, "x", Data!S2:S168, $C$119, Data!#REF!, $C$120 )</f>
        <v>#REF!</v>
      </c>
      <c r="C154" s="193" t="s">
        <v>45</v>
      </c>
      <c r="D154" s="205" t="e">
        <f t="shared" si="13"/>
        <v>#REF!</v>
      </c>
      <c r="H154" s="196" t="s">
        <v>2493</v>
      </c>
      <c r="I154" s="195"/>
      <c r="J154" s="195"/>
      <c r="P154" s="202"/>
    </row>
    <row r="155" spans="1:16" x14ac:dyDescent="0.25">
      <c r="A155" s="194" t="s">
        <v>46</v>
      </c>
      <c r="B155" s="195" t="e">
        <f>COUNTIFS(Data!$AJ$2:$AJ$168, "x", Data!S2:S168,  $C$119, Data!#REF!, $C$120 )</f>
        <v>#REF!</v>
      </c>
      <c r="C155" s="193" t="s">
        <v>46</v>
      </c>
      <c r="D155" s="205" t="e">
        <f t="shared" si="13"/>
        <v>#REF!</v>
      </c>
    </row>
    <row r="156" spans="1:16" x14ac:dyDescent="0.25">
      <c r="A156" s="194" t="s">
        <v>2494</v>
      </c>
      <c r="B156" s="195" t="e">
        <f>COUNTIFS(Data!$AK$2:$AK$168, "x", Data!S2:S168,  $C$119, Data!#REF!, $C$120 )</f>
        <v>#REF!</v>
      </c>
      <c r="C156" s="193" t="s">
        <v>2494</v>
      </c>
      <c r="D156" s="205" t="e">
        <f t="shared" si="13"/>
        <v>#REF!</v>
      </c>
    </row>
    <row r="157" spans="1:16" x14ac:dyDescent="0.25">
      <c r="A157" s="194" t="s">
        <v>2495</v>
      </c>
      <c r="B157" s="195" t="e">
        <f>COUNTIFS(Data!$AK$2:$AK$168, "x", Data!S2:S168,  $C$119, Data!#REF!, $C$120 )</f>
        <v>#REF!</v>
      </c>
      <c r="C157" s="193" t="s">
        <v>2495</v>
      </c>
      <c r="D157" s="205" t="e">
        <f t="shared" si="13"/>
        <v>#REF!</v>
      </c>
    </row>
    <row r="158" spans="1:16" x14ac:dyDescent="0.25">
      <c r="A158" s="197" t="s">
        <v>49</v>
      </c>
      <c r="B158" s="198" t="e">
        <f>COUNTIFS(Data!$AM$2:$AM$168, A158, Data!S2:S168,  $C$119, Data!#REF!, $C$120 )</f>
        <v>#REF!</v>
      </c>
      <c r="C158" s="199" t="s">
        <v>49</v>
      </c>
      <c r="D158" s="199" t="e">
        <f t="shared" si="13"/>
        <v>#REF!</v>
      </c>
    </row>
    <row r="159" spans="1:16" x14ac:dyDescent="0.25">
      <c r="A159" s="198" t="s">
        <v>50</v>
      </c>
      <c r="B159" s="198" t="e">
        <f>COUNTIFS(Data!$AN$2:$AN$168, "x", Data!S2:S168,  $C$119, Data!#REF!, $C$120 )</f>
        <v>#REF!</v>
      </c>
      <c r="C159" s="199" t="s">
        <v>50</v>
      </c>
      <c r="D159" s="199" t="e">
        <f t="shared" si="13"/>
        <v>#REF!</v>
      </c>
    </row>
    <row r="160" spans="1:16" x14ac:dyDescent="0.25">
      <c r="A160" s="198" t="s">
        <v>51</v>
      </c>
      <c r="B160" s="198" t="e">
        <f>COUNTIFS(Data!$AO$2:$AO$168, "x", Data!S2:S168,  $C$119, Data!#REF!, $C$120 )</f>
        <v>#REF!</v>
      </c>
      <c r="C160" s="199" t="s">
        <v>51</v>
      </c>
      <c r="D160" s="199" t="e">
        <f t="shared" si="13"/>
        <v>#REF!</v>
      </c>
    </row>
    <row r="161" spans="1:4" x14ac:dyDescent="0.25">
      <c r="A161" s="198" t="s">
        <v>52</v>
      </c>
      <c r="B161" s="198" t="e">
        <f>COUNTIFS(Data!$AP$2:$AP$168, "x", Data!S2:S168,  $C$119, Data!#REF!, $C$120 )</f>
        <v>#REF!</v>
      </c>
      <c r="C161" s="199" t="s">
        <v>52</v>
      </c>
      <c r="D161" s="199" t="e">
        <f t="shared" si="13"/>
        <v>#REF!</v>
      </c>
    </row>
    <row r="162" spans="1:4" x14ac:dyDescent="0.25">
      <c r="A162" s="200"/>
      <c r="B162" s="200"/>
      <c r="C162" s="201"/>
      <c r="D162" s="199"/>
    </row>
    <row r="170" spans="1:4" ht="21" x14ac:dyDescent="0.35">
      <c r="A170" s="144" t="s">
        <v>2496</v>
      </c>
    </row>
    <row r="173" spans="1:4" x14ac:dyDescent="0.25">
      <c r="A173" s="26" t="s">
        <v>7</v>
      </c>
      <c r="B173" t="s">
        <v>2408</v>
      </c>
    </row>
    <row r="174" spans="1:4" x14ac:dyDescent="0.25">
      <c r="A174" s="26" t="s">
        <v>25</v>
      </c>
      <c r="B174" t="s">
        <v>86</v>
      </c>
    </row>
    <row r="175" spans="1:4" x14ac:dyDescent="0.25">
      <c r="A175" s="26" t="s">
        <v>55</v>
      </c>
      <c r="B175" t="s">
        <v>83</v>
      </c>
    </row>
    <row r="176" spans="1:4" x14ac:dyDescent="0.25">
      <c r="A176" s="26" t="s">
        <v>14</v>
      </c>
      <c r="B176" t="s">
        <v>2409</v>
      </c>
    </row>
    <row r="178" spans="1:4" x14ac:dyDescent="0.25">
      <c r="A178" s="26" t="s">
        <v>2425</v>
      </c>
      <c r="B178" t="s">
        <v>2410</v>
      </c>
    </row>
    <row r="179" spans="1:4" x14ac:dyDescent="0.25">
      <c r="A179" s="27" t="s">
        <v>96</v>
      </c>
      <c r="B179">
        <v>258</v>
      </c>
      <c r="C179" s="146" t="str">
        <f>A179</f>
        <v>Implemented</v>
      </c>
      <c r="D179" s="146">
        <f>B179/B184</f>
        <v>0.38165680473372782</v>
      </c>
    </row>
    <row r="180" spans="1:4" x14ac:dyDescent="0.25">
      <c r="A180" s="27" t="s">
        <v>156</v>
      </c>
      <c r="B180">
        <v>173</v>
      </c>
      <c r="C180" s="146" t="str">
        <f>A182</f>
        <v>Pilot</v>
      </c>
      <c r="D180" s="146">
        <f>B182/B184</f>
        <v>0.29881656804733731</v>
      </c>
    </row>
    <row r="181" spans="1:4" x14ac:dyDescent="0.25">
      <c r="A181" s="27" t="s">
        <v>75</v>
      </c>
      <c r="B181">
        <v>25</v>
      </c>
      <c r="C181" s="146" t="str">
        <f>A180</f>
        <v>In development</v>
      </c>
      <c r="D181" s="146">
        <f>B180/B184</f>
        <v>0.25591715976331358</v>
      </c>
    </row>
    <row r="182" spans="1:4" x14ac:dyDescent="0.25">
      <c r="A182" s="27" t="s">
        <v>170</v>
      </c>
      <c r="B182">
        <v>202</v>
      </c>
      <c r="C182" s="146" t="str">
        <f>A181</f>
        <v>Not in use anymore</v>
      </c>
      <c r="D182" s="146">
        <f>B181/B184</f>
        <v>3.6982248520710061E-2</v>
      </c>
    </row>
    <row r="183" spans="1:4" x14ac:dyDescent="0.25">
      <c r="A183" s="27" t="s">
        <v>312</v>
      </c>
      <c r="B183">
        <v>18</v>
      </c>
      <c r="C183" s="146" t="str">
        <f t="shared" ref="C183" si="14">A183</f>
        <v>Planned</v>
      </c>
      <c r="D183" s="146">
        <f>B183/B184</f>
        <v>2.6627218934911243E-2</v>
      </c>
    </row>
    <row r="184" spans="1:4" x14ac:dyDescent="0.25">
      <c r="A184" s="27" t="s">
        <v>2411</v>
      </c>
      <c r="B184">
        <v>676</v>
      </c>
    </row>
    <row r="186" spans="1:4" x14ac:dyDescent="0.25">
      <c r="A186" s="27"/>
    </row>
    <row r="187" spans="1:4" x14ac:dyDescent="0.25">
      <c r="A187" s="27"/>
    </row>
    <row r="188" spans="1:4" x14ac:dyDescent="0.25">
      <c r="A188" s="27"/>
    </row>
    <row r="190" spans="1:4" ht="21" x14ac:dyDescent="0.35">
      <c r="A190" s="144" t="s">
        <v>2497</v>
      </c>
    </row>
    <row r="192" spans="1:4" x14ac:dyDescent="0.25">
      <c r="A192" s="26" t="s">
        <v>7</v>
      </c>
      <c r="B192" t="s">
        <v>2408</v>
      </c>
    </row>
    <row r="193" spans="1:4" x14ac:dyDescent="0.25">
      <c r="A193" s="26" t="s">
        <v>11</v>
      </c>
      <c r="B193" t="s">
        <v>2408</v>
      </c>
    </row>
    <row r="194" spans="1:4" x14ac:dyDescent="0.25">
      <c r="A194" s="26" t="s">
        <v>25</v>
      </c>
      <c r="B194" t="s">
        <v>86</v>
      </c>
    </row>
    <row r="195" spans="1:4" x14ac:dyDescent="0.25">
      <c r="A195" s="26" t="s">
        <v>55</v>
      </c>
      <c r="B195" t="s">
        <v>83</v>
      </c>
    </row>
    <row r="196" spans="1:4" x14ac:dyDescent="0.25">
      <c r="A196" s="26" t="s">
        <v>14</v>
      </c>
      <c r="B196" t="s">
        <v>2409</v>
      </c>
    </row>
    <row r="197" spans="1:4" x14ac:dyDescent="0.25">
      <c r="A197" s="26" t="s">
        <v>13</v>
      </c>
      <c r="B197" t="s">
        <v>2408</v>
      </c>
    </row>
    <row r="199" spans="1:4" x14ac:dyDescent="0.25">
      <c r="A199" s="26" t="s">
        <v>2425</v>
      </c>
      <c r="B199" t="s">
        <v>2410</v>
      </c>
      <c r="C199" s="146"/>
    </row>
    <row r="200" spans="1:4" x14ac:dyDescent="0.25">
      <c r="A200" s="27" t="s">
        <v>116</v>
      </c>
      <c r="B200">
        <v>76</v>
      </c>
      <c r="C200" s="27" t="s">
        <v>116</v>
      </c>
      <c r="D200" s="146">
        <f>B200/B203</f>
        <v>0.11242603550295859</v>
      </c>
    </row>
    <row r="201" spans="1:4" x14ac:dyDescent="0.25">
      <c r="A201" s="27" t="s">
        <v>87</v>
      </c>
      <c r="B201">
        <v>282</v>
      </c>
      <c r="C201" s="27" t="s">
        <v>87</v>
      </c>
      <c r="D201" s="146">
        <f>B201/B203</f>
        <v>0.41715976331360949</v>
      </c>
    </row>
    <row r="202" spans="1:4" x14ac:dyDescent="0.25">
      <c r="A202" s="27" t="s">
        <v>111</v>
      </c>
      <c r="B202">
        <v>318</v>
      </c>
      <c r="C202" s="27" t="s">
        <v>111</v>
      </c>
      <c r="D202" s="146">
        <f>B202/B203</f>
        <v>0.47041420118343197</v>
      </c>
    </row>
    <row r="203" spans="1:4" x14ac:dyDescent="0.25">
      <c r="A203" s="27" t="s">
        <v>2411</v>
      </c>
      <c r="B203">
        <v>676</v>
      </c>
    </row>
    <row r="206" spans="1:4" ht="21" x14ac:dyDescent="0.35">
      <c r="A206" s="144" t="s">
        <v>2498</v>
      </c>
    </row>
    <row r="208" spans="1:4" x14ac:dyDescent="0.25">
      <c r="A208" s="26" t="s">
        <v>7</v>
      </c>
      <c r="B208" t="s">
        <v>2408</v>
      </c>
    </row>
    <row r="209" spans="1:4" x14ac:dyDescent="0.25">
      <c r="A209" s="26" t="s">
        <v>25</v>
      </c>
      <c r="B209" t="s">
        <v>86</v>
      </c>
    </row>
    <row r="210" spans="1:4" x14ac:dyDescent="0.25">
      <c r="A210" s="26" t="s">
        <v>55</v>
      </c>
      <c r="B210" t="s">
        <v>83</v>
      </c>
    </row>
    <row r="211" spans="1:4" x14ac:dyDescent="0.25">
      <c r="A211" s="26" t="s">
        <v>14</v>
      </c>
      <c r="B211" t="s">
        <v>2409</v>
      </c>
    </row>
    <row r="212" spans="1:4" x14ac:dyDescent="0.25">
      <c r="A212" s="26" t="s">
        <v>13</v>
      </c>
      <c r="B212" t="s">
        <v>2408</v>
      </c>
    </row>
    <row r="214" spans="1:4" x14ac:dyDescent="0.25">
      <c r="A214" s="26" t="s">
        <v>2425</v>
      </c>
      <c r="B214" t="s">
        <v>2410</v>
      </c>
    </row>
    <row r="215" spans="1:4" x14ac:dyDescent="0.25">
      <c r="A215" s="27" t="s">
        <v>104</v>
      </c>
      <c r="B215">
        <v>424</v>
      </c>
      <c r="C215" s="27" t="s">
        <v>88</v>
      </c>
      <c r="D215" s="146">
        <v>0.37</v>
      </c>
    </row>
    <row r="216" spans="1:4" x14ac:dyDescent="0.25">
      <c r="A216" s="27" t="s">
        <v>88</v>
      </c>
      <c r="B216">
        <v>252</v>
      </c>
      <c r="C216" s="27" t="s">
        <v>104</v>
      </c>
      <c r="D216" s="146">
        <v>0.63</v>
      </c>
    </row>
    <row r="217" spans="1:4" x14ac:dyDescent="0.25">
      <c r="A217" s="27" t="s">
        <v>2411</v>
      </c>
      <c r="B217">
        <v>676</v>
      </c>
      <c r="C217" t="s">
        <v>134</v>
      </c>
      <c r="D217" s="146">
        <v>0.24</v>
      </c>
    </row>
    <row r="222" spans="1:4" x14ac:dyDescent="0.25">
      <c r="A222" s="26" t="s">
        <v>7</v>
      </c>
      <c r="B222" t="s">
        <v>2408</v>
      </c>
    </row>
    <row r="223" spans="1:4" x14ac:dyDescent="0.25">
      <c r="A223" s="26" t="s">
        <v>25</v>
      </c>
      <c r="B223" t="s">
        <v>86</v>
      </c>
    </row>
    <row r="224" spans="1:4" x14ac:dyDescent="0.25">
      <c r="A224" s="26" t="s">
        <v>55</v>
      </c>
      <c r="B224" t="s">
        <v>83</v>
      </c>
    </row>
    <row r="225" spans="1:17" x14ac:dyDescent="0.25">
      <c r="A225" s="26" t="s">
        <v>14</v>
      </c>
      <c r="B225" t="s">
        <v>2409</v>
      </c>
    </row>
    <row r="226" spans="1:17" x14ac:dyDescent="0.25">
      <c r="A226" s="26" t="s">
        <v>13</v>
      </c>
      <c r="B226" t="s">
        <v>2408</v>
      </c>
    </row>
    <row r="228" spans="1:17" x14ac:dyDescent="0.25">
      <c r="A228" s="26" t="s">
        <v>2425</v>
      </c>
      <c r="B228" t="s">
        <v>2410</v>
      </c>
    </row>
    <row r="229" spans="1:17" x14ac:dyDescent="0.25">
      <c r="A229" s="27" t="s">
        <v>104</v>
      </c>
      <c r="B229">
        <v>182</v>
      </c>
    </row>
    <row r="230" spans="1:17" x14ac:dyDescent="0.25">
      <c r="A230" s="27" t="s">
        <v>88</v>
      </c>
      <c r="B230">
        <v>202</v>
      </c>
      <c r="C230" t="s">
        <v>134</v>
      </c>
      <c r="D230" s="185">
        <f>B231/B234</f>
        <v>0.23816568047337278</v>
      </c>
      <c r="Q230" s="146"/>
    </row>
    <row r="231" spans="1:17" x14ac:dyDescent="0.25">
      <c r="A231" s="27" t="s">
        <v>134</v>
      </c>
      <c r="B231">
        <v>161</v>
      </c>
      <c r="C231" t="s">
        <v>2429</v>
      </c>
      <c r="D231" s="185">
        <f>(B229+B230+B232+ B233)/B234</f>
        <v>0.76183431952662717</v>
      </c>
      <c r="O231" s="27"/>
      <c r="Q231" s="146"/>
    </row>
    <row r="232" spans="1:17" x14ac:dyDescent="0.25">
      <c r="A232" s="27" t="s">
        <v>175</v>
      </c>
      <c r="B232">
        <v>110</v>
      </c>
      <c r="O232" s="27"/>
      <c r="Q232" s="146"/>
    </row>
    <row r="233" spans="1:17" x14ac:dyDescent="0.25">
      <c r="A233" s="27" t="s">
        <v>2475</v>
      </c>
      <c r="B233">
        <v>21</v>
      </c>
      <c r="O233" s="27"/>
      <c r="Q233" s="146"/>
    </row>
    <row r="234" spans="1:17" x14ac:dyDescent="0.25">
      <c r="A234" s="27" t="s">
        <v>2411</v>
      </c>
      <c r="B234">
        <v>676</v>
      </c>
      <c r="O234" s="27"/>
      <c r="Q234" s="146"/>
    </row>
    <row r="235" spans="1:17" x14ac:dyDescent="0.25">
      <c r="O235" s="27"/>
      <c r="Q235" s="146"/>
    </row>
    <row r="239" spans="1:17" x14ac:dyDescent="0.25">
      <c r="A239" s="27"/>
    </row>
    <row r="242" spans="1:19" ht="33.75" x14ac:dyDescent="0.5">
      <c r="A242" s="188" t="s">
        <v>2499</v>
      </c>
      <c r="B242" s="150"/>
      <c r="C242" s="150"/>
      <c r="D242" s="150"/>
      <c r="E242" s="150"/>
      <c r="F242" s="150"/>
      <c r="G242" s="150"/>
      <c r="H242" s="150"/>
      <c r="I242" s="150"/>
      <c r="J242" s="150"/>
      <c r="K242" s="150"/>
      <c r="L242" s="150"/>
      <c r="M242" s="150"/>
      <c r="N242" s="150"/>
      <c r="O242" s="150"/>
      <c r="P242" s="150"/>
      <c r="Q242" s="150"/>
      <c r="R242" s="150"/>
      <c r="S242" s="150"/>
    </row>
    <row r="245" spans="1:19" ht="15.75" x14ac:dyDescent="0.25">
      <c r="A245" s="186" t="s">
        <v>2500</v>
      </c>
    </row>
    <row r="247" spans="1:19" x14ac:dyDescent="0.25">
      <c r="A247" s="26" t="s">
        <v>7</v>
      </c>
      <c r="B247" t="s">
        <v>2408</v>
      </c>
    </row>
    <row r="248" spans="1:19" x14ac:dyDescent="0.25">
      <c r="A248" s="26" t="s">
        <v>25</v>
      </c>
      <c r="B248" t="s">
        <v>86</v>
      </c>
    </row>
    <row r="249" spans="1:19" x14ac:dyDescent="0.25">
      <c r="A249" s="26" t="s">
        <v>55</v>
      </c>
      <c r="B249" t="s">
        <v>83</v>
      </c>
    </row>
    <row r="250" spans="1:19" x14ac:dyDescent="0.25">
      <c r="A250" s="26" t="s">
        <v>14</v>
      </c>
      <c r="B250" t="s">
        <v>2409</v>
      </c>
    </row>
    <row r="251" spans="1:19" x14ac:dyDescent="0.25">
      <c r="A251" s="26" t="s">
        <v>13</v>
      </c>
      <c r="B251" t="s">
        <v>2408</v>
      </c>
    </row>
    <row r="253" spans="1:19" x14ac:dyDescent="0.25">
      <c r="A253" s="26" t="s">
        <v>2425</v>
      </c>
      <c r="B253" t="s">
        <v>2410</v>
      </c>
    </row>
    <row r="254" spans="1:19" x14ac:dyDescent="0.25">
      <c r="A254" s="27" t="s">
        <v>79</v>
      </c>
      <c r="B254">
        <v>371</v>
      </c>
      <c r="C254" s="146" t="s">
        <v>77</v>
      </c>
      <c r="D254" s="146">
        <f>B254/B258</f>
        <v>0.54881656804733725</v>
      </c>
    </row>
    <row r="255" spans="1:19" x14ac:dyDescent="0.25">
      <c r="A255" s="27" t="s">
        <v>178</v>
      </c>
      <c r="B255">
        <v>265</v>
      </c>
      <c r="C255" s="146" t="s">
        <v>2501</v>
      </c>
      <c r="D255" s="146">
        <f>B255/B258</f>
        <v>0.39201183431952663</v>
      </c>
    </row>
    <row r="256" spans="1:19" x14ac:dyDescent="0.25">
      <c r="A256" s="27" t="s">
        <v>389</v>
      </c>
      <c r="B256">
        <v>28</v>
      </c>
      <c r="C256" s="146" t="s">
        <v>2502</v>
      </c>
      <c r="D256" s="146">
        <f>B256/B258</f>
        <v>4.142011834319527E-2</v>
      </c>
    </row>
    <row r="257" spans="1:13" x14ac:dyDescent="0.25">
      <c r="A257" s="27" t="s">
        <v>2475</v>
      </c>
      <c r="B257">
        <v>12</v>
      </c>
      <c r="C257" s="146"/>
      <c r="M257" s="275" t="s">
        <v>2503</v>
      </c>
    </row>
    <row r="258" spans="1:13" x14ac:dyDescent="0.25">
      <c r="A258" s="27" t="s">
        <v>2411</v>
      </c>
      <c r="B258">
        <v>676</v>
      </c>
      <c r="C258" s="146"/>
    </row>
    <row r="259" spans="1:13" x14ac:dyDescent="0.25">
      <c r="C259" s="146"/>
      <c r="M259" t="s">
        <v>2504</v>
      </c>
    </row>
    <row r="260" spans="1:13" x14ac:dyDescent="0.25">
      <c r="C260" s="146"/>
    </row>
    <row r="261" spans="1:13" x14ac:dyDescent="0.25">
      <c r="M261" t="s">
        <v>2505</v>
      </c>
    </row>
    <row r="263" spans="1:13" x14ac:dyDescent="0.25">
      <c r="M263" t="s">
        <v>2506</v>
      </c>
    </row>
    <row r="264" spans="1:13" ht="21" x14ac:dyDescent="0.35">
      <c r="A264" s="144" t="s">
        <v>2507</v>
      </c>
    </row>
    <row r="265" spans="1:13" x14ac:dyDescent="0.25">
      <c r="M265" t="s">
        <v>2508</v>
      </c>
    </row>
    <row r="266" spans="1:13" x14ac:dyDescent="0.25">
      <c r="A266" t="s">
        <v>2509</v>
      </c>
    </row>
    <row r="267" spans="1:13" x14ac:dyDescent="0.25">
      <c r="A267" s="26" t="s">
        <v>7</v>
      </c>
      <c r="B267" t="s">
        <v>2408</v>
      </c>
    </row>
    <row r="268" spans="1:13" x14ac:dyDescent="0.25">
      <c r="A268" s="26" t="s">
        <v>25</v>
      </c>
      <c r="B268" t="s">
        <v>86</v>
      </c>
    </row>
    <row r="269" spans="1:13" x14ac:dyDescent="0.25">
      <c r="A269" s="26" t="s">
        <v>55</v>
      </c>
      <c r="B269" t="s">
        <v>83</v>
      </c>
    </row>
    <row r="270" spans="1:13" x14ac:dyDescent="0.25">
      <c r="A270" s="26" t="s">
        <v>14</v>
      </c>
      <c r="B270" t="s">
        <v>2409</v>
      </c>
    </row>
    <row r="271" spans="1:13" x14ac:dyDescent="0.25">
      <c r="A271" s="26" t="s">
        <v>13</v>
      </c>
      <c r="B271" t="s">
        <v>2408</v>
      </c>
    </row>
    <row r="273" spans="1:6" x14ac:dyDescent="0.25">
      <c r="A273" s="26" t="s">
        <v>2425</v>
      </c>
      <c r="B273" t="s">
        <v>2410</v>
      </c>
      <c r="D273" s="39" t="s">
        <v>2510</v>
      </c>
      <c r="F273" t="s">
        <v>2511</v>
      </c>
    </row>
    <row r="274" spans="1:6" x14ac:dyDescent="0.25">
      <c r="A274" s="27" t="s">
        <v>81</v>
      </c>
      <c r="B274">
        <v>175</v>
      </c>
      <c r="C274" s="239" t="s">
        <v>81</v>
      </c>
      <c r="D274" s="147">
        <f>$B274/$B$277</f>
        <v>0.2588757396449704</v>
      </c>
      <c r="F274" s="146">
        <v>0.35</v>
      </c>
    </row>
    <row r="275" spans="1:6" x14ac:dyDescent="0.25">
      <c r="A275" s="27" t="s">
        <v>125</v>
      </c>
      <c r="B275">
        <v>206</v>
      </c>
      <c r="C275" s="239" t="s">
        <v>125</v>
      </c>
      <c r="D275" s="147">
        <f>$B275/$B$277</f>
        <v>0.30473372781065089</v>
      </c>
      <c r="F275" s="146">
        <v>0.24</v>
      </c>
    </row>
    <row r="276" spans="1:6" x14ac:dyDescent="0.25">
      <c r="A276" s="27" t="s">
        <v>101</v>
      </c>
      <c r="B276">
        <v>295</v>
      </c>
      <c r="C276" s="239" t="s">
        <v>101</v>
      </c>
      <c r="D276" s="147">
        <f>$B276/$B$277</f>
        <v>0.43639053254437871</v>
      </c>
      <c r="F276" s="146">
        <v>0.41</v>
      </c>
    </row>
    <row r="277" spans="1:6" x14ac:dyDescent="0.25">
      <c r="A277" s="27" t="s">
        <v>2411</v>
      </c>
      <c r="B277">
        <v>676</v>
      </c>
      <c r="C277" s="239" t="s">
        <v>2512</v>
      </c>
      <c r="D277" s="147">
        <v>0</v>
      </c>
      <c r="F277" s="146">
        <v>0</v>
      </c>
    </row>
    <row r="278" spans="1:6" x14ac:dyDescent="0.25">
      <c r="C278" s="47"/>
      <c r="D278" s="147">
        <f>SUM(D274:D277)</f>
        <v>1</v>
      </c>
      <c r="F278" s="146">
        <f>SUM(F274:F277)</f>
        <v>1</v>
      </c>
    </row>
    <row r="279" spans="1:6" x14ac:dyDescent="0.25">
      <c r="A279" s="27" t="s">
        <v>2513</v>
      </c>
      <c r="C279" s="47"/>
      <c r="D279" s="146"/>
      <c r="E279" s="146"/>
    </row>
    <row r="280" spans="1:6" x14ac:dyDescent="0.25">
      <c r="A280" s="26" t="s">
        <v>7</v>
      </c>
      <c r="B280" t="s">
        <v>2408</v>
      </c>
      <c r="C280" s="239"/>
      <c r="D280" s="39" t="s">
        <v>2514</v>
      </c>
      <c r="E280" s="39" t="s">
        <v>2515</v>
      </c>
    </row>
    <row r="281" spans="1:6" x14ac:dyDescent="0.25">
      <c r="A281" s="26" t="s">
        <v>11</v>
      </c>
      <c r="B281" t="s">
        <v>2408</v>
      </c>
      <c r="C281" s="239" t="s">
        <v>82</v>
      </c>
      <c r="D281">
        <v>562</v>
      </c>
      <c r="E281" s="146">
        <v>0.81924198250728864</v>
      </c>
    </row>
    <row r="282" spans="1:6" x14ac:dyDescent="0.25">
      <c r="A282" s="26" t="s">
        <v>25</v>
      </c>
      <c r="B282" t="s">
        <v>86</v>
      </c>
      <c r="C282" s="239" t="s">
        <v>158</v>
      </c>
      <c r="D282">
        <v>66</v>
      </c>
      <c r="E282" s="146">
        <v>9.6209912536443148E-2</v>
      </c>
    </row>
    <row r="283" spans="1:6" x14ac:dyDescent="0.25">
      <c r="A283" s="26" t="s">
        <v>55</v>
      </c>
      <c r="B283" t="s">
        <v>83</v>
      </c>
      <c r="C283" s="239" t="s">
        <v>143</v>
      </c>
      <c r="D283">
        <v>33</v>
      </c>
      <c r="E283" s="146">
        <v>4.8104956268221574E-2</v>
      </c>
    </row>
    <row r="284" spans="1:6" x14ac:dyDescent="0.25">
      <c r="A284" s="26" t="s">
        <v>14</v>
      </c>
      <c r="B284" t="s">
        <v>2409</v>
      </c>
      <c r="C284" s="239" t="s">
        <v>212</v>
      </c>
      <c r="D284">
        <v>25</v>
      </c>
      <c r="E284" s="146">
        <v>3.6443148688046649E-2</v>
      </c>
    </row>
    <row r="285" spans="1:6" x14ac:dyDescent="0.25">
      <c r="A285" s="26" t="s">
        <v>13</v>
      </c>
      <c r="B285" t="s">
        <v>2408</v>
      </c>
    </row>
    <row r="287" spans="1:6" x14ac:dyDescent="0.25">
      <c r="A287" s="26" t="s">
        <v>2425</v>
      </c>
      <c r="B287" t="s">
        <v>2410</v>
      </c>
    </row>
    <row r="288" spans="1:6" x14ac:dyDescent="0.25">
      <c r="A288" s="27" t="s">
        <v>81</v>
      </c>
      <c r="B288">
        <v>175</v>
      </c>
      <c r="C288" s="239" t="s">
        <v>81</v>
      </c>
      <c r="D288" s="147">
        <f>$B288/$B$291</f>
        <v>0.2588757396449704</v>
      </c>
      <c r="E288" s="146"/>
    </row>
    <row r="289" spans="1:7" x14ac:dyDescent="0.25">
      <c r="A289" s="27" t="s">
        <v>125</v>
      </c>
      <c r="B289">
        <v>206</v>
      </c>
      <c r="C289" s="239" t="s">
        <v>125</v>
      </c>
      <c r="D289" s="147">
        <f>$B289/$B$291</f>
        <v>0.30473372781065089</v>
      </c>
      <c r="E289" s="146"/>
    </row>
    <row r="290" spans="1:7" x14ac:dyDescent="0.25">
      <c r="A290" s="27" t="s">
        <v>101</v>
      </c>
      <c r="B290">
        <v>295</v>
      </c>
      <c r="C290" s="239" t="s">
        <v>101</v>
      </c>
      <c r="D290" s="147">
        <f>$B290/$B$291</f>
        <v>0.43639053254437871</v>
      </c>
      <c r="E290" s="146"/>
    </row>
    <row r="291" spans="1:7" x14ac:dyDescent="0.25">
      <c r="A291" s="27" t="s">
        <v>2411</v>
      </c>
      <c r="B291">
        <v>676</v>
      </c>
      <c r="C291" s="47"/>
      <c r="D291" s="146"/>
      <c r="E291" s="146"/>
    </row>
    <row r="292" spans="1:7" x14ac:dyDescent="0.25">
      <c r="C292" s="47"/>
      <c r="D292" s="146"/>
      <c r="E292" s="146"/>
    </row>
    <row r="293" spans="1:7" x14ac:dyDescent="0.25">
      <c r="A293" s="26" t="s">
        <v>7</v>
      </c>
      <c r="B293" t="s">
        <v>2408</v>
      </c>
      <c r="C293" s="47"/>
      <c r="D293" s="146"/>
      <c r="E293" s="146"/>
    </row>
    <row r="294" spans="1:7" x14ac:dyDescent="0.25">
      <c r="A294" s="26" t="s">
        <v>25</v>
      </c>
      <c r="B294" t="s">
        <v>86</v>
      </c>
      <c r="C294" s="47"/>
      <c r="D294" s="146"/>
      <c r="E294" s="146"/>
    </row>
    <row r="295" spans="1:7" x14ac:dyDescent="0.25">
      <c r="A295" s="26" t="s">
        <v>55</v>
      </c>
      <c r="B295" t="s">
        <v>83</v>
      </c>
      <c r="C295" s="47"/>
      <c r="D295" s="146"/>
      <c r="E295" s="146"/>
    </row>
    <row r="296" spans="1:7" x14ac:dyDescent="0.25">
      <c r="A296" s="26" t="s">
        <v>14</v>
      </c>
      <c r="B296" t="s">
        <v>2409</v>
      </c>
      <c r="C296" s="47"/>
      <c r="D296" s="146"/>
      <c r="E296" s="146"/>
    </row>
    <row r="297" spans="1:7" x14ac:dyDescent="0.25">
      <c r="A297" s="26" t="s">
        <v>13</v>
      </c>
      <c r="B297" t="s">
        <v>2408</v>
      </c>
      <c r="C297" s="47"/>
      <c r="D297" s="146"/>
      <c r="E297" s="146"/>
    </row>
    <row r="298" spans="1:7" x14ac:dyDescent="0.25">
      <c r="C298" s="47"/>
      <c r="D298" s="146"/>
      <c r="E298" s="146"/>
    </row>
    <row r="299" spans="1:7" x14ac:dyDescent="0.25">
      <c r="A299" s="26" t="s">
        <v>2425</v>
      </c>
      <c r="B299" t="s">
        <v>2410</v>
      </c>
      <c r="C299" s="234"/>
      <c r="D299" s="235" t="s">
        <v>2516</v>
      </c>
      <c r="E299" s="235" t="s">
        <v>2517</v>
      </c>
      <c r="F299" s="236" t="s">
        <v>2518</v>
      </c>
      <c r="G299" s="236" t="s">
        <v>2440</v>
      </c>
    </row>
    <row r="300" spans="1:7" x14ac:dyDescent="0.25">
      <c r="A300" s="27" t="s">
        <v>181</v>
      </c>
      <c r="B300">
        <v>6</v>
      </c>
      <c r="C300" s="234" t="s">
        <v>181</v>
      </c>
      <c r="D300" s="237">
        <v>1</v>
      </c>
      <c r="E300" s="237">
        <v>3</v>
      </c>
      <c r="F300" s="237">
        <v>2</v>
      </c>
      <c r="G300" s="237">
        <f>SUM(D300:F300)</f>
        <v>6</v>
      </c>
    </row>
    <row r="301" spans="1:7" x14ac:dyDescent="0.25">
      <c r="A301" s="27" t="s">
        <v>138</v>
      </c>
      <c r="B301">
        <v>121</v>
      </c>
      <c r="C301" s="234" t="s">
        <v>138</v>
      </c>
      <c r="D301" s="237">
        <v>8</v>
      </c>
      <c r="E301" s="237">
        <v>46</v>
      </c>
      <c r="F301" s="237">
        <v>68</v>
      </c>
      <c r="G301" s="237">
        <f t="shared" ref="G301:G309" si="15">SUM(D301:F301)</f>
        <v>122</v>
      </c>
    </row>
    <row r="302" spans="1:7" x14ac:dyDescent="0.25">
      <c r="A302" s="27" t="s">
        <v>288</v>
      </c>
      <c r="B302">
        <v>21</v>
      </c>
      <c r="C302" s="234" t="s">
        <v>288</v>
      </c>
      <c r="D302" s="237">
        <v>12</v>
      </c>
      <c r="E302" s="237">
        <v>5</v>
      </c>
      <c r="F302" s="237">
        <v>4</v>
      </c>
      <c r="G302" s="237">
        <f t="shared" si="15"/>
        <v>21</v>
      </c>
    </row>
    <row r="303" spans="1:7" x14ac:dyDescent="0.25">
      <c r="A303" s="27" t="s">
        <v>130</v>
      </c>
      <c r="B303">
        <v>26</v>
      </c>
      <c r="C303" s="234" t="s">
        <v>130</v>
      </c>
      <c r="D303" s="237">
        <v>1</v>
      </c>
      <c r="E303" s="237">
        <v>9</v>
      </c>
      <c r="F303" s="237">
        <v>19</v>
      </c>
      <c r="G303" s="237">
        <f t="shared" si="15"/>
        <v>29</v>
      </c>
    </row>
    <row r="304" spans="1:7" x14ac:dyDescent="0.25">
      <c r="A304" s="27" t="s">
        <v>94</v>
      </c>
      <c r="B304">
        <v>203</v>
      </c>
      <c r="C304" s="234" t="s">
        <v>94</v>
      </c>
      <c r="D304" s="237">
        <v>18</v>
      </c>
      <c r="E304" s="237">
        <v>47</v>
      </c>
      <c r="F304" s="237">
        <v>142</v>
      </c>
      <c r="G304" s="237">
        <f t="shared" si="15"/>
        <v>207</v>
      </c>
    </row>
    <row r="305" spans="1:7" x14ac:dyDescent="0.25">
      <c r="A305" s="27" t="s">
        <v>162</v>
      </c>
      <c r="B305">
        <v>101</v>
      </c>
      <c r="C305" s="234" t="s">
        <v>162</v>
      </c>
      <c r="D305" s="237">
        <v>51</v>
      </c>
      <c r="E305" s="237">
        <v>30</v>
      </c>
      <c r="F305" s="237">
        <v>21</v>
      </c>
      <c r="G305" s="237">
        <f t="shared" si="15"/>
        <v>102</v>
      </c>
    </row>
    <row r="306" spans="1:7" x14ac:dyDescent="0.25">
      <c r="A306" s="27" t="s">
        <v>206</v>
      </c>
      <c r="B306">
        <v>25</v>
      </c>
      <c r="C306" s="234" t="s">
        <v>206</v>
      </c>
      <c r="D306" s="237">
        <v>3</v>
      </c>
      <c r="E306" s="237">
        <v>6</v>
      </c>
      <c r="F306" s="237">
        <v>16</v>
      </c>
      <c r="G306" s="237">
        <f t="shared" si="15"/>
        <v>25</v>
      </c>
    </row>
    <row r="307" spans="1:7" x14ac:dyDescent="0.25">
      <c r="A307" s="27" t="s">
        <v>168</v>
      </c>
      <c r="B307">
        <v>96</v>
      </c>
      <c r="C307" s="234" t="s">
        <v>168</v>
      </c>
      <c r="D307" s="237">
        <v>53</v>
      </c>
      <c r="E307" s="237">
        <v>34</v>
      </c>
      <c r="F307" s="237">
        <v>10</v>
      </c>
      <c r="G307" s="237">
        <f t="shared" si="15"/>
        <v>97</v>
      </c>
    </row>
    <row r="308" spans="1:7" x14ac:dyDescent="0.25">
      <c r="A308" s="27" t="s">
        <v>192</v>
      </c>
      <c r="B308">
        <v>12</v>
      </c>
      <c r="C308" s="234" t="s">
        <v>192</v>
      </c>
      <c r="D308" s="237">
        <v>1</v>
      </c>
      <c r="E308" s="237">
        <v>4</v>
      </c>
      <c r="F308" s="237">
        <v>7</v>
      </c>
      <c r="G308" s="237">
        <f t="shared" si="15"/>
        <v>12</v>
      </c>
    </row>
    <row r="309" spans="1:7" x14ac:dyDescent="0.25">
      <c r="A309" s="27" t="s">
        <v>73</v>
      </c>
      <c r="B309">
        <v>65</v>
      </c>
      <c r="C309" s="234" t="s">
        <v>73</v>
      </c>
      <c r="D309" s="237">
        <v>27</v>
      </c>
      <c r="E309" s="237">
        <v>25</v>
      </c>
      <c r="F309" s="237">
        <v>13</v>
      </c>
      <c r="G309" s="237">
        <f t="shared" si="15"/>
        <v>65</v>
      </c>
    </row>
    <row r="310" spans="1:7" x14ac:dyDescent="0.25">
      <c r="A310" s="27" t="s">
        <v>2411</v>
      </c>
      <c r="B310">
        <v>676</v>
      </c>
      <c r="C310" s="47"/>
      <c r="D310" s="146"/>
      <c r="E310" s="146"/>
      <c r="G310" s="238">
        <f>SUM(G300:G309)</f>
        <v>686</v>
      </c>
    </row>
    <row r="311" spans="1:7" x14ac:dyDescent="0.25">
      <c r="C311" s="47"/>
      <c r="D311" s="146"/>
      <c r="E311" s="146"/>
    </row>
    <row r="312" spans="1:7" x14ac:dyDescent="0.25">
      <c r="C312" s="47"/>
      <c r="D312" s="146"/>
      <c r="E312" s="146"/>
    </row>
    <row r="313" spans="1:7" x14ac:dyDescent="0.25">
      <c r="C313" s="47"/>
      <c r="D313" s="146"/>
      <c r="E313" s="146"/>
    </row>
    <row r="314" spans="1:7" x14ac:dyDescent="0.25">
      <c r="C314" s="47"/>
      <c r="D314" s="146"/>
      <c r="E314" s="146"/>
    </row>
    <row r="315" spans="1:7" x14ac:dyDescent="0.25">
      <c r="C315" s="47"/>
      <c r="D315" s="146"/>
      <c r="E315" s="146"/>
    </row>
    <row r="316" spans="1:7" x14ac:dyDescent="0.25">
      <c r="C316" s="47"/>
      <c r="D316" s="146"/>
      <c r="E316" s="146"/>
    </row>
    <row r="317" spans="1:7" x14ac:dyDescent="0.25">
      <c r="C317" s="47"/>
      <c r="D317" s="146"/>
      <c r="E317" s="146"/>
    </row>
    <row r="318" spans="1:7" x14ac:dyDescent="0.25">
      <c r="C318" s="47"/>
      <c r="D318" s="146"/>
      <c r="E318" s="146"/>
    </row>
    <row r="321" spans="1:18" x14ac:dyDescent="0.25">
      <c r="D321" s="147"/>
    </row>
    <row r="323" spans="1:18" ht="21" x14ac:dyDescent="0.35">
      <c r="A323" s="144" t="s">
        <v>2519</v>
      </c>
    </row>
    <row r="325" spans="1:18" x14ac:dyDescent="0.25">
      <c r="A325" s="26" t="s">
        <v>7</v>
      </c>
      <c r="B325" t="s">
        <v>2408</v>
      </c>
    </row>
    <row r="326" spans="1:18" x14ac:dyDescent="0.25">
      <c r="A326" s="26" t="s">
        <v>25</v>
      </c>
      <c r="B326" t="s">
        <v>86</v>
      </c>
    </row>
    <row r="327" spans="1:18" x14ac:dyDescent="0.25">
      <c r="A327" s="26" t="s">
        <v>55</v>
      </c>
      <c r="B327" t="s">
        <v>83</v>
      </c>
    </row>
    <row r="328" spans="1:18" x14ac:dyDescent="0.25">
      <c r="A328" s="26" t="s">
        <v>14</v>
      </c>
      <c r="B328" t="s">
        <v>2409</v>
      </c>
      <c r="R328" s="147"/>
    </row>
    <row r="329" spans="1:18" x14ac:dyDescent="0.25">
      <c r="A329" s="26" t="s">
        <v>13</v>
      </c>
      <c r="B329" t="s">
        <v>2408</v>
      </c>
    </row>
    <row r="331" spans="1:18" x14ac:dyDescent="0.25">
      <c r="A331" s="26" t="s">
        <v>2425</v>
      </c>
      <c r="B331" t="s">
        <v>2410</v>
      </c>
      <c r="D331" s="39" t="s">
        <v>2516</v>
      </c>
      <c r="E331" s="39" t="s">
        <v>2517</v>
      </c>
      <c r="F331" s="39" t="s">
        <v>2520</v>
      </c>
      <c r="G331" t="s">
        <v>2514</v>
      </c>
      <c r="H331" t="s">
        <v>2515</v>
      </c>
    </row>
    <row r="332" spans="1:18" x14ac:dyDescent="0.25">
      <c r="A332" s="27" t="s">
        <v>353</v>
      </c>
      <c r="B332">
        <v>11</v>
      </c>
      <c r="C332" s="39" t="s">
        <v>2521</v>
      </c>
      <c r="D332">
        <v>11</v>
      </c>
      <c r="G332">
        <f>SUM(D332:F332)</f>
        <v>11</v>
      </c>
      <c r="H332" s="146">
        <f>$D332/$D$345</f>
        <v>1.6272189349112426E-2</v>
      </c>
    </row>
    <row r="333" spans="1:18" x14ac:dyDescent="0.25">
      <c r="A333" s="27" t="s">
        <v>208</v>
      </c>
      <c r="B333">
        <v>14</v>
      </c>
      <c r="C333" s="39" t="s">
        <v>2522</v>
      </c>
      <c r="D333">
        <v>6</v>
      </c>
      <c r="E333">
        <v>5</v>
      </c>
      <c r="F333">
        <v>3</v>
      </c>
      <c r="G333">
        <f t="shared" ref="G333:G340" si="16">SUM(D333:F333)</f>
        <v>14</v>
      </c>
      <c r="H333" s="146">
        <f t="shared" ref="H333:H340" si="17">$D333/$D$345</f>
        <v>8.8757396449704144E-3</v>
      </c>
      <c r="M333" t="s">
        <v>208</v>
      </c>
      <c r="N333">
        <v>14</v>
      </c>
    </row>
    <row r="334" spans="1:18" x14ac:dyDescent="0.25">
      <c r="A334" s="27" t="s">
        <v>222</v>
      </c>
      <c r="B334">
        <v>18</v>
      </c>
      <c r="C334" s="39" t="s">
        <v>222</v>
      </c>
      <c r="D334">
        <v>12</v>
      </c>
      <c r="E334">
        <v>4</v>
      </c>
      <c r="F334">
        <v>2</v>
      </c>
      <c r="G334">
        <f t="shared" si="16"/>
        <v>18</v>
      </c>
      <c r="H334" s="146">
        <f t="shared" si="17"/>
        <v>1.7751479289940829E-2</v>
      </c>
      <c r="M334" t="s">
        <v>222</v>
      </c>
      <c r="N334">
        <v>18</v>
      </c>
    </row>
    <row r="335" spans="1:18" x14ac:dyDescent="0.25">
      <c r="A335" s="27" t="s">
        <v>80</v>
      </c>
      <c r="B335">
        <v>16</v>
      </c>
      <c r="C335" s="39" t="s">
        <v>80</v>
      </c>
      <c r="D335">
        <v>7</v>
      </c>
      <c r="E335">
        <v>6</v>
      </c>
      <c r="F335">
        <v>3</v>
      </c>
      <c r="G335">
        <f t="shared" si="16"/>
        <v>16</v>
      </c>
      <c r="H335" s="146">
        <f t="shared" si="17"/>
        <v>1.0355029585798817E-2</v>
      </c>
      <c r="M335" t="s">
        <v>80</v>
      </c>
      <c r="N335">
        <v>16</v>
      </c>
    </row>
    <row r="336" spans="1:18" x14ac:dyDescent="0.25">
      <c r="A336" s="27" t="s">
        <v>142</v>
      </c>
      <c r="B336">
        <v>26</v>
      </c>
      <c r="C336" s="39" t="s">
        <v>142</v>
      </c>
      <c r="D336">
        <v>23</v>
      </c>
      <c r="E336">
        <v>3</v>
      </c>
      <c r="F336">
        <v>0</v>
      </c>
      <c r="G336">
        <f t="shared" si="16"/>
        <v>26</v>
      </c>
      <c r="H336" s="146">
        <f t="shared" si="17"/>
        <v>3.4023668639053255E-2</v>
      </c>
      <c r="M336" t="s">
        <v>142</v>
      </c>
      <c r="N336">
        <v>26</v>
      </c>
    </row>
    <row r="337" spans="1:14" x14ac:dyDescent="0.25">
      <c r="A337" s="27" t="s">
        <v>249</v>
      </c>
      <c r="B337">
        <v>46</v>
      </c>
      <c r="C337" s="39" t="s">
        <v>249</v>
      </c>
      <c r="D337">
        <v>38</v>
      </c>
      <c r="E337">
        <v>8</v>
      </c>
      <c r="G337">
        <f t="shared" si="16"/>
        <v>46</v>
      </c>
      <c r="H337" s="146">
        <f t="shared" si="17"/>
        <v>5.6213017751479293E-2</v>
      </c>
      <c r="M337" t="s">
        <v>249</v>
      </c>
      <c r="N337">
        <v>46</v>
      </c>
    </row>
    <row r="338" spans="1:14" x14ac:dyDescent="0.25">
      <c r="A338" s="27" t="s">
        <v>262</v>
      </c>
      <c r="B338">
        <v>9</v>
      </c>
      <c r="C338" s="39" t="s">
        <v>262</v>
      </c>
      <c r="D338">
        <v>8</v>
      </c>
      <c r="E338">
        <v>1</v>
      </c>
      <c r="F338">
        <v>0</v>
      </c>
      <c r="G338">
        <f t="shared" si="16"/>
        <v>9</v>
      </c>
      <c r="H338" s="146">
        <f t="shared" si="17"/>
        <v>1.1834319526627219E-2</v>
      </c>
      <c r="M338" t="s">
        <v>262</v>
      </c>
      <c r="N338">
        <v>9</v>
      </c>
    </row>
    <row r="339" spans="1:14" x14ac:dyDescent="0.25">
      <c r="A339" s="27" t="s">
        <v>283</v>
      </c>
      <c r="B339">
        <v>14</v>
      </c>
      <c r="C339" s="39" t="s">
        <v>283</v>
      </c>
      <c r="D339">
        <v>13</v>
      </c>
      <c r="E339">
        <v>1</v>
      </c>
      <c r="F339">
        <v>0</v>
      </c>
      <c r="G339">
        <f t="shared" si="16"/>
        <v>14</v>
      </c>
      <c r="H339" s="146">
        <f t="shared" si="17"/>
        <v>1.9230769230769232E-2</v>
      </c>
      <c r="M339" t="s">
        <v>283</v>
      </c>
      <c r="N339">
        <v>14</v>
      </c>
    </row>
    <row r="340" spans="1:14" x14ac:dyDescent="0.25">
      <c r="A340" s="27" t="s">
        <v>2475</v>
      </c>
      <c r="B340">
        <v>522</v>
      </c>
      <c r="C340" t="s">
        <v>2523</v>
      </c>
      <c r="D340">
        <v>57</v>
      </c>
      <c r="E340">
        <v>181</v>
      </c>
      <c r="F340">
        <v>294</v>
      </c>
      <c r="G340">
        <f t="shared" si="16"/>
        <v>532</v>
      </c>
      <c r="H340" s="146">
        <f t="shared" si="17"/>
        <v>8.4319526627218935E-2</v>
      </c>
    </row>
    <row r="341" spans="1:14" x14ac:dyDescent="0.25">
      <c r="A341" s="27" t="s">
        <v>2411</v>
      </c>
      <c r="B341">
        <v>676</v>
      </c>
    </row>
    <row r="342" spans="1:14" x14ac:dyDescent="0.25">
      <c r="C342" t="s">
        <v>2524</v>
      </c>
      <c r="D342">
        <f>SUM(D332:D339)</f>
        <v>118</v>
      </c>
      <c r="E342" s="147">
        <f>D342/D345</f>
        <v>0.17455621301775148</v>
      </c>
      <c r="H342" s="146">
        <f>SUM(H333:H339)</f>
        <v>0.15828402366863908</v>
      </c>
    </row>
    <row r="345" spans="1:14" x14ac:dyDescent="0.25">
      <c r="C345" t="s">
        <v>2461</v>
      </c>
      <c r="D345" s="39">
        <f>B341</f>
        <v>676</v>
      </c>
    </row>
    <row r="347" spans="1:14" x14ac:dyDescent="0.25">
      <c r="A347" s="27"/>
    </row>
    <row r="348" spans="1:14" x14ac:dyDescent="0.25">
      <c r="A348" s="27"/>
    </row>
    <row r="353" spans="1:8" x14ac:dyDescent="0.25">
      <c r="A353" s="26" t="s">
        <v>7</v>
      </c>
      <c r="B353" t="s">
        <v>2408</v>
      </c>
    </row>
    <row r="354" spans="1:8" x14ac:dyDescent="0.25">
      <c r="A354" s="26" t="s">
        <v>25</v>
      </c>
      <c r="B354" t="s">
        <v>86</v>
      </c>
    </row>
    <row r="355" spans="1:8" x14ac:dyDescent="0.25">
      <c r="A355" s="26" t="s">
        <v>55</v>
      </c>
      <c r="B355" t="s">
        <v>83</v>
      </c>
    </row>
    <row r="356" spans="1:8" x14ac:dyDescent="0.25">
      <c r="A356" s="26" t="s">
        <v>14</v>
      </c>
      <c r="B356" t="s">
        <v>2409</v>
      </c>
    </row>
    <row r="357" spans="1:8" x14ac:dyDescent="0.25">
      <c r="A357" s="26" t="s">
        <v>13</v>
      </c>
      <c r="B357" t="s">
        <v>2408</v>
      </c>
    </row>
    <row r="358" spans="1:8" x14ac:dyDescent="0.25">
      <c r="C358" s="39"/>
    </row>
    <row r="359" spans="1:8" x14ac:dyDescent="0.25">
      <c r="A359" s="26" t="s">
        <v>2425</v>
      </c>
      <c r="B359" t="s">
        <v>2410</v>
      </c>
      <c r="D359" s="39" t="s">
        <v>2516</v>
      </c>
      <c r="E359" s="39" t="s">
        <v>2517</v>
      </c>
      <c r="F359" s="39" t="s">
        <v>2520</v>
      </c>
      <c r="G359" t="s">
        <v>2514</v>
      </c>
      <c r="H359" t="s">
        <v>2515</v>
      </c>
    </row>
    <row r="360" spans="1:8" x14ac:dyDescent="0.25">
      <c r="A360" s="27" t="s">
        <v>714</v>
      </c>
      <c r="B360">
        <v>4</v>
      </c>
      <c r="C360" t="str">
        <f>A360</f>
        <v>11-Culture</v>
      </c>
      <c r="D360">
        <v>0</v>
      </c>
      <c r="E360">
        <v>2</v>
      </c>
      <c r="F360">
        <v>2</v>
      </c>
      <c r="G360">
        <f>SUM(D360:F360)</f>
        <v>4</v>
      </c>
      <c r="H360" s="146">
        <f>D360/$B$366</f>
        <v>0</v>
      </c>
    </row>
    <row r="361" spans="1:8" x14ac:dyDescent="0.25">
      <c r="A361" s="27" t="s">
        <v>211</v>
      </c>
      <c r="B361">
        <v>51</v>
      </c>
      <c r="C361" t="str">
        <f t="shared" ref="C361:C365" si="18">A361</f>
        <v>12-ClinicalUse</v>
      </c>
      <c r="D361">
        <f t="shared" ref="D361" si="19">B361</f>
        <v>51</v>
      </c>
      <c r="E361">
        <v>0</v>
      </c>
      <c r="F361">
        <v>0</v>
      </c>
      <c r="G361">
        <f t="shared" ref="G361:G365" si="20">SUM(D361:F361)</f>
        <v>51</v>
      </c>
      <c r="H361" s="146">
        <f t="shared" ref="H361:H365" si="21">D361/$B$366</f>
        <v>9.1071428571428567E-2</v>
      </c>
    </row>
    <row r="362" spans="1:8" x14ac:dyDescent="0.25">
      <c r="A362" s="27" t="s">
        <v>269</v>
      </c>
      <c r="B362">
        <v>4</v>
      </c>
      <c r="C362" t="str">
        <f t="shared" si="18"/>
        <v>14-SocialAssistance</v>
      </c>
      <c r="D362">
        <v>2</v>
      </c>
      <c r="E362">
        <v>2</v>
      </c>
      <c r="F362">
        <v>0</v>
      </c>
      <c r="G362">
        <f t="shared" si="20"/>
        <v>4</v>
      </c>
      <c r="H362" s="146">
        <f t="shared" si="21"/>
        <v>3.5714285714285713E-3</v>
      </c>
    </row>
    <row r="363" spans="1:8" x14ac:dyDescent="0.25">
      <c r="A363" s="27" t="s">
        <v>277</v>
      </c>
      <c r="B363">
        <v>26</v>
      </c>
      <c r="C363" t="str">
        <f t="shared" si="18"/>
        <v>15-VideoSurveillance</v>
      </c>
      <c r="D363">
        <v>3</v>
      </c>
      <c r="E363">
        <v>23</v>
      </c>
      <c r="F363">
        <v>0</v>
      </c>
      <c r="G363">
        <f t="shared" si="20"/>
        <v>26</v>
      </c>
      <c r="H363" s="146">
        <f t="shared" si="21"/>
        <v>5.3571428571428572E-3</v>
      </c>
    </row>
    <row r="364" spans="1:8" x14ac:dyDescent="0.25">
      <c r="A364" s="27" t="s">
        <v>252</v>
      </c>
      <c r="B364">
        <v>30</v>
      </c>
      <c r="C364" t="str">
        <f t="shared" si="18"/>
        <v>16-Transportation</v>
      </c>
      <c r="D364">
        <v>0</v>
      </c>
      <c r="E364">
        <v>14</v>
      </c>
      <c r="F364">
        <v>17</v>
      </c>
      <c r="G364">
        <f t="shared" si="20"/>
        <v>31</v>
      </c>
      <c r="H364" s="146">
        <f t="shared" si="21"/>
        <v>0</v>
      </c>
    </row>
    <row r="365" spans="1:8" x14ac:dyDescent="0.25">
      <c r="A365" s="27" t="s">
        <v>1007</v>
      </c>
      <c r="B365">
        <v>1</v>
      </c>
      <c r="C365" t="str">
        <f t="shared" si="18"/>
        <v>19-Politics</v>
      </c>
      <c r="D365">
        <v>1</v>
      </c>
      <c r="E365">
        <v>0</v>
      </c>
      <c r="F365">
        <v>0</v>
      </c>
      <c r="G365">
        <f t="shared" si="20"/>
        <v>1</v>
      </c>
      <c r="H365" s="146">
        <f t="shared" si="21"/>
        <v>1.7857142857142857E-3</v>
      </c>
    </row>
    <row r="366" spans="1:8" x14ac:dyDescent="0.25">
      <c r="A366" s="27" t="s">
        <v>2475</v>
      </c>
      <c r="B366">
        <v>560</v>
      </c>
      <c r="C366" t="s">
        <v>2461</v>
      </c>
      <c r="D366">
        <f>SUM(D360:D364)</f>
        <v>56</v>
      </c>
    </row>
    <row r="367" spans="1:8" x14ac:dyDescent="0.25">
      <c r="A367" s="27" t="s">
        <v>2411</v>
      </c>
      <c r="B367">
        <v>676</v>
      </c>
    </row>
    <row r="372" spans="1:5" x14ac:dyDescent="0.25">
      <c r="D372" s="39"/>
    </row>
    <row r="374" spans="1:5" x14ac:dyDescent="0.25">
      <c r="E374" s="146"/>
    </row>
    <row r="378" spans="1:5" x14ac:dyDescent="0.25">
      <c r="A378" s="26" t="s">
        <v>7</v>
      </c>
      <c r="B378" t="s">
        <v>2408</v>
      </c>
    </row>
    <row r="379" spans="1:5" x14ac:dyDescent="0.25">
      <c r="A379" s="26" t="s">
        <v>25</v>
      </c>
      <c r="B379" t="s">
        <v>86</v>
      </c>
    </row>
    <row r="380" spans="1:5" x14ac:dyDescent="0.25">
      <c r="A380" s="26" t="s">
        <v>55</v>
      </c>
      <c r="B380" t="s">
        <v>83</v>
      </c>
    </row>
    <row r="381" spans="1:5" x14ac:dyDescent="0.25">
      <c r="A381" s="26" t="s">
        <v>14</v>
      </c>
      <c r="B381" t="s">
        <v>2409</v>
      </c>
    </row>
    <row r="382" spans="1:5" x14ac:dyDescent="0.25">
      <c r="A382" s="26" t="s">
        <v>13</v>
      </c>
      <c r="B382" t="s">
        <v>2408</v>
      </c>
    </row>
    <row r="384" spans="1:5" x14ac:dyDescent="0.25">
      <c r="A384" s="26" t="s">
        <v>2425</v>
      </c>
      <c r="B384" t="s">
        <v>2410</v>
      </c>
    </row>
    <row r="385" spans="1:10" x14ac:dyDescent="0.25">
      <c r="A385" s="27" t="s">
        <v>132</v>
      </c>
      <c r="B385">
        <v>125</v>
      </c>
      <c r="C385" t="s">
        <v>132</v>
      </c>
      <c r="D385" s="146">
        <f>$B385/$B$391</f>
        <v>0.1849112426035503</v>
      </c>
    </row>
    <row r="386" spans="1:10" x14ac:dyDescent="0.25">
      <c r="A386" s="27" t="s">
        <v>733</v>
      </c>
      <c r="B386">
        <v>3</v>
      </c>
      <c r="C386" t="s">
        <v>733</v>
      </c>
      <c r="D386" s="146">
        <f t="shared" ref="D386:D390" si="22">$B386/$B$391</f>
        <v>4.4378698224852072E-3</v>
      </c>
    </row>
    <row r="387" spans="1:10" x14ac:dyDescent="0.25">
      <c r="A387" s="27" t="s">
        <v>270</v>
      </c>
      <c r="B387">
        <v>33</v>
      </c>
      <c r="C387" t="s">
        <v>270</v>
      </c>
      <c r="D387" s="146">
        <f t="shared" si="22"/>
        <v>4.8816568047337278E-2</v>
      </c>
    </row>
    <row r="388" spans="1:10" x14ac:dyDescent="0.25">
      <c r="A388" s="27" t="s">
        <v>478</v>
      </c>
      <c r="B388">
        <v>27</v>
      </c>
      <c r="C388" t="s">
        <v>2525</v>
      </c>
      <c r="D388" s="146">
        <f t="shared" si="22"/>
        <v>3.9940828402366867E-2</v>
      </c>
    </row>
    <row r="389" spans="1:10" x14ac:dyDescent="0.25">
      <c r="A389" s="27" t="s">
        <v>124</v>
      </c>
      <c r="B389">
        <v>40</v>
      </c>
      <c r="C389" t="s">
        <v>2526</v>
      </c>
      <c r="D389" s="146">
        <f t="shared" si="22"/>
        <v>5.9171597633136092E-2</v>
      </c>
    </row>
    <row r="390" spans="1:10" x14ac:dyDescent="0.25">
      <c r="A390" s="27" t="s">
        <v>2475</v>
      </c>
      <c r="B390">
        <v>448</v>
      </c>
      <c r="C390" t="s">
        <v>2475</v>
      </c>
      <c r="D390" s="146">
        <f t="shared" si="22"/>
        <v>0.66272189349112431</v>
      </c>
    </row>
    <row r="391" spans="1:10" x14ac:dyDescent="0.25">
      <c r="A391" s="27" t="s">
        <v>2411</v>
      </c>
      <c r="B391">
        <v>676</v>
      </c>
    </row>
    <row r="392" spans="1:10" x14ac:dyDescent="0.25">
      <c r="A392" s="27"/>
      <c r="D392" s="146">
        <f>SUM(D385:D389)</f>
        <v>0.33727810650887569</v>
      </c>
    </row>
    <row r="394" spans="1:10" ht="18.75" x14ac:dyDescent="0.3">
      <c r="I394" s="149" t="s">
        <v>2527</v>
      </c>
    </row>
    <row r="395" spans="1:10" ht="18.75" x14ac:dyDescent="0.3">
      <c r="I395" s="149"/>
    </row>
    <row r="396" spans="1:10" x14ac:dyDescent="0.25">
      <c r="I396" t="s">
        <v>2528</v>
      </c>
    </row>
    <row r="397" spans="1:10" x14ac:dyDescent="0.25">
      <c r="I397" t="s">
        <v>2529</v>
      </c>
      <c r="J397" s="31" t="s">
        <v>2530</v>
      </c>
    </row>
    <row r="398" spans="1:10" x14ac:dyDescent="0.25">
      <c r="I398" t="s">
        <v>2531</v>
      </c>
    </row>
    <row r="399" spans="1:10" x14ac:dyDescent="0.25">
      <c r="A399" s="26" t="s">
        <v>7</v>
      </c>
      <c r="B399" t="s">
        <v>2408</v>
      </c>
    </row>
    <row r="400" spans="1:10" x14ac:dyDescent="0.25">
      <c r="A400" s="26" t="s">
        <v>25</v>
      </c>
      <c r="B400" t="s">
        <v>86</v>
      </c>
      <c r="I400" t="s">
        <v>2532</v>
      </c>
    </row>
    <row r="401" spans="1:14" x14ac:dyDescent="0.25">
      <c r="A401" s="26" t="s">
        <v>55</v>
      </c>
      <c r="B401" t="s">
        <v>83</v>
      </c>
      <c r="C401" s="39"/>
      <c r="D401" s="39"/>
      <c r="E401" s="39"/>
    </row>
    <row r="402" spans="1:14" x14ac:dyDescent="0.25">
      <c r="A402" s="26" t="s">
        <v>14</v>
      </c>
      <c r="B402" t="s">
        <v>2409</v>
      </c>
      <c r="C402" s="39"/>
    </row>
    <row r="403" spans="1:14" x14ac:dyDescent="0.25">
      <c r="A403" s="26" t="s">
        <v>13</v>
      </c>
      <c r="B403" t="s">
        <v>2408</v>
      </c>
      <c r="C403" s="39"/>
    </row>
    <row r="404" spans="1:14" x14ac:dyDescent="0.25">
      <c r="C404" s="39"/>
    </row>
    <row r="405" spans="1:14" x14ac:dyDescent="0.25">
      <c r="A405" s="26" t="s">
        <v>2425</v>
      </c>
      <c r="B405" t="s">
        <v>2410</v>
      </c>
      <c r="C405" s="39"/>
      <c r="D405" s="39" t="s">
        <v>2516</v>
      </c>
      <c r="E405" s="39" t="s">
        <v>2517</v>
      </c>
      <c r="F405" s="39" t="s">
        <v>2520</v>
      </c>
      <c r="G405" s="39" t="s">
        <v>2514</v>
      </c>
      <c r="H405" s="82" t="s">
        <v>2515</v>
      </c>
      <c r="I405" s="39"/>
      <c r="J405" s="39"/>
      <c r="K405" s="39"/>
      <c r="L405" s="39"/>
      <c r="M405" s="39"/>
      <c r="N405" s="39"/>
    </row>
    <row r="406" spans="1:14" x14ac:dyDescent="0.25">
      <c r="A406" s="27" t="s">
        <v>82</v>
      </c>
      <c r="B406">
        <v>552</v>
      </c>
      <c r="C406" s="39" t="s">
        <v>82</v>
      </c>
      <c r="D406">
        <v>134</v>
      </c>
      <c r="E406">
        <v>176</v>
      </c>
      <c r="F406">
        <v>252</v>
      </c>
      <c r="G406">
        <f>SUM(D406:F406)</f>
        <v>562</v>
      </c>
      <c r="H406" s="147">
        <f>$G406/$B$410</f>
        <v>0.83136094674556216</v>
      </c>
    </row>
    <row r="407" spans="1:14" x14ac:dyDescent="0.25">
      <c r="A407" s="27" t="s">
        <v>158</v>
      </c>
      <c r="B407">
        <v>66</v>
      </c>
      <c r="C407" s="39" t="s">
        <v>158</v>
      </c>
      <c r="D407">
        <v>0</v>
      </c>
      <c r="E407">
        <v>20</v>
      </c>
      <c r="F407">
        <v>46</v>
      </c>
      <c r="G407">
        <f t="shared" ref="G407:G409" si="23">SUM(D407:F407)</f>
        <v>66</v>
      </c>
      <c r="H407" s="147">
        <f t="shared" ref="H407:H409" si="24">$G407/$B$410</f>
        <v>9.7633136094674555E-2</v>
      </c>
    </row>
    <row r="408" spans="1:14" x14ac:dyDescent="0.25">
      <c r="A408" s="27" t="s">
        <v>143</v>
      </c>
      <c r="B408">
        <v>33</v>
      </c>
      <c r="C408" s="39" t="s">
        <v>143</v>
      </c>
      <c r="D408">
        <v>30</v>
      </c>
      <c r="E408">
        <v>3</v>
      </c>
      <c r="G408">
        <f t="shared" si="23"/>
        <v>33</v>
      </c>
      <c r="H408" s="147">
        <f t="shared" si="24"/>
        <v>4.8816568047337278E-2</v>
      </c>
    </row>
    <row r="409" spans="1:14" x14ac:dyDescent="0.25">
      <c r="A409" s="27" t="s">
        <v>212</v>
      </c>
      <c r="B409">
        <v>25</v>
      </c>
      <c r="C409" s="39" t="s">
        <v>212</v>
      </c>
      <c r="D409">
        <v>11</v>
      </c>
      <c r="E409">
        <v>10</v>
      </c>
      <c r="F409">
        <v>4</v>
      </c>
      <c r="G409">
        <f t="shared" si="23"/>
        <v>25</v>
      </c>
      <c r="H409" s="147">
        <f t="shared" si="24"/>
        <v>3.6982248520710061E-2</v>
      </c>
    </row>
    <row r="410" spans="1:14" x14ac:dyDescent="0.25">
      <c r="A410" s="27" t="s">
        <v>2411</v>
      </c>
      <c r="B410">
        <v>676</v>
      </c>
      <c r="C410" s="39"/>
      <c r="D410">
        <f>SUM(D406:D409)</f>
        <v>175</v>
      </c>
      <c r="E410">
        <f t="shared" ref="E410:G410" si="25">SUM(E406:E409)</f>
        <v>209</v>
      </c>
      <c r="F410">
        <f t="shared" si="25"/>
        <v>302</v>
      </c>
      <c r="G410">
        <f t="shared" si="25"/>
        <v>686</v>
      </c>
    </row>
    <row r="411" spans="1:14" x14ac:dyDescent="0.25">
      <c r="C411" s="39"/>
      <c r="D411" s="147">
        <f>D410/B410</f>
        <v>0.2588757396449704</v>
      </c>
      <c r="E411" s="147">
        <f>E410/B410</f>
        <v>0.30917159763313612</v>
      </c>
      <c r="F411" s="147">
        <f>F410/B410</f>
        <v>0.44674556213017752</v>
      </c>
    </row>
    <row r="412" spans="1:14" x14ac:dyDescent="0.25">
      <c r="C412" s="39" t="s">
        <v>2533</v>
      </c>
      <c r="D412" s="147">
        <f>(D408 + D409)/$B$410</f>
        <v>6.0650887573964495E-2</v>
      </c>
      <c r="E412" s="147">
        <f>(E408 + E409)/$B$410</f>
        <v>1.9230769230769232E-2</v>
      </c>
      <c r="F412" s="147">
        <f>(F408 + F409)/$B$410</f>
        <v>5.9171597633136093E-3</v>
      </c>
    </row>
    <row r="413" spans="1:14" x14ac:dyDescent="0.25">
      <c r="C413" s="39"/>
    </row>
    <row r="414" spans="1:14" x14ac:dyDescent="0.25">
      <c r="C414" s="39"/>
    </row>
    <row r="415" spans="1:14" x14ac:dyDescent="0.25">
      <c r="C415" s="39"/>
    </row>
    <row r="416" spans="1:14" x14ac:dyDescent="0.25">
      <c r="C416" s="39"/>
    </row>
    <row r="417" spans="1:3" x14ac:dyDescent="0.25">
      <c r="C417" s="39"/>
    </row>
    <row r="418" spans="1:3" x14ac:dyDescent="0.25">
      <c r="C418" s="39"/>
    </row>
    <row r="419" spans="1:3" x14ac:dyDescent="0.25">
      <c r="C419" s="39"/>
    </row>
    <row r="420" spans="1:3" x14ac:dyDescent="0.25">
      <c r="A420" s="27"/>
      <c r="C420" s="39"/>
    </row>
    <row r="421" spans="1:3" x14ac:dyDescent="0.25">
      <c r="A421" s="27"/>
      <c r="C421" s="39"/>
    </row>
    <row r="422" spans="1:3" x14ac:dyDescent="0.25">
      <c r="A422" t="s">
        <v>212</v>
      </c>
      <c r="B422">
        <f>G409</f>
        <v>25</v>
      </c>
      <c r="C422" s="39"/>
    </row>
    <row r="423" spans="1:3" x14ac:dyDescent="0.25">
      <c r="A423" t="s">
        <v>143</v>
      </c>
      <c r="B423">
        <f>G408</f>
        <v>33</v>
      </c>
      <c r="C423" s="39"/>
    </row>
    <row r="424" spans="1:3" x14ac:dyDescent="0.25">
      <c r="A424" t="s">
        <v>158</v>
      </c>
      <c r="B424">
        <f>G407</f>
        <v>66</v>
      </c>
      <c r="C424" s="39"/>
    </row>
    <row r="425" spans="1:3" x14ac:dyDescent="0.25">
      <c r="A425" t="s">
        <v>82</v>
      </c>
      <c r="B425">
        <f>G406</f>
        <v>562</v>
      </c>
      <c r="C425" s="39"/>
    </row>
    <row r="426" spans="1:3" x14ac:dyDescent="0.25">
      <c r="C426" s="39"/>
    </row>
    <row r="427" spans="1:3" x14ac:dyDescent="0.25">
      <c r="C427" s="39"/>
    </row>
    <row r="428" spans="1:3" x14ac:dyDescent="0.25">
      <c r="C428" s="39"/>
    </row>
    <row r="429" spans="1:3" x14ac:dyDescent="0.25">
      <c r="C429" s="39"/>
    </row>
    <row r="430" spans="1:3" x14ac:dyDescent="0.25">
      <c r="C430" s="39"/>
    </row>
    <row r="431" spans="1:3" x14ac:dyDescent="0.25">
      <c r="C431" s="39"/>
    </row>
    <row r="432" spans="1:3" x14ac:dyDescent="0.25">
      <c r="A432" s="26" t="s">
        <v>7</v>
      </c>
      <c r="B432" t="s">
        <v>2408</v>
      </c>
      <c r="C432" s="39"/>
    </row>
    <row r="433" spans="1:8" x14ac:dyDescent="0.25">
      <c r="A433" s="26" t="s">
        <v>25</v>
      </c>
      <c r="B433" t="s">
        <v>86</v>
      </c>
      <c r="C433" s="39"/>
    </row>
    <row r="434" spans="1:8" x14ac:dyDescent="0.25">
      <c r="A434" s="26" t="s">
        <v>55</v>
      </c>
      <c r="B434" t="s">
        <v>83</v>
      </c>
      <c r="C434" s="39"/>
    </row>
    <row r="435" spans="1:8" x14ac:dyDescent="0.25">
      <c r="A435" s="26" t="s">
        <v>14</v>
      </c>
      <c r="B435" t="s">
        <v>2409</v>
      </c>
      <c r="C435" s="39"/>
    </row>
    <row r="436" spans="1:8" x14ac:dyDescent="0.25">
      <c r="A436" s="26" t="s">
        <v>13</v>
      </c>
      <c r="B436" t="s">
        <v>2408</v>
      </c>
      <c r="C436" s="39"/>
    </row>
    <row r="437" spans="1:8" x14ac:dyDescent="0.25">
      <c r="C437" s="39"/>
    </row>
    <row r="438" spans="1:8" x14ac:dyDescent="0.25">
      <c r="A438" s="26" t="s">
        <v>2425</v>
      </c>
      <c r="B438" t="s">
        <v>2410</v>
      </c>
      <c r="C438" s="39"/>
      <c r="D438" s="39" t="s">
        <v>82</v>
      </c>
      <c r="E438" s="39" t="s">
        <v>158</v>
      </c>
      <c r="F438" s="39" t="s">
        <v>143</v>
      </c>
      <c r="G438" s="39" t="s">
        <v>212</v>
      </c>
      <c r="H438" t="s">
        <v>2440</v>
      </c>
    </row>
    <row r="439" spans="1:8" x14ac:dyDescent="0.25">
      <c r="A439" s="27" t="s">
        <v>81</v>
      </c>
      <c r="B439">
        <v>175</v>
      </c>
      <c r="C439" s="39" t="s">
        <v>2516</v>
      </c>
      <c r="D439">
        <v>134</v>
      </c>
      <c r="F439">
        <v>30</v>
      </c>
      <c r="G439">
        <v>11</v>
      </c>
      <c r="H439">
        <f>SUM(D439:G439)</f>
        <v>175</v>
      </c>
    </row>
    <row r="440" spans="1:8" x14ac:dyDescent="0.25">
      <c r="A440" s="27" t="s">
        <v>125</v>
      </c>
      <c r="B440">
        <v>206</v>
      </c>
      <c r="C440" s="39" t="s">
        <v>125</v>
      </c>
      <c r="D440">
        <v>176</v>
      </c>
      <c r="E440">
        <v>20</v>
      </c>
      <c r="F440">
        <v>3</v>
      </c>
      <c r="G440">
        <v>10</v>
      </c>
      <c r="H440">
        <f t="shared" ref="H440:H441" si="26">SUM(D440:G440)</f>
        <v>209</v>
      </c>
    </row>
    <row r="441" spans="1:8" x14ac:dyDescent="0.25">
      <c r="A441" s="27" t="s">
        <v>101</v>
      </c>
      <c r="B441">
        <v>295</v>
      </c>
      <c r="C441" s="39" t="s">
        <v>101</v>
      </c>
      <c r="D441">
        <v>252</v>
      </c>
      <c r="E441">
        <v>46</v>
      </c>
      <c r="G441">
        <v>4</v>
      </c>
      <c r="H441">
        <f t="shared" si="26"/>
        <v>302</v>
      </c>
    </row>
    <row r="442" spans="1:8" x14ac:dyDescent="0.25">
      <c r="A442" s="27" t="s">
        <v>2411</v>
      </c>
      <c r="B442">
        <v>676</v>
      </c>
      <c r="C442" s="39"/>
    </row>
    <row r="443" spans="1:8" x14ac:dyDescent="0.25">
      <c r="C443" s="39"/>
    </row>
    <row r="444" spans="1:8" x14ac:dyDescent="0.25">
      <c r="C444" s="39"/>
    </row>
    <row r="445" spans="1:8" x14ac:dyDescent="0.25">
      <c r="D445" s="39" t="s">
        <v>82</v>
      </c>
      <c r="E445" s="39" t="s">
        <v>158</v>
      </c>
      <c r="F445" s="39" t="s">
        <v>143</v>
      </c>
      <c r="G445" s="39" t="s">
        <v>212</v>
      </c>
      <c r="H445" t="s">
        <v>2440</v>
      </c>
    </row>
    <row r="446" spans="1:8" x14ac:dyDescent="0.25">
      <c r="C446" s="39" t="s">
        <v>2516</v>
      </c>
      <c r="D446" s="146">
        <f>D439/$B$442</f>
        <v>0.19822485207100593</v>
      </c>
      <c r="E446" s="146">
        <f t="shared" ref="E446:H446" si="27">E439/$B$442</f>
        <v>0</v>
      </c>
      <c r="F446" s="146">
        <f t="shared" si="27"/>
        <v>4.4378698224852069E-2</v>
      </c>
      <c r="G446" s="146">
        <f t="shared" si="27"/>
        <v>1.6272189349112426E-2</v>
      </c>
      <c r="H446" s="146">
        <f t="shared" si="27"/>
        <v>0.2588757396449704</v>
      </c>
    </row>
    <row r="447" spans="1:8" x14ac:dyDescent="0.25">
      <c r="C447" s="39" t="s">
        <v>125</v>
      </c>
      <c r="D447" s="146">
        <f t="shared" ref="D447:H448" si="28">D440/$B$442</f>
        <v>0.26035502958579881</v>
      </c>
      <c r="E447" s="146">
        <f t="shared" si="28"/>
        <v>2.9585798816568046E-2</v>
      </c>
      <c r="F447" s="146">
        <f t="shared" si="28"/>
        <v>4.4378698224852072E-3</v>
      </c>
      <c r="G447" s="146">
        <f t="shared" si="28"/>
        <v>1.4792899408284023E-2</v>
      </c>
      <c r="H447" s="146">
        <f t="shared" si="28"/>
        <v>0.30917159763313612</v>
      </c>
    </row>
    <row r="448" spans="1:8" x14ac:dyDescent="0.25">
      <c r="C448" s="39" t="s">
        <v>101</v>
      </c>
      <c r="D448" s="146">
        <f t="shared" si="28"/>
        <v>0.37278106508875741</v>
      </c>
      <c r="E448" s="146">
        <f t="shared" si="28"/>
        <v>6.8047337278106509E-2</v>
      </c>
      <c r="F448" s="146">
        <f t="shared" si="28"/>
        <v>0</v>
      </c>
      <c r="G448" s="146">
        <f t="shared" si="28"/>
        <v>5.9171597633136093E-3</v>
      </c>
      <c r="H448" s="146">
        <f t="shared" si="28"/>
        <v>0.44674556213017752</v>
      </c>
    </row>
    <row r="449" spans="1:14" x14ac:dyDescent="0.25">
      <c r="C449" s="39"/>
    </row>
    <row r="450" spans="1:14" x14ac:dyDescent="0.25">
      <c r="C450" s="39"/>
    </row>
    <row r="451" spans="1:14" x14ac:dyDescent="0.25">
      <c r="C451" s="39"/>
    </row>
    <row r="452" spans="1:14" x14ac:dyDescent="0.25">
      <c r="C452" s="39"/>
    </row>
    <row r="453" spans="1:14" x14ac:dyDescent="0.25">
      <c r="C453" s="39"/>
    </row>
    <row r="454" spans="1:14" x14ac:dyDescent="0.25">
      <c r="A454" s="39" t="s">
        <v>2534</v>
      </c>
    </row>
    <row r="455" spans="1:14" x14ac:dyDescent="0.25">
      <c r="A455" s="27"/>
      <c r="D455" s="39"/>
      <c r="E455" s="39"/>
    </row>
    <row r="456" spans="1:14" x14ac:dyDescent="0.25">
      <c r="A456" s="83" t="s">
        <v>2516</v>
      </c>
      <c r="B456" s="83">
        <f>D342 + D366</f>
        <v>174</v>
      </c>
    </row>
    <row r="457" spans="1:14" x14ac:dyDescent="0.25">
      <c r="A457" s="83" t="s">
        <v>2535</v>
      </c>
      <c r="B457" s="83">
        <f>B275</f>
        <v>206</v>
      </c>
    </row>
    <row r="458" spans="1:14" x14ac:dyDescent="0.25">
      <c r="A458" s="83" t="s">
        <v>2536</v>
      </c>
      <c r="B458" s="83">
        <f>B276</f>
        <v>295</v>
      </c>
    </row>
    <row r="459" spans="1:14" x14ac:dyDescent="0.25">
      <c r="A459" s="83"/>
      <c r="B459" s="83">
        <f>SUM(B456:B458)</f>
        <v>675</v>
      </c>
      <c r="C459" s="39"/>
      <c r="D459" s="39"/>
      <c r="F459" s="39"/>
      <c r="G459" s="39"/>
      <c r="H459" s="39"/>
      <c r="M459" s="39"/>
      <c r="N459" s="39"/>
    </row>
    <row r="466" spans="1:12" x14ac:dyDescent="0.25">
      <c r="A466" s="233" t="s">
        <v>2537</v>
      </c>
      <c r="B466" s="233" t="s">
        <v>2538</v>
      </c>
      <c r="C466" s="233" t="s">
        <v>2539</v>
      </c>
      <c r="D466" s="83"/>
    </row>
    <row r="467" spans="1:12" x14ac:dyDescent="0.25">
      <c r="A467" s="83" t="s">
        <v>2540</v>
      </c>
      <c r="B467" s="83" t="s">
        <v>2541</v>
      </c>
      <c r="C467" s="83">
        <v>11</v>
      </c>
      <c r="D467" s="232">
        <f t="shared" ref="D467:D473" si="29">$C467/$B$410</f>
        <v>1.6272189349112426E-2</v>
      </c>
    </row>
    <row r="468" spans="1:12" x14ac:dyDescent="0.25">
      <c r="A468" s="83" t="s">
        <v>2540</v>
      </c>
      <c r="B468" s="83" t="s">
        <v>2542</v>
      </c>
      <c r="C468" s="83">
        <f>686-C467</f>
        <v>675</v>
      </c>
      <c r="D468" s="232">
        <f t="shared" si="29"/>
        <v>0.99852071005917165</v>
      </c>
    </row>
    <row r="469" spans="1:12" x14ac:dyDescent="0.25">
      <c r="A469" s="83" t="s">
        <v>2542</v>
      </c>
      <c r="B469" s="83" t="s">
        <v>2541</v>
      </c>
      <c r="C469" s="83">
        <f>D342-C467</f>
        <v>107</v>
      </c>
      <c r="D469" s="232">
        <f t="shared" si="29"/>
        <v>0.15828402366863906</v>
      </c>
    </row>
    <row r="470" spans="1:12" x14ac:dyDescent="0.25">
      <c r="A470" s="83" t="s">
        <v>2542</v>
      </c>
      <c r="B470" s="83" t="s">
        <v>2543</v>
      </c>
      <c r="C470" s="83">
        <f>C468-C469</f>
        <v>568</v>
      </c>
      <c r="D470" s="232">
        <f t="shared" si="29"/>
        <v>0.84023668639053251</v>
      </c>
    </row>
    <row r="471" spans="1:12" x14ac:dyDescent="0.25">
      <c r="A471" s="83" t="s">
        <v>2543</v>
      </c>
      <c r="B471" s="83" t="s">
        <v>2541</v>
      </c>
      <c r="C471" s="83">
        <f>D366</f>
        <v>56</v>
      </c>
      <c r="D471" s="232">
        <f t="shared" si="29"/>
        <v>8.2840236686390539E-2</v>
      </c>
    </row>
    <row r="472" spans="1:12" x14ac:dyDescent="0.25">
      <c r="A472" s="83" t="s">
        <v>2543</v>
      </c>
      <c r="B472" s="83" t="s">
        <v>2535</v>
      </c>
      <c r="C472" s="83">
        <f>B275</f>
        <v>206</v>
      </c>
      <c r="D472" s="232">
        <f t="shared" si="29"/>
        <v>0.30473372781065089</v>
      </c>
    </row>
    <row r="473" spans="1:12" x14ac:dyDescent="0.25">
      <c r="A473" s="83" t="s">
        <v>2543</v>
      </c>
      <c r="B473" s="83" t="s">
        <v>2536</v>
      </c>
      <c r="C473" s="83">
        <f>B276</f>
        <v>295</v>
      </c>
      <c r="D473" s="232">
        <f t="shared" si="29"/>
        <v>0.43639053254437871</v>
      </c>
    </row>
    <row r="474" spans="1:12" x14ac:dyDescent="0.25">
      <c r="I474" s="83"/>
      <c r="J474" s="83"/>
      <c r="K474" s="83"/>
      <c r="L474" s="232"/>
    </row>
    <row r="478" spans="1:12" ht="23.25" x14ac:dyDescent="0.35">
      <c r="A478" s="184" t="s">
        <v>2544</v>
      </c>
    </row>
    <row r="481" spans="1:8" x14ac:dyDescent="0.25">
      <c r="A481" s="26" t="s">
        <v>7</v>
      </c>
      <c r="B481" t="s">
        <v>2408</v>
      </c>
    </row>
    <row r="482" spans="1:8" x14ac:dyDescent="0.25">
      <c r="A482" s="26" t="s">
        <v>23</v>
      </c>
      <c r="B482" t="s">
        <v>2408</v>
      </c>
    </row>
    <row r="483" spans="1:8" x14ac:dyDescent="0.25">
      <c r="A483" s="26" t="s">
        <v>24</v>
      </c>
      <c r="B483" t="s">
        <v>2408</v>
      </c>
    </row>
    <row r="484" spans="1:8" x14ac:dyDescent="0.25">
      <c r="A484" s="26" t="s">
        <v>25</v>
      </c>
      <c r="B484" t="s">
        <v>86</v>
      </c>
    </row>
    <row r="485" spans="1:8" x14ac:dyDescent="0.25">
      <c r="A485" s="26" t="s">
        <v>55</v>
      </c>
      <c r="B485" t="s">
        <v>83</v>
      </c>
    </row>
    <row r="486" spans="1:8" x14ac:dyDescent="0.25">
      <c r="A486" s="26" t="s">
        <v>13</v>
      </c>
      <c r="B486" t="s">
        <v>2408</v>
      </c>
    </row>
    <row r="487" spans="1:8" x14ac:dyDescent="0.25">
      <c r="A487" s="26" t="s">
        <v>14</v>
      </c>
      <c r="B487" t="s">
        <v>2409</v>
      </c>
    </row>
    <row r="489" spans="1:8" x14ac:dyDescent="0.25">
      <c r="A489" s="26" t="s">
        <v>2425</v>
      </c>
      <c r="B489" t="s">
        <v>2410</v>
      </c>
      <c r="E489" t="s">
        <v>2545</v>
      </c>
      <c r="F489" t="s">
        <v>2546</v>
      </c>
      <c r="G489" t="s">
        <v>2547</v>
      </c>
      <c r="H489" t="s">
        <v>212</v>
      </c>
    </row>
    <row r="490" spans="1:8" x14ac:dyDescent="0.25">
      <c r="A490" s="27" t="s">
        <v>81</v>
      </c>
      <c r="B490">
        <v>175</v>
      </c>
      <c r="C490" t="s">
        <v>81</v>
      </c>
      <c r="D490">
        <v>12</v>
      </c>
      <c r="E490">
        <v>7</v>
      </c>
      <c r="F490">
        <v>4</v>
      </c>
      <c r="H490">
        <v>1</v>
      </c>
    </row>
    <row r="491" spans="1:8" x14ac:dyDescent="0.25">
      <c r="A491" s="27" t="s">
        <v>125</v>
      </c>
      <c r="B491">
        <v>206</v>
      </c>
      <c r="C491" t="s">
        <v>125</v>
      </c>
      <c r="D491">
        <v>25</v>
      </c>
      <c r="E491">
        <v>20</v>
      </c>
      <c r="G491">
        <v>4</v>
      </c>
      <c r="H491">
        <v>1</v>
      </c>
    </row>
    <row r="492" spans="1:8" x14ac:dyDescent="0.25">
      <c r="A492" s="158" t="s">
        <v>82</v>
      </c>
      <c r="B492">
        <v>173</v>
      </c>
      <c r="C492" t="s">
        <v>101</v>
      </c>
      <c r="D492">
        <v>102</v>
      </c>
      <c r="E492">
        <v>90</v>
      </c>
      <c r="G492">
        <v>11</v>
      </c>
      <c r="H492">
        <v>1</v>
      </c>
    </row>
    <row r="493" spans="1:8" x14ac:dyDescent="0.25">
      <c r="A493" s="158" t="s">
        <v>158</v>
      </c>
      <c r="B493">
        <v>20</v>
      </c>
    </row>
    <row r="494" spans="1:8" x14ac:dyDescent="0.25">
      <c r="A494" s="158" t="s">
        <v>143</v>
      </c>
      <c r="B494">
        <v>3</v>
      </c>
    </row>
    <row r="495" spans="1:8" x14ac:dyDescent="0.25">
      <c r="A495" s="158" t="s">
        <v>212</v>
      </c>
      <c r="B495">
        <v>10</v>
      </c>
    </row>
    <row r="496" spans="1:8" x14ac:dyDescent="0.25">
      <c r="A496" s="27" t="s">
        <v>101</v>
      </c>
      <c r="B496">
        <v>295</v>
      </c>
    </row>
    <row r="497" spans="1:6" x14ac:dyDescent="0.25">
      <c r="A497" s="27" t="s">
        <v>2411</v>
      </c>
      <c r="B497">
        <v>676</v>
      </c>
    </row>
    <row r="498" spans="1:6" x14ac:dyDescent="0.25">
      <c r="A498" s="27"/>
    </row>
    <row r="499" spans="1:6" x14ac:dyDescent="0.25">
      <c r="A499" s="27"/>
    </row>
    <row r="500" spans="1:6" x14ac:dyDescent="0.25">
      <c r="A500" s="27"/>
    </row>
    <row r="501" spans="1:6" x14ac:dyDescent="0.25">
      <c r="A501" s="27"/>
    </row>
    <row r="502" spans="1:6" x14ac:dyDescent="0.25">
      <c r="A502" s="27"/>
    </row>
    <row r="506" spans="1:6" x14ac:dyDescent="0.25">
      <c r="A506" s="26" t="s">
        <v>7</v>
      </c>
      <c r="B506" t="s">
        <v>2408</v>
      </c>
    </row>
    <row r="507" spans="1:6" x14ac:dyDescent="0.25">
      <c r="A507" s="26" t="s">
        <v>25</v>
      </c>
      <c r="B507" t="s">
        <v>86</v>
      </c>
    </row>
    <row r="508" spans="1:6" x14ac:dyDescent="0.25">
      <c r="A508" s="26" t="s">
        <v>55</v>
      </c>
      <c r="B508" t="s">
        <v>83</v>
      </c>
    </row>
    <row r="509" spans="1:6" x14ac:dyDescent="0.25">
      <c r="A509" s="26" t="s">
        <v>14</v>
      </c>
      <c r="B509" t="s">
        <v>2409</v>
      </c>
    </row>
    <row r="510" spans="1:6" x14ac:dyDescent="0.25">
      <c r="A510" s="26" t="s">
        <v>13</v>
      </c>
      <c r="B510" t="s">
        <v>2408</v>
      </c>
    </row>
    <row r="512" spans="1:6" x14ac:dyDescent="0.25">
      <c r="A512" s="26" t="s">
        <v>2425</v>
      </c>
      <c r="B512" t="s">
        <v>2410</v>
      </c>
      <c r="D512" t="s">
        <v>2516</v>
      </c>
      <c r="E512" t="s">
        <v>2517</v>
      </c>
      <c r="F512" t="s">
        <v>2548</v>
      </c>
    </row>
    <row r="513" spans="1:6" x14ac:dyDescent="0.25">
      <c r="A513" s="27" t="s">
        <v>132</v>
      </c>
      <c r="B513">
        <v>125</v>
      </c>
      <c r="C513" t="s">
        <v>132</v>
      </c>
      <c r="D513">
        <v>23</v>
      </c>
      <c r="E513">
        <v>103</v>
      </c>
      <c r="F513">
        <v>1</v>
      </c>
    </row>
    <row r="514" spans="1:6" x14ac:dyDescent="0.25">
      <c r="A514" s="27" t="s">
        <v>733</v>
      </c>
      <c r="B514">
        <v>3</v>
      </c>
      <c r="C514" t="s">
        <v>733</v>
      </c>
      <c r="E514">
        <v>2</v>
      </c>
    </row>
    <row r="515" spans="1:6" x14ac:dyDescent="0.25">
      <c r="A515" s="27" t="s">
        <v>270</v>
      </c>
      <c r="B515">
        <v>33</v>
      </c>
      <c r="C515" t="s">
        <v>270</v>
      </c>
      <c r="D515">
        <v>3</v>
      </c>
      <c r="E515">
        <v>30</v>
      </c>
    </row>
    <row r="516" spans="1:6" x14ac:dyDescent="0.25">
      <c r="A516" s="27" t="s">
        <v>478</v>
      </c>
      <c r="B516">
        <v>27</v>
      </c>
      <c r="C516" t="s">
        <v>2525</v>
      </c>
      <c r="D516">
        <v>3</v>
      </c>
      <c r="E516">
        <v>24</v>
      </c>
    </row>
    <row r="517" spans="1:6" x14ac:dyDescent="0.25">
      <c r="A517" s="27" t="s">
        <v>124</v>
      </c>
      <c r="B517">
        <v>40</v>
      </c>
      <c r="C517" t="s">
        <v>124</v>
      </c>
      <c r="E517">
        <v>42</v>
      </c>
    </row>
    <row r="518" spans="1:6" x14ac:dyDescent="0.25">
      <c r="A518" s="27" t="s">
        <v>2475</v>
      </c>
      <c r="B518">
        <v>448</v>
      </c>
      <c r="C518" t="s">
        <v>2475</v>
      </c>
    </row>
    <row r="519" spans="1:6" x14ac:dyDescent="0.25">
      <c r="A519" s="27" t="s">
        <v>2411</v>
      </c>
      <c r="B519">
        <v>676</v>
      </c>
    </row>
    <row r="532" spans="1:1" x14ac:dyDescent="0.25">
      <c r="A532" s="27"/>
    </row>
    <row r="533" spans="1:1" x14ac:dyDescent="0.25">
      <c r="A533" s="27"/>
    </row>
    <row r="534" spans="1:1" x14ac:dyDescent="0.25">
      <c r="A534" s="27"/>
    </row>
    <row r="535" spans="1:1" x14ac:dyDescent="0.25">
      <c r="A535" s="27"/>
    </row>
    <row r="536" spans="1:1" x14ac:dyDescent="0.25">
      <c r="A536" s="27"/>
    </row>
    <row r="537" spans="1:1" x14ac:dyDescent="0.25">
      <c r="A537" s="27"/>
    </row>
    <row r="538" spans="1:1" x14ac:dyDescent="0.25">
      <c r="A538" s="27"/>
    </row>
    <row r="539" spans="1:1" x14ac:dyDescent="0.25">
      <c r="A539" s="27"/>
    </row>
    <row r="540" spans="1:1" x14ac:dyDescent="0.25">
      <c r="A540" s="27"/>
    </row>
    <row r="541" spans="1:1" x14ac:dyDescent="0.25">
      <c r="A541" s="27"/>
    </row>
    <row r="542" spans="1:1" x14ac:dyDescent="0.25">
      <c r="A542" s="27"/>
    </row>
    <row r="543" spans="1:1" x14ac:dyDescent="0.25">
      <c r="A543" s="27"/>
    </row>
    <row r="544" spans="1:1" x14ac:dyDescent="0.25">
      <c r="A544" s="27"/>
    </row>
    <row r="545" spans="1:1" x14ac:dyDescent="0.25">
      <c r="A545" s="27"/>
    </row>
    <row r="546" spans="1:1" x14ac:dyDescent="0.25">
      <c r="A546" s="27"/>
    </row>
    <row r="547" spans="1:1" x14ac:dyDescent="0.25">
      <c r="A547" s="27"/>
    </row>
    <row r="548" spans="1:1" x14ac:dyDescent="0.25">
      <c r="A548" s="27"/>
    </row>
    <row r="549" spans="1:1" x14ac:dyDescent="0.25">
      <c r="A549" s="27"/>
    </row>
  </sheetData>
  <dataValidations count="2">
    <dataValidation type="list" allowBlank="1" showInputMessage="1" showErrorMessage="1" sqref="C119 C33" xr:uid="{00000000-0002-0000-0200-000000000000}">
      <formula1>#REF!</formula1>
    </dataValidation>
    <dataValidation type="list" allowBlank="1" showInputMessage="1" showErrorMessage="1" sqref="C34:C36 C120:C123" xr:uid="{00000000-0002-0000-0200-000001000000}">
      <formula1>#REF!</formula1>
    </dataValidation>
  </dataValidations>
  <hyperlinks>
    <hyperlink ref="J397" r:id="rId19" xr:uid="{00000000-0004-0000-0200-000000000000}"/>
    <hyperlink ref="M257" r:id="rId20" xr:uid="{00000000-0004-0000-0200-000001000000}"/>
  </hyperlinks>
  <pageMargins left="0.7" right="0.7" top="0.75" bottom="0.75" header="0.3" footer="0.3"/>
  <drawing r:id="rId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43"/>
  <sheetViews>
    <sheetView workbookViewId="0"/>
  </sheetViews>
  <sheetFormatPr defaultRowHeight="15" x14ac:dyDescent="0.25"/>
  <sheetData>
    <row r="1" spans="1:6" ht="26.25" x14ac:dyDescent="0.4">
      <c r="A1" s="40" t="s">
        <v>2551</v>
      </c>
    </row>
    <row r="3" spans="1:6" x14ac:dyDescent="0.25">
      <c r="A3" s="39" t="s">
        <v>2552</v>
      </c>
      <c r="E3" s="39" t="s">
        <v>2553</v>
      </c>
    </row>
    <row r="4" spans="1:6" x14ac:dyDescent="0.25">
      <c r="A4" s="41" t="s">
        <v>2554</v>
      </c>
      <c r="B4" s="41" t="e">
        <f>COUNTIF(Data!#REF!:'Data'!C162, "AIWT*")</f>
        <v>#REF!</v>
      </c>
      <c r="E4" s="41" t="s">
        <v>2555</v>
      </c>
      <c r="F4" s="42" t="e">
        <f>COUNTIF(Data!#REF!:'Data'!L136, "*")</f>
        <v>#REF!</v>
      </c>
    </row>
    <row r="5" spans="1:6" x14ac:dyDescent="0.25">
      <c r="A5" s="41" t="s">
        <v>2556</v>
      </c>
      <c r="B5" s="41" t="e">
        <f>COUNTIF(Data!#REF!:'Data'!C162, "IPSO*")</f>
        <v>#REF!</v>
      </c>
      <c r="E5" s="41" t="s">
        <v>2557</v>
      </c>
      <c r="F5" s="41" t="e">
        <f>COUNTIF(Data!#REF!:'Data'!L136, "")</f>
        <v>#REF!</v>
      </c>
    </row>
    <row r="6" spans="1:6" x14ac:dyDescent="0.25">
      <c r="B6" s="39" t="e">
        <f>SUM(B4,B5)</f>
        <v>#REF!</v>
      </c>
      <c r="F6" s="39" t="e">
        <f>SUM(F4,F5)</f>
        <v>#REF!</v>
      </c>
    </row>
    <row r="7" spans="1:6" x14ac:dyDescent="0.25">
      <c r="A7" s="39" t="s">
        <v>2558</v>
      </c>
      <c r="E7" s="39" t="s">
        <v>6</v>
      </c>
    </row>
    <row r="8" spans="1:6" x14ac:dyDescent="0.25">
      <c r="A8" s="49" t="s">
        <v>2559</v>
      </c>
      <c r="B8" s="49" t="e">
        <f>COUNTIF(Data!#REF!, "created")</f>
        <v>#REF!</v>
      </c>
      <c r="E8" s="41" t="s">
        <v>2555</v>
      </c>
      <c r="F8" s="42" t="e">
        <f>COUNTIF(Data!#REF!:'Data'!G136, "*")</f>
        <v>#REF!</v>
      </c>
    </row>
    <row r="9" spans="1:6" x14ac:dyDescent="0.25">
      <c r="A9" s="50" t="s">
        <v>2560</v>
      </c>
      <c r="B9" s="50" t="e">
        <f>COUNTIF(Data!#REF!:Data!#REF!, "validated")</f>
        <v>#REF!</v>
      </c>
      <c r="E9" s="41" t="s">
        <v>2557</v>
      </c>
      <c r="F9" s="48" t="e">
        <f>COUNTIF(Data!#REF!:'Data'!G136, "")</f>
        <v>#REF!</v>
      </c>
    </row>
    <row r="10" spans="1:6" x14ac:dyDescent="0.25">
      <c r="A10" s="48" t="s">
        <v>2561</v>
      </c>
      <c r="B10" s="48" t="e">
        <f>COUNTIF(Data!#REF!:Data!#REF!, "published")</f>
        <v>#REF!</v>
      </c>
      <c r="F10" s="39" t="e">
        <f>SUM(F8,F9)</f>
        <v>#REF!</v>
      </c>
    </row>
    <row r="11" spans="1:6" x14ac:dyDescent="0.25">
      <c r="A11" s="41" t="s">
        <v>2562</v>
      </c>
      <c r="B11" s="41" t="e">
        <f>COUNTIF(Data!#REF!:Data!#REF!, "retired")</f>
        <v>#REF!</v>
      </c>
      <c r="E11" s="43" t="s">
        <v>2563</v>
      </c>
    </row>
    <row r="12" spans="1:6" x14ac:dyDescent="0.25">
      <c r="A12" s="41" t="s">
        <v>2564</v>
      </c>
      <c r="B12" s="41" t="e">
        <f>COUNTIF(Data!#REF!:Data!#REF!, "ready")</f>
        <v>#REF!</v>
      </c>
      <c r="E12" s="41" t="s">
        <v>2555</v>
      </c>
      <c r="F12" s="42" t="e">
        <f>COUNTIF(Data!#REF!:'Data'!H136, "*")</f>
        <v>#REF!</v>
      </c>
    </row>
    <row r="13" spans="1:6" x14ac:dyDescent="0.25">
      <c r="A13" s="41" t="s">
        <v>2565</v>
      </c>
      <c r="B13" s="41" t="e">
        <f>COUNTIF(Data!#REF!:Data!#REF!, "unclear")</f>
        <v>#REF!</v>
      </c>
      <c r="E13" s="41" t="s">
        <v>2557</v>
      </c>
      <c r="F13" s="48" t="e">
        <f>COUNTIF(Data!#REF!:'Data'!H136, "")</f>
        <v>#REF!</v>
      </c>
    </row>
    <row r="14" spans="1:6" x14ac:dyDescent="0.25">
      <c r="B14" s="39" t="e">
        <f>SUM(B8:B13)</f>
        <v>#REF!</v>
      </c>
      <c r="F14" s="39" t="e">
        <f>SUM(F12,F13)</f>
        <v>#REF!</v>
      </c>
    </row>
    <row r="15" spans="1:6" x14ac:dyDescent="0.25">
      <c r="A15" s="56" t="s">
        <v>55</v>
      </c>
      <c r="B15" s="51"/>
      <c r="E15" s="43" t="s">
        <v>8</v>
      </c>
    </row>
    <row r="16" spans="1:6" ht="18.75" x14ac:dyDescent="0.3">
      <c r="A16" s="52" t="s">
        <v>2566</v>
      </c>
      <c r="B16" s="53" t="e">
        <f>COUNTIF(Data!#REF!:Data!#REF!, "yes")</f>
        <v>#REF!</v>
      </c>
      <c r="E16" s="41" t="s">
        <v>2555</v>
      </c>
      <c r="F16" s="42" t="e">
        <f>COUNTIF(Data!#REF!:'Data'!I136, "*")</f>
        <v>#REF!</v>
      </c>
    </row>
    <row r="17" spans="1:7" x14ac:dyDescent="0.25">
      <c r="A17" s="54" t="s">
        <v>372</v>
      </c>
      <c r="B17" s="55" t="e">
        <f>COUNTIF(Data!#REF!:Data!#REF!,"no")</f>
        <v>#REF!</v>
      </c>
      <c r="E17" s="41" t="s">
        <v>2557</v>
      </c>
      <c r="F17" s="48" t="e">
        <f>COUNTBLANK(Data!#REF!:'Data'!I136)</f>
        <v>#REF!</v>
      </c>
    </row>
    <row r="18" spans="1:7" x14ac:dyDescent="0.25">
      <c r="B18" s="39" t="e">
        <f>SUM(B16,B17)</f>
        <v>#REF!</v>
      </c>
      <c r="F18" s="39" t="e">
        <f>SUM(F16,F17)</f>
        <v>#REF!</v>
      </c>
    </row>
    <row r="19" spans="1:7" x14ac:dyDescent="0.25">
      <c r="A19" s="39" t="s">
        <v>2567</v>
      </c>
      <c r="E19" s="43" t="s">
        <v>2568</v>
      </c>
    </row>
    <row r="20" spans="1:7" x14ac:dyDescent="0.25">
      <c r="A20" s="41" t="s">
        <v>2555</v>
      </c>
      <c r="B20" s="42" t="e">
        <f>COUNTIF(Data!#REF!:Data!#REF!, "*")</f>
        <v>#REF!</v>
      </c>
      <c r="E20" s="41" t="s">
        <v>2555</v>
      </c>
      <c r="F20" s="42" t="e">
        <f>COUNTIF(Data!#REF!:Data!#REF!, "*")</f>
        <v>#REF!</v>
      </c>
    </row>
    <row r="21" spans="1:7" x14ac:dyDescent="0.25">
      <c r="A21" s="41" t="s">
        <v>2569</v>
      </c>
      <c r="B21" s="45" t="e">
        <f>COUNTIF(Data!#REF!:Data!#REF!, "")</f>
        <v>#REF!</v>
      </c>
      <c r="E21" s="41" t="s">
        <v>2557</v>
      </c>
      <c r="F21" s="41" t="e">
        <f>COUNTBLANK(Data!#REF!:Data!#REF!)</f>
        <v>#REF!</v>
      </c>
    </row>
    <row r="22" spans="1:7" x14ac:dyDescent="0.25">
      <c r="B22" s="39" t="e">
        <f>SUM(B20,B21)</f>
        <v>#REF!</v>
      </c>
      <c r="F22" s="39" t="e">
        <f>SUM(F20,F21)</f>
        <v>#REF!</v>
      </c>
      <c r="G22" t="s">
        <v>2570</v>
      </c>
    </row>
    <row r="23" spans="1:7" x14ac:dyDescent="0.25">
      <c r="E23" s="39" t="s">
        <v>3</v>
      </c>
    </row>
    <row r="24" spans="1:7" x14ac:dyDescent="0.25">
      <c r="A24" s="39" t="s">
        <v>2571</v>
      </c>
      <c r="E24" s="41" t="s">
        <v>2572</v>
      </c>
      <c r="F24" s="42" t="e">
        <f>COUNTIF(Data!#REF!:'Data'!E136, "http*")</f>
        <v>#REF!</v>
      </c>
    </row>
    <row r="25" spans="1:7" x14ac:dyDescent="0.25">
      <c r="A25" s="41" t="s">
        <v>2555</v>
      </c>
      <c r="B25" s="42" t="e">
        <f>COUNTIF(Data!#REF!:'Data'!K162, "*")</f>
        <v>#REF!</v>
      </c>
      <c r="E25" s="41" t="s">
        <v>2555</v>
      </c>
      <c r="F25" s="41" t="e">
        <f>COUNTIF(Data!#REF!:'Data'!E136, "*")</f>
        <v>#REF!</v>
      </c>
    </row>
    <row r="26" spans="1:7" x14ac:dyDescent="0.25">
      <c r="A26" s="41" t="s">
        <v>2569</v>
      </c>
      <c r="B26" s="41" t="e">
        <f>COUNTIF(Data!#REF!:'Data'!K162, "")</f>
        <v>#REF!</v>
      </c>
      <c r="E26" s="41" t="s">
        <v>2557</v>
      </c>
      <c r="F26" s="41" t="e">
        <f>COUNTBLANK(Data!#REF!:Data!#REF!)</f>
        <v>#REF!</v>
      </c>
    </row>
    <row r="27" spans="1:7" x14ac:dyDescent="0.25">
      <c r="B27" s="39" t="e">
        <f>SUM(B25,B26)</f>
        <v>#REF!</v>
      </c>
      <c r="F27" s="39" t="e">
        <f>SUM(F25,F26)</f>
        <v>#REF!</v>
      </c>
      <c r="G27" t="s">
        <v>2570</v>
      </c>
    </row>
    <row r="28" spans="1:7" x14ac:dyDescent="0.25">
      <c r="A28" s="39" t="s">
        <v>2573</v>
      </c>
      <c r="E28" s="39" t="s">
        <v>32</v>
      </c>
    </row>
    <row r="29" spans="1:7" x14ac:dyDescent="0.25">
      <c r="A29" s="41" t="s">
        <v>2555</v>
      </c>
      <c r="B29" s="42" t="e">
        <f>COUNTIF(Data!#REF!:'Data'!J162, "*")</f>
        <v>#REF!</v>
      </c>
      <c r="E29" s="41" t="s">
        <v>2555</v>
      </c>
      <c r="F29" s="42" t="e">
        <f>COUNTIF(Data!#REF!:Data!#REF!, "*")</f>
        <v>#REF!</v>
      </c>
    </row>
    <row r="30" spans="1:7" x14ac:dyDescent="0.25">
      <c r="A30" s="41" t="s">
        <v>2569</v>
      </c>
      <c r="B30" s="41" t="e">
        <f>COUNTIF(Data!#REF!:'Data'!J162, "")</f>
        <v>#REF!</v>
      </c>
      <c r="E30" s="41" t="s">
        <v>2557</v>
      </c>
      <c r="F30" s="41" t="e">
        <f>COUNTIF(Data!#REF!:Data!#REF!, "")</f>
        <v>#REF!</v>
      </c>
    </row>
    <row r="31" spans="1:7" x14ac:dyDescent="0.25">
      <c r="B31" s="39" t="e">
        <f>SUM(B29,B30)</f>
        <v>#REF!</v>
      </c>
      <c r="F31" s="39" t="e">
        <f>SUM(F29,F30)</f>
        <v>#REF!</v>
      </c>
    </row>
    <row r="32" spans="1:7" x14ac:dyDescent="0.25">
      <c r="D32" s="44"/>
      <c r="E32" s="39" t="s">
        <v>25</v>
      </c>
    </row>
    <row r="33" spans="1:6" x14ac:dyDescent="0.25">
      <c r="A33" s="39" t="s">
        <v>25</v>
      </c>
      <c r="B33" s="57" t="s">
        <v>2574</v>
      </c>
      <c r="C33" s="57" t="s">
        <v>2575</v>
      </c>
      <c r="E33" s="41" t="s">
        <v>2555</v>
      </c>
      <c r="F33" s="42" t="e">
        <f>COUNTIF(Data!#REF!:Data!#REF!, "*")</f>
        <v>#REF!</v>
      </c>
    </row>
    <row r="34" spans="1:6" ht="38.25" x14ac:dyDescent="0.25">
      <c r="A34" s="1" t="s">
        <v>86</v>
      </c>
      <c r="B34" s="41" t="e">
        <f>COUNTIFS(Data!$S$2:$S$162, A34, Data!#REF!, "yes" )</f>
        <v>#REF!</v>
      </c>
      <c r="C34" s="41">
        <f>COUNTIF(Data!$S$2:$S$162, A34 )</f>
        <v>0</v>
      </c>
      <c r="E34" s="41" t="s">
        <v>2557</v>
      </c>
      <c r="F34" s="48" t="e">
        <f>COUNTIF(Data!#REF!:Data!#REF!, "")</f>
        <v>#REF!</v>
      </c>
    </row>
    <row r="35" spans="1:6" ht="25.5" x14ac:dyDescent="0.25">
      <c r="A35" s="1" t="s">
        <v>1125</v>
      </c>
      <c r="B35" s="41" t="e">
        <f>COUNTIFS(Data!$S$2:$S$162, A35, Data!#REF!, "yes" )</f>
        <v>#REF!</v>
      </c>
      <c r="C35" s="41">
        <f>COUNTIF(Data!$S$2:$S$162, A35 )</f>
        <v>161</v>
      </c>
      <c r="F35" s="39" t="e">
        <f>SUM(F33,F34)</f>
        <v>#REF!</v>
      </c>
    </row>
    <row r="36" spans="1:6" ht="25.5" x14ac:dyDescent="0.25">
      <c r="A36" s="1" t="s">
        <v>1184</v>
      </c>
      <c r="B36" s="41" t="e">
        <f>COUNTIFS(Data!$S$2:$S$162, A36, Data!#REF!, "yes" )</f>
        <v>#REF!</v>
      </c>
      <c r="C36" s="41">
        <f>COUNTIF(Data!$S$2:$S$162, A36 )</f>
        <v>0</v>
      </c>
      <c r="E36" s="39" t="s">
        <v>2576</v>
      </c>
    </row>
    <row r="37" spans="1:6" ht="25.5" x14ac:dyDescent="0.25">
      <c r="A37" s="1" t="s">
        <v>1461</v>
      </c>
      <c r="B37" s="41" t="e">
        <f>COUNTIFS(Data!$S$2:$S$162, A37, Data!#REF!, "yes" )</f>
        <v>#REF!</v>
      </c>
      <c r="C37" s="41">
        <f>COUNTIF(Data!$S$2:$S$162, A37 )</f>
        <v>0</v>
      </c>
      <c r="D37" s="39"/>
      <c r="E37" s="41" t="s">
        <v>2555</v>
      </c>
      <c r="F37" s="42" t="e">
        <f>COUNTIF(Data!#REF!:Data!#REF!, "*")</f>
        <v>#REF!</v>
      </c>
    </row>
    <row r="38" spans="1:6" x14ac:dyDescent="0.25">
      <c r="B38" s="39" t="e">
        <f>SUM(B34:B37)</f>
        <v>#REF!</v>
      </c>
      <c r="C38" s="39">
        <f>SUM(C34:C37)</f>
        <v>161</v>
      </c>
      <c r="E38" s="41" t="s">
        <v>2557</v>
      </c>
      <c r="F38" s="48" t="e">
        <f>COUNTIF(Data!#REF!:Data!#REF!, "")</f>
        <v>#REF!</v>
      </c>
    </row>
    <row r="39" spans="1:6" x14ac:dyDescent="0.25">
      <c r="F39" s="39" t="e">
        <f>SUM(F37,F38)</f>
        <v>#REF!</v>
      </c>
    </row>
    <row r="40" spans="1:6" x14ac:dyDescent="0.25">
      <c r="E40" s="39" t="s">
        <v>2577</v>
      </c>
    </row>
    <row r="41" spans="1:6" x14ac:dyDescent="0.25">
      <c r="E41" s="41" t="s">
        <v>2555</v>
      </c>
      <c r="F41" s="42" t="e">
        <f>COUNTIF(Data!#REF!:Data!#REF!, "*")</f>
        <v>#REF!</v>
      </c>
    </row>
    <row r="42" spans="1:6" x14ac:dyDescent="0.25">
      <c r="E42" s="41" t="s">
        <v>2557</v>
      </c>
      <c r="F42" s="41" t="e">
        <f>COUNTBLANK(Data!#REF!:Data!#REF!)</f>
        <v>#REF!</v>
      </c>
    </row>
    <row r="43" spans="1:6" x14ac:dyDescent="0.25">
      <c r="F43" s="39" t="e">
        <f>SUM(F41,F42)</f>
        <v>#REF!</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82"/>
  <sheetViews>
    <sheetView workbookViewId="0">
      <selection activeCell="E34" sqref="E34"/>
    </sheetView>
  </sheetViews>
  <sheetFormatPr defaultRowHeight="15" x14ac:dyDescent="0.25"/>
  <cols>
    <col min="2" max="2" width="19.140625" customWidth="1"/>
    <col min="3" max="3" width="34.7109375" customWidth="1"/>
    <col min="4" max="4" width="26.42578125" customWidth="1"/>
    <col min="5" max="5" width="27.140625" customWidth="1"/>
  </cols>
  <sheetData>
    <row r="1" spans="1:28" ht="51" x14ac:dyDescent="0.25">
      <c r="A1" s="3" t="s">
        <v>2451</v>
      </c>
      <c r="B1" s="3" t="s">
        <v>2578</v>
      </c>
      <c r="C1" s="3" t="s">
        <v>2579</v>
      </c>
      <c r="D1" s="3" t="s">
        <v>5</v>
      </c>
      <c r="E1" s="3" t="s">
        <v>2580</v>
      </c>
      <c r="F1" s="3" t="s">
        <v>2480</v>
      </c>
      <c r="G1" s="3" t="s">
        <v>2581</v>
      </c>
      <c r="H1" s="3" t="s">
        <v>2582</v>
      </c>
      <c r="I1" s="3" t="s">
        <v>2583</v>
      </c>
      <c r="J1" s="3" t="s">
        <v>2584</v>
      </c>
      <c r="K1" s="3" t="s">
        <v>2585</v>
      </c>
      <c r="L1" s="3" t="s">
        <v>2586</v>
      </c>
      <c r="M1" s="3" t="s">
        <v>2587</v>
      </c>
      <c r="N1" s="3" t="s">
        <v>2588</v>
      </c>
      <c r="O1" s="3" t="s">
        <v>33</v>
      </c>
      <c r="P1" s="4" t="s">
        <v>2589</v>
      </c>
      <c r="Q1" s="3" t="s">
        <v>2590</v>
      </c>
      <c r="R1" s="5" t="s">
        <v>2591</v>
      </c>
      <c r="S1" s="3" t="s">
        <v>2592</v>
      </c>
      <c r="T1" s="4" t="s">
        <v>4</v>
      </c>
      <c r="U1" s="143" t="s">
        <v>2593</v>
      </c>
      <c r="V1" s="28" t="s">
        <v>65</v>
      </c>
      <c r="W1" s="59" t="s">
        <v>2594</v>
      </c>
      <c r="X1" s="60" t="s">
        <v>2404</v>
      </c>
      <c r="Y1" s="38" t="s">
        <v>2595</v>
      </c>
      <c r="Z1" s="38" t="s">
        <v>2596</v>
      </c>
      <c r="AA1" s="38" t="s">
        <v>2597</v>
      </c>
      <c r="AB1" s="89" t="s">
        <v>2598</v>
      </c>
    </row>
    <row r="2" spans="1:28" ht="20.25" customHeight="1" x14ac:dyDescent="0.25">
      <c r="A2">
        <v>1</v>
      </c>
      <c r="B2" t="s">
        <v>1057</v>
      </c>
      <c r="C2" t="s">
        <v>1058</v>
      </c>
      <c r="D2" t="s">
        <v>1061</v>
      </c>
      <c r="E2" t="s">
        <v>1059</v>
      </c>
      <c r="F2" t="s">
        <v>498</v>
      </c>
      <c r="G2" t="s">
        <v>68</v>
      </c>
      <c r="H2" t="s">
        <v>2599</v>
      </c>
      <c r="J2" t="s">
        <v>1062</v>
      </c>
      <c r="M2" t="s">
        <v>2600</v>
      </c>
      <c r="N2" t="s">
        <v>2601</v>
      </c>
      <c r="T2" s="31" t="s">
        <v>1060</v>
      </c>
      <c r="U2" s="31"/>
      <c r="V2" s="29" t="s">
        <v>2602</v>
      </c>
      <c r="W2" s="68" t="s">
        <v>2603</v>
      </c>
      <c r="X2" s="61"/>
      <c r="Y2" s="70" t="s">
        <v>83</v>
      </c>
      <c r="Z2" s="70" t="e">
        <f>VLOOKUP(B2,Data!$C$2:$AQ$6,36,FALSE)</f>
        <v>#N/A</v>
      </c>
      <c r="AA2" s="70" t="e">
        <f>IF((AND(Z2="yes", Y2="no", T2&lt;&gt;"")), "Warning!", "OK")</f>
        <v>#N/A</v>
      </c>
    </row>
    <row r="3" spans="1:28" ht="20.25" customHeight="1" x14ac:dyDescent="0.25">
      <c r="A3" s="90">
        <v>2</v>
      </c>
      <c r="B3" s="90" t="s">
        <v>2604</v>
      </c>
      <c r="C3" s="90" t="s">
        <v>2605</v>
      </c>
      <c r="D3" s="90" t="s">
        <v>2606</v>
      </c>
      <c r="E3" s="90" t="s">
        <v>2607</v>
      </c>
      <c r="F3" s="90" t="s">
        <v>2608</v>
      </c>
      <c r="G3" s="90" t="s">
        <v>68</v>
      </c>
      <c r="H3" s="90" t="s">
        <v>138</v>
      </c>
      <c r="J3" s="90" t="s">
        <v>2609</v>
      </c>
      <c r="M3" s="90" t="s">
        <v>102</v>
      </c>
      <c r="N3" s="90" t="s">
        <v>2601</v>
      </c>
      <c r="T3" s="91" t="s">
        <v>2610</v>
      </c>
      <c r="U3" s="91"/>
      <c r="V3" s="92" t="s">
        <v>2611</v>
      </c>
      <c r="W3" s="97" t="s">
        <v>2612</v>
      </c>
      <c r="X3" s="93"/>
      <c r="Y3" s="94" t="s">
        <v>92</v>
      </c>
      <c r="Z3" s="70" t="e">
        <f>VLOOKUP(B3,Data!$C$2:$AQ$6,36,FALSE)</f>
        <v>#N/A</v>
      </c>
      <c r="AA3" s="94" t="e">
        <f>IF((AND(Z3="yes", Y3="no", T3&lt;&gt;"")), "Warning!", "OK")</f>
        <v>#N/A</v>
      </c>
    </row>
    <row r="4" spans="1:28" ht="20.25" customHeight="1" x14ac:dyDescent="0.25">
      <c r="A4">
        <v>3</v>
      </c>
      <c r="B4" t="s">
        <v>1063</v>
      </c>
      <c r="C4" t="s">
        <v>1064</v>
      </c>
      <c r="D4" t="s">
        <v>2613</v>
      </c>
      <c r="E4" t="s">
        <v>1065</v>
      </c>
      <c r="F4" t="s">
        <v>319</v>
      </c>
      <c r="G4" t="s">
        <v>68</v>
      </c>
      <c r="H4" t="s">
        <v>288</v>
      </c>
      <c r="J4" t="s">
        <v>1066</v>
      </c>
      <c r="M4" t="s">
        <v>2614</v>
      </c>
      <c r="N4" t="s">
        <v>2615</v>
      </c>
      <c r="T4" t="s">
        <v>507</v>
      </c>
      <c r="W4" s="68"/>
      <c r="X4" s="61"/>
      <c r="Y4" s="70" t="s">
        <v>92</v>
      </c>
      <c r="Z4" s="70" t="e">
        <f>VLOOKUP(B4,Data!$C$2:$AQ$6,36,FALSE)</f>
        <v>#N/A</v>
      </c>
      <c r="AA4" s="70" t="e">
        <f>IF((AND(Z4="yes", Y4="no", T4&lt;&gt;"")), "Warning!", "OK")</f>
        <v>#N/A</v>
      </c>
    </row>
    <row r="5" spans="1:28" ht="20.25" customHeight="1" x14ac:dyDescent="0.25">
      <c r="A5">
        <v>4</v>
      </c>
      <c r="B5" t="s">
        <v>501</v>
      </c>
      <c r="C5" t="s">
        <v>2616</v>
      </c>
      <c r="D5" t="s">
        <v>2617</v>
      </c>
      <c r="E5" t="s">
        <v>502</v>
      </c>
      <c r="F5" t="s">
        <v>364</v>
      </c>
      <c r="G5" t="s">
        <v>68</v>
      </c>
      <c r="H5" t="s">
        <v>138</v>
      </c>
      <c r="J5" t="s">
        <v>504</v>
      </c>
      <c r="M5" t="s">
        <v>2618</v>
      </c>
      <c r="N5" t="s">
        <v>2619</v>
      </c>
      <c r="T5" t="s">
        <v>503</v>
      </c>
      <c r="W5" s="68" t="s">
        <v>2620</v>
      </c>
      <c r="X5" s="61"/>
      <c r="Y5" s="70" t="s">
        <v>83</v>
      </c>
      <c r="Z5" s="70" t="e">
        <f>VLOOKUP(B5,Data!$C$2:$AQ$6,36,FALSE)</f>
        <v>#N/A</v>
      </c>
      <c r="AA5" s="70" t="e">
        <f t="shared" ref="AA5:AA65" si="0">IF((AND(Z5="yes", Y5="no", T5&lt;&gt;"")), "Warning!", "OK")</f>
        <v>#N/A</v>
      </c>
    </row>
    <row r="6" spans="1:28" ht="20.25" customHeight="1" x14ac:dyDescent="0.25">
      <c r="A6">
        <v>5</v>
      </c>
      <c r="B6" t="s">
        <v>506</v>
      </c>
      <c r="C6" t="s">
        <v>2621</v>
      </c>
      <c r="D6" t="s">
        <v>508</v>
      </c>
      <c r="E6" t="s">
        <v>2622</v>
      </c>
      <c r="F6" t="s">
        <v>371</v>
      </c>
      <c r="G6" t="s">
        <v>68</v>
      </c>
      <c r="H6" t="s">
        <v>94</v>
      </c>
      <c r="J6" t="s">
        <v>505</v>
      </c>
      <c r="M6" t="s">
        <v>2623</v>
      </c>
      <c r="N6" t="s">
        <v>2624</v>
      </c>
      <c r="T6" t="s">
        <v>507</v>
      </c>
      <c r="W6" s="68"/>
      <c r="X6" s="61"/>
      <c r="Y6" s="70" t="s">
        <v>92</v>
      </c>
      <c r="Z6" s="70" t="e">
        <f>VLOOKUP(B6,Data!$C$2:$AQ$6,36,FALSE)</f>
        <v>#N/A</v>
      </c>
      <c r="AA6" s="70" t="e">
        <f t="shared" si="0"/>
        <v>#N/A</v>
      </c>
    </row>
    <row r="7" spans="1:28" ht="20.25" customHeight="1" x14ac:dyDescent="0.25">
      <c r="A7">
        <v>6</v>
      </c>
      <c r="B7" t="s">
        <v>509</v>
      </c>
      <c r="C7" t="s">
        <v>510</v>
      </c>
      <c r="D7" t="s">
        <v>511</v>
      </c>
      <c r="E7" t="s">
        <v>2622</v>
      </c>
      <c r="F7" t="s">
        <v>371</v>
      </c>
      <c r="G7" t="s">
        <v>68</v>
      </c>
      <c r="H7" t="s">
        <v>94</v>
      </c>
      <c r="J7" t="s">
        <v>505</v>
      </c>
      <c r="M7" t="s">
        <v>2625</v>
      </c>
      <c r="N7" t="s">
        <v>2615</v>
      </c>
      <c r="T7" t="s">
        <v>507</v>
      </c>
      <c r="W7" s="68"/>
      <c r="X7" s="61"/>
      <c r="Y7" s="70" t="s">
        <v>92</v>
      </c>
      <c r="Z7" s="70" t="e">
        <f>VLOOKUP(B7,Data!$C$2:$AQ$6,36,FALSE)</f>
        <v>#N/A</v>
      </c>
      <c r="AA7" s="70" t="e">
        <f t="shared" si="0"/>
        <v>#N/A</v>
      </c>
    </row>
    <row r="8" spans="1:28" ht="20.25" customHeight="1" x14ac:dyDescent="0.25">
      <c r="A8">
        <v>7</v>
      </c>
      <c r="B8" t="s">
        <v>512</v>
      </c>
      <c r="C8" t="s">
        <v>513</v>
      </c>
      <c r="D8" t="s">
        <v>2626</v>
      </c>
      <c r="E8" t="s">
        <v>2627</v>
      </c>
      <c r="F8" t="s">
        <v>371</v>
      </c>
      <c r="G8" t="s">
        <v>68</v>
      </c>
      <c r="H8" t="s">
        <v>94</v>
      </c>
      <c r="J8" t="s">
        <v>505</v>
      </c>
      <c r="M8" t="s">
        <v>2623</v>
      </c>
      <c r="N8" t="s">
        <v>2628</v>
      </c>
      <c r="T8" t="s">
        <v>514</v>
      </c>
      <c r="W8" s="68"/>
      <c r="X8" s="61"/>
      <c r="Y8" s="70" t="s">
        <v>92</v>
      </c>
      <c r="Z8" s="70" t="e">
        <f>VLOOKUP(B8,Data!$C$2:$AQ$6,36,FALSE)</f>
        <v>#N/A</v>
      </c>
      <c r="AA8" s="70" t="e">
        <f t="shared" si="0"/>
        <v>#N/A</v>
      </c>
    </row>
    <row r="9" spans="1:28" ht="20.25" customHeight="1" x14ac:dyDescent="0.25">
      <c r="A9">
        <v>8</v>
      </c>
      <c r="B9" t="s">
        <v>735</v>
      </c>
      <c r="C9" t="s">
        <v>2629</v>
      </c>
      <c r="D9" s="30" t="s">
        <v>2630</v>
      </c>
      <c r="E9" t="s">
        <v>516</v>
      </c>
      <c r="F9" t="s">
        <v>215</v>
      </c>
      <c r="G9" t="s">
        <v>2631</v>
      </c>
      <c r="H9" t="s">
        <v>2632</v>
      </c>
      <c r="J9" t="s">
        <v>2633</v>
      </c>
      <c r="M9" t="s">
        <v>2634</v>
      </c>
      <c r="N9" t="s">
        <v>2635</v>
      </c>
      <c r="T9" t="s">
        <v>2636</v>
      </c>
      <c r="V9" s="29" t="s">
        <v>2637</v>
      </c>
      <c r="W9" s="68"/>
      <c r="X9" s="61"/>
      <c r="Y9" s="70" t="s">
        <v>83</v>
      </c>
      <c r="Z9" s="70" t="e">
        <f>VLOOKUP(B9,Data!$C$2:$AQ$6,36,FALSE)</f>
        <v>#N/A</v>
      </c>
      <c r="AA9" s="70" t="e">
        <f t="shared" si="0"/>
        <v>#N/A</v>
      </c>
    </row>
    <row r="10" spans="1:28" ht="20.25" customHeight="1" x14ac:dyDescent="0.25">
      <c r="A10" s="44" t="s">
        <v>2638</v>
      </c>
      <c r="B10" s="64" t="s">
        <v>748</v>
      </c>
      <c r="C10" s="64" t="s">
        <v>2629</v>
      </c>
      <c r="D10" s="65"/>
      <c r="V10" s="66"/>
      <c r="W10" s="69"/>
      <c r="X10" s="67"/>
      <c r="Y10" s="71" t="s">
        <v>92</v>
      </c>
      <c r="Z10" s="70" t="e">
        <f>VLOOKUP(B10,Data!$C$2:$AQ$6,36,FALSE)</f>
        <v>#N/A</v>
      </c>
      <c r="AA10" s="70" t="e">
        <f t="shared" si="0"/>
        <v>#N/A</v>
      </c>
    </row>
    <row r="11" spans="1:28" ht="20.25" customHeight="1" x14ac:dyDescent="0.25">
      <c r="A11">
        <v>9</v>
      </c>
      <c r="B11" t="s">
        <v>515</v>
      </c>
      <c r="C11" t="s">
        <v>2639</v>
      </c>
      <c r="D11" s="30" t="s">
        <v>2640</v>
      </c>
      <c r="E11" t="s">
        <v>2641</v>
      </c>
      <c r="F11" t="s">
        <v>2608</v>
      </c>
      <c r="G11" t="s">
        <v>68</v>
      </c>
      <c r="H11" t="s">
        <v>94</v>
      </c>
      <c r="J11" t="s">
        <v>518</v>
      </c>
      <c r="M11" t="s">
        <v>2625</v>
      </c>
      <c r="N11" t="s">
        <v>2628</v>
      </c>
      <c r="T11" t="s">
        <v>517</v>
      </c>
      <c r="W11" s="68"/>
      <c r="X11" s="61"/>
      <c r="Y11" s="70" t="s">
        <v>92</v>
      </c>
      <c r="Z11" s="70" t="e">
        <f>VLOOKUP(B11,Data!$C$2:$AQ$6,36,FALSE)</f>
        <v>#N/A</v>
      </c>
      <c r="AA11" s="70" t="e">
        <f t="shared" si="0"/>
        <v>#N/A</v>
      </c>
    </row>
    <row r="12" spans="1:28" ht="20.25" customHeight="1" x14ac:dyDescent="0.25">
      <c r="A12">
        <v>10</v>
      </c>
      <c r="B12" t="s">
        <v>519</v>
      </c>
      <c r="C12" t="s">
        <v>520</v>
      </c>
      <c r="D12" t="s">
        <v>2642</v>
      </c>
      <c r="E12" t="s">
        <v>2643</v>
      </c>
      <c r="F12" t="s">
        <v>235</v>
      </c>
      <c r="G12" t="s">
        <v>2631</v>
      </c>
      <c r="H12" t="s">
        <v>162</v>
      </c>
      <c r="J12" t="s">
        <v>522</v>
      </c>
      <c r="M12" t="s">
        <v>2644</v>
      </c>
      <c r="N12" t="s">
        <v>2645</v>
      </c>
      <c r="T12" t="s">
        <v>521</v>
      </c>
      <c r="W12" s="68" t="s">
        <v>2603</v>
      </c>
      <c r="X12" s="61"/>
      <c r="Y12" s="70" t="s">
        <v>83</v>
      </c>
      <c r="Z12" s="70" t="e">
        <f>VLOOKUP(B12,Data!$C$2:$AQ$6,36,FALSE)</f>
        <v>#N/A</v>
      </c>
      <c r="AA12" s="70" t="e">
        <f t="shared" si="0"/>
        <v>#N/A</v>
      </c>
    </row>
    <row r="13" spans="1:28" ht="20.25" customHeight="1" x14ac:dyDescent="0.25">
      <c r="A13">
        <v>11</v>
      </c>
      <c r="B13" t="s">
        <v>523</v>
      </c>
      <c r="C13" t="s">
        <v>524</v>
      </c>
      <c r="D13" t="s">
        <v>2646</v>
      </c>
      <c r="E13" t="s">
        <v>2647</v>
      </c>
      <c r="F13" t="s">
        <v>395</v>
      </c>
      <c r="G13" t="s">
        <v>68</v>
      </c>
      <c r="H13" t="s">
        <v>162</v>
      </c>
      <c r="J13" t="s">
        <v>526</v>
      </c>
      <c r="M13" t="s">
        <v>2648</v>
      </c>
      <c r="N13" t="s">
        <v>2649</v>
      </c>
      <c r="T13" t="s">
        <v>525</v>
      </c>
      <c r="W13" s="68"/>
      <c r="X13" s="61"/>
      <c r="Y13" s="70" t="s">
        <v>92</v>
      </c>
      <c r="Z13" s="70" t="e">
        <f>VLOOKUP(B13,Data!$C$2:$AQ$6,36,FALSE)</f>
        <v>#N/A</v>
      </c>
      <c r="AA13" s="70" t="e">
        <f t="shared" si="0"/>
        <v>#N/A</v>
      </c>
    </row>
    <row r="14" spans="1:28" ht="20.25" customHeight="1" x14ac:dyDescent="0.25">
      <c r="A14">
        <v>12</v>
      </c>
      <c r="B14" t="s">
        <v>527</v>
      </c>
      <c r="C14" t="s">
        <v>528</v>
      </c>
      <c r="D14" t="s">
        <v>2650</v>
      </c>
      <c r="E14" t="s">
        <v>529</v>
      </c>
      <c r="F14" t="s">
        <v>119</v>
      </c>
      <c r="G14" t="s">
        <v>68</v>
      </c>
      <c r="H14" t="s">
        <v>2651</v>
      </c>
      <c r="J14" t="s">
        <v>531</v>
      </c>
      <c r="M14" t="s">
        <v>2648</v>
      </c>
      <c r="N14" t="s">
        <v>2619</v>
      </c>
      <c r="T14" s="31" t="s">
        <v>2652</v>
      </c>
      <c r="U14" s="31"/>
      <c r="W14" s="68" t="s">
        <v>2653</v>
      </c>
      <c r="X14" s="61"/>
      <c r="Y14" s="70" t="s">
        <v>83</v>
      </c>
      <c r="Z14" s="70" t="e">
        <f>VLOOKUP(B14,Data!$C$2:$AQ$6,36,FALSE)</f>
        <v>#N/A</v>
      </c>
      <c r="AA14" s="70" t="e">
        <f t="shared" si="0"/>
        <v>#N/A</v>
      </c>
    </row>
    <row r="15" spans="1:28" ht="20.25" customHeight="1" x14ac:dyDescent="0.25">
      <c r="A15">
        <v>13</v>
      </c>
      <c r="B15" t="s">
        <v>532</v>
      </c>
      <c r="C15" t="s">
        <v>533</v>
      </c>
      <c r="D15" t="s">
        <v>2654</v>
      </c>
      <c r="E15" t="s">
        <v>534</v>
      </c>
      <c r="F15" t="s">
        <v>119</v>
      </c>
      <c r="G15" t="s">
        <v>2655</v>
      </c>
      <c r="H15" t="s">
        <v>2656</v>
      </c>
      <c r="J15" t="s">
        <v>531</v>
      </c>
      <c r="M15" t="s">
        <v>2657</v>
      </c>
      <c r="N15" t="s">
        <v>2615</v>
      </c>
      <c r="T15" s="31" t="s">
        <v>2652</v>
      </c>
      <c r="U15" s="31"/>
      <c r="W15" s="68" t="s">
        <v>2653</v>
      </c>
      <c r="X15" s="61"/>
      <c r="Y15" s="70" t="s">
        <v>83</v>
      </c>
      <c r="Z15" s="70" t="e">
        <f>VLOOKUP(B15,Data!$C$2:$AQ$6,36,FALSE)</f>
        <v>#N/A</v>
      </c>
      <c r="AA15" s="70" t="e">
        <f t="shared" si="0"/>
        <v>#N/A</v>
      </c>
    </row>
    <row r="16" spans="1:28" ht="20.25" customHeight="1" x14ac:dyDescent="0.25">
      <c r="A16">
        <v>14</v>
      </c>
      <c r="B16" t="s">
        <v>535</v>
      </c>
      <c r="C16" t="s">
        <v>536</v>
      </c>
      <c r="D16" t="s">
        <v>2658</v>
      </c>
      <c r="E16" t="s">
        <v>534</v>
      </c>
      <c r="F16" t="s">
        <v>119</v>
      </c>
      <c r="G16" t="s">
        <v>68</v>
      </c>
      <c r="H16" t="s">
        <v>2656</v>
      </c>
      <c r="J16" t="s">
        <v>531</v>
      </c>
      <c r="M16" t="s">
        <v>2659</v>
      </c>
      <c r="N16" t="s">
        <v>2660</v>
      </c>
      <c r="T16" s="31" t="s">
        <v>2652</v>
      </c>
      <c r="U16" s="31"/>
      <c r="W16" s="68" t="s">
        <v>2653</v>
      </c>
      <c r="X16" s="61"/>
      <c r="Y16" s="70" t="s">
        <v>83</v>
      </c>
      <c r="Z16" s="70" t="e">
        <f>VLOOKUP(B16,Data!$C$2:$AQ$6,36,FALSE)</f>
        <v>#N/A</v>
      </c>
      <c r="AA16" s="70" t="e">
        <f t="shared" si="0"/>
        <v>#N/A</v>
      </c>
    </row>
    <row r="17" spans="1:27" ht="20.25" customHeight="1" x14ac:dyDescent="0.25">
      <c r="A17">
        <v>15</v>
      </c>
      <c r="B17" t="s">
        <v>537</v>
      </c>
      <c r="C17" t="s">
        <v>538</v>
      </c>
      <c r="D17" t="s">
        <v>2661</v>
      </c>
      <c r="E17" t="s">
        <v>2662</v>
      </c>
      <c r="F17" t="s">
        <v>119</v>
      </c>
      <c r="G17" t="s">
        <v>2656</v>
      </c>
      <c r="H17" t="s">
        <v>2651</v>
      </c>
      <c r="J17" t="s">
        <v>540</v>
      </c>
      <c r="M17" t="s">
        <v>2663</v>
      </c>
      <c r="N17" t="s">
        <v>2664</v>
      </c>
      <c r="T17" t="s">
        <v>539</v>
      </c>
      <c r="W17" s="68" t="s">
        <v>2603</v>
      </c>
      <c r="X17" s="62" t="s">
        <v>2665</v>
      </c>
      <c r="Y17" s="70" t="s">
        <v>83</v>
      </c>
      <c r="Z17" s="70" t="e">
        <f>VLOOKUP(B17,Data!$C$2:$AQ$6,36,FALSE)</f>
        <v>#N/A</v>
      </c>
      <c r="AA17" s="70" t="e">
        <f t="shared" si="0"/>
        <v>#N/A</v>
      </c>
    </row>
    <row r="18" spans="1:27" ht="20.25" customHeight="1" x14ac:dyDescent="0.25">
      <c r="A18">
        <v>16</v>
      </c>
      <c r="B18" t="s">
        <v>541</v>
      </c>
      <c r="C18" t="s">
        <v>542</v>
      </c>
      <c r="D18" t="s">
        <v>2666</v>
      </c>
      <c r="E18" t="s">
        <v>2667</v>
      </c>
      <c r="F18" t="s">
        <v>119</v>
      </c>
      <c r="G18" t="s">
        <v>68</v>
      </c>
      <c r="H18" t="s">
        <v>2656</v>
      </c>
      <c r="J18" t="s">
        <v>544</v>
      </c>
      <c r="M18" t="s">
        <v>2668</v>
      </c>
      <c r="N18" t="s">
        <v>2628</v>
      </c>
      <c r="T18" t="s">
        <v>543</v>
      </c>
      <c r="W18" s="68"/>
      <c r="X18" s="61"/>
      <c r="Y18" s="70" t="s">
        <v>92</v>
      </c>
      <c r="Z18" s="70" t="e">
        <f>VLOOKUP(B18,Data!$C$2:$AQ$6,36,FALSE)</f>
        <v>#N/A</v>
      </c>
      <c r="AA18" s="70" t="e">
        <f t="shared" si="0"/>
        <v>#N/A</v>
      </c>
    </row>
    <row r="19" spans="1:27" ht="20.25" customHeight="1" x14ac:dyDescent="0.25">
      <c r="A19">
        <v>17</v>
      </c>
      <c r="B19" t="s">
        <v>545</v>
      </c>
      <c r="C19" t="s">
        <v>546</v>
      </c>
      <c r="D19" t="s">
        <v>2669</v>
      </c>
      <c r="E19" t="s">
        <v>547</v>
      </c>
      <c r="F19" t="s">
        <v>119</v>
      </c>
      <c r="G19" t="s">
        <v>2670</v>
      </c>
      <c r="H19" t="s">
        <v>2671</v>
      </c>
      <c r="J19" t="s">
        <v>548</v>
      </c>
      <c r="M19" t="s">
        <v>2672</v>
      </c>
      <c r="N19" t="s">
        <v>2628</v>
      </c>
      <c r="T19" t="s">
        <v>543</v>
      </c>
      <c r="W19" s="68"/>
      <c r="X19" s="61"/>
      <c r="Y19" s="70" t="s">
        <v>92</v>
      </c>
      <c r="Z19" s="70" t="e">
        <f>VLOOKUP(B19,Data!$C$2:$AQ$6,36,FALSE)</f>
        <v>#N/A</v>
      </c>
      <c r="AA19" s="70" t="e">
        <f t="shared" si="0"/>
        <v>#N/A</v>
      </c>
    </row>
    <row r="20" spans="1:27" ht="20.25" customHeight="1" x14ac:dyDescent="0.25">
      <c r="A20">
        <v>18</v>
      </c>
      <c r="B20" t="s">
        <v>549</v>
      </c>
      <c r="C20" t="s">
        <v>550</v>
      </c>
      <c r="D20" t="s">
        <v>2673</v>
      </c>
      <c r="E20" t="s">
        <v>551</v>
      </c>
      <c r="F20" t="s">
        <v>256</v>
      </c>
      <c r="G20" t="s">
        <v>135</v>
      </c>
      <c r="H20" t="s">
        <v>2674</v>
      </c>
      <c r="J20" t="s">
        <v>2675</v>
      </c>
      <c r="M20" t="s">
        <v>2676</v>
      </c>
      <c r="N20" t="s">
        <v>2677</v>
      </c>
      <c r="T20" s="31" t="s">
        <v>552</v>
      </c>
      <c r="U20" s="31"/>
      <c r="W20" s="68" t="s">
        <v>2603</v>
      </c>
      <c r="X20" s="61"/>
      <c r="Y20" s="70" t="s">
        <v>83</v>
      </c>
      <c r="Z20" s="70" t="e">
        <f>VLOOKUP(B20,Data!$C$2:$AQ$6,36,FALSE)</f>
        <v>#N/A</v>
      </c>
      <c r="AA20" s="70" t="e">
        <f t="shared" si="0"/>
        <v>#N/A</v>
      </c>
    </row>
    <row r="21" spans="1:27" ht="20.25" customHeight="1" x14ac:dyDescent="0.25">
      <c r="A21">
        <v>19</v>
      </c>
      <c r="B21" t="s">
        <v>554</v>
      </c>
      <c r="C21" t="s">
        <v>555</v>
      </c>
      <c r="D21" t="s">
        <v>557</v>
      </c>
      <c r="E21" t="s">
        <v>556</v>
      </c>
      <c r="F21" t="s">
        <v>256</v>
      </c>
      <c r="G21" t="s">
        <v>135</v>
      </c>
      <c r="H21" t="s">
        <v>130</v>
      </c>
      <c r="J21" t="s">
        <v>2675</v>
      </c>
      <c r="M21" t="s">
        <v>2678</v>
      </c>
      <c r="N21" t="s">
        <v>2619</v>
      </c>
      <c r="T21" t="s">
        <v>552</v>
      </c>
      <c r="W21" s="68" t="s">
        <v>2603</v>
      </c>
      <c r="X21" s="61"/>
      <c r="Y21" s="70" t="s">
        <v>83</v>
      </c>
      <c r="Z21" s="70" t="e">
        <f>VLOOKUP(B21,Data!$C$2:$AQ$6,36,FALSE)</f>
        <v>#N/A</v>
      </c>
      <c r="AA21" s="70" t="e">
        <f t="shared" si="0"/>
        <v>#N/A</v>
      </c>
    </row>
    <row r="22" spans="1:27" ht="20.25" customHeight="1" x14ac:dyDescent="0.25">
      <c r="A22">
        <v>20</v>
      </c>
      <c r="B22" t="s">
        <v>559</v>
      </c>
      <c r="C22" t="s">
        <v>560</v>
      </c>
      <c r="D22" t="s">
        <v>562</v>
      </c>
      <c r="E22" t="s">
        <v>561</v>
      </c>
      <c r="F22" t="s">
        <v>256</v>
      </c>
      <c r="G22" t="s">
        <v>2679</v>
      </c>
      <c r="H22" t="s">
        <v>2680</v>
      </c>
      <c r="J22" t="s">
        <v>2675</v>
      </c>
      <c r="M22" t="s">
        <v>2657</v>
      </c>
      <c r="N22" t="s">
        <v>2628</v>
      </c>
      <c r="T22" t="s">
        <v>552</v>
      </c>
      <c r="W22" s="68" t="s">
        <v>2603</v>
      </c>
      <c r="X22" s="61"/>
      <c r="Y22" s="70" t="s">
        <v>83</v>
      </c>
      <c r="Z22" s="70" t="e">
        <f>VLOOKUP(B22,Data!$C$2:$AQ$6,36,FALSE)</f>
        <v>#N/A</v>
      </c>
      <c r="AA22" s="70" t="e">
        <f t="shared" si="0"/>
        <v>#N/A</v>
      </c>
    </row>
    <row r="23" spans="1:27" ht="20.25" customHeight="1" x14ac:dyDescent="0.25">
      <c r="A23">
        <v>21</v>
      </c>
      <c r="B23" t="s">
        <v>564</v>
      </c>
      <c r="C23" t="s">
        <v>565</v>
      </c>
      <c r="D23" t="s">
        <v>567</v>
      </c>
      <c r="E23" t="s">
        <v>566</v>
      </c>
      <c r="F23" t="s">
        <v>256</v>
      </c>
      <c r="G23" t="s">
        <v>68</v>
      </c>
      <c r="H23" t="s">
        <v>2681</v>
      </c>
      <c r="J23" t="s">
        <v>2675</v>
      </c>
      <c r="M23" t="s">
        <v>2682</v>
      </c>
      <c r="N23" t="s">
        <v>2677</v>
      </c>
      <c r="T23" t="s">
        <v>552</v>
      </c>
      <c r="W23" s="68" t="s">
        <v>2603</v>
      </c>
      <c r="X23" s="61"/>
      <c r="Y23" s="70" t="s">
        <v>83</v>
      </c>
      <c r="Z23" s="70" t="e">
        <f>VLOOKUP(B23,Data!$C$2:$AQ$6,36,FALSE)</f>
        <v>#N/A</v>
      </c>
      <c r="AA23" s="70" t="e">
        <f t="shared" si="0"/>
        <v>#N/A</v>
      </c>
    </row>
    <row r="24" spans="1:27" ht="20.25" customHeight="1" x14ac:dyDescent="0.25">
      <c r="A24">
        <v>22</v>
      </c>
      <c r="B24" t="s">
        <v>569</v>
      </c>
      <c r="C24" t="s">
        <v>570</v>
      </c>
      <c r="D24" t="s">
        <v>572</v>
      </c>
      <c r="E24" t="s">
        <v>571</v>
      </c>
      <c r="F24" t="s">
        <v>256</v>
      </c>
      <c r="G24" t="s">
        <v>2655</v>
      </c>
      <c r="H24" t="s">
        <v>2683</v>
      </c>
      <c r="J24" t="s">
        <v>2675</v>
      </c>
      <c r="M24" t="s">
        <v>2678</v>
      </c>
      <c r="N24" t="s">
        <v>2677</v>
      </c>
      <c r="T24" t="s">
        <v>552</v>
      </c>
      <c r="W24" s="68" t="s">
        <v>2603</v>
      </c>
      <c r="X24" s="61"/>
      <c r="Y24" s="70" t="s">
        <v>83</v>
      </c>
      <c r="Z24" s="70" t="e">
        <f>VLOOKUP(B24,Data!$C$2:$AQ$6,36,FALSE)</f>
        <v>#N/A</v>
      </c>
      <c r="AA24" s="70" t="e">
        <f t="shared" si="0"/>
        <v>#N/A</v>
      </c>
    </row>
    <row r="25" spans="1:27" ht="20.25" customHeight="1" x14ac:dyDescent="0.25">
      <c r="A25">
        <v>23</v>
      </c>
      <c r="B25" t="s">
        <v>574</v>
      </c>
      <c r="C25" t="s">
        <v>575</v>
      </c>
      <c r="D25" t="s">
        <v>2684</v>
      </c>
      <c r="E25" t="s">
        <v>576</v>
      </c>
      <c r="F25" t="s">
        <v>256</v>
      </c>
      <c r="G25" t="s">
        <v>2655</v>
      </c>
      <c r="H25" t="s">
        <v>168</v>
      </c>
      <c r="J25" t="s">
        <v>2685</v>
      </c>
      <c r="M25" t="s">
        <v>2678</v>
      </c>
      <c r="N25" t="s">
        <v>2624</v>
      </c>
      <c r="T25" t="s">
        <v>552</v>
      </c>
      <c r="W25" s="68" t="s">
        <v>2603</v>
      </c>
      <c r="X25" s="61"/>
      <c r="Y25" s="70" t="s">
        <v>83</v>
      </c>
      <c r="Z25" s="70" t="e">
        <f>VLOOKUP(B25,Data!$C$2:$AQ$6,36,FALSE)</f>
        <v>#N/A</v>
      </c>
      <c r="AA25" s="70" t="e">
        <f t="shared" si="0"/>
        <v>#N/A</v>
      </c>
    </row>
    <row r="26" spans="1:27" ht="20.25" customHeight="1" x14ac:dyDescent="0.25">
      <c r="A26">
        <v>24</v>
      </c>
      <c r="B26" t="s">
        <v>578</v>
      </c>
      <c r="C26" t="s">
        <v>579</v>
      </c>
      <c r="D26" t="s">
        <v>581</v>
      </c>
      <c r="E26" t="s">
        <v>580</v>
      </c>
      <c r="F26" t="s">
        <v>256</v>
      </c>
      <c r="G26" t="s">
        <v>2631</v>
      </c>
      <c r="H26" t="s">
        <v>2686</v>
      </c>
      <c r="J26" t="s">
        <v>2685</v>
      </c>
      <c r="M26" t="s">
        <v>2687</v>
      </c>
      <c r="N26" t="s">
        <v>2628</v>
      </c>
      <c r="T26" t="s">
        <v>552</v>
      </c>
      <c r="W26" s="68" t="s">
        <v>2603</v>
      </c>
      <c r="X26" s="61"/>
      <c r="Y26" s="70" t="s">
        <v>83</v>
      </c>
      <c r="Z26" s="70" t="e">
        <f>VLOOKUP(B26,Data!$C$2:$AQ$6,36,FALSE)</f>
        <v>#N/A</v>
      </c>
      <c r="AA26" s="70" t="e">
        <f t="shared" si="0"/>
        <v>#N/A</v>
      </c>
    </row>
    <row r="27" spans="1:27" ht="20.25" customHeight="1" x14ac:dyDescent="0.25">
      <c r="A27">
        <v>25</v>
      </c>
      <c r="B27" t="s">
        <v>583</v>
      </c>
      <c r="C27" t="s">
        <v>584</v>
      </c>
      <c r="D27" t="s">
        <v>586</v>
      </c>
      <c r="E27" t="s">
        <v>585</v>
      </c>
      <c r="F27" t="s">
        <v>256</v>
      </c>
      <c r="G27" t="s">
        <v>2631</v>
      </c>
      <c r="H27" t="s">
        <v>2688</v>
      </c>
      <c r="J27" t="s">
        <v>2685</v>
      </c>
      <c r="M27" t="s">
        <v>2689</v>
      </c>
      <c r="N27" t="s">
        <v>2690</v>
      </c>
      <c r="T27" t="s">
        <v>552</v>
      </c>
      <c r="W27" s="68" t="s">
        <v>2603</v>
      </c>
      <c r="X27" s="61"/>
      <c r="Y27" s="70" t="s">
        <v>83</v>
      </c>
      <c r="Z27" s="70" t="e">
        <f>VLOOKUP(B27,Data!$C$2:$AQ$6,36,FALSE)</f>
        <v>#N/A</v>
      </c>
      <c r="AA27" s="70" t="e">
        <f t="shared" si="0"/>
        <v>#N/A</v>
      </c>
    </row>
    <row r="28" spans="1:27" ht="20.25" customHeight="1" x14ac:dyDescent="0.25">
      <c r="A28">
        <v>26</v>
      </c>
      <c r="B28" t="s">
        <v>587</v>
      </c>
      <c r="C28" t="s">
        <v>588</v>
      </c>
      <c r="D28" t="s">
        <v>590</v>
      </c>
      <c r="E28" t="s">
        <v>589</v>
      </c>
      <c r="F28" t="s">
        <v>256</v>
      </c>
      <c r="G28" t="s">
        <v>2679</v>
      </c>
      <c r="H28" t="s">
        <v>94</v>
      </c>
      <c r="J28" t="s">
        <v>2691</v>
      </c>
      <c r="M28" t="s">
        <v>2678</v>
      </c>
      <c r="N28" t="s">
        <v>2656</v>
      </c>
      <c r="T28" t="s">
        <v>552</v>
      </c>
      <c r="W28" s="68" t="s">
        <v>2603</v>
      </c>
      <c r="X28" s="61"/>
      <c r="Y28" s="70" t="s">
        <v>83</v>
      </c>
      <c r="Z28" s="70" t="e">
        <f>VLOOKUP(B28,Data!$C$2:$AQ$6,36,FALSE)</f>
        <v>#N/A</v>
      </c>
      <c r="AA28" s="70" t="e">
        <f t="shared" si="0"/>
        <v>#N/A</v>
      </c>
    </row>
    <row r="29" spans="1:27" ht="20.25" customHeight="1" x14ac:dyDescent="0.25">
      <c r="A29">
        <v>27</v>
      </c>
      <c r="B29" t="s">
        <v>592</v>
      </c>
      <c r="C29" t="s">
        <v>593</v>
      </c>
      <c r="D29" t="s">
        <v>2692</v>
      </c>
      <c r="E29" t="s">
        <v>2693</v>
      </c>
      <c r="F29" t="s">
        <v>2694</v>
      </c>
      <c r="G29" t="s">
        <v>2656</v>
      </c>
      <c r="H29" t="s">
        <v>162</v>
      </c>
      <c r="J29" t="s">
        <v>595</v>
      </c>
      <c r="M29" t="s">
        <v>2678</v>
      </c>
      <c r="N29" t="s">
        <v>2695</v>
      </c>
      <c r="T29" t="s">
        <v>594</v>
      </c>
      <c r="W29" s="68" t="s">
        <v>2603</v>
      </c>
      <c r="X29" s="61"/>
      <c r="Y29" s="70" t="s">
        <v>83</v>
      </c>
      <c r="Z29" s="70" t="e">
        <f>VLOOKUP(B29,Data!$C$2:$AQ$6,36,FALSE)</f>
        <v>#N/A</v>
      </c>
      <c r="AA29" s="70" t="e">
        <f t="shared" si="0"/>
        <v>#N/A</v>
      </c>
    </row>
    <row r="30" spans="1:27" ht="20.25" customHeight="1" x14ac:dyDescent="0.25">
      <c r="A30">
        <v>28</v>
      </c>
      <c r="B30" t="s">
        <v>596</v>
      </c>
      <c r="C30" t="s">
        <v>597</v>
      </c>
      <c r="D30" t="s">
        <v>599</v>
      </c>
      <c r="E30" t="s">
        <v>598</v>
      </c>
      <c r="F30" t="s">
        <v>256</v>
      </c>
      <c r="G30" t="s">
        <v>2679</v>
      </c>
      <c r="H30" t="s">
        <v>2674</v>
      </c>
      <c r="J30" t="s">
        <v>2696</v>
      </c>
      <c r="M30" t="s">
        <v>2678</v>
      </c>
      <c r="N30" t="s">
        <v>2695</v>
      </c>
      <c r="T30" t="s">
        <v>552</v>
      </c>
      <c r="W30" s="68" t="s">
        <v>2603</v>
      </c>
      <c r="X30" s="61"/>
      <c r="Y30" s="70" t="s">
        <v>83</v>
      </c>
      <c r="Z30" s="70" t="e">
        <f>VLOOKUP(B30,Data!$C$2:$AQ$6,36,FALSE)</f>
        <v>#N/A</v>
      </c>
      <c r="AA30" s="70" t="e">
        <f t="shared" si="0"/>
        <v>#N/A</v>
      </c>
    </row>
    <row r="31" spans="1:27" ht="20.25" customHeight="1" x14ac:dyDescent="0.25">
      <c r="A31">
        <v>29</v>
      </c>
      <c r="B31" t="s">
        <v>600</v>
      </c>
      <c r="C31" t="s">
        <v>601</v>
      </c>
      <c r="D31" t="s">
        <v>2697</v>
      </c>
      <c r="E31" t="s">
        <v>2698</v>
      </c>
      <c r="F31" t="s">
        <v>319</v>
      </c>
      <c r="G31" t="s">
        <v>2679</v>
      </c>
      <c r="H31" t="s">
        <v>2699</v>
      </c>
      <c r="J31" t="s">
        <v>603</v>
      </c>
      <c r="M31" t="s">
        <v>2634</v>
      </c>
      <c r="N31" t="s">
        <v>2615</v>
      </c>
      <c r="T31" t="s">
        <v>602</v>
      </c>
      <c r="W31" s="68"/>
      <c r="X31" s="61"/>
      <c r="Y31" s="70" t="s">
        <v>92</v>
      </c>
      <c r="Z31" s="70" t="e">
        <f>VLOOKUP(B31,Data!$C$2:$AQ$6,36,FALSE)</f>
        <v>#N/A</v>
      </c>
      <c r="AA31" s="70" t="e">
        <f t="shared" si="0"/>
        <v>#N/A</v>
      </c>
    </row>
    <row r="32" spans="1:27" ht="20.25" customHeight="1" x14ac:dyDescent="0.25">
      <c r="A32">
        <v>30</v>
      </c>
      <c r="B32" t="s">
        <v>604</v>
      </c>
      <c r="C32" t="s">
        <v>605</v>
      </c>
      <c r="D32" t="s">
        <v>607</v>
      </c>
      <c r="E32" t="s">
        <v>606</v>
      </c>
      <c r="F32" t="s">
        <v>119</v>
      </c>
      <c r="G32" t="s">
        <v>68</v>
      </c>
      <c r="H32" t="s">
        <v>94</v>
      </c>
      <c r="J32" t="s">
        <v>608</v>
      </c>
      <c r="M32" t="s">
        <v>2700</v>
      </c>
      <c r="N32" t="s">
        <v>2628</v>
      </c>
      <c r="T32" t="s">
        <v>507</v>
      </c>
      <c r="W32" s="68"/>
      <c r="X32" s="61"/>
      <c r="Y32" s="70" t="s">
        <v>92</v>
      </c>
      <c r="Z32" s="70" t="e">
        <f>VLOOKUP(B32,Data!$C$2:$AQ$6,36,FALSE)</f>
        <v>#N/A</v>
      </c>
      <c r="AA32" s="70" t="e">
        <f t="shared" si="0"/>
        <v>#N/A</v>
      </c>
    </row>
    <row r="33" spans="1:27" ht="20.25" customHeight="1" x14ac:dyDescent="0.25">
      <c r="A33">
        <v>31</v>
      </c>
      <c r="B33" t="s">
        <v>609</v>
      </c>
      <c r="C33" t="s">
        <v>610</v>
      </c>
      <c r="D33" t="s">
        <v>2701</v>
      </c>
      <c r="E33" t="s">
        <v>611</v>
      </c>
      <c r="F33" t="s">
        <v>119</v>
      </c>
      <c r="G33" t="s">
        <v>68</v>
      </c>
      <c r="H33" t="s">
        <v>94</v>
      </c>
      <c r="J33" t="s">
        <v>608</v>
      </c>
      <c r="M33" t="s">
        <v>2623</v>
      </c>
      <c r="N33" t="s">
        <v>2628</v>
      </c>
      <c r="T33" t="s">
        <v>507</v>
      </c>
      <c r="W33" s="68"/>
      <c r="X33" s="61"/>
      <c r="Y33" s="70" t="s">
        <v>92</v>
      </c>
      <c r="Z33" s="70" t="e">
        <f>VLOOKUP(B33,Data!$C$2:$AQ$6,36,FALSE)</f>
        <v>#N/A</v>
      </c>
      <c r="AA33" s="70" t="e">
        <f t="shared" si="0"/>
        <v>#N/A</v>
      </c>
    </row>
    <row r="34" spans="1:27" ht="20.25" customHeight="1" x14ac:dyDescent="0.25">
      <c r="A34">
        <v>32</v>
      </c>
      <c r="B34" t="s">
        <v>612</v>
      </c>
      <c r="C34" t="s">
        <v>613</v>
      </c>
      <c r="D34" s="30" t="s">
        <v>2702</v>
      </c>
      <c r="E34" t="s">
        <v>2703</v>
      </c>
      <c r="F34" t="s">
        <v>119</v>
      </c>
      <c r="G34" t="s">
        <v>68</v>
      </c>
      <c r="H34" t="s">
        <v>2674</v>
      </c>
      <c r="J34" t="s">
        <v>615</v>
      </c>
      <c r="M34" t="s">
        <v>2704</v>
      </c>
      <c r="N34" t="s">
        <v>2619</v>
      </c>
      <c r="T34" t="s">
        <v>614</v>
      </c>
      <c r="W34" s="68" t="s">
        <v>2603</v>
      </c>
      <c r="X34" s="61"/>
      <c r="Y34" s="70" t="s">
        <v>83</v>
      </c>
      <c r="Z34" s="70" t="e">
        <f>VLOOKUP(B34,Data!$C$2:$AQ$6,36,FALSE)</f>
        <v>#N/A</v>
      </c>
      <c r="AA34" s="70" t="e">
        <f t="shared" si="0"/>
        <v>#N/A</v>
      </c>
    </row>
    <row r="35" spans="1:27" ht="20.25" customHeight="1" x14ac:dyDescent="0.25">
      <c r="A35">
        <v>33</v>
      </c>
      <c r="B35" t="s">
        <v>616</v>
      </c>
      <c r="C35" t="s">
        <v>617</v>
      </c>
      <c r="D35" t="s">
        <v>620</v>
      </c>
      <c r="E35" t="s">
        <v>618</v>
      </c>
      <c r="F35" t="s">
        <v>119</v>
      </c>
      <c r="G35" t="s">
        <v>2705</v>
      </c>
      <c r="H35" t="s">
        <v>2706</v>
      </c>
      <c r="J35" t="s">
        <v>621</v>
      </c>
      <c r="M35" t="s">
        <v>2707</v>
      </c>
      <c r="N35" t="s">
        <v>2677</v>
      </c>
      <c r="T35" t="s">
        <v>619</v>
      </c>
      <c r="W35" s="95" t="s">
        <v>2550</v>
      </c>
      <c r="X35" s="61"/>
      <c r="Y35" s="70" t="s">
        <v>92</v>
      </c>
      <c r="Z35" s="70" t="e">
        <f>VLOOKUP(B35,Data!$C$2:$AQ$6,36,FALSE)</f>
        <v>#N/A</v>
      </c>
      <c r="AA35" s="70" t="e">
        <f t="shared" si="0"/>
        <v>#N/A</v>
      </c>
    </row>
    <row r="36" spans="1:27" ht="20.25" customHeight="1" x14ac:dyDescent="0.25">
      <c r="A36" s="63">
        <v>34</v>
      </c>
      <c r="B36" s="63" t="s">
        <v>623</v>
      </c>
      <c r="C36" t="s">
        <v>624</v>
      </c>
      <c r="D36" t="s">
        <v>627</v>
      </c>
      <c r="E36" t="s">
        <v>625</v>
      </c>
      <c r="F36" t="s">
        <v>119</v>
      </c>
      <c r="G36" t="s">
        <v>68</v>
      </c>
      <c r="H36" t="s">
        <v>168</v>
      </c>
      <c r="J36" t="s">
        <v>628</v>
      </c>
      <c r="M36" t="s">
        <v>2678</v>
      </c>
      <c r="N36" t="s">
        <v>2656</v>
      </c>
      <c r="T36" t="s">
        <v>626</v>
      </c>
      <c r="W36" s="95" t="s">
        <v>133</v>
      </c>
      <c r="X36" s="61"/>
      <c r="Y36" s="70" t="s">
        <v>92</v>
      </c>
      <c r="Z36" s="70" t="e">
        <f>VLOOKUP(B36,Data!$C$2:$AQ$6,36,FALSE)</f>
        <v>#N/A</v>
      </c>
      <c r="AA36" s="70" t="e">
        <f t="shared" si="0"/>
        <v>#N/A</v>
      </c>
    </row>
    <row r="37" spans="1:27" ht="20.25" customHeight="1" x14ac:dyDescent="0.25">
      <c r="A37">
        <v>35</v>
      </c>
      <c r="B37" t="s">
        <v>629</v>
      </c>
      <c r="C37" t="s">
        <v>2708</v>
      </c>
      <c r="D37" s="30" t="s">
        <v>2709</v>
      </c>
      <c r="E37" t="s">
        <v>630</v>
      </c>
      <c r="F37" t="s">
        <v>364</v>
      </c>
      <c r="G37" t="s">
        <v>2679</v>
      </c>
      <c r="H37" t="s">
        <v>94</v>
      </c>
      <c r="J37" t="s">
        <v>632</v>
      </c>
      <c r="M37" t="s">
        <v>2700</v>
      </c>
      <c r="N37" t="s">
        <v>2628</v>
      </c>
      <c r="T37" t="s">
        <v>631</v>
      </c>
      <c r="W37" s="68" t="s">
        <v>2603</v>
      </c>
      <c r="X37" s="61"/>
      <c r="Y37" s="70" t="s">
        <v>83</v>
      </c>
      <c r="Z37" s="70" t="e">
        <f>VLOOKUP(B37,Data!$C$2:$AQ$6,36,FALSE)</f>
        <v>#N/A</v>
      </c>
      <c r="AA37" s="70" t="e">
        <f t="shared" si="0"/>
        <v>#N/A</v>
      </c>
    </row>
    <row r="38" spans="1:27" ht="20.25" customHeight="1" x14ac:dyDescent="0.25">
      <c r="A38">
        <v>36</v>
      </c>
      <c r="B38" t="s">
        <v>633</v>
      </c>
      <c r="C38" t="s">
        <v>634</v>
      </c>
      <c r="D38" t="s">
        <v>637</v>
      </c>
      <c r="E38" t="s">
        <v>635</v>
      </c>
      <c r="F38" t="s">
        <v>395</v>
      </c>
      <c r="G38" t="s">
        <v>68</v>
      </c>
      <c r="H38" t="s">
        <v>94</v>
      </c>
      <c r="J38" t="s">
        <v>638</v>
      </c>
      <c r="M38" t="s">
        <v>2710</v>
      </c>
      <c r="N38" t="s">
        <v>2628</v>
      </c>
      <c r="T38" t="s">
        <v>636</v>
      </c>
      <c r="W38" s="68"/>
      <c r="X38" s="61"/>
      <c r="Y38" s="70" t="s">
        <v>92</v>
      </c>
      <c r="Z38" s="70" t="e">
        <f>VLOOKUP(B38,Data!$C$2:$AQ$6,36,FALSE)</f>
        <v>#N/A</v>
      </c>
      <c r="AA38" s="70" t="e">
        <f t="shared" si="0"/>
        <v>#N/A</v>
      </c>
    </row>
    <row r="39" spans="1:27" ht="20.25" customHeight="1" x14ac:dyDescent="0.25">
      <c r="A39">
        <v>37</v>
      </c>
      <c r="B39" t="s">
        <v>639</v>
      </c>
      <c r="C39" t="s">
        <v>2711</v>
      </c>
      <c r="D39" s="30" t="s">
        <v>2712</v>
      </c>
      <c r="E39" t="s">
        <v>640</v>
      </c>
      <c r="F39" t="s">
        <v>69</v>
      </c>
      <c r="G39" t="s">
        <v>2655</v>
      </c>
      <c r="H39" t="s">
        <v>2713</v>
      </c>
      <c r="J39" t="s">
        <v>642</v>
      </c>
      <c r="M39" t="s">
        <v>2714</v>
      </c>
      <c r="N39" t="s">
        <v>2715</v>
      </c>
      <c r="T39" t="s">
        <v>641</v>
      </c>
      <c r="V39" s="29" t="s">
        <v>2716</v>
      </c>
      <c r="W39" s="68" t="s">
        <v>2603</v>
      </c>
      <c r="X39" s="61" t="s">
        <v>2717</v>
      </c>
      <c r="Y39" s="70" t="s">
        <v>83</v>
      </c>
      <c r="Z39" s="70" t="e">
        <f>VLOOKUP(B39,Data!$C$2:$AQ$6,36,FALSE)</f>
        <v>#N/A</v>
      </c>
      <c r="AA39" s="70" t="e">
        <f t="shared" si="0"/>
        <v>#N/A</v>
      </c>
    </row>
    <row r="40" spans="1:27" ht="20.25" customHeight="1" x14ac:dyDescent="0.25">
      <c r="A40">
        <v>38</v>
      </c>
      <c r="B40" t="s">
        <v>643</v>
      </c>
      <c r="C40" t="s">
        <v>644</v>
      </c>
      <c r="D40" t="s">
        <v>2718</v>
      </c>
      <c r="E40" t="s">
        <v>2719</v>
      </c>
      <c r="F40" t="s">
        <v>364</v>
      </c>
      <c r="G40" t="s">
        <v>68</v>
      </c>
      <c r="H40" t="s">
        <v>2720</v>
      </c>
      <c r="J40" t="s">
        <v>646</v>
      </c>
      <c r="M40" t="s">
        <v>2618</v>
      </c>
      <c r="N40" t="s">
        <v>2649</v>
      </c>
      <c r="T40" t="s">
        <v>645</v>
      </c>
      <c r="W40" s="68" t="s">
        <v>2603</v>
      </c>
      <c r="X40" s="61"/>
      <c r="Y40" s="70" t="s">
        <v>83</v>
      </c>
      <c r="Z40" s="70" t="e">
        <f>VLOOKUP(B40,Data!$C$2:$AQ$6,36,FALSE)</f>
        <v>#N/A</v>
      </c>
      <c r="AA40" s="70" t="e">
        <f t="shared" si="0"/>
        <v>#N/A</v>
      </c>
    </row>
    <row r="41" spans="1:27" ht="20.25" customHeight="1" x14ac:dyDescent="0.25">
      <c r="A41">
        <v>39</v>
      </c>
      <c r="B41" t="s">
        <v>260</v>
      </c>
      <c r="C41" t="s">
        <v>2721</v>
      </c>
      <c r="D41" s="30" t="s">
        <v>2722</v>
      </c>
      <c r="E41" t="s">
        <v>648</v>
      </c>
      <c r="F41" t="s">
        <v>209</v>
      </c>
      <c r="G41" t="s">
        <v>68</v>
      </c>
      <c r="H41" t="s">
        <v>138</v>
      </c>
      <c r="J41" t="s">
        <v>650</v>
      </c>
      <c r="M41" t="s">
        <v>102</v>
      </c>
      <c r="N41" t="s">
        <v>2628</v>
      </c>
      <c r="T41" t="s">
        <v>649</v>
      </c>
      <c r="W41" s="68" t="s">
        <v>2603</v>
      </c>
      <c r="X41" s="61"/>
      <c r="Y41" s="70" t="s">
        <v>83</v>
      </c>
      <c r="Z41" s="70" t="e">
        <f>VLOOKUP(B41,Data!$C$2:$AQ$6,36,FALSE)</f>
        <v>#N/A</v>
      </c>
      <c r="AA41" s="70" t="e">
        <f t="shared" si="0"/>
        <v>#N/A</v>
      </c>
    </row>
    <row r="42" spans="1:27" ht="20.25" customHeight="1" x14ac:dyDescent="0.25">
      <c r="A42">
        <v>40</v>
      </c>
      <c r="B42" s="64" t="s">
        <v>263</v>
      </c>
      <c r="C42" s="64" t="s">
        <v>2721</v>
      </c>
      <c r="D42" s="65"/>
      <c r="V42" s="66"/>
      <c r="W42" s="68" t="s">
        <v>2603</v>
      </c>
      <c r="X42" s="67"/>
      <c r="Y42" s="71" t="s">
        <v>83</v>
      </c>
      <c r="Z42" s="70" t="e">
        <f>VLOOKUP(B42,Data!$C$2:$AQ$6,36,FALSE)</f>
        <v>#N/A</v>
      </c>
      <c r="AA42" s="70" t="e">
        <f t="shared" si="0"/>
        <v>#N/A</v>
      </c>
    </row>
    <row r="43" spans="1:27" ht="20.25" customHeight="1" x14ac:dyDescent="0.25">
      <c r="A43">
        <v>41</v>
      </c>
      <c r="B43" s="64" t="s">
        <v>647</v>
      </c>
      <c r="C43" s="64" t="s">
        <v>2721</v>
      </c>
      <c r="D43" s="65"/>
      <c r="V43" s="66"/>
      <c r="W43" s="68" t="s">
        <v>2603</v>
      </c>
      <c r="X43" s="67"/>
      <c r="Y43" s="71" t="s">
        <v>83</v>
      </c>
      <c r="Z43" s="70" t="e">
        <f>VLOOKUP(B43,Data!$C$2:$AQ$6,36,FALSE)</f>
        <v>#N/A</v>
      </c>
      <c r="AA43" s="70" t="e">
        <f t="shared" si="0"/>
        <v>#N/A</v>
      </c>
    </row>
    <row r="44" spans="1:27" ht="20.25" customHeight="1" x14ac:dyDescent="0.25">
      <c r="A44">
        <v>42</v>
      </c>
      <c r="B44" t="s">
        <v>651</v>
      </c>
      <c r="C44" t="s">
        <v>652</v>
      </c>
      <c r="D44" t="s">
        <v>655</v>
      </c>
      <c r="E44" t="s">
        <v>653</v>
      </c>
      <c r="F44" t="s">
        <v>334</v>
      </c>
      <c r="G44" t="s">
        <v>68</v>
      </c>
      <c r="H44" t="s">
        <v>2656</v>
      </c>
      <c r="J44" t="s">
        <v>507</v>
      </c>
      <c r="M44" t="s">
        <v>2723</v>
      </c>
      <c r="N44" t="s">
        <v>2615</v>
      </c>
      <c r="T44" t="s">
        <v>654</v>
      </c>
      <c r="W44" s="68" t="s">
        <v>2603</v>
      </c>
      <c r="X44" s="61"/>
      <c r="Y44" s="70" t="s">
        <v>83</v>
      </c>
      <c r="Z44" s="70" t="e">
        <f>VLOOKUP(B44,Data!$C$2:$AQ$6,36,FALSE)</f>
        <v>#N/A</v>
      </c>
      <c r="AA44" s="70" t="e">
        <f t="shared" si="0"/>
        <v>#N/A</v>
      </c>
    </row>
    <row r="45" spans="1:27" ht="20.25" customHeight="1" x14ac:dyDescent="0.25">
      <c r="A45">
        <v>43</v>
      </c>
      <c r="B45" t="s">
        <v>244</v>
      </c>
      <c r="C45" t="s">
        <v>245</v>
      </c>
      <c r="D45" t="s">
        <v>2724</v>
      </c>
      <c r="E45" s="31" t="s">
        <v>2725</v>
      </c>
      <c r="F45" t="s">
        <v>186</v>
      </c>
      <c r="G45" t="s">
        <v>68</v>
      </c>
      <c r="H45" t="s">
        <v>2656</v>
      </c>
      <c r="J45" t="s">
        <v>2726</v>
      </c>
      <c r="M45" t="s">
        <v>2623</v>
      </c>
      <c r="N45" t="s">
        <v>2649</v>
      </c>
      <c r="T45" t="s">
        <v>2727</v>
      </c>
      <c r="W45" s="68" t="s">
        <v>2603</v>
      </c>
      <c r="X45" s="61"/>
      <c r="Y45" s="70" t="s">
        <v>83</v>
      </c>
      <c r="Z45" s="70" t="e">
        <f>VLOOKUP(B45,Data!$C$2:$AQ$6,36,FALSE)</f>
        <v>#N/A</v>
      </c>
      <c r="AA45" s="70" t="e">
        <f t="shared" si="0"/>
        <v>#N/A</v>
      </c>
    </row>
    <row r="46" spans="1:27" ht="20.25" customHeight="1" x14ac:dyDescent="0.25">
      <c r="A46">
        <v>44</v>
      </c>
      <c r="B46" t="s">
        <v>237</v>
      </c>
      <c r="C46" t="s">
        <v>238</v>
      </c>
      <c r="D46" s="30" t="s">
        <v>2728</v>
      </c>
      <c r="E46" t="s">
        <v>507</v>
      </c>
      <c r="F46" t="s">
        <v>186</v>
      </c>
      <c r="G46" t="s">
        <v>68</v>
      </c>
      <c r="H46" t="s">
        <v>2729</v>
      </c>
      <c r="J46" t="s">
        <v>2730</v>
      </c>
      <c r="M46" t="s">
        <v>2682</v>
      </c>
      <c r="N46" t="s">
        <v>2619</v>
      </c>
      <c r="T46" t="s">
        <v>2731</v>
      </c>
      <c r="W46" s="68" t="s">
        <v>2603</v>
      </c>
      <c r="X46" s="61"/>
      <c r="Y46" s="70" t="s">
        <v>83</v>
      </c>
      <c r="Z46" s="70" t="e">
        <f>VLOOKUP(B46,Data!$C$2:$AQ$6,36,FALSE)</f>
        <v>#N/A</v>
      </c>
      <c r="AA46" s="70" t="e">
        <f t="shared" si="0"/>
        <v>#N/A</v>
      </c>
    </row>
    <row r="47" spans="1:27" ht="20.25" customHeight="1" x14ac:dyDescent="0.25">
      <c r="A47">
        <v>45</v>
      </c>
      <c r="B47" t="s">
        <v>656</v>
      </c>
      <c r="C47" t="s">
        <v>657</v>
      </c>
      <c r="D47" t="s">
        <v>2732</v>
      </c>
      <c r="E47" t="s">
        <v>2733</v>
      </c>
      <c r="F47" t="s">
        <v>209</v>
      </c>
      <c r="G47" t="s">
        <v>68</v>
      </c>
      <c r="H47" t="s">
        <v>94</v>
      </c>
      <c r="J47" t="s">
        <v>659</v>
      </c>
      <c r="M47" t="s">
        <v>2734</v>
      </c>
      <c r="N47" t="s">
        <v>2660</v>
      </c>
      <c r="T47" t="s">
        <v>658</v>
      </c>
      <c r="W47" s="68" t="s">
        <v>2620</v>
      </c>
      <c r="X47" s="61"/>
      <c r="Y47" s="70" t="s">
        <v>83</v>
      </c>
      <c r="Z47" s="70" t="e">
        <f>VLOOKUP(B47,Data!$C$2:$AQ$6,36,FALSE)</f>
        <v>#N/A</v>
      </c>
      <c r="AA47" s="70" t="e">
        <f t="shared" si="0"/>
        <v>#N/A</v>
      </c>
    </row>
    <row r="48" spans="1:27" ht="20.25" customHeight="1" x14ac:dyDescent="0.25">
      <c r="A48">
        <v>46</v>
      </c>
      <c r="B48" t="s">
        <v>660</v>
      </c>
      <c r="C48" t="s">
        <v>661</v>
      </c>
      <c r="D48" t="s">
        <v>2735</v>
      </c>
      <c r="E48" t="s">
        <v>662</v>
      </c>
      <c r="F48" t="s">
        <v>2736</v>
      </c>
      <c r="G48" t="s">
        <v>68</v>
      </c>
      <c r="H48" t="s">
        <v>192</v>
      </c>
      <c r="J48" t="s">
        <v>664</v>
      </c>
      <c r="M48" t="s">
        <v>2737</v>
      </c>
      <c r="N48" t="s">
        <v>2628</v>
      </c>
      <c r="T48" t="s">
        <v>663</v>
      </c>
      <c r="W48" s="68"/>
      <c r="X48" s="61"/>
      <c r="Y48" s="70" t="s">
        <v>92</v>
      </c>
      <c r="Z48" s="70" t="e">
        <f>VLOOKUP(B48,Data!$C$2:$AQ$6,36,FALSE)</f>
        <v>#N/A</v>
      </c>
      <c r="AA48" s="70" t="e">
        <f t="shared" si="0"/>
        <v>#N/A</v>
      </c>
    </row>
    <row r="49" spans="1:27" ht="20.25" customHeight="1" x14ac:dyDescent="0.25">
      <c r="A49">
        <v>47</v>
      </c>
      <c r="B49" t="s">
        <v>665</v>
      </c>
      <c r="C49" t="s">
        <v>666</v>
      </c>
      <c r="D49" t="s">
        <v>2738</v>
      </c>
      <c r="E49" s="31" t="s">
        <v>667</v>
      </c>
      <c r="F49" t="s">
        <v>209</v>
      </c>
      <c r="G49" t="s">
        <v>68</v>
      </c>
      <c r="H49" t="s">
        <v>2739</v>
      </c>
      <c r="J49" t="s">
        <v>669</v>
      </c>
      <c r="M49" t="s">
        <v>102</v>
      </c>
      <c r="N49" t="s">
        <v>2628</v>
      </c>
      <c r="T49" t="s">
        <v>668</v>
      </c>
      <c r="W49" s="68"/>
      <c r="X49" s="61"/>
      <c r="Y49" s="70" t="s">
        <v>92</v>
      </c>
      <c r="Z49" s="70" t="e">
        <f>VLOOKUP(B49,Data!$C$2:$AQ$6,36,FALSE)</f>
        <v>#N/A</v>
      </c>
      <c r="AA49" s="70" t="e">
        <f t="shared" si="0"/>
        <v>#N/A</v>
      </c>
    </row>
    <row r="50" spans="1:27" ht="20.25" customHeight="1" x14ac:dyDescent="0.25">
      <c r="A50" s="63">
        <v>48</v>
      </c>
      <c r="B50" s="63" t="s">
        <v>670</v>
      </c>
      <c r="C50" t="s">
        <v>671</v>
      </c>
      <c r="D50" t="s">
        <v>2740</v>
      </c>
      <c r="E50" t="s">
        <v>507</v>
      </c>
      <c r="F50" t="s">
        <v>2741</v>
      </c>
      <c r="G50" t="s">
        <v>68</v>
      </c>
      <c r="H50" t="s">
        <v>2656</v>
      </c>
      <c r="J50" t="s">
        <v>264</v>
      </c>
      <c r="M50" t="s">
        <v>2700</v>
      </c>
      <c r="N50" t="s">
        <v>2624</v>
      </c>
      <c r="T50" t="s">
        <v>672</v>
      </c>
      <c r="W50" s="96" t="s">
        <v>133</v>
      </c>
      <c r="X50" s="61"/>
      <c r="Y50" s="70" t="s">
        <v>92</v>
      </c>
      <c r="Z50" s="70" t="e">
        <f>VLOOKUP(B50,Data!$C$2:$AQ$6,36,FALSE)</f>
        <v>#N/A</v>
      </c>
      <c r="AA50" s="70" t="e">
        <f t="shared" si="0"/>
        <v>#N/A</v>
      </c>
    </row>
    <row r="51" spans="1:27" ht="20.25" customHeight="1" x14ac:dyDescent="0.25">
      <c r="A51">
        <v>49</v>
      </c>
      <c r="B51" t="s">
        <v>673</v>
      </c>
      <c r="C51" t="s">
        <v>2742</v>
      </c>
      <c r="D51" t="s">
        <v>2743</v>
      </c>
      <c r="E51" t="s">
        <v>507</v>
      </c>
      <c r="F51" t="s">
        <v>209</v>
      </c>
      <c r="G51" t="s">
        <v>2679</v>
      </c>
      <c r="H51" t="s">
        <v>94</v>
      </c>
      <c r="J51" t="s">
        <v>675</v>
      </c>
      <c r="M51" t="s">
        <v>2682</v>
      </c>
      <c r="N51" t="s">
        <v>2619</v>
      </c>
      <c r="T51" t="s">
        <v>674</v>
      </c>
      <c r="W51" s="68"/>
      <c r="X51" s="61"/>
      <c r="Y51" s="70" t="s">
        <v>92</v>
      </c>
      <c r="Z51" s="70" t="e">
        <f>VLOOKUP(B51,Data!$C$2:$AQ$6,36,FALSE)</f>
        <v>#N/A</v>
      </c>
      <c r="AA51" s="70" t="e">
        <f t="shared" si="0"/>
        <v>#N/A</v>
      </c>
    </row>
    <row r="52" spans="1:27" ht="20.25" customHeight="1" x14ac:dyDescent="0.25">
      <c r="A52">
        <v>50</v>
      </c>
      <c r="B52" t="s">
        <v>676</v>
      </c>
      <c r="C52" t="s">
        <v>677</v>
      </c>
      <c r="D52" t="s">
        <v>2744</v>
      </c>
      <c r="E52" t="s">
        <v>507</v>
      </c>
      <c r="F52" t="s">
        <v>209</v>
      </c>
      <c r="G52" t="s">
        <v>2679</v>
      </c>
      <c r="H52" t="s">
        <v>2632</v>
      </c>
      <c r="J52" t="s">
        <v>2745</v>
      </c>
      <c r="M52" t="s">
        <v>2746</v>
      </c>
      <c r="N52" t="s">
        <v>2747</v>
      </c>
      <c r="T52" t="s">
        <v>507</v>
      </c>
      <c r="W52" s="68"/>
      <c r="X52" s="61"/>
      <c r="Y52" s="70" t="s">
        <v>92</v>
      </c>
      <c r="Z52" s="70" t="e">
        <f>VLOOKUP(B52,Data!$C$2:$AQ$6,36,FALSE)</f>
        <v>#N/A</v>
      </c>
      <c r="AA52" s="70" t="e">
        <f t="shared" si="0"/>
        <v>#N/A</v>
      </c>
    </row>
    <row r="53" spans="1:27" ht="20.25" customHeight="1" x14ac:dyDescent="0.25">
      <c r="A53">
        <v>51</v>
      </c>
      <c r="B53" t="s">
        <v>679</v>
      </c>
      <c r="C53" t="s">
        <v>680</v>
      </c>
      <c r="D53" t="s">
        <v>2748</v>
      </c>
      <c r="E53" s="31" t="s">
        <v>2749</v>
      </c>
      <c r="F53" t="s">
        <v>209</v>
      </c>
      <c r="G53" t="s">
        <v>68</v>
      </c>
      <c r="H53" t="s">
        <v>138</v>
      </c>
      <c r="J53" t="s">
        <v>682</v>
      </c>
      <c r="M53" t="s">
        <v>2750</v>
      </c>
      <c r="N53" t="s">
        <v>2628</v>
      </c>
      <c r="T53" t="s">
        <v>681</v>
      </c>
      <c r="W53" s="68"/>
      <c r="X53" s="61"/>
      <c r="Y53" s="70" t="s">
        <v>92</v>
      </c>
      <c r="Z53" s="70" t="e">
        <f>VLOOKUP(B53,Data!$C$2:$AQ$6,36,FALSE)</f>
        <v>#N/A</v>
      </c>
      <c r="AA53" s="70" t="e">
        <f t="shared" si="0"/>
        <v>#N/A</v>
      </c>
    </row>
    <row r="54" spans="1:27" ht="20.25" customHeight="1" x14ac:dyDescent="0.25">
      <c r="A54">
        <v>52</v>
      </c>
      <c r="B54" t="s">
        <v>683</v>
      </c>
      <c r="C54" t="s">
        <v>684</v>
      </c>
      <c r="D54" t="s">
        <v>2751</v>
      </c>
      <c r="E54" t="s">
        <v>2752</v>
      </c>
      <c r="F54" t="s">
        <v>419</v>
      </c>
      <c r="G54" t="s">
        <v>68</v>
      </c>
      <c r="H54" t="s">
        <v>2686</v>
      </c>
      <c r="J54" t="s">
        <v>420</v>
      </c>
      <c r="M54" t="s">
        <v>2618</v>
      </c>
      <c r="N54" t="s">
        <v>2753</v>
      </c>
      <c r="T54" t="s">
        <v>685</v>
      </c>
      <c r="W54" s="68"/>
      <c r="X54" s="61"/>
      <c r="Y54" s="70" t="s">
        <v>92</v>
      </c>
      <c r="Z54" s="70" t="e">
        <f>VLOOKUP(B54,Data!$C$2:$AQ$6,36,FALSE)</f>
        <v>#N/A</v>
      </c>
      <c r="AA54" s="70" t="e">
        <f t="shared" si="0"/>
        <v>#N/A</v>
      </c>
    </row>
    <row r="55" spans="1:27" ht="20.25" customHeight="1" x14ac:dyDescent="0.25">
      <c r="A55">
        <v>53</v>
      </c>
      <c r="B55" t="s">
        <v>686</v>
      </c>
      <c r="C55" t="s">
        <v>687</v>
      </c>
      <c r="D55" s="30" t="s">
        <v>2754</v>
      </c>
      <c r="E55" t="s">
        <v>688</v>
      </c>
      <c r="F55" t="s">
        <v>209</v>
      </c>
      <c r="G55" t="s">
        <v>68</v>
      </c>
      <c r="H55" t="s">
        <v>2688</v>
      </c>
      <c r="J55" t="s">
        <v>271</v>
      </c>
      <c r="M55" t="s">
        <v>102</v>
      </c>
      <c r="N55" t="s">
        <v>2628</v>
      </c>
      <c r="T55" t="s">
        <v>658</v>
      </c>
      <c r="W55" s="68" t="s">
        <v>2620</v>
      </c>
      <c r="X55" s="61"/>
      <c r="Y55" s="70" t="s">
        <v>83</v>
      </c>
      <c r="Z55" s="70" t="e">
        <f>VLOOKUP(B55,Data!$C$2:$AQ$6,36,FALSE)</f>
        <v>#N/A</v>
      </c>
      <c r="AA55" s="70" t="e">
        <f t="shared" si="0"/>
        <v>#N/A</v>
      </c>
    </row>
    <row r="56" spans="1:27" ht="20.25" customHeight="1" x14ac:dyDescent="0.25">
      <c r="A56" s="63">
        <v>54</v>
      </c>
      <c r="B56" s="63" t="s">
        <v>689</v>
      </c>
      <c r="C56" t="s">
        <v>690</v>
      </c>
      <c r="D56" t="s">
        <v>2755</v>
      </c>
      <c r="E56" t="s">
        <v>507</v>
      </c>
      <c r="F56" t="s">
        <v>209</v>
      </c>
      <c r="G56" t="s">
        <v>68</v>
      </c>
      <c r="H56" t="s">
        <v>138</v>
      </c>
      <c r="J56" t="s">
        <v>271</v>
      </c>
      <c r="M56" t="s">
        <v>2625</v>
      </c>
      <c r="N56" t="s">
        <v>2615</v>
      </c>
      <c r="T56" t="s">
        <v>691</v>
      </c>
      <c r="W56" s="96" t="s">
        <v>133</v>
      </c>
      <c r="X56" s="61"/>
      <c r="Y56" s="70" t="s">
        <v>92</v>
      </c>
      <c r="Z56" s="70" t="e">
        <f>VLOOKUP(B56,Data!$C$2:$AQ$6,36,FALSE)</f>
        <v>#N/A</v>
      </c>
      <c r="AA56" s="70" t="e">
        <f t="shared" si="0"/>
        <v>#N/A</v>
      </c>
    </row>
    <row r="57" spans="1:27" ht="20.25" customHeight="1" x14ac:dyDescent="0.25">
      <c r="A57">
        <v>55</v>
      </c>
      <c r="B57" t="s">
        <v>692</v>
      </c>
      <c r="C57" t="s">
        <v>693</v>
      </c>
      <c r="D57" t="s">
        <v>2756</v>
      </c>
      <c r="E57" t="s">
        <v>507</v>
      </c>
      <c r="F57" t="s">
        <v>209</v>
      </c>
      <c r="G57" t="s">
        <v>68</v>
      </c>
      <c r="H57" t="s">
        <v>94</v>
      </c>
      <c r="J57" t="s">
        <v>695</v>
      </c>
      <c r="M57" t="s">
        <v>2659</v>
      </c>
      <c r="N57" t="s">
        <v>2757</v>
      </c>
      <c r="T57" t="s">
        <v>694</v>
      </c>
      <c r="W57" s="68"/>
      <c r="X57" s="61"/>
      <c r="Y57" s="70" t="s">
        <v>92</v>
      </c>
      <c r="Z57" s="70" t="e">
        <f>VLOOKUP(B57,Data!$C$2:$AQ$6,36,FALSE)</f>
        <v>#N/A</v>
      </c>
      <c r="AA57" s="70" t="e">
        <f t="shared" si="0"/>
        <v>#N/A</v>
      </c>
    </row>
    <row r="58" spans="1:27" ht="20.25" customHeight="1" x14ac:dyDescent="0.25">
      <c r="A58">
        <v>56</v>
      </c>
      <c r="B58" t="s">
        <v>696</v>
      </c>
      <c r="C58" t="s">
        <v>2758</v>
      </c>
      <c r="D58" t="s">
        <v>2759</v>
      </c>
      <c r="E58" t="s">
        <v>507</v>
      </c>
      <c r="F58" t="s">
        <v>298</v>
      </c>
      <c r="G58" t="s">
        <v>68</v>
      </c>
      <c r="H58" t="s">
        <v>94</v>
      </c>
      <c r="J58" t="s">
        <v>698</v>
      </c>
      <c r="M58" t="s">
        <v>2644</v>
      </c>
      <c r="N58" t="s">
        <v>2619</v>
      </c>
      <c r="T58" t="s">
        <v>697</v>
      </c>
      <c r="W58" s="68"/>
      <c r="X58" s="61"/>
      <c r="Y58" s="70" t="s">
        <v>92</v>
      </c>
      <c r="Z58" s="70" t="e">
        <f>VLOOKUP(B58,Data!$C$2:$AQ$6,36,FALSE)</f>
        <v>#N/A</v>
      </c>
      <c r="AA58" s="70" t="e">
        <f t="shared" si="0"/>
        <v>#N/A</v>
      </c>
    </row>
    <row r="59" spans="1:27" ht="20.25" customHeight="1" x14ac:dyDescent="0.25">
      <c r="A59">
        <v>57</v>
      </c>
      <c r="B59" t="s">
        <v>700</v>
      </c>
      <c r="C59" t="s">
        <v>701</v>
      </c>
      <c r="D59" t="s">
        <v>2760</v>
      </c>
      <c r="E59" t="s">
        <v>507</v>
      </c>
      <c r="F59" t="s">
        <v>229</v>
      </c>
      <c r="G59" t="s">
        <v>68</v>
      </c>
      <c r="H59" t="s">
        <v>2761</v>
      </c>
      <c r="J59" t="s">
        <v>703</v>
      </c>
      <c r="M59" t="s">
        <v>2644</v>
      </c>
      <c r="N59" t="s">
        <v>2660</v>
      </c>
      <c r="T59" t="s">
        <v>702</v>
      </c>
      <c r="W59" s="68" t="s">
        <v>2603</v>
      </c>
      <c r="X59" s="61"/>
      <c r="Y59" s="70" t="s">
        <v>83</v>
      </c>
      <c r="Z59" s="70" t="e">
        <f>VLOOKUP(B59,Data!$C$2:$AQ$6,36,FALSE)</f>
        <v>#N/A</v>
      </c>
      <c r="AA59" s="70" t="e">
        <f t="shared" si="0"/>
        <v>#N/A</v>
      </c>
    </row>
    <row r="60" spans="1:27" ht="20.25" customHeight="1" x14ac:dyDescent="0.25">
      <c r="A60">
        <v>58</v>
      </c>
      <c r="B60" t="s">
        <v>704</v>
      </c>
      <c r="C60" t="s">
        <v>705</v>
      </c>
      <c r="D60" t="s">
        <v>707</v>
      </c>
      <c r="E60" t="s">
        <v>2762</v>
      </c>
      <c r="F60" t="s">
        <v>235</v>
      </c>
      <c r="G60" t="s">
        <v>68</v>
      </c>
      <c r="H60" t="s">
        <v>2699</v>
      </c>
      <c r="J60" t="s">
        <v>708</v>
      </c>
      <c r="M60" t="s">
        <v>2763</v>
      </c>
      <c r="N60" t="s">
        <v>2649</v>
      </c>
      <c r="T60" t="s">
        <v>706</v>
      </c>
      <c r="W60" s="68"/>
      <c r="X60" s="61"/>
      <c r="Y60" s="70" t="s">
        <v>92</v>
      </c>
      <c r="Z60" s="70" t="e">
        <f>VLOOKUP(B60,Data!$C$2:$AQ$6,36,FALSE)</f>
        <v>#N/A</v>
      </c>
      <c r="AA60" s="70" t="e">
        <f t="shared" si="0"/>
        <v>#N/A</v>
      </c>
    </row>
    <row r="61" spans="1:27" ht="20.25" customHeight="1" x14ac:dyDescent="0.25">
      <c r="A61">
        <v>59</v>
      </c>
      <c r="B61" t="s">
        <v>709</v>
      </c>
      <c r="C61" t="s">
        <v>2764</v>
      </c>
      <c r="D61" t="s">
        <v>712</v>
      </c>
      <c r="E61" t="s">
        <v>710</v>
      </c>
      <c r="F61" t="s">
        <v>332</v>
      </c>
      <c r="G61" t="s">
        <v>68</v>
      </c>
      <c r="H61" t="s">
        <v>2765</v>
      </c>
      <c r="J61" t="s">
        <v>713</v>
      </c>
      <c r="M61" t="s">
        <v>2737</v>
      </c>
      <c r="N61" t="s">
        <v>2628</v>
      </c>
      <c r="T61" t="s">
        <v>711</v>
      </c>
      <c r="W61" s="68" t="s">
        <v>2620</v>
      </c>
      <c r="X61" s="61"/>
      <c r="Y61" s="70" t="s">
        <v>83</v>
      </c>
      <c r="Z61" s="70" t="e">
        <f>VLOOKUP(B61,Data!$C$2:$AQ$6,36,FALSE)</f>
        <v>#N/A</v>
      </c>
      <c r="AA61" s="70" t="e">
        <f t="shared" si="0"/>
        <v>#N/A</v>
      </c>
    </row>
    <row r="62" spans="1:27" ht="20.25" customHeight="1" x14ac:dyDescent="0.25">
      <c r="A62">
        <v>60</v>
      </c>
      <c r="B62" t="s">
        <v>715</v>
      </c>
      <c r="C62" t="s">
        <v>716</v>
      </c>
      <c r="D62" t="s">
        <v>2766</v>
      </c>
      <c r="E62" t="s">
        <v>717</v>
      </c>
      <c r="F62" t="s">
        <v>419</v>
      </c>
      <c r="G62" t="s">
        <v>2679</v>
      </c>
      <c r="H62" t="s">
        <v>2767</v>
      </c>
      <c r="J62" t="s">
        <v>719</v>
      </c>
      <c r="M62" t="s">
        <v>2768</v>
      </c>
      <c r="N62" t="s">
        <v>2715</v>
      </c>
      <c r="T62" t="s">
        <v>718</v>
      </c>
      <c r="W62" s="68" t="s">
        <v>2603</v>
      </c>
      <c r="X62" s="61"/>
      <c r="Y62" s="70" t="s">
        <v>83</v>
      </c>
      <c r="Z62" s="70" t="e">
        <f>VLOOKUP(B62,Data!$C$2:$AQ$6,36,FALSE)</f>
        <v>#N/A</v>
      </c>
      <c r="AA62" s="70" t="e">
        <f t="shared" si="0"/>
        <v>#N/A</v>
      </c>
    </row>
    <row r="63" spans="1:27" ht="20.25" customHeight="1" x14ac:dyDescent="0.25">
      <c r="A63">
        <v>61</v>
      </c>
      <c r="B63" s="83" t="s">
        <v>720</v>
      </c>
      <c r="C63" s="83" t="s">
        <v>721</v>
      </c>
      <c r="D63" s="88" t="s">
        <v>723</v>
      </c>
      <c r="E63" s="83"/>
      <c r="F63" s="83" t="s">
        <v>209</v>
      </c>
      <c r="G63" s="83" t="s">
        <v>68</v>
      </c>
      <c r="H63" s="83" t="s">
        <v>2769</v>
      </c>
      <c r="I63" s="83" t="s">
        <v>724</v>
      </c>
      <c r="J63" s="83"/>
      <c r="M63" s="83" t="s">
        <v>2770</v>
      </c>
      <c r="N63" s="83" t="s">
        <v>2635</v>
      </c>
      <c r="T63" s="83" t="s">
        <v>722</v>
      </c>
      <c r="U63" s="83"/>
      <c r="V63" s="84" t="s">
        <v>117</v>
      </c>
      <c r="W63" s="85" t="s">
        <v>2603</v>
      </c>
      <c r="X63" s="86" t="s">
        <v>117</v>
      </c>
      <c r="Y63" s="87" t="s">
        <v>83</v>
      </c>
      <c r="Z63" s="70" t="e">
        <f>VLOOKUP(B63,Data!$C$2:$AQ$6,36,FALSE)</f>
        <v>#N/A</v>
      </c>
      <c r="AA63" s="70" t="e">
        <f t="shared" ref="AA63" si="1">IF((AND(Z63="yes", Y63="no", T63&lt;&gt;"")), "Warning!", "OK")</f>
        <v>#N/A</v>
      </c>
    </row>
    <row r="64" spans="1:27" ht="20.25" customHeight="1" x14ac:dyDescent="0.25">
      <c r="A64">
        <v>62</v>
      </c>
      <c r="B64" t="s">
        <v>725</v>
      </c>
      <c r="C64" t="s">
        <v>726</v>
      </c>
      <c r="D64" t="s">
        <v>728</v>
      </c>
      <c r="E64" t="s">
        <v>507</v>
      </c>
      <c r="F64" t="s">
        <v>201</v>
      </c>
      <c r="G64" t="s">
        <v>68</v>
      </c>
      <c r="H64" t="s">
        <v>2771</v>
      </c>
      <c r="J64" t="s">
        <v>729</v>
      </c>
      <c r="M64" t="s">
        <v>2656</v>
      </c>
      <c r="N64" t="s">
        <v>2628</v>
      </c>
      <c r="T64" t="s">
        <v>727</v>
      </c>
      <c r="W64" s="68" t="s">
        <v>2603</v>
      </c>
      <c r="X64" s="61"/>
      <c r="Y64" s="70" t="s">
        <v>83</v>
      </c>
      <c r="Z64" s="70" t="e">
        <f>VLOOKUP(B64,Data!$C$2:$AQ$6,36,FALSE)</f>
        <v>#N/A</v>
      </c>
      <c r="AA64" s="70" t="e">
        <f t="shared" si="0"/>
        <v>#N/A</v>
      </c>
    </row>
    <row r="65" spans="1:27" ht="20.25" customHeight="1" x14ac:dyDescent="0.25">
      <c r="A65">
        <v>63</v>
      </c>
      <c r="B65" t="s">
        <v>730</v>
      </c>
      <c r="C65" t="s">
        <v>2772</v>
      </c>
      <c r="D65" t="s">
        <v>2773</v>
      </c>
      <c r="E65" t="s">
        <v>507</v>
      </c>
      <c r="F65" t="s">
        <v>215</v>
      </c>
      <c r="G65" t="s">
        <v>68</v>
      </c>
      <c r="H65" t="s">
        <v>2774</v>
      </c>
      <c r="J65" t="s">
        <v>219</v>
      </c>
      <c r="M65" t="s">
        <v>2707</v>
      </c>
      <c r="T65" t="s">
        <v>507</v>
      </c>
      <c r="W65" s="68"/>
      <c r="X65" s="61"/>
      <c r="Y65" s="70" t="s">
        <v>92</v>
      </c>
      <c r="Z65" s="70" t="e">
        <f>VLOOKUP(B65,Data!$C$2:$AQ$6,36,FALSE)</f>
        <v>#N/A</v>
      </c>
      <c r="AA65" s="70" t="e">
        <f t="shared" si="0"/>
        <v>#N/A</v>
      </c>
    </row>
    <row r="69" spans="1:27" x14ac:dyDescent="0.25">
      <c r="A69" t="s">
        <v>2775</v>
      </c>
      <c r="Z69" t="s">
        <v>2776</v>
      </c>
    </row>
    <row r="70" spans="1:27" x14ac:dyDescent="0.25">
      <c r="C70" t="s">
        <v>514</v>
      </c>
      <c r="Z70" s="39">
        <f>COUNTIF(AA1:AA65, "Warning!")</f>
        <v>0</v>
      </c>
    </row>
    <row r="71" spans="1:27" x14ac:dyDescent="0.25">
      <c r="C71" t="s">
        <v>525</v>
      </c>
    </row>
    <row r="72" spans="1:27" x14ac:dyDescent="0.25">
      <c r="B72" t="s">
        <v>2777</v>
      </c>
      <c r="C72" t="s">
        <v>530</v>
      </c>
      <c r="D72" t="s">
        <v>2778</v>
      </c>
      <c r="E72" s="31" t="s">
        <v>2652</v>
      </c>
    </row>
    <row r="73" spans="1:27" x14ac:dyDescent="0.25">
      <c r="C73" t="s">
        <v>543</v>
      </c>
    </row>
    <row r="74" spans="1:27" x14ac:dyDescent="0.25">
      <c r="C74" t="s">
        <v>602</v>
      </c>
    </row>
    <row r="75" spans="1:27" x14ac:dyDescent="0.25">
      <c r="C75" t="s">
        <v>636</v>
      </c>
    </row>
    <row r="76" spans="1:27" x14ac:dyDescent="0.25">
      <c r="C76" t="s">
        <v>663</v>
      </c>
    </row>
    <row r="77" spans="1:27" x14ac:dyDescent="0.25">
      <c r="C77" t="s">
        <v>668</v>
      </c>
    </row>
    <row r="78" spans="1:27" x14ac:dyDescent="0.25">
      <c r="C78" t="s">
        <v>674</v>
      </c>
    </row>
    <row r="79" spans="1:27" x14ac:dyDescent="0.25">
      <c r="C79" t="s">
        <v>681</v>
      </c>
    </row>
    <row r="80" spans="1:27" x14ac:dyDescent="0.25">
      <c r="C80" t="s">
        <v>694</v>
      </c>
      <c r="D80" t="s">
        <v>2779</v>
      </c>
      <c r="E80" s="31" t="s">
        <v>2780</v>
      </c>
    </row>
    <row r="81" spans="3:3" x14ac:dyDescent="0.25">
      <c r="C81" t="s">
        <v>697</v>
      </c>
    </row>
    <row r="82" spans="3:3" x14ac:dyDescent="0.25">
      <c r="C82" t="s">
        <v>718</v>
      </c>
    </row>
  </sheetData>
  <autoFilter ref="A1:AB1"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108"/>
  <sheetViews>
    <sheetView topLeftCell="A9" workbookViewId="0">
      <selection activeCell="H31" sqref="H31"/>
    </sheetView>
  </sheetViews>
  <sheetFormatPr defaultRowHeight="15" x14ac:dyDescent="0.25"/>
  <cols>
    <col min="1" max="1" width="36.85546875" customWidth="1"/>
    <col min="7" max="7" width="67.42578125" style="30" customWidth="1"/>
    <col min="12" max="12" width="24" customWidth="1"/>
    <col min="13" max="13" width="60" customWidth="1"/>
  </cols>
  <sheetData>
    <row r="1" spans="1:8" x14ac:dyDescent="0.25">
      <c r="A1" s="16" t="s">
        <v>2781</v>
      </c>
      <c r="B1" s="16" t="s">
        <v>2782</v>
      </c>
      <c r="C1" s="16" t="s">
        <v>2549</v>
      </c>
      <c r="D1" s="16" t="s">
        <v>2783</v>
      </c>
      <c r="E1" s="17" t="s">
        <v>2784</v>
      </c>
      <c r="F1" s="17" t="s">
        <v>2785</v>
      </c>
      <c r="G1" s="222" t="s">
        <v>2786</v>
      </c>
      <c r="H1" s="16" t="s">
        <v>2787</v>
      </c>
    </row>
    <row r="2" spans="1:8" x14ac:dyDescent="0.25">
      <c r="A2" s="19" t="str">
        <f>Data!C$1</f>
        <v>UCID</v>
      </c>
      <c r="B2" s="20" t="s">
        <v>2788</v>
      </c>
      <c r="C2" s="20"/>
      <c r="D2" s="20" t="s">
        <v>83</v>
      </c>
      <c r="E2" s="14" t="s">
        <v>83</v>
      </c>
      <c r="F2" s="14" t="s">
        <v>83</v>
      </c>
      <c r="G2" s="119" t="s">
        <v>2789</v>
      </c>
      <c r="H2" s="20"/>
    </row>
    <row r="3" spans="1:8" x14ac:dyDescent="0.25">
      <c r="A3" s="19" t="str">
        <f>Data!D$1</f>
        <v>Name</v>
      </c>
      <c r="B3" s="20" t="s">
        <v>2790</v>
      </c>
      <c r="C3" s="20"/>
      <c r="D3" s="20" t="s">
        <v>83</v>
      </c>
      <c r="E3" s="14" t="s">
        <v>92</v>
      </c>
      <c r="F3" s="14" t="s">
        <v>83</v>
      </c>
      <c r="G3" s="119" t="s">
        <v>507</v>
      </c>
      <c r="H3" s="20"/>
    </row>
    <row r="4" spans="1:8" x14ac:dyDescent="0.25">
      <c r="A4" s="19" t="s">
        <v>3</v>
      </c>
      <c r="B4" s="20" t="s">
        <v>2790</v>
      </c>
      <c r="C4" s="20"/>
      <c r="D4" s="20" t="s">
        <v>83</v>
      </c>
      <c r="E4" s="14" t="s">
        <v>92</v>
      </c>
      <c r="F4" s="14" t="s">
        <v>83</v>
      </c>
      <c r="G4" s="119" t="s">
        <v>507</v>
      </c>
      <c r="H4" s="20"/>
    </row>
    <row r="5" spans="1:8" ht="26.25" x14ac:dyDescent="0.25">
      <c r="A5" s="19" t="s">
        <v>4</v>
      </c>
      <c r="B5" s="20" t="s">
        <v>2790</v>
      </c>
      <c r="C5" s="20"/>
      <c r="D5" s="20" t="s">
        <v>92</v>
      </c>
      <c r="E5" s="14" t="s">
        <v>92</v>
      </c>
      <c r="F5" s="14" t="s">
        <v>92</v>
      </c>
      <c r="G5" s="119" t="s">
        <v>2791</v>
      </c>
      <c r="H5" s="20"/>
    </row>
    <row r="6" spans="1:8" x14ac:dyDescent="0.25">
      <c r="A6" s="19" t="str">
        <f>Data!F$1</f>
        <v>Description</v>
      </c>
      <c r="B6" s="20" t="s">
        <v>2790</v>
      </c>
      <c r="C6" s="20"/>
      <c r="D6" s="20" t="s">
        <v>83</v>
      </c>
      <c r="E6" s="14" t="s">
        <v>92</v>
      </c>
      <c r="F6" s="14" t="s">
        <v>83</v>
      </c>
      <c r="G6" s="119" t="s">
        <v>507</v>
      </c>
      <c r="H6" s="20"/>
    </row>
    <row r="7" spans="1:8" ht="15" customHeight="1" x14ac:dyDescent="0.25">
      <c r="A7" s="19" t="s">
        <v>6</v>
      </c>
      <c r="B7" s="20" t="s">
        <v>2792</v>
      </c>
      <c r="C7" s="20" t="s">
        <v>2793</v>
      </c>
      <c r="D7" s="20" t="s">
        <v>92</v>
      </c>
      <c r="E7" s="14" t="s">
        <v>92</v>
      </c>
      <c r="F7" s="14" t="s">
        <v>83</v>
      </c>
      <c r="G7" s="119" t="s">
        <v>2794</v>
      </c>
      <c r="H7" s="12"/>
    </row>
    <row r="8" spans="1:8" ht="77.25" x14ac:dyDescent="0.25">
      <c r="A8" s="19" t="str">
        <f>Data!H$1</f>
        <v>Geographic coverage
Country</v>
      </c>
      <c r="B8" s="20" t="s">
        <v>2792</v>
      </c>
      <c r="C8" s="20" t="s">
        <v>2795</v>
      </c>
      <c r="D8" s="20" t="s">
        <v>83</v>
      </c>
      <c r="E8" s="14" t="s">
        <v>92</v>
      </c>
      <c r="F8" s="14" t="s">
        <v>83</v>
      </c>
      <c r="G8" s="119" t="s">
        <v>2796</v>
      </c>
      <c r="H8" s="20"/>
    </row>
    <row r="9" spans="1:8" ht="77.25" x14ac:dyDescent="0.25">
      <c r="A9" s="18" t="s">
        <v>8</v>
      </c>
      <c r="B9" s="20" t="s">
        <v>2792</v>
      </c>
      <c r="C9" s="20" t="e">
        <f>#REF!</f>
        <v>#REF!</v>
      </c>
      <c r="D9" s="20" t="s">
        <v>83</v>
      </c>
      <c r="E9" s="14" t="s">
        <v>92</v>
      </c>
      <c r="F9" s="14" t="s">
        <v>83</v>
      </c>
      <c r="G9" s="119" t="s">
        <v>2797</v>
      </c>
      <c r="H9" s="12" t="s">
        <v>2530</v>
      </c>
    </row>
    <row r="10" spans="1:8" ht="128.25" x14ac:dyDescent="0.25">
      <c r="A10" s="19" t="s">
        <v>2573</v>
      </c>
      <c r="B10" s="20" t="s">
        <v>2790</v>
      </c>
      <c r="C10" s="20"/>
      <c r="D10" s="20" t="s">
        <v>92</v>
      </c>
      <c r="E10" s="14" t="s">
        <v>92</v>
      </c>
      <c r="F10" s="14" t="s">
        <v>92</v>
      </c>
      <c r="G10" s="119" t="s">
        <v>2798</v>
      </c>
      <c r="H10" s="20"/>
    </row>
    <row r="11" spans="1:8" x14ac:dyDescent="0.25">
      <c r="A11" s="19" t="s">
        <v>2571</v>
      </c>
      <c r="B11" s="20" t="s">
        <v>2792</v>
      </c>
      <c r="C11" s="20" t="s">
        <v>2799</v>
      </c>
      <c r="D11" s="20" t="s">
        <v>92</v>
      </c>
      <c r="E11" s="14" t="s">
        <v>92</v>
      </c>
      <c r="F11" s="14" t="s">
        <v>92</v>
      </c>
      <c r="G11" s="119" t="s">
        <v>2800</v>
      </c>
      <c r="H11" s="20"/>
    </row>
    <row r="12" spans="1:8" ht="26.25" x14ac:dyDescent="0.25">
      <c r="A12" s="19" t="s">
        <v>2801</v>
      </c>
      <c r="B12" s="20" t="s">
        <v>2792</v>
      </c>
      <c r="C12" s="20" t="s">
        <v>2802</v>
      </c>
      <c r="D12" s="20" t="s">
        <v>83</v>
      </c>
      <c r="E12" s="14" t="s">
        <v>92</v>
      </c>
      <c r="F12" s="14" t="s">
        <v>83</v>
      </c>
      <c r="G12" s="119" t="s">
        <v>2803</v>
      </c>
      <c r="H12" s="20"/>
    </row>
    <row r="13" spans="1:8" ht="64.5" x14ac:dyDescent="0.25">
      <c r="A13" s="19" t="s">
        <v>2804</v>
      </c>
      <c r="B13" s="20" t="s">
        <v>2792</v>
      </c>
      <c r="C13" s="20" t="s">
        <v>2805</v>
      </c>
      <c r="D13" s="20" t="s">
        <v>83</v>
      </c>
      <c r="E13" s="14" t="s">
        <v>92</v>
      </c>
      <c r="F13" s="14" t="s">
        <v>83</v>
      </c>
      <c r="G13" s="119" t="s">
        <v>2806</v>
      </c>
      <c r="H13" s="20"/>
    </row>
    <row r="14" spans="1:8" x14ac:dyDescent="0.25">
      <c r="A14" s="19" t="s">
        <v>13</v>
      </c>
      <c r="B14" s="20" t="s">
        <v>2792</v>
      </c>
      <c r="C14" s="20" t="s">
        <v>2807</v>
      </c>
      <c r="D14" s="20"/>
      <c r="E14" s="14"/>
      <c r="F14" s="14" t="s">
        <v>83</v>
      </c>
      <c r="G14" s="119"/>
      <c r="H14" s="12"/>
    </row>
    <row r="15" spans="1:8" x14ac:dyDescent="0.25">
      <c r="A15" s="19" t="s">
        <v>2808</v>
      </c>
      <c r="B15" s="20" t="s">
        <v>2790</v>
      </c>
      <c r="C15" s="20"/>
      <c r="D15" s="20"/>
      <c r="E15" s="14"/>
      <c r="F15" s="14" t="s">
        <v>83</v>
      </c>
      <c r="G15" s="119"/>
      <c r="H15" s="12"/>
    </row>
    <row r="16" spans="1:8" x14ac:dyDescent="0.25">
      <c r="A16" s="19" t="s">
        <v>2809</v>
      </c>
      <c r="B16" s="20" t="s">
        <v>2790</v>
      </c>
      <c r="C16" s="20"/>
      <c r="D16" s="20"/>
      <c r="E16" s="14"/>
      <c r="F16" s="14"/>
      <c r="G16" s="119"/>
      <c r="H16" s="12"/>
    </row>
    <row r="17" spans="1:8" x14ac:dyDescent="0.25">
      <c r="A17" s="19" t="s">
        <v>16</v>
      </c>
      <c r="B17" s="20" t="s">
        <v>2792</v>
      </c>
      <c r="C17" s="20" t="e">
        <f>#REF!</f>
        <v>#REF!</v>
      </c>
      <c r="D17" s="20" t="s">
        <v>83</v>
      </c>
      <c r="E17" s="14" t="s">
        <v>92</v>
      </c>
      <c r="F17" s="14"/>
      <c r="G17" s="119" t="s">
        <v>2810</v>
      </c>
      <c r="H17" s="12"/>
    </row>
    <row r="18" spans="1:8" x14ac:dyDescent="0.25">
      <c r="A18" s="19" t="s">
        <v>2811</v>
      </c>
      <c r="B18" s="20" t="s">
        <v>2792</v>
      </c>
      <c r="C18" s="20" t="s">
        <v>2812</v>
      </c>
      <c r="D18" s="20" t="s">
        <v>83</v>
      </c>
      <c r="E18" s="14" t="s">
        <v>92</v>
      </c>
      <c r="F18" s="14"/>
      <c r="G18" s="119" t="s">
        <v>2813</v>
      </c>
      <c r="H18" s="20"/>
    </row>
    <row r="19" spans="1:8" hidden="1" x14ac:dyDescent="0.25">
      <c r="A19" s="19" t="s">
        <v>18</v>
      </c>
      <c r="B19" s="20" t="s">
        <v>2792</v>
      </c>
      <c r="C19" s="20"/>
      <c r="D19" s="20"/>
      <c r="E19" s="14"/>
      <c r="F19" s="14"/>
      <c r="G19" s="119"/>
      <c r="H19" s="20"/>
    </row>
    <row r="20" spans="1:8" hidden="1" x14ac:dyDescent="0.25">
      <c r="A20" s="19" t="s">
        <v>2814</v>
      </c>
      <c r="B20" s="20" t="s">
        <v>2792</v>
      </c>
      <c r="C20" s="20"/>
      <c r="D20" s="20"/>
      <c r="E20" s="14"/>
      <c r="F20" s="14"/>
      <c r="G20" s="119" t="s">
        <v>2815</v>
      </c>
      <c r="H20" s="20"/>
    </row>
    <row r="21" spans="1:8" hidden="1" x14ac:dyDescent="0.25">
      <c r="A21" s="19" t="s">
        <v>2816</v>
      </c>
      <c r="B21" s="20" t="s">
        <v>2792</v>
      </c>
      <c r="C21" s="20"/>
      <c r="D21" s="20"/>
      <c r="E21" s="14"/>
      <c r="F21" s="14"/>
      <c r="G21" s="119" t="s">
        <v>2817</v>
      </c>
      <c r="H21" s="20"/>
    </row>
    <row r="22" spans="1:8" ht="26.25" hidden="1" x14ac:dyDescent="0.25">
      <c r="A22" s="19" t="s">
        <v>2818</v>
      </c>
      <c r="B22" s="20" t="s">
        <v>2792</v>
      </c>
      <c r="C22" s="20"/>
      <c r="D22" s="20"/>
      <c r="E22" s="14"/>
      <c r="F22" s="14"/>
      <c r="G22" s="119" t="s">
        <v>2819</v>
      </c>
      <c r="H22" s="20"/>
    </row>
    <row r="23" spans="1:8" hidden="1" x14ac:dyDescent="0.25">
      <c r="A23" s="19" t="s">
        <v>20</v>
      </c>
      <c r="B23" s="20"/>
      <c r="C23" s="20"/>
      <c r="D23" s="20"/>
      <c r="E23" s="14"/>
      <c r="F23" s="14"/>
      <c r="G23" s="119"/>
      <c r="H23" s="20"/>
    </row>
    <row r="24" spans="1:8" ht="26.25" hidden="1" x14ac:dyDescent="0.25">
      <c r="A24" s="19" t="s">
        <v>21</v>
      </c>
      <c r="B24" s="20" t="s">
        <v>2792</v>
      </c>
      <c r="C24" s="20" t="s">
        <v>2820</v>
      </c>
      <c r="D24" s="20"/>
      <c r="E24" s="14"/>
      <c r="F24" s="14"/>
      <c r="G24" s="119" t="s">
        <v>2821</v>
      </c>
      <c r="H24" s="20"/>
    </row>
    <row r="25" spans="1:8" ht="51.75" hidden="1" x14ac:dyDescent="0.25">
      <c r="A25" s="19" t="s">
        <v>2822</v>
      </c>
      <c r="B25" s="20" t="s">
        <v>2792</v>
      </c>
      <c r="C25" s="20" t="s">
        <v>2823</v>
      </c>
      <c r="D25" s="20" t="s">
        <v>92</v>
      </c>
      <c r="E25" s="14" t="s">
        <v>92</v>
      </c>
      <c r="F25" s="14" t="s">
        <v>83</v>
      </c>
      <c r="G25" s="119" t="s">
        <v>2824</v>
      </c>
      <c r="H25" s="12" t="s">
        <v>2530</v>
      </c>
    </row>
    <row r="26" spans="1:8" ht="26.25" x14ac:dyDescent="0.25">
      <c r="A26" s="19" t="s">
        <v>24</v>
      </c>
      <c r="B26" s="20" t="s">
        <v>2792</v>
      </c>
      <c r="C26" s="20" t="e">
        <f>#REF!</f>
        <v>#REF!</v>
      </c>
      <c r="D26" s="20" t="s">
        <v>92</v>
      </c>
      <c r="E26" s="14" t="s">
        <v>92</v>
      </c>
      <c r="F26" s="14" t="s">
        <v>83</v>
      </c>
      <c r="G26" s="119" t="s">
        <v>2825</v>
      </c>
      <c r="H26" s="12"/>
    </row>
    <row r="27" spans="1:8" ht="13.5" customHeight="1" x14ac:dyDescent="0.25">
      <c r="A27" s="18" t="s">
        <v>2826</v>
      </c>
      <c r="B27" s="20" t="s">
        <v>2792</v>
      </c>
      <c r="C27" s="20" t="s">
        <v>23</v>
      </c>
      <c r="D27" s="20"/>
      <c r="E27" s="14"/>
      <c r="F27" s="14"/>
      <c r="G27" s="119" t="s">
        <v>2827</v>
      </c>
      <c r="H27" s="122" t="s">
        <v>2530</v>
      </c>
    </row>
    <row r="28" spans="1:8" x14ac:dyDescent="0.25">
      <c r="A28" s="19" t="s">
        <v>25</v>
      </c>
      <c r="B28" s="20" t="s">
        <v>2792</v>
      </c>
      <c r="C28" s="20" t="e">
        <f>#REF!</f>
        <v>#REF!</v>
      </c>
      <c r="D28" s="20" t="s">
        <v>92</v>
      </c>
      <c r="E28" s="14" t="s">
        <v>92</v>
      </c>
      <c r="F28" s="14" t="s">
        <v>83</v>
      </c>
      <c r="G28" s="119" t="s">
        <v>2828</v>
      </c>
      <c r="H28" s="12"/>
    </row>
    <row r="29" spans="1:8" x14ac:dyDescent="0.25">
      <c r="A29" s="19" t="s">
        <v>26</v>
      </c>
      <c r="B29" s="20" t="s">
        <v>2792</v>
      </c>
      <c r="C29" s="20" t="e">
        <f>#REF!</f>
        <v>#REF!</v>
      </c>
      <c r="D29" s="20" t="s">
        <v>92</v>
      </c>
      <c r="E29" s="14" t="s">
        <v>92</v>
      </c>
      <c r="F29" s="14" t="s">
        <v>83</v>
      </c>
      <c r="G29" s="119" t="s">
        <v>2829</v>
      </c>
      <c r="H29" s="12"/>
    </row>
    <row r="30" spans="1:8" x14ac:dyDescent="0.25">
      <c r="A30" s="19" t="s">
        <v>27</v>
      </c>
      <c r="B30" s="20" t="s">
        <v>2792</v>
      </c>
      <c r="C30" s="20" t="e">
        <f>#REF!</f>
        <v>#REF!</v>
      </c>
      <c r="D30" s="20" t="s">
        <v>92</v>
      </c>
      <c r="E30" s="14" t="s">
        <v>92</v>
      </c>
      <c r="F30" s="14" t="s">
        <v>83</v>
      </c>
      <c r="G30" s="119" t="s">
        <v>2829</v>
      </c>
      <c r="H30" s="12"/>
    </row>
    <row r="31" spans="1:8" x14ac:dyDescent="0.25">
      <c r="A31" s="19" t="s">
        <v>2830</v>
      </c>
      <c r="B31" s="20" t="s">
        <v>2792</v>
      </c>
      <c r="C31" s="20" t="s">
        <v>2831</v>
      </c>
      <c r="D31" s="20"/>
      <c r="E31" s="14" t="s">
        <v>92</v>
      </c>
      <c r="F31" s="14"/>
      <c r="G31" s="119" t="s">
        <v>2832</v>
      </c>
      <c r="H31" s="12"/>
    </row>
    <row r="32" spans="1:8" x14ac:dyDescent="0.25">
      <c r="A32" s="19" t="s">
        <v>30</v>
      </c>
      <c r="B32" s="20" t="s">
        <v>2792</v>
      </c>
      <c r="C32" s="20" t="s">
        <v>30</v>
      </c>
      <c r="D32" s="20"/>
      <c r="E32" s="14" t="s">
        <v>92</v>
      </c>
      <c r="F32" s="14" t="s">
        <v>83</v>
      </c>
      <c r="G32" s="119" t="s">
        <v>2833</v>
      </c>
      <c r="H32" s="122" t="s">
        <v>2834</v>
      </c>
    </row>
    <row r="33" spans="1:8" ht="51.75" x14ac:dyDescent="0.25">
      <c r="A33" s="19" t="s">
        <v>31</v>
      </c>
      <c r="B33" s="20" t="s">
        <v>2792</v>
      </c>
      <c r="C33" s="20" t="s">
        <v>31</v>
      </c>
      <c r="D33" s="20"/>
      <c r="E33" s="14" t="s">
        <v>92</v>
      </c>
      <c r="F33" s="14" t="s">
        <v>92</v>
      </c>
      <c r="G33" s="119" t="s">
        <v>2835</v>
      </c>
      <c r="H33" s="12"/>
    </row>
    <row r="34" spans="1:8" ht="64.5" x14ac:dyDescent="0.25">
      <c r="A34" s="19" t="e">
        <f>Data!#REF!</f>
        <v>#REF!</v>
      </c>
      <c r="B34" s="20" t="s">
        <v>2792</v>
      </c>
      <c r="C34" s="20" t="s">
        <v>2836</v>
      </c>
      <c r="D34" s="20" t="s">
        <v>92</v>
      </c>
      <c r="E34" s="14" t="s">
        <v>92</v>
      </c>
      <c r="F34" s="14" t="s">
        <v>92</v>
      </c>
      <c r="G34" s="119" t="s">
        <v>2837</v>
      </c>
      <c r="H34" s="122" t="s">
        <v>2838</v>
      </c>
    </row>
    <row r="35" spans="1:8" ht="255.75" hidden="1" x14ac:dyDescent="0.25">
      <c r="A35" s="19" t="e">
        <f>Data!#REF!</f>
        <v>#REF!</v>
      </c>
      <c r="B35" s="20" t="s">
        <v>2792</v>
      </c>
      <c r="C35" s="20" t="s">
        <v>2839</v>
      </c>
      <c r="D35" s="20" t="s">
        <v>92</v>
      </c>
      <c r="E35" s="14" t="s">
        <v>92</v>
      </c>
      <c r="F35" s="14" t="s">
        <v>92</v>
      </c>
      <c r="G35" s="119" t="s">
        <v>2840</v>
      </c>
      <c r="H35" s="12"/>
    </row>
    <row r="36" spans="1:8" hidden="1" x14ac:dyDescent="0.25">
      <c r="A36" s="19" t="s">
        <v>2841</v>
      </c>
      <c r="B36" s="20" t="s">
        <v>2842</v>
      </c>
      <c r="C36" s="20"/>
      <c r="D36" s="20"/>
      <c r="E36" s="14"/>
      <c r="F36" s="14"/>
      <c r="G36" s="119" t="s">
        <v>2843</v>
      </c>
      <c r="H36" s="12"/>
    </row>
    <row r="37" spans="1:8" ht="64.5" hidden="1" x14ac:dyDescent="0.25">
      <c r="A37" s="19" t="s">
        <v>2844</v>
      </c>
      <c r="B37" s="20" t="s">
        <v>2792</v>
      </c>
      <c r="C37" s="20"/>
      <c r="D37" s="20"/>
      <c r="E37" s="14"/>
      <c r="F37" s="14"/>
      <c r="G37" s="223" t="s">
        <v>2845</v>
      </c>
      <c r="H37" s="12"/>
    </row>
    <row r="38" spans="1:8" ht="64.5" x14ac:dyDescent="0.25">
      <c r="A38" s="19" t="s">
        <v>2846</v>
      </c>
      <c r="B38" s="20" t="s">
        <v>2792</v>
      </c>
      <c r="C38" s="20"/>
      <c r="D38" s="20" t="s">
        <v>92</v>
      </c>
      <c r="E38" s="14" t="s">
        <v>92</v>
      </c>
      <c r="F38" s="14" t="s">
        <v>92</v>
      </c>
      <c r="G38" s="119" t="s">
        <v>2847</v>
      </c>
      <c r="H38" s="122" t="s">
        <v>2848</v>
      </c>
    </row>
    <row r="39" spans="1:8" x14ac:dyDescent="0.25">
      <c r="A39" s="19"/>
      <c r="B39" s="20"/>
      <c r="C39" s="20"/>
      <c r="D39" s="20"/>
      <c r="E39" s="14"/>
      <c r="F39" s="14"/>
      <c r="G39" s="119"/>
      <c r="H39" s="12"/>
    </row>
    <row r="40" spans="1:8" x14ac:dyDescent="0.25">
      <c r="A40" s="18"/>
    </row>
    <row r="41" spans="1:8" x14ac:dyDescent="0.25">
      <c r="A41" s="21"/>
      <c r="B41" s="22"/>
      <c r="C41" s="22"/>
      <c r="D41" s="22"/>
      <c r="E41" s="15"/>
      <c r="F41" s="15"/>
      <c r="G41" s="224"/>
      <c r="H41" s="22"/>
    </row>
    <row r="42" spans="1:8" ht="64.5" x14ac:dyDescent="0.25">
      <c r="A42" s="19" t="s">
        <v>53</v>
      </c>
      <c r="B42" s="20" t="s">
        <v>2790</v>
      </c>
      <c r="C42" s="20"/>
      <c r="D42" s="20" t="s">
        <v>92</v>
      </c>
      <c r="E42" s="14" t="s">
        <v>92</v>
      </c>
      <c r="F42" s="14" t="s">
        <v>92</v>
      </c>
      <c r="G42" s="119" t="s">
        <v>2849</v>
      </c>
      <c r="H42" s="20"/>
    </row>
    <row r="43" spans="1:8" x14ac:dyDescent="0.25">
      <c r="A43" s="23" t="e">
        <f>Data!#REF!</f>
        <v>#REF!</v>
      </c>
      <c r="B43" s="23" t="s">
        <v>2792</v>
      </c>
      <c r="C43" s="23" t="s">
        <v>2850</v>
      </c>
      <c r="D43" s="23" t="s">
        <v>92</v>
      </c>
      <c r="E43" s="23" t="s">
        <v>92</v>
      </c>
      <c r="F43" s="23" t="s">
        <v>83</v>
      </c>
      <c r="G43" s="225" t="s">
        <v>2851</v>
      </c>
      <c r="H43" s="24"/>
    </row>
    <row r="44" spans="1:8" ht="25.5" x14ac:dyDescent="0.25">
      <c r="A44" s="19" t="e">
        <f>Data!#REF!</f>
        <v>#REF!</v>
      </c>
      <c r="B44" s="20" t="s">
        <v>2852</v>
      </c>
      <c r="C44" s="23" t="s">
        <v>2853</v>
      </c>
      <c r="D44" s="23" t="s">
        <v>92</v>
      </c>
      <c r="E44" s="23" t="s">
        <v>92</v>
      </c>
      <c r="F44" s="23" t="s">
        <v>92</v>
      </c>
      <c r="G44" s="225" t="s">
        <v>2854</v>
      </c>
      <c r="H44" s="20"/>
    </row>
    <row r="45" spans="1:8" x14ac:dyDescent="0.25">
      <c r="A45" s="19" t="s">
        <v>56</v>
      </c>
      <c r="B45" s="20" t="s">
        <v>2790</v>
      </c>
      <c r="C45" s="20"/>
      <c r="D45" s="20" t="s">
        <v>92</v>
      </c>
      <c r="E45" s="14" t="s">
        <v>92</v>
      </c>
      <c r="F45" s="14" t="s">
        <v>83</v>
      </c>
      <c r="G45" s="119" t="s">
        <v>2855</v>
      </c>
      <c r="H45" s="20"/>
    </row>
    <row r="46" spans="1:8" x14ac:dyDescent="0.25">
      <c r="A46" s="19" t="e">
        <f>Data!#REF!</f>
        <v>#REF!</v>
      </c>
      <c r="B46" s="20" t="s">
        <v>2790</v>
      </c>
      <c r="C46" s="20"/>
      <c r="D46" s="20" t="s">
        <v>92</v>
      </c>
      <c r="E46" s="14" t="s">
        <v>92</v>
      </c>
      <c r="F46" s="14" t="s">
        <v>83</v>
      </c>
      <c r="G46" s="119" t="s">
        <v>2856</v>
      </c>
      <c r="H46" s="20"/>
    </row>
    <row r="47" spans="1:8" x14ac:dyDescent="0.25">
      <c r="A47" s="19" t="e">
        <f>Data!#REF!</f>
        <v>#REF!</v>
      </c>
      <c r="B47" s="20" t="s">
        <v>2405</v>
      </c>
      <c r="C47" s="20"/>
      <c r="D47" s="20" t="s">
        <v>92</v>
      </c>
      <c r="E47" s="14" t="s">
        <v>92</v>
      </c>
      <c r="F47" s="14" t="s">
        <v>83</v>
      </c>
      <c r="G47" s="119" t="s">
        <v>2856</v>
      </c>
      <c r="H47" s="20"/>
    </row>
    <row r="48" spans="1:8" x14ac:dyDescent="0.25">
      <c r="A48" s="19" t="e">
        <f>Data!#REF!</f>
        <v>#REF!</v>
      </c>
      <c r="B48" s="20" t="s">
        <v>2405</v>
      </c>
      <c r="C48" s="20"/>
      <c r="D48" s="20" t="s">
        <v>92</v>
      </c>
      <c r="E48" s="14" t="s">
        <v>92</v>
      </c>
      <c r="F48" s="14" t="s">
        <v>92</v>
      </c>
      <c r="G48" s="119" t="s">
        <v>2856</v>
      </c>
      <c r="H48" s="20"/>
    </row>
    <row r="49" spans="1:19" x14ac:dyDescent="0.25">
      <c r="A49" s="19" t="e">
        <f>Data!#REF!</f>
        <v>#REF!</v>
      </c>
      <c r="B49" s="20" t="s">
        <v>2790</v>
      </c>
      <c r="C49" s="20"/>
      <c r="D49" s="20" t="s">
        <v>92</v>
      </c>
      <c r="E49" s="14" t="s">
        <v>92</v>
      </c>
      <c r="F49" s="14" t="s">
        <v>92</v>
      </c>
      <c r="G49" s="119" t="s">
        <v>2856</v>
      </c>
      <c r="H49" s="20"/>
    </row>
    <row r="50" spans="1:19" x14ac:dyDescent="0.25">
      <c r="A50" s="19" t="e">
        <f>Data!#REF!</f>
        <v>#REF!</v>
      </c>
      <c r="B50" s="20" t="s">
        <v>2405</v>
      </c>
      <c r="C50" s="20"/>
      <c r="D50" s="20" t="s">
        <v>92</v>
      </c>
      <c r="E50" s="14" t="s">
        <v>92</v>
      </c>
      <c r="F50" s="14" t="s">
        <v>92</v>
      </c>
      <c r="G50" s="119" t="s">
        <v>2856</v>
      </c>
      <c r="H50" s="20"/>
    </row>
    <row r="51" spans="1:19" x14ac:dyDescent="0.25">
      <c r="A51" s="19" t="e">
        <f>Data!#REF!</f>
        <v>#REF!</v>
      </c>
      <c r="B51" s="20" t="s">
        <v>2790</v>
      </c>
      <c r="C51" s="20"/>
      <c r="D51" s="20" t="s">
        <v>92</v>
      </c>
      <c r="E51" s="14" t="s">
        <v>92</v>
      </c>
      <c r="F51" s="14" t="s">
        <v>92</v>
      </c>
      <c r="G51" s="119" t="s">
        <v>2856</v>
      </c>
      <c r="H51" s="20"/>
    </row>
    <row r="52" spans="1:19" x14ac:dyDescent="0.25">
      <c r="A52" s="19" t="e">
        <f>Data!#REF!</f>
        <v>#REF!</v>
      </c>
      <c r="B52" s="20" t="s">
        <v>2405</v>
      </c>
      <c r="C52" s="20"/>
      <c r="D52" s="20" t="s">
        <v>92</v>
      </c>
      <c r="E52" s="14" t="s">
        <v>92</v>
      </c>
      <c r="F52" s="14" t="s">
        <v>92</v>
      </c>
      <c r="G52" s="119" t="s">
        <v>2856</v>
      </c>
      <c r="H52" s="20"/>
    </row>
    <row r="53" spans="1:19" x14ac:dyDescent="0.25">
      <c r="A53" s="25" t="e">
        <f>Data!#REF!</f>
        <v>#REF!</v>
      </c>
      <c r="B53" s="20" t="s">
        <v>2790</v>
      </c>
      <c r="C53" s="20"/>
      <c r="D53" s="20" t="s">
        <v>92</v>
      </c>
      <c r="E53" s="14" t="s">
        <v>92</v>
      </c>
      <c r="F53" s="14" t="s">
        <v>92</v>
      </c>
      <c r="G53" s="119" t="s">
        <v>2856</v>
      </c>
      <c r="H53" s="20"/>
    </row>
    <row r="54" spans="1:19" x14ac:dyDescent="0.25">
      <c r="A54" s="19" t="e">
        <f>Data!#REF!</f>
        <v>#REF!</v>
      </c>
      <c r="B54" s="20" t="s">
        <v>2790</v>
      </c>
      <c r="C54" s="20"/>
      <c r="D54" s="20" t="s">
        <v>92</v>
      </c>
      <c r="E54" s="14" t="s">
        <v>92</v>
      </c>
      <c r="F54" s="14" t="s">
        <v>92</v>
      </c>
      <c r="G54" s="119" t="s">
        <v>2856</v>
      </c>
      <c r="H54" s="20"/>
    </row>
    <row r="55" spans="1:19" x14ac:dyDescent="0.25">
      <c r="A55" s="19" t="s">
        <v>66</v>
      </c>
      <c r="B55" s="20" t="s">
        <v>2852</v>
      </c>
      <c r="C55" s="20" t="e">
        <f>#REF!</f>
        <v>#REF!</v>
      </c>
      <c r="D55" s="20" t="s">
        <v>92</v>
      </c>
      <c r="E55" s="14" t="s">
        <v>92</v>
      </c>
      <c r="F55" s="14" t="s">
        <v>83</v>
      </c>
      <c r="G55" s="119" t="s">
        <v>2857</v>
      </c>
      <c r="H55" s="20"/>
    </row>
    <row r="57" spans="1:19" x14ac:dyDescent="0.25">
      <c r="A57" s="162" t="s">
        <v>2858</v>
      </c>
      <c r="B57" s="18" t="s">
        <v>2859</v>
      </c>
    </row>
    <row r="58" spans="1:19" x14ac:dyDescent="0.25">
      <c r="A58" s="162" t="s">
        <v>2860</v>
      </c>
      <c r="B58" s="18" t="s">
        <v>2861</v>
      </c>
    </row>
    <row r="59" spans="1:19" x14ac:dyDescent="0.25">
      <c r="A59" s="162" t="s">
        <v>2862</v>
      </c>
    </row>
    <row r="60" spans="1:19" x14ac:dyDescent="0.25">
      <c r="A60" s="164" t="s">
        <v>2863</v>
      </c>
      <c r="B60" s="220" t="s">
        <v>2864</v>
      </c>
      <c r="C60" s="220"/>
      <c r="D60" s="220"/>
      <c r="E60" s="220"/>
      <c r="F60" s="220"/>
      <c r="G60" s="226"/>
      <c r="H60" s="220"/>
    </row>
    <row r="61" spans="1:19" x14ac:dyDescent="0.25">
      <c r="A61" s="189" t="s">
        <v>199</v>
      </c>
      <c r="B61" s="189" t="s">
        <v>2865</v>
      </c>
      <c r="C61" s="189"/>
      <c r="D61" s="189"/>
      <c r="E61" s="189"/>
      <c r="F61" s="227"/>
      <c r="G61" s="227"/>
      <c r="H61" s="189"/>
    </row>
    <row r="62" spans="1:19" ht="24.75" customHeight="1" x14ac:dyDescent="0.25">
      <c r="A62" s="189" t="s">
        <v>185</v>
      </c>
      <c r="B62" s="216" t="s">
        <v>2866</v>
      </c>
      <c r="C62" s="216"/>
      <c r="D62" s="216"/>
      <c r="E62" s="216"/>
      <c r="F62" s="216"/>
      <c r="G62" s="228"/>
      <c r="H62" s="216"/>
      <c r="O62" s="11"/>
      <c r="P62" s="11"/>
      <c r="Q62" s="11"/>
      <c r="R62" s="11"/>
      <c r="S62" s="11"/>
    </row>
    <row r="63" spans="1:19" ht="22.5" customHeight="1" x14ac:dyDescent="0.25">
      <c r="A63" s="189" t="s">
        <v>2867</v>
      </c>
      <c r="B63" s="216" t="s">
        <v>2868</v>
      </c>
      <c r="C63" s="216"/>
      <c r="D63" s="216"/>
      <c r="E63" s="216"/>
      <c r="F63" s="216"/>
      <c r="G63" s="228"/>
      <c r="H63" s="216"/>
    </row>
    <row r="64" spans="1:19" x14ac:dyDescent="0.25">
      <c r="A64" s="189" t="s">
        <v>1182</v>
      </c>
      <c r="B64" s="216" t="s">
        <v>2869</v>
      </c>
      <c r="C64" s="216"/>
      <c r="D64" s="216"/>
      <c r="E64" s="216"/>
      <c r="F64" s="216"/>
      <c r="G64" s="228"/>
      <c r="H64" s="216"/>
    </row>
    <row r="65" spans="1:8" x14ac:dyDescent="0.25">
      <c r="A65" s="189" t="s">
        <v>1124</v>
      </c>
      <c r="B65" s="216" t="s">
        <v>2870</v>
      </c>
      <c r="C65" s="216"/>
      <c r="D65" s="216"/>
      <c r="E65" s="216"/>
      <c r="F65" s="216"/>
      <c r="G65" s="228"/>
      <c r="H65" s="216"/>
    </row>
    <row r="66" spans="1:8" x14ac:dyDescent="0.25">
      <c r="A66" s="189" t="s">
        <v>2871</v>
      </c>
      <c r="B66" s="216" t="s">
        <v>2872</v>
      </c>
      <c r="C66" s="216"/>
      <c r="D66" s="216"/>
      <c r="E66" s="216"/>
      <c r="F66" s="216"/>
      <c r="G66" s="228"/>
      <c r="H66" s="216"/>
    </row>
    <row r="67" spans="1:8" x14ac:dyDescent="0.25">
      <c r="A67" s="189" t="s">
        <v>1468</v>
      </c>
      <c r="B67" s="216" t="s">
        <v>2873</v>
      </c>
      <c r="C67" s="216"/>
      <c r="D67" s="216"/>
      <c r="E67" s="216"/>
      <c r="F67" s="216"/>
      <c r="G67" s="228"/>
      <c r="H67" s="216"/>
    </row>
    <row r="68" spans="1:8" x14ac:dyDescent="0.25">
      <c r="A68" s="189" t="s">
        <v>284</v>
      </c>
      <c r="B68" s="216" t="s">
        <v>2874</v>
      </c>
      <c r="C68" s="216"/>
      <c r="D68" s="216"/>
      <c r="E68" s="216"/>
      <c r="F68" s="216"/>
      <c r="G68" s="228"/>
      <c r="H68" s="216"/>
    </row>
    <row r="69" spans="1:8" x14ac:dyDescent="0.25">
      <c r="A69" s="189" t="s">
        <v>1271</v>
      </c>
      <c r="B69" s="216" t="s">
        <v>2875</v>
      </c>
      <c r="C69" s="216"/>
      <c r="D69" s="216"/>
      <c r="E69" s="216"/>
      <c r="F69" s="216"/>
      <c r="G69" s="228"/>
      <c r="H69" s="216"/>
    </row>
    <row r="70" spans="1:8" x14ac:dyDescent="0.25">
      <c r="A70" s="189" t="s">
        <v>103</v>
      </c>
      <c r="B70" s="216" t="s">
        <v>2876</v>
      </c>
      <c r="C70" s="216"/>
      <c r="D70" s="216"/>
      <c r="E70" s="216"/>
      <c r="F70" s="216"/>
      <c r="G70" s="228"/>
      <c r="H70" s="216"/>
    </row>
    <row r="71" spans="1:8" x14ac:dyDescent="0.25">
      <c r="A71" s="189" t="s">
        <v>1165</v>
      </c>
      <c r="B71" s="216" t="s">
        <v>2877</v>
      </c>
      <c r="C71" s="216"/>
      <c r="D71" s="216"/>
      <c r="E71" s="216"/>
      <c r="F71" s="216"/>
      <c r="G71" s="228"/>
      <c r="H71" s="216"/>
    </row>
    <row r="72" spans="1:8" x14ac:dyDescent="0.25">
      <c r="A72" s="189" t="s">
        <v>1257</v>
      </c>
      <c r="B72" s="216" t="s">
        <v>2878</v>
      </c>
      <c r="C72" s="216"/>
      <c r="D72" s="216"/>
      <c r="E72" s="216"/>
      <c r="F72" s="216"/>
      <c r="G72" s="228"/>
      <c r="H72" s="216"/>
    </row>
    <row r="73" spans="1:8" x14ac:dyDescent="0.25">
      <c r="A73" s="189" t="s">
        <v>174</v>
      </c>
      <c r="B73" s="216" t="s">
        <v>2879</v>
      </c>
      <c r="C73" s="216"/>
      <c r="D73" s="216"/>
      <c r="E73" s="216"/>
      <c r="F73" s="216"/>
      <c r="G73" s="228"/>
      <c r="H73" s="216"/>
    </row>
    <row r="74" spans="1:8" x14ac:dyDescent="0.25">
      <c r="A74" s="189" t="s">
        <v>220</v>
      </c>
      <c r="B74" s="216" t="s">
        <v>2880</v>
      </c>
      <c r="C74" s="216"/>
      <c r="D74" s="216"/>
      <c r="E74" s="216"/>
      <c r="F74" s="216"/>
      <c r="G74" s="228"/>
      <c r="H74" s="216"/>
    </row>
    <row r="75" spans="1:8" x14ac:dyDescent="0.25">
      <c r="A75" s="189" t="s">
        <v>2442</v>
      </c>
      <c r="B75" s="216" t="s">
        <v>2881</v>
      </c>
      <c r="C75" s="216"/>
      <c r="D75" s="216"/>
      <c r="E75" s="216"/>
      <c r="F75" s="216"/>
      <c r="G75" s="228"/>
      <c r="H75" s="216"/>
    </row>
    <row r="76" spans="1:8" x14ac:dyDescent="0.25">
      <c r="A76" s="189" t="s">
        <v>1687</v>
      </c>
      <c r="B76" s="216" t="s">
        <v>2882</v>
      </c>
      <c r="C76" s="216"/>
      <c r="D76" s="216"/>
      <c r="E76" s="216"/>
      <c r="F76" s="216"/>
      <c r="G76" s="228"/>
      <c r="H76" s="216"/>
    </row>
    <row r="77" spans="1:8" x14ac:dyDescent="0.25">
      <c r="A77" s="189" t="s">
        <v>218</v>
      </c>
      <c r="B77" s="216" t="s">
        <v>2883</v>
      </c>
      <c r="C77" s="216"/>
      <c r="D77" s="216"/>
      <c r="E77" s="216"/>
      <c r="F77" s="216"/>
      <c r="G77" s="228"/>
      <c r="H77" s="216"/>
    </row>
    <row r="78" spans="1:8" x14ac:dyDescent="0.25">
      <c r="A78" s="189" t="s">
        <v>2884</v>
      </c>
      <c r="B78" s="216" t="s">
        <v>2885</v>
      </c>
      <c r="C78" s="216"/>
      <c r="D78" s="216"/>
      <c r="E78" s="216"/>
      <c r="F78" s="216"/>
      <c r="G78" s="228"/>
      <c r="H78" s="216"/>
    </row>
    <row r="79" spans="1:8" x14ac:dyDescent="0.25">
      <c r="A79" s="189" t="s">
        <v>2886</v>
      </c>
      <c r="B79" s="216" t="s">
        <v>2887</v>
      </c>
      <c r="C79" s="216"/>
      <c r="D79" s="216"/>
      <c r="E79" s="216"/>
      <c r="F79" s="216"/>
      <c r="G79" s="228"/>
      <c r="H79" s="216"/>
    </row>
    <row r="80" spans="1:8" x14ac:dyDescent="0.25">
      <c r="A80" s="189" t="s">
        <v>1420</v>
      </c>
      <c r="B80" s="216" t="s">
        <v>2888</v>
      </c>
      <c r="C80" s="216"/>
      <c r="D80" s="216"/>
      <c r="E80" s="216"/>
      <c r="F80" s="216"/>
      <c r="G80" s="228"/>
      <c r="H80" s="216"/>
    </row>
    <row r="81" spans="1:8" x14ac:dyDescent="0.25">
      <c r="A81" s="189" t="s">
        <v>2889</v>
      </c>
      <c r="B81" s="216" t="s">
        <v>2890</v>
      </c>
      <c r="C81" s="216"/>
      <c r="D81" s="216"/>
      <c r="E81" s="216"/>
      <c r="F81" s="216"/>
      <c r="G81" s="228"/>
      <c r="H81" s="216"/>
    </row>
    <row r="82" spans="1:8" x14ac:dyDescent="0.25">
      <c r="A82" s="189" t="s">
        <v>2891</v>
      </c>
      <c r="B82" s="216" t="s">
        <v>2892</v>
      </c>
      <c r="C82" s="216"/>
      <c r="D82" s="216"/>
      <c r="E82" s="216"/>
      <c r="F82" s="216"/>
      <c r="G82" s="228"/>
      <c r="H82" s="216"/>
    </row>
    <row r="83" spans="1:8" x14ac:dyDescent="0.25">
      <c r="A83" s="189" t="s">
        <v>1196</v>
      </c>
      <c r="B83" s="216" t="s">
        <v>2893</v>
      </c>
      <c r="C83" s="216"/>
      <c r="D83" s="216"/>
      <c r="E83" s="216"/>
      <c r="F83" s="216"/>
      <c r="G83" s="228"/>
      <c r="H83" s="216"/>
    </row>
    <row r="84" spans="1:8" x14ac:dyDescent="0.25">
      <c r="A84" s="189" t="s">
        <v>1202</v>
      </c>
      <c r="B84" s="216" t="s">
        <v>2894</v>
      </c>
      <c r="C84" s="216"/>
      <c r="D84" s="216"/>
      <c r="E84" s="216"/>
      <c r="F84" s="216"/>
      <c r="G84" s="228"/>
      <c r="H84" s="216"/>
    </row>
    <row r="85" spans="1:8" x14ac:dyDescent="0.25">
      <c r="A85" s="189" t="s">
        <v>159</v>
      </c>
      <c r="B85" s="216" t="s">
        <v>2895</v>
      </c>
      <c r="C85" s="216"/>
      <c r="D85" s="216"/>
      <c r="E85" s="216"/>
      <c r="F85" s="216"/>
      <c r="G85" s="228"/>
      <c r="H85" s="216"/>
    </row>
    <row r="86" spans="1:8" x14ac:dyDescent="0.25">
      <c r="A86" s="189" t="s">
        <v>85</v>
      </c>
      <c r="B86" s="216" t="s">
        <v>2896</v>
      </c>
      <c r="C86" s="216"/>
      <c r="D86" s="216"/>
      <c r="E86" s="216"/>
      <c r="F86" s="216"/>
      <c r="G86" s="228"/>
      <c r="H86" s="216"/>
    </row>
    <row r="87" spans="1:8" x14ac:dyDescent="0.25">
      <c r="A87" s="189" t="s">
        <v>1171</v>
      </c>
      <c r="B87" s="216" t="s">
        <v>2897</v>
      </c>
      <c r="C87" s="216"/>
      <c r="D87" s="216"/>
      <c r="E87" s="216"/>
      <c r="F87" s="216"/>
      <c r="G87" s="228"/>
      <c r="H87" s="216"/>
    </row>
    <row r="89" spans="1:8" x14ac:dyDescent="0.25">
      <c r="A89" s="10" t="s">
        <v>2858</v>
      </c>
      <c r="B89" s="18" t="s">
        <v>2898</v>
      </c>
    </row>
    <row r="90" spans="1:8" x14ac:dyDescent="0.25">
      <c r="A90" s="10" t="s">
        <v>2860</v>
      </c>
      <c r="B90" s="18" t="s">
        <v>2899</v>
      </c>
    </row>
    <row r="91" spans="1:8" x14ac:dyDescent="0.25">
      <c r="A91" s="162" t="s">
        <v>23</v>
      </c>
    </row>
    <row r="92" spans="1:8" x14ac:dyDescent="0.25">
      <c r="A92" s="164" t="s">
        <v>2863</v>
      </c>
      <c r="B92" s="217" t="s">
        <v>2864</v>
      </c>
      <c r="C92" s="217"/>
      <c r="D92" s="217"/>
      <c r="E92" s="217"/>
      <c r="F92" s="217"/>
      <c r="G92" s="229"/>
    </row>
    <row r="93" spans="1:8" x14ac:dyDescent="0.25">
      <c r="A93" s="165" t="s">
        <v>146</v>
      </c>
      <c r="B93" s="218" t="s">
        <v>2900</v>
      </c>
      <c r="C93" s="218"/>
      <c r="D93" s="218"/>
      <c r="E93" s="218"/>
      <c r="F93" s="218"/>
      <c r="G93" s="230"/>
    </row>
    <row r="94" spans="1:8" x14ac:dyDescent="0.25">
      <c r="A94" s="163" t="s">
        <v>184</v>
      </c>
      <c r="B94" s="219" t="s">
        <v>2901</v>
      </c>
      <c r="C94" s="219"/>
      <c r="D94" s="219"/>
      <c r="E94" s="219"/>
      <c r="F94" s="219"/>
      <c r="G94" s="231"/>
    </row>
    <row r="95" spans="1:8" x14ac:dyDescent="0.25">
      <c r="A95" s="163" t="s">
        <v>2446</v>
      </c>
      <c r="B95" s="219" t="s">
        <v>2902</v>
      </c>
      <c r="C95" s="219"/>
      <c r="D95" s="219"/>
      <c r="E95" s="219"/>
      <c r="F95" s="219"/>
      <c r="G95" s="231"/>
    </row>
    <row r="96" spans="1:8" x14ac:dyDescent="0.25">
      <c r="A96" s="163" t="s">
        <v>109</v>
      </c>
      <c r="B96" s="219" t="s">
        <v>2903</v>
      </c>
      <c r="C96" s="219"/>
      <c r="D96" s="219"/>
      <c r="E96" s="219"/>
      <c r="F96" s="219"/>
      <c r="G96" s="231"/>
    </row>
    <row r="97" spans="1:7" x14ac:dyDescent="0.25">
      <c r="A97" s="163" t="s">
        <v>2447</v>
      </c>
      <c r="B97" s="219" t="s">
        <v>2904</v>
      </c>
      <c r="C97" s="219"/>
      <c r="D97" s="219"/>
      <c r="E97" s="219"/>
      <c r="F97" s="219"/>
      <c r="G97" s="231"/>
    </row>
    <row r="100" spans="1:7" x14ac:dyDescent="0.25">
      <c r="A100" s="39" t="s">
        <v>2905</v>
      </c>
    </row>
    <row r="101" spans="1:7" x14ac:dyDescent="0.25">
      <c r="A101" s="154" t="s">
        <v>2906</v>
      </c>
    </row>
    <row r="102" spans="1:7" x14ac:dyDescent="0.25">
      <c r="A102" s="154" t="s">
        <v>2907</v>
      </c>
    </row>
    <row r="103" spans="1:7" x14ac:dyDescent="0.25">
      <c r="A103" s="154" t="s">
        <v>2908</v>
      </c>
    </row>
    <row r="104" spans="1:7" x14ac:dyDescent="0.25">
      <c r="A104" s="154" t="s">
        <v>2909</v>
      </c>
    </row>
    <row r="105" spans="1:7" x14ac:dyDescent="0.25">
      <c r="A105" s="154" t="s">
        <v>2580</v>
      </c>
    </row>
    <row r="106" spans="1:7" x14ac:dyDescent="0.25">
      <c r="A106" s="154" t="s">
        <v>2587</v>
      </c>
    </row>
    <row r="107" spans="1:7" x14ac:dyDescent="0.25">
      <c r="A107" s="157" t="s">
        <v>2910</v>
      </c>
    </row>
    <row r="108" spans="1:7" x14ac:dyDescent="0.25">
      <c r="A108" s="154" t="s">
        <v>2911</v>
      </c>
    </row>
  </sheetData>
  <hyperlinks>
    <hyperlink ref="H38"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EK192"/>
  <sheetViews>
    <sheetView workbookViewId="0"/>
  </sheetViews>
  <sheetFormatPr defaultRowHeight="15" x14ac:dyDescent="0.25"/>
  <sheetData>
    <row r="1" spans="1:56 16358:16365" ht="76.5" x14ac:dyDescent="0.25">
      <c r="A1" s="32" t="s">
        <v>1</v>
      </c>
      <c r="B1" s="33" t="s">
        <v>2</v>
      </c>
      <c r="C1" s="73" t="s">
        <v>3</v>
      </c>
      <c r="D1" s="33" t="s">
        <v>4</v>
      </c>
      <c r="E1" s="34" t="s">
        <v>5</v>
      </c>
      <c r="F1" s="32" t="s">
        <v>6</v>
      </c>
      <c r="G1" s="33" t="s">
        <v>7</v>
      </c>
      <c r="H1" s="35" t="s">
        <v>8</v>
      </c>
      <c r="I1" s="32" t="s">
        <v>9</v>
      </c>
      <c r="J1" s="33" t="s">
        <v>10</v>
      </c>
      <c r="K1" s="36" t="s">
        <v>2912</v>
      </c>
      <c r="L1" s="33" t="s">
        <v>2804</v>
      </c>
      <c r="M1" s="33" t="s">
        <v>13</v>
      </c>
      <c r="N1" s="58" t="s">
        <v>14</v>
      </c>
      <c r="O1" s="34" t="s">
        <v>15</v>
      </c>
      <c r="P1" s="37" t="s">
        <v>2913</v>
      </c>
      <c r="Q1" s="37" t="s">
        <v>2914</v>
      </c>
      <c r="R1" s="100" t="s">
        <v>18</v>
      </c>
      <c r="S1" s="100" t="s">
        <v>2814</v>
      </c>
      <c r="T1" s="100" t="s">
        <v>2915</v>
      </c>
      <c r="U1" s="100" t="s">
        <v>21</v>
      </c>
      <c r="V1" s="37" t="s">
        <v>2916</v>
      </c>
      <c r="W1" s="34" t="s">
        <v>2917</v>
      </c>
      <c r="X1" s="34" t="s">
        <v>23</v>
      </c>
      <c r="Y1" s="34" t="s">
        <v>25</v>
      </c>
      <c r="Z1" s="34" t="s">
        <v>26</v>
      </c>
      <c r="AA1" s="34" t="s">
        <v>27</v>
      </c>
      <c r="AB1" s="34" t="s">
        <v>28</v>
      </c>
      <c r="AC1" s="34" t="s">
        <v>29</v>
      </c>
      <c r="AD1" s="34" t="s">
        <v>30</v>
      </c>
      <c r="AE1" s="34" t="s">
        <v>31</v>
      </c>
      <c r="AF1" s="34" t="s">
        <v>32</v>
      </c>
      <c r="AG1" s="151" t="s">
        <v>33</v>
      </c>
      <c r="AH1" s="153" t="s">
        <v>2918</v>
      </c>
      <c r="AI1" s="153" t="s">
        <v>2919</v>
      </c>
      <c r="AJ1" s="153" t="s">
        <v>2920</v>
      </c>
      <c r="AK1" s="152" t="s">
        <v>34</v>
      </c>
      <c r="AL1" s="152" t="s">
        <v>40</v>
      </c>
      <c r="AM1" s="152" t="s">
        <v>2921</v>
      </c>
      <c r="AN1" s="34" t="s">
        <v>2589</v>
      </c>
      <c r="AO1" s="34" t="s">
        <v>2922</v>
      </c>
      <c r="AP1" s="6" t="s">
        <v>53</v>
      </c>
      <c r="AQ1" s="6" t="s">
        <v>54</v>
      </c>
      <c r="AR1" s="7" t="s">
        <v>55</v>
      </c>
      <c r="AS1" s="7" t="s">
        <v>56</v>
      </c>
      <c r="AT1" s="8" t="s">
        <v>57</v>
      </c>
      <c r="AU1" s="9" t="s">
        <v>58</v>
      </c>
      <c r="AV1" s="9" t="s">
        <v>59</v>
      </c>
      <c r="AW1" s="101" t="s">
        <v>2923</v>
      </c>
      <c r="AX1" s="7" t="s">
        <v>60</v>
      </c>
      <c r="AY1" s="9" t="s">
        <v>61</v>
      </c>
      <c r="AZ1" s="7" t="s">
        <v>62</v>
      </c>
      <c r="BA1" s="9" t="s">
        <v>63</v>
      </c>
      <c r="BB1" s="9" t="s">
        <v>64</v>
      </c>
      <c r="BC1" s="13" t="s">
        <v>65</v>
      </c>
      <c r="BD1" s="13" t="s">
        <v>66</v>
      </c>
      <c r="XED1" s="2"/>
      <c r="XEE1" s="2"/>
      <c r="XEF1" s="2"/>
      <c r="XEG1" s="2"/>
      <c r="XEH1" s="2"/>
      <c r="XEI1" s="2"/>
      <c r="XEJ1" s="2"/>
      <c r="XEK1" s="2"/>
    </row>
    <row r="2" spans="1:56 16358:16365" ht="409.5" x14ac:dyDescent="0.25">
      <c r="A2" s="150" t="s">
        <v>2044</v>
      </c>
      <c r="B2" t="s">
        <v>2045</v>
      </c>
      <c r="C2" s="76"/>
      <c r="E2" s="75" t="s">
        <v>2046</v>
      </c>
      <c r="F2" t="s">
        <v>68</v>
      </c>
      <c r="G2" t="s">
        <v>319</v>
      </c>
      <c r="H2" t="s">
        <v>320</v>
      </c>
      <c r="I2" t="s">
        <v>1101</v>
      </c>
      <c r="J2" t="s">
        <v>2924</v>
      </c>
      <c r="K2" t="s">
        <v>162</v>
      </c>
      <c r="L2" t="s">
        <v>231</v>
      </c>
      <c r="M2" t="s">
        <v>170</v>
      </c>
      <c r="N2">
        <v>2020</v>
      </c>
      <c r="P2" t="s">
        <v>157</v>
      </c>
      <c r="Q2" t="s">
        <v>188</v>
      </c>
      <c r="U2" t="s">
        <v>81</v>
      </c>
      <c r="W2" s="74" t="s">
        <v>1476</v>
      </c>
      <c r="X2" s="74" t="s">
        <v>2925</v>
      </c>
      <c r="Y2" t="s">
        <v>86</v>
      </c>
      <c r="AC2" t="s">
        <v>111</v>
      </c>
      <c r="AD2" t="s">
        <v>2926</v>
      </c>
      <c r="AF2" t="s">
        <v>902</v>
      </c>
      <c r="AI2" t="s">
        <v>2927</v>
      </c>
      <c r="AK2" t="s">
        <v>2928</v>
      </c>
      <c r="AL2" t="s">
        <v>2929</v>
      </c>
      <c r="AN2" t="s">
        <v>2930</v>
      </c>
      <c r="AO2" t="s">
        <v>2931</v>
      </c>
      <c r="AP2" s="76" t="s">
        <v>2045</v>
      </c>
      <c r="AQ2" t="s">
        <v>112</v>
      </c>
      <c r="AR2" t="s">
        <v>83</v>
      </c>
      <c r="AT2" t="s">
        <v>2047</v>
      </c>
      <c r="AU2" s="46">
        <v>44508</v>
      </c>
      <c r="AW2" t="s">
        <v>172</v>
      </c>
      <c r="AZ2" t="s">
        <v>91</v>
      </c>
      <c r="BA2" s="46">
        <v>44504</v>
      </c>
    </row>
    <row r="3" spans="1:56 16358:16365" ht="409.5" x14ac:dyDescent="0.25">
      <c r="A3" s="150" t="s">
        <v>2048</v>
      </c>
      <c r="B3" t="s">
        <v>2049</v>
      </c>
      <c r="C3" s="76"/>
      <c r="E3" s="75" t="s">
        <v>2050</v>
      </c>
      <c r="F3" t="s">
        <v>68</v>
      </c>
      <c r="G3" t="s">
        <v>186</v>
      </c>
      <c r="H3" t="s">
        <v>187</v>
      </c>
      <c r="I3" t="s">
        <v>1467</v>
      </c>
      <c r="J3" t="s">
        <v>106</v>
      </c>
      <c r="K3" t="s">
        <v>2932</v>
      </c>
      <c r="L3" t="s">
        <v>107</v>
      </c>
      <c r="M3" t="s">
        <v>2933</v>
      </c>
      <c r="N3">
        <v>2020</v>
      </c>
      <c r="P3" t="s">
        <v>97</v>
      </c>
      <c r="Q3" t="s">
        <v>98</v>
      </c>
      <c r="U3" t="s">
        <v>125</v>
      </c>
      <c r="W3" s="75" t="s">
        <v>255</v>
      </c>
      <c r="X3" s="75" t="s">
        <v>2934</v>
      </c>
      <c r="Y3" t="s">
        <v>86</v>
      </c>
      <c r="AC3" t="s">
        <v>87</v>
      </c>
      <c r="AD3" t="s">
        <v>2926</v>
      </c>
      <c r="AF3" t="s">
        <v>89</v>
      </c>
      <c r="AH3" t="s">
        <v>2935</v>
      </c>
      <c r="AI3" t="s">
        <v>2936</v>
      </c>
      <c r="AK3" t="s">
        <v>2937</v>
      </c>
      <c r="AL3" t="s">
        <v>2927</v>
      </c>
      <c r="AN3" t="s">
        <v>2937</v>
      </c>
      <c r="AO3" t="s">
        <v>2937</v>
      </c>
      <c r="AP3" s="76" t="s">
        <v>2049</v>
      </c>
      <c r="AQ3" t="s">
        <v>112</v>
      </c>
      <c r="AR3" t="s">
        <v>83</v>
      </c>
      <c r="AT3" t="s">
        <v>2047</v>
      </c>
      <c r="AU3" s="46">
        <v>44508</v>
      </c>
      <c r="AW3" t="s">
        <v>172</v>
      </c>
      <c r="AZ3" t="s">
        <v>91</v>
      </c>
      <c r="BA3" s="46">
        <v>44504</v>
      </c>
    </row>
    <row r="4" spans="1:56 16358:16365" ht="180" x14ac:dyDescent="0.25">
      <c r="A4" s="150" t="s">
        <v>2051</v>
      </c>
      <c r="B4" t="s">
        <v>2052</v>
      </c>
      <c r="C4" s="76"/>
      <c r="E4" s="74" t="s">
        <v>2053</v>
      </c>
      <c r="F4" t="s">
        <v>135</v>
      </c>
      <c r="G4" t="s">
        <v>235</v>
      </c>
      <c r="H4" t="s">
        <v>236</v>
      </c>
      <c r="I4" t="s">
        <v>2054</v>
      </c>
      <c r="J4" t="s">
        <v>2924</v>
      </c>
      <c r="K4" t="s">
        <v>162</v>
      </c>
      <c r="L4" t="s">
        <v>231</v>
      </c>
      <c r="M4" t="s">
        <v>170</v>
      </c>
      <c r="N4">
        <v>2020</v>
      </c>
      <c r="P4" t="s">
        <v>157</v>
      </c>
      <c r="Q4" t="s">
        <v>140</v>
      </c>
      <c r="U4" t="s">
        <v>81</v>
      </c>
      <c r="W4" s="74" t="s">
        <v>1476</v>
      </c>
      <c r="X4" s="74" t="s">
        <v>2925</v>
      </c>
      <c r="Y4" t="s">
        <v>86</v>
      </c>
      <c r="AC4" t="s">
        <v>111</v>
      </c>
      <c r="AD4" t="s">
        <v>2926</v>
      </c>
      <c r="AF4" t="s">
        <v>359</v>
      </c>
      <c r="AH4" t="s">
        <v>2935</v>
      </c>
      <c r="AL4" t="s">
        <v>2929</v>
      </c>
      <c r="AN4" t="s">
        <v>2929</v>
      </c>
      <c r="AO4" t="s">
        <v>2927</v>
      </c>
      <c r="AP4" s="76" t="s">
        <v>2055</v>
      </c>
      <c r="AQ4" t="s">
        <v>112</v>
      </c>
      <c r="AR4" t="s">
        <v>83</v>
      </c>
      <c r="AT4" t="s">
        <v>2047</v>
      </c>
      <c r="AU4" s="46">
        <v>44508</v>
      </c>
      <c r="AW4" t="s">
        <v>172</v>
      </c>
      <c r="AZ4" t="s">
        <v>91</v>
      </c>
      <c r="BA4" s="46">
        <v>44504</v>
      </c>
    </row>
    <row r="5" spans="1:56 16358:16365" ht="375" x14ac:dyDescent="0.25">
      <c r="A5" s="150" t="s">
        <v>2056</v>
      </c>
      <c r="B5" t="s">
        <v>2057</v>
      </c>
      <c r="C5" s="76" t="s">
        <v>2058</v>
      </c>
      <c r="E5" s="75" t="s">
        <v>2059</v>
      </c>
      <c r="F5" t="s">
        <v>68</v>
      </c>
      <c r="G5" t="s">
        <v>235</v>
      </c>
      <c r="H5" t="s">
        <v>236</v>
      </c>
      <c r="I5" t="s">
        <v>2060</v>
      </c>
      <c r="J5" t="s">
        <v>106</v>
      </c>
      <c r="K5" t="s">
        <v>162</v>
      </c>
      <c r="L5" t="s">
        <v>198</v>
      </c>
      <c r="M5" t="s">
        <v>2938</v>
      </c>
      <c r="N5">
        <v>2020</v>
      </c>
      <c r="P5" t="s">
        <v>97</v>
      </c>
      <c r="Q5" t="s">
        <v>98</v>
      </c>
      <c r="U5" t="s">
        <v>125</v>
      </c>
      <c r="W5" s="75" t="s">
        <v>255</v>
      </c>
      <c r="X5" s="75" t="s">
        <v>2934</v>
      </c>
      <c r="Y5" t="s">
        <v>86</v>
      </c>
      <c r="AC5" t="s">
        <v>87</v>
      </c>
      <c r="AD5" t="s">
        <v>2926</v>
      </c>
      <c r="AF5" t="s">
        <v>89</v>
      </c>
      <c r="AI5" t="s">
        <v>2936</v>
      </c>
      <c r="AK5" t="s">
        <v>2937</v>
      </c>
      <c r="AN5" t="s">
        <v>2937</v>
      </c>
      <c r="AO5" t="s">
        <v>2937</v>
      </c>
      <c r="AP5" s="76" t="s">
        <v>2061</v>
      </c>
      <c r="AQ5" t="s">
        <v>112</v>
      </c>
      <c r="AR5" t="s">
        <v>83</v>
      </c>
      <c r="AT5" t="s">
        <v>2047</v>
      </c>
      <c r="AU5" s="46">
        <v>44508</v>
      </c>
      <c r="AW5" t="s">
        <v>172</v>
      </c>
      <c r="AZ5" t="s">
        <v>91</v>
      </c>
      <c r="BA5" s="46">
        <v>44504</v>
      </c>
      <c r="BB5" t="s">
        <v>2939</v>
      </c>
    </row>
    <row r="6" spans="1:56 16358:16365" ht="120" x14ac:dyDescent="0.25">
      <c r="A6" s="150" t="s">
        <v>2062</v>
      </c>
      <c r="B6" t="s">
        <v>2063</v>
      </c>
      <c r="C6" s="76" t="s">
        <v>2064</v>
      </c>
      <c r="E6" s="74" t="s">
        <v>2065</v>
      </c>
      <c r="F6" t="s">
        <v>68</v>
      </c>
      <c r="G6" t="s">
        <v>235</v>
      </c>
      <c r="H6" t="s">
        <v>236</v>
      </c>
      <c r="I6" t="s">
        <v>2066</v>
      </c>
      <c r="J6" t="s">
        <v>106</v>
      </c>
      <c r="K6" t="s">
        <v>162</v>
      </c>
      <c r="L6" t="s">
        <v>231</v>
      </c>
      <c r="M6" t="s">
        <v>2938</v>
      </c>
      <c r="N6">
        <v>2020</v>
      </c>
      <c r="P6" t="s">
        <v>97</v>
      </c>
      <c r="Q6" t="s">
        <v>98</v>
      </c>
      <c r="U6" t="s">
        <v>81</v>
      </c>
      <c r="W6" s="75" t="s">
        <v>255</v>
      </c>
      <c r="X6" s="75" t="s">
        <v>2934</v>
      </c>
      <c r="Y6" t="s">
        <v>86</v>
      </c>
      <c r="AC6" t="s">
        <v>111</v>
      </c>
      <c r="AD6" t="s">
        <v>2926</v>
      </c>
      <c r="AF6" t="s">
        <v>89</v>
      </c>
      <c r="AI6" t="s">
        <v>2929</v>
      </c>
      <c r="AN6" t="s">
        <v>2929</v>
      </c>
      <c r="AO6" t="s">
        <v>2927</v>
      </c>
      <c r="AP6" s="76" t="s">
        <v>2067</v>
      </c>
      <c r="AQ6" t="s">
        <v>112</v>
      </c>
      <c r="AR6" t="s">
        <v>83</v>
      </c>
      <c r="AT6" t="s">
        <v>2047</v>
      </c>
      <c r="AU6" s="46">
        <v>44508</v>
      </c>
      <c r="AW6" t="s">
        <v>172</v>
      </c>
      <c r="AZ6" t="s">
        <v>91</v>
      </c>
      <c r="BA6" s="46">
        <v>44504</v>
      </c>
    </row>
    <row r="7" spans="1:56 16358:16365" ht="120" x14ac:dyDescent="0.25">
      <c r="A7" s="150" t="s">
        <v>2068</v>
      </c>
      <c r="B7" t="s">
        <v>2069</v>
      </c>
      <c r="C7" s="76"/>
      <c r="E7" s="74" t="s">
        <v>2070</v>
      </c>
      <c r="F7" t="s">
        <v>147</v>
      </c>
      <c r="G7" t="s">
        <v>235</v>
      </c>
      <c r="H7" t="s">
        <v>236</v>
      </c>
      <c r="I7" t="s">
        <v>2071</v>
      </c>
      <c r="J7" t="s">
        <v>106</v>
      </c>
      <c r="K7" t="s">
        <v>162</v>
      </c>
      <c r="L7" t="s">
        <v>231</v>
      </c>
      <c r="M7" t="s">
        <v>2938</v>
      </c>
      <c r="N7">
        <v>2020</v>
      </c>
      <c r="P7" t="s">
        <v>108</v>
      </c>
      <c r="Q7" t="s">
        <v>165</v>
      </c>
      <c r="U7" t="s">
        <v>81</v>
      </c>
      <c r="W7" s="75" t="s">
        <v>2940</v>
      </c>
      <c r="X7" s="30" t="s">
        <v>109</v>
      </c>
      <c r="Y7" t="s">
        <v>86</v>
      </c>
      <c r="AC7" t="s">
        <v>111</v>
      </c>
      <c r="AD7" t="s">
        <v>2926</v>
      </c>
      <c r="AF7" t="s">
        <v>362</v>
      </c>
      <c r="AN7" t="s">
        <v>2929</v>
      </c>
      <c r="AO7" t="s">
        <v>2927</v>
      </c>
      <c r="AP7" s="76" t="s">
        <v>2072</v>
      </c>
      <c r="AQ7" t="s">
        <v>112</v>
      </c>
      <c r="AR7" t="s">
        <v>83</v>
      </c>
      <c r="AT7" t="s">
        <v>2047</v>
      </c>
      <c r="AU7" s="46">
        <v>44508</v>
      </c>
      <c r="AW7" t="s">
        <v>172</v>
      </c>
      <c r="AZ7" t="s">
        <v>91</v>
      </c>
      <c r="BA7" s="46">
        <v>44504</v>
      </c>
    </row>
    <row r="8" spans="1:56 16358:16365" ht="195" x14ac:dyDescent="0.25">
      <c r="A8" s="150" t="s">
        <v>2073</v>
      </c>
      <c r="B8" t="s">
        <v>2074</v>
      </c>
      <c r="C8" s="76"/>
      <c r="E8" s="80" t="s">
        <v>2075</v>
      </c>
      <c r="F8" t="s">
        <v>147</v>
      </c>
      <c r="G8" t="s">
        <v>235</v>
      </c>
      <c r="H8" t="s">
        <v>236</v>
      </c>
      <c r="I8" t="s">
        <v>2076</v>
      </c>
      <c r="J8" t="s">
        <v>2924</v>
      </c>
      <c r="K8" t="s">
        <v>168</v>
      </c>
      <c r="L8" t="s">
        <v>291</v>
      </c>
      <c r="M8" t="s">
        <v>170</v>
      </c>
      <c r="N8">
        <v>2020</v>
      </c>
      <c r="P8" t="s">
        <v>157</v>
      </c>
      <c r="Q8" t="s">
        <v>140</v>
      </c>
      <c r="U8" t="s">
        <v>81</v>
      </c>
      <c r="W8" s="74" t="s">
        <v>2941</v>
      </c>
      <c r="X8" s="74" t="s">
        <v>2925</v>
      </c>
      <c r="Y8" t="s">
        <v>86</v>
      </c>
      <c r="AC8" t="s">
        <v>87</v>
      </c>
      <c r="AD8" t="s">
        <v>2926</v>
      </c>
      <c r="AF8" t="s">
        <v>902</v>
      </c>
      <c r="AN8" t="s">
        <v>2929</v>
      </c>
      <c r="AO8" t="s">
        <v>2927</v>
      </c>
      <c r="AP8" s="76" t="s">
        <v>2077</v>
      </c>
      <c r="AQ8" t="s">
        <v>112</v>
      </c>
      <c r="AR8" t="s">
        <v>83</v>
      </c>
      <c r="AT8" t="s">
        <v>2047</v>
      </c>
      <c r="AU8" s="46">
        <v>44508</v>
      </c>
      <c r="AW8" t="s">
        <v>172</v>
      </c>
      <c r="AZ8" t="s">
        <v>91</v>
      </c>
      <c r="BA8" s="46">
        <v>44504</v>
      </c>
    </row>
    <row r="9" spans="1:56 16358:16365" ht="409.5" x14ac:dyDescent="0.25">
      <c r="A9" s="150" t="s">
        <v>2078</v>
      </c>
      <c r="B9" t="s">
        <v>2079</v>
      </c>
      <c r="C9" s="76"/>
      <c r="E9" s="75" t="s">
        <v>2942</v>
      </c>
      <c r="F9" t="s">
        <v>147</v>
      </c>
      <c r="G9" t="s">
        <v>225</v>
      </c>
      <c r="H9" t="s">
        <v>226</v>
      </c>
      <c r="I9" t="s">
        <v>2080</v>
      </c>
      <c r="J9" t="s">
        <v>106</v>
      </c>
      <c r="K9" t="s">
        <v>168</v>
      </c>
      <c r="L9" t="s">
        <v>291</v>
      </c>
      <c r="M9" t="s">
        <v>2938</v>
      </c>
      <c r="N9">
        <v>2020</v>
      </c>
      <c r="P9" t="s">
        <v>157</v>
      </c>
      <c r="Q9" t="s">
        <v>140</v>
      </c>
      <c r="U9" t="s">
        <v>81</v>
      </c>
      <c r="W9" s="74" t="s">
        <v>2941</v>
      </c>
      <c r="X9" s="74" t="s">
        <v>2925</v>
      </c>
      <c r="Y9" t="s">
        <v>86</v>
      </c>
      <c r="AC9" t="s">
        <v>87</v>
      </c>
      <c r="AD9" t="s">
        <v>2926</v>
      </c>
      <c r="AF9" t="s">
        <v>902</v>
      </c>
      <c r="AN9" t="s">
        <v>2930</v>
      </c>
      <c r="AO9" t="s">
        <v>2943</v>
      </c>
      <c r="AP9" s="76" t="s">
        <v>2079</v>
      </c>
      <c r="AQ9" t="s">
        <v>112</v>
      </c>
      <c r="AR9" t="s">
        <v>83</v>
      </c>
      <c r="AT9" t="s">
        <v>2047</v>
      </c>
      <c r="AU9" s="46">
        <v>44508</v>
      </c>
      <c r="AW9" t="s">
        <v>172</v>
      </c>
      <c r="AZ9" t="s">
        <v>91</v>
      </c>
      <c r="BA9" s="46">
        <v>44504</v>
      </c>
    </row>
    <row r="10" spans="1:56 16358:16365" ht="150" x14ac:dyDescent="0.25">
      <c r="A10" s="150" t="s">
        <v>2081</v>
      </c>
      <c r="B10" t="s">
        <v>2082</v>
      </c>
      <c r="C10" s="76"/>
      <c r="E10" s="74" t="s">
        <v>2083</v>
      </c>
      <c r="F10" t="s">
        <v>68</v>
      </c>
      <c r="G10" t="s">
        <v>319</v>
      </c>
      <c r="H10" t="s">
        <v>320</v>
      </c>
      <c r="I10" t="s">
        <v>2084</v>
      </c>
      <c r="J10" t="s">
        <v>106</v>
      </c>
      <c r="K10" t="s">
        <v>206</v>
      </c>
      <c r="M10" t="s">
        <v>2938</v>
      </c>
      <c r="N10">
        <v>2019</v>
      </c>
      <c r="P10" t="s">
        <v>97</v>
      </c>
      <c r="Q10" t="s">
        <v>98</v>
      </c>
      <c r="U10" t="s">
        <v>125</v>
      </c>
      <c r="W10" s="75" t="s">
        <v>2944</v>
      </c>
      <c r="X10" s="30" t="s">
        <v>109</v>
      </c>
      <c r="Y10" t="s">
        <v>86</v>
      </c>
      <c r="AC10" t="s">
        <v>116</v>
      </c>
      <c r="AD10" t="s">
        <v>88</v>
      </c>
      <c r="AF10" t="s">
        <v>773</v>
      </c>
      <c r="AN10" t="s">
        <v>2929</v>
      </c>
      <c r="AO10" t="s">
        <v>2927</v>
      </c>
      <c r="AP10" s="76" t="s">
        <v>2082</v>
      </c>
      <c r="AQ10" t="s">
        <v>112</v>
      </c>
      <c r="AR10" t="s">
        <v>83</v>
      </c>
      <c r="AT10" t="s">
        <v>2047</v>
      </c>
      <c r="AU10" s="46">
        <v>44508</v>
      </c>
      <c r="AW10" t="s">
        <v>172</v>
      </c>
      <c r="AZ10" t="s">
        <v>91</v>
      </c>
      <c r="BA10" s="46">
        <v>44504</v>
      </c>
    </row>
    <row r="11" spans="1:56 16358:16365" ht="135" x14ac:dyDescent="0.25">
      <c r="A11" s="150" t="s">
        <v>2085</v>
      </c>
      <c r="B11" t="s">
        <v>2086</v>
      </c>
      <c r="C11" s="76"/>
      <c r="E11" s="74" t="s">
        <v>2087</v>
      </c>
      <c r="F11" t="s">
        <v>68</v>
      </c>
      <c r="G11" t="s">
        <v>225</v>
      </c>
      <c r="H11" t="s">
        <v>226</v>
      </c>
      <c r="I11" t="s">
        <v>1304</v>
      </c>
      <c r="J11" t="s">
        <v>106</v>
      </c>
      <c r="K11" t="s">
        <v>168</v>
      </c>
      <c r="L11" t="s">
        <v>291</v>
      </c>
      <c r="M11" t="s">
        <v>2938</v>
      </c>
      <c r="N11">
        <v>2019</v>
      </c>
      <c r="P11" t="s">
        <v>97</v>
      </c>
      <c r="Q11" t="s">
        <v>98</v>
      </c>
      <c r="U11" t="s">
        <v>125</v>
      </c>
      <c r="W11" s="75" t="s">
        <v>2889</v>
      </c>
      <c r="X11" s="75" t="s">
        <v>2945</v>
      </c>
      <c r="Y11" t="s">
        <v>86</v>
      </c>
      <c r="AC11" t="s">
        <v>111</v>
      </c>
      <c r="AD11" t="s">
        <v>2926</v>
      </c>
      <c r="AF11" t="s">
        <v>362</v>
      </c>
      <c r="AN11" t="s">
        <v>2929</v>
      </c>
      <c r="AO11" t="s">
        <v>2927</v>
      </c>
      <c r="AP11" s="76" t="s">
        <v>2086</v>
      </c>
      <c r="AQ11" t="s">
        <v>112</v>
      </c>
      <c r="AR11" t="s">
        <v>83</v>
      </c>
      <c r="AT11" t="s">
        <v>2047</v>
      </c>
      <c r="AU11" s="46">
        <v>44508</v>
      </c>
      <c r="AW11" t="s">
        <v>172</v>
      </c>
      <c r="AZ11" t="s">
        <v>91</v>
      </c>
      <c r="BA11" s="46">
        <v>44504</v>
      </c>
    </row>
    <row r="12" spans="1:56 16358:16365" ht="180" x14ac:dyDescent="0.25">
      <c r="A12" s="150" t="s">
        <v>2088</v>
      </c>
      <c r="B12" t="s">
        <v>2089</v>
      </c>
      <c r="C12" s="76" t="s">
        <v>2090</v>
      </c>
      <c r="D12" s="30" t="s">
        <v>2091</v>
      </c>
      <c r="E12" s="74" t="s">
        <v>2092</v>
      </c>
      <c r="F12" t="s">
        <v>68</v>
      </c>
      <c r="G12" t="s">
        <v>235</v>
      </c>
      <c r="H12" t="s">
        <v>236</v>
      </c>
      <c r="I12" t="s">
        <v>2093</v>
      </c>
      <c r="J12" t="s">
        <v>1070</v>
      </c>
      <c r="K12" t="s">
        <v>162</v>
      </c>
      <c r="L12" t="s">
        <v>198</v>
      </c>
      <c r="M12" t="s">
        <v>2933</v>
      </c>
      <c r="N12">
        <v>2020</v>
      </c>
      <c r="P12" t="s">
        <v>157</v>
      </c>
      <c r="Q12" t="s">
        <v>140</v>
      </c>
      <c r="U12" t="s">
        <v>81</v>
      </c>
      <c r="W12" s="74" t="s">
        <v>2941</v>
      </c>
      <c r="X12" s="74" t="s">
        <v>2925</v>
      </c>
      <c r="Y12" t="s">
        <v>86</v>
      </c>
      <c r="AC12" t="s">
        <v>111</v>
      </c>
      <c r="AD12" t="s">
        <v>2926</v>
      </c>
      <c r="AF12" t="s">
        <v>359</v>
      </c>
      <c r="AN12" t="s">
        <v>2929</v>
      </c>
      <c r="AO12" t="s">
        <v>2927</v>
      </c>
      <c r="AP12" s="76" t="s">
        <v>2094</v>
      </c>
      <c r="AQ12" t="s">
        <v>112</v>
      </c>
      <c r="AR12" t="s">
        <v>83</v>
      </c>
      <c r="AT12" t="s">
        <v>2047</v>
      </c>
      <c r="AU12" s="46">
        <v>44508</v>
      </c>
      <c r="AW12" t="s">
        <v>172</v>
      </c>
      <c r="AZ12" t="s">
        <v>91</v>
      </c>
      <c r="BA12" s="46">
        <v>44504</v>
      </c>
    </row>
    <row r="13" spans="1:56 16358:16365" ht="409.5" x14ac:dyDescent="0.25">
      <c r="A13" s="150" t="s">
        <v>2946</v>
      </c>
      <c r="B13" t="s">
        <v>2947</v>
      </c>
      <c r="C13" s="76"/>
      <c r="E13" s="75" t="s">
        <v>2948</v>
      </c>
      <c r="F13" t="s">
        <v>68</v>
      </c>
      <c r="G13" t="s">
        <v>225</v>
      </c>
      <c r="H13" t="s">
        <v>226</v>
      </c>
      <c r="J13" t="s">
        <v>129</v>
      </c>
      <c r="K13" t="s">
        <v>138</v>
      </c>
      <c r="L13" t="s">
        <v>232</v>
      </c>
      <c r="M13" t="s">
        <v>2938</v>
      </c>
      <c r="N13">
        <v>2019</v>
      </c>
      <c r="P13" t="s">
        <v>108</v>
      </c>
      <c r="Q13" t="s">
        <v>165</v>
      </c>
      <c r="U13" t="s">
        <v>125</v>
      </c>
      <c r="W13" s="75" t="s">
        <v>622</v>
      </c>
      <c r="X13" s="75" t="s">
        <v>2934</v>
      </c>
      <c r="Y13" t="s">
        <v>86</v>
      </c>
      <c r="AC13" t="s">
        <v>111</v>
      </c>
      <c r="AD13" t="s">
        <v>2926</v>
      </c>
      <c r="AF13" t="s">
        <v>430</v>
      </c>
      <c r="AN13" t="s">
        <v>2937</v>
      </c>
      <c r="AO13" t="s">
        <v>2949</v>
      </c>
      <c r="AP13" s="76" t="s">
        <v>2950</v>
      </c>
      <c r="AQ13" t="s">
        <v>112</v>
      </c>
      <c r="AR13" t="s">
        <v>133</v>
      </c>
      <c r="AS13" t="s">
        <v>2951</v>
      </c>
      <c r="AT13" t="s">
        <v>2047</v>
      </c>
      <c r="AU13" s="46">
        <v>44508</v>
      </c>
      <c r="AW13" t="s">
        <v>172</v>
      </c>
      <c r="AZ13" t="s">
        <v>91</v>
      </c>
      <c r="BA13" s="46">
        <v>44504</v>
      </c>
    </row>
    <row r="14" spans="1:56 16358:16365" ht="409.5" x14ac:dyDescent="0.25">
      <c r="A14" s="150" t="s">
        <v>2095</v>
      </c>
      <c r="B14" t="s">
        <v>2096</v>
      </c>
      <c r="C14" s="76" t="s">
        <v>2097</v>
      </c>
      <c r="E14" s="75" t="s">
        <v>2098</v>
      </c>
      <c r="F14" t="s">
        <v>68</v>
      </c>
      <c r="G14" t="s">
        <v>225</v>
      </c>
      <c r="H14" t="s">
        <v>226</v>
      </c>
      <c r="I14" t="s">
        <v>2099</v>
      </c>
      <c r="J14" t="s">
        <v>106</v>
      </c>
      <c r="K14" t="s">
        <v>94</v>
      </c>
      <c r="L14" t="s">
        <v>97</v>
      </c>
      <c r="M14" t="s">
        <v>2938</v>
      </c>
      <c r="N14">
        <v>2018</v>
      </c>
      <c r="P14" t="s">
        <v>108</v>
      </c>
      <c r="Q14" t="s">
        <v>165</v>
      </c>
      <c r="U14" t="s">
        <v>101</v>
      </c>
      <c r="W14" s="75" t="s">
        <v>2944</v>
      </c>
      <c r="X14" s="30" t="s">
        <v>109</v>
      </c>
      <c r="Y14" t="s">
        <v>86</v>
      </c>
      <c r="AC14" t="s">
        <v>87</v>
      </c>
      <c r="AD14" t="s">
        <v>2926</v>
      </c>
      <c r="AF14" t="s">
        <v>89</v>
      </c>
      <c r="AN14" t="s">
        <v>2929</v>
      </c>
      <c r="AO14" t="s">
        <v>2927</v>
      </c>
      <c r="AP14" s="76" t="s">
        <v>2100</v>
      </c>
      <c r="AQ14" t="s">
        <v>112</v>
      </c>
      <c r="AR14" t="s">
        <v>83</v>
      </c>
      <c r="AT14" t="s">
        <v>2047</v>
      </c>
      <c r="AU14" s="46">
        <v>44508</v>
      </c>
      <c r="AW14" t="s">
        <v>172</v>
      </c>
      <c r="AZ14" t="s">
        <v>91</v>
      </c>
      <c r="BA14" s="46">
        <v>44504</v>
      </c>
    </row>
    <row r="15" spans="1:56 16358:16365" ht="409.5" x14ac:dyDescent="0.25">
      <c r="A15" s="150" t="s">
        <v>2101</v>
      </c>
      <c r="B15" t="s">
        <v>2102</v>
      </c>
      <c r="C15" s="76" t="s">
        <v>2103</v>
      </c>
      <c r="E15" s="75" t="s">
        <v>2952</v>
      </c>
      <c r="F15" t="s">
        <v>68</v>
      </c>
      <c r="G15" t="s">
        <v>225</v>
      </c>
      <c r="H15" t="s">
        <v>226</v>
      </c>
      <c r="I15" t="s">
        <v>2104</v>
      </c>
      <c r="J15" t="s">
        <v>106</v>
      </c>
      <c r="K15" t="s">
        <v>138</v>
      </c>
      <c r="L15" t="s">
        <v>232</v>
      </c>
      <c r="M15" t="s">
        <v>2938</v>
      </c>
      <c r="N15">
        <v>2019</v>
      </c>
      <c r="P15" t="s">
        <v>108</v>
      </c>
      <c r="Q15" t="s">
        <v>165</v>
      </c>
      <c r="U15" t="s">
        <v>125</v>
      </c>
      <c r="W15" s="74" t="s">
        <v>2941</v>
      </c>
      <c r="X15" s="74" t="s">
        <v>2925</v>
      </c>
      <c r="Y15" t="s">
        <v>86</v>
      </c>
      <c r="AC15" t="s">
        <v>87</v>
      </c>
      <c r="AD15" t="s">
        <v>88</v>
      </c>
      <c r="AF15" t="s">
        <v>146</v>
      </c>
      <c r="AN15" t="s">
        <v>2929</v>
      </c>
      <c r="AO15" t="s">
        <v>2927</v>
      </c>
      <c r="AP15" s="76" t="s">
        <v>2102</v>
      </c>
      <c r="AQ15" t="s">
        <v>112</v>
      </c>
      <c r="AR15" t="s">
        <v>83</v>
      </c>
      <c r="AT15" t="s">
        <v>2047</v>
      </c>
      <c r="AU15" s="46">
        <v>44508</v>
      </c>
      <c r="AW15" t="s">
        <v>172</v>
      </c>
      <c r="AZ15" t="s">
        <v>91</v>
      </c>
      <c r="BA15" s="46">
        <v>44504</v>
      </c>
    </row>
    <row r="16" spans="1:56 16358:16365" ht="409.5" x14ac:dyDescent="0.25">
      <c r="A16" s="150" t="s">
        <v>2105</v>
      </c>
      <c r="B16" t="s">
        <v>2106</v>
      </c>
      <c r="C16" s="76" t="s">
        <v>2107</v>
      </c>
      <c r="E16" s="75" t="s">
        <v>2108</v>
      </c>
      <c r="F16" t="s">
        <v>2953</v>
      </c>
      <c r="G16" t="s">
        <v>225</v>
      </c>
      <c r="H16" t="s">
        <v>226</v>
      </c>
      <c r="I16" t="s">
        <v>2109</v>
      </c>
      <c r="J16" t="s">
        <v>106</v>
      </c>
      <c r="K16" t="s">
        <v>138</v>
      </c>
      <c r="L16" t="s">
        <v>107</v>
      </c>
      <c r="M16" t="s">
        <v>2938</v>
      </c>
      <c r="N16">
        <v>2019</v>
      </c>
      <c r="P16" t="s">
        <v>157</v>
      </c>
      <c r="Q16" t="s">
        <v>140</v>
      </c>
      <c r="U16" t="s">
        <v>125</v>
      </c>
      <c r="W16" s="75" t="s">
        <v>2889</v>
      </c>
      <c r="X16" s="75" t="s">
        <v>2945</v>
      </c>
      <c r="Y16" t="s">
        <v>86</v>
      </c>
      <c r="AC16" t="s">
        <v>111</v>
      </c>
      <c r="AD16" t="s">
        <v>2926</v>
      </c>
      <c r="AF16" t="s">
        <v>362</v>
      </c>
      <c r="AN16" t="s">
        <v>2929</v>
      </c>
      <c r="AO16" t="s">
        <v>2927</v>
      </c>
      <c r="AP16" s="76" t="s">
        <v>2106</v>
      </c>
      <c r="AQ16" t="s">
        <v>112</v>
      </c>
      <c r="AR16" t="s">
        <v>83</v>
      </c>
      <c r="AT16" t="s">
        <v>2047</v>
      </c>
      <c r="AU16" s="46">
        <v>44508</v>
      </c>
      <c r="AW16" t="s">
        <v>172</v>
      </c>
      <c r="AZ16" t="s">
        <v>91</v>
      </c>
      <c r="BA16" s="46">
        <v>44504</v>
      </c>
    </row>
    <row r="17" spans="1:53" ht="240" x14ac:dyDescent="0.25">
      <c r="A17" s="150" t="s">
        <v>2110</v>
      </c>
      <c r="B17" t="s">
        <v>2111</v>
      </c>
      <c r="C17" s="76" t="s">
        <v>2112</v>
      </c>
      <c r="E17" s="74" t="s">
        <v>2954</v>
      </c>
      <c r="F17" t="s">
        <v>147</v>
      </c>
      <c r="G17" t="s">
        <v>235</v>
      </c>
      <c r="H17" t="s">
        <v>236</v>
      </c>
      <c r="I17" t="s">
        <v>2113</v>
      </c>
      <c r="J17" t="s">
        <v>106</v>
      </c>
      <c r="K17" t="s">
        <v>2932</v>
      </c>
      <c r="L17" t="s">
        <v>97</v>
      </c>
      <c r="M17" t="s">
        <v>170</v>
      </c>
      <c r="N17">
        <v>2020</v>
      </c>
      <c r="P17" t="s">
        <v>97</v>
      </c>
      <c r="Q17" t="s">
        <v>98</v>
      </c>
      <c r="U17" t="s">
        <v>101</v>
      </c>
      <c r="W17" s="75" t="s">
        <v>2955</v>
      </c>
      <c r="X17" s="75" t="s">
        <v>2934</v>
      </c>
      <c r="Y17" t="s">
        <v>86</v>
      </c>
      <c r="AC17" t="s">
        <v>87</v>
      </c>
      <c r="AD17" t="s">
        <v>2926</v>
      </c>
      <c r="AF17" t="s">
        <v>89</v>
      </c>
      <c r="AN17" t="s">
        <v>2956</v>
      </c>
      <c r="AO17" t="s">
        <v>2956</v>
      </c>
      <c r="AP17" s="76" t="s">
        <v>2114</v>
      </c>
      <c r="AQ17" t="s">
        <v>112</v>
      </c>
      <c r="AR17" t="s">
        <v>83</v>
      </c>
      <c r="AT17" t="s">
        <v>2047</v>
      </c>
      <c r="AU17" s="46">
        <v>44508</v>
      </c>
      <c r="AW17" t="s">
        <v>172</v>
      </c>
      <c r="AZ17" t="s">
        <v>91</v>
      </c>
      <c r="BA17" s="46">
        <v>44504</v>
      </c>
    </row>
    <row r="18" spans="1:53" ht="105" x14ac:dyDescent="0.25">
      <c r="A18" t="s">
        <v>2957</v>
      </c>
      <c r="B18" t="s">
        <v>2958</v>
      </c>
      <c r="C18" s="76"/>
      <c r="E18" s="74"/>
      <c r="F18" t="s">
        <v>135</v>
      </c>
      <c r="G18" t="s">
        <v>2959</v>
      </c>
      <c r="H18" t="s">
        <v>396</v>
      </c>
      <c r="I18" t="s">
        <v>2960</v>
      </c>
      <c r="J18" t="s">
        <v>2924</v>
      </c>
      <c r="K18" t="s">
        <v>162</v>
      </c>
      <c r="L18" t="s">
        <v>231</v>
      </c>
      <c r="M18" t="s">
        <v>2938</v>
      </c>
      <c r="N18">
        <v>2019</v>
      </c>
      <c r="P18" t="s">
        <v>108</v>
      </c>
      <c r="Q18" t="s">
        <v>165</v>
      </c>
      <c r="U18" t="s">
        <v>81</v>
      </c>
      <c r="W18" s="75" t="s">
        <v>2944</v>
      </c>
      <c r="X18" s="30" t="s">
        <v>109</v>
      </c>
      <c r="Y18" t="s">
        <v>86</v>
      </c>
      <c r="AC18" t="s">
        <v>111</v>
      </c>
      <c r="AD18" t="s">
        <v>2926</v>
      </c>
      <c r="AF18" t="s">
        <v>359</v>
      </c>
      <c r="AN18" t="s">
        <v>2929</v>
      </c>
      <c r="AO18" t="s">
        <v>2927</v>
      </c>
      <c r="AP18" s="76" t="s">
        <v>2961</v>
      </c>
      <c r="AQ18" t="s">
        <v>112</v>
      </c>
      <c r="AR18" t="s">
        <v>92</v>
      </c>
      <c r="AS18" t="s">
        <v>2962</v>
      </c>
      <c r="AT18" t="s">
        <v>2047</v>
      </c>
      <c r="AU18" s="46">
        <v>44508</v>
      </c>
      <c r="AW18" t="s">
        <v>172</v>
      </c>
      <c r="AZ18" t="s">
        <v>91</v>
      </c>
      <c r="BA18" s="46">
        <v>44504</v>
      </c>
    </row>
    <row r="19" spans="1:53" ht="105" x14ac:dyDescent="0.25">
      <c r="A19" t="s">
        <v>2115</v>
      </c>
      <c r="B19" t="s">
        <v>2116</v>
      </c>
      <c r="C19" s="76" t="s">
        <v>67</v>
      </c>
      <c r="E19" s="74" t="s">
        <v>2117</v>
      </c>
      <c r="F19" t="s">
        <v>2953</v>
      </c>
      <c r="G19" t="s">
        <v>126</v>
      </c>
      <c r="H19" t="s">
        <v>127</v>
      </c>
      <c r="I19" t="s">
        <v>2118</v>
      </c>
      <c r="J19" t="s">
        <v>106</v>
      </c>
      <c r="K19" t="s">
        <v>162</v>
      </c>
      <c r="L19" t="s">
        <v>231</v>
      </c>
      <c r="M19" t="s">
        <v>2938</v>
      </c>
      <c r="N19">
        <v>2020</v>
      </c>
      <c r="P19" t="s">
        <v>114</v>
      </c>
      <c r="Q19" t="s">
        <v>115</v>
      </c>
      <c r="U19" t="s">
        <v>81</v>
      </c>
      <c r="W19" s="75" t="s">
        <v>2955</v>
      </c>
      <c r="X19" s="75" t="s">
        <v>2934</v>
      </c>
      <c r="Y19" t="s">
        <v>86</v>
      </c>
      <c r="AC19" t="s">
        <v>87</v>
      </c>
      <c r="AD19" t="s">
        <v>2926</v>
      </c>
      <c r="AF19" t="s">
        <v>89</v>
      </c>
      <c r="AN19" t="s">
        <v>2930</v>
      </c>
      <c r="AO19" t="s">
        <v>2943</v>
      </c>
      <c r="AP19" s="76" t="s">
        <v>2116</v>
      </c>
      <c r="AQ19" t="s">
        <v>112</v>
      </c>
      <c r="AR19" t="s">
        <v>83</v>
      </c>
      <c r="AT19" t="s">
        <v>2047</v>
      </c>
      <c r="AU19" s="46">
        <v>44508</v>
      </c>
      <c r="AW19" t="s">
        <v>172</v>
      </c>
      <c r="AZ19" t="s">
        <v>91</v>
      </c>
      <c r="BA19" s="46">
        <v>44504</v>
      </c>
    </row>
    <row r="20" spans="1:53" ht="409.5" x14ac:dyDescent="0.25">
      <c r="A20" t="s">
        <v>2119</v>
      </c>
      <c r="B20" t="s">
        <v>2120</v>
      </c>
      <c r="C20" s="76" t="s">
        <v>2121</v>
      </c>
      <c r="E20" s="75" t="s">
        <v>2122</v>
      </c>
      <c r="F20" t="s">
        <v>147</v>
      </c>
      <c r="G20" t="s">
        <v>186</v>
      </c>
      <c r="H20" t="s">
        <v>187</v>
      </c>
      <c r="I20" t="s">
        <v>2123</v>
      </c>
      <c r="J20" t="s">
        <v>106</v>
      </c>
      <c r="K20" t="s">
        <v>138</v>
      </c>
      <c r="L20" t="s">
        <v>232</v>
      </c>
      <c r="M20" t="s">
        <v>2938</v>
      </c>
      <c r="N20">
        <v>2018</v>
      </c>
      <c r="P20" t="s">
        <v>157</v>
      </c>
      <c r="Q20" t="s">
        <v>140</v>
      </c>
      <c r="U20" t="s">
        <v>125</v>
      </c>
      <c r="W20" s="75" t="s">
        <v>2955</v>
      </c>
      <c r="X20" s="75" t="s">
        <v>2934</v>
      </c>
      <c r="Y20" t="s">
        <v>86</v>
      </c>
      <c r="AC20" t="s">
        <v>87</v>
      </c>
      <c r="AD20" t="s">
        <v>2926</v>
      </c>
      <c r="AF20" t="s">
        <v>407</v>
      </c>
      <c r="AN20" t="s">
        <v>2930</v>
      </c>
      <c r="AO20" t="s">
        <v>2943</v>
      </c>
      <c r="AP20" s="76" t="s">
        <v>2120</v>
      </c>
      <c r="AQ20" t="s">
        <v>112</v>
      </c>
      <c r="AR20" t="s">
        <v>83</v>
      </c>
      <c r="AT20" t="s">
        <v>2047</v>
      </c>
      <c r="AU20" s="46">
        <v>44508</v>
      </c>
      <c r="AW20" t="s">
        <v>172</v>
      </c>
      <c r="AZ20" t="s">
        <v>91</v>
      </c>
      <c r="BA20" s="46">
        <v>44504</v>
      </c>
    </row>
    <row r="21" spans="1:53" ht="409.5" x14ac:dyDescent="0.25">
      <c r="A21" t="s">
        <v>2124</v>
      </c>
      <c r="B21" t="s">
        <v>2125</v>
      </c>
      <c r="C21" s="76"/>
      <c r="E21" s="75" t="s">
        <v>2126</v>
      </c>
      <c r="F21" t="s">
        <v>135</v>
      </c>
      <c r="G21" t="s">
        <v>186</v>
      </c>
      <c r="H21" t="s">
        <v>187</v>
      </c>
      <c r="I21" t="s">
        <v>239</v>
      </c>
      <c r="J21" t="s">
        <v>106</v>
      </c>
      <c r="K21" t="s">
        <v>130</v>
      </c>
      <c r="L21" t="s">
        <v>131</v>
      </c>
      <c r="M21" t="s">
        <v>2938</v>
      </c>
      <c r="N21">
        <v>2018</v>
      </c>
      <c r="P21" t="s">
        <v>157</v>
      </c>
      <c r="Q21" t="s">
        <v>140</v>
      </c>
      <c r="U21" t="s">
        <v>125</v>
      </c>
      <c r="W21" s="74" t="s">
        <v>2941</v>
      </c>
      <c r="X21" s="74" t="s">
        <v>2925</v>
      </c>
      <c r="Y21" t="s">
        <v>86</v>
      </c>
      <c r="AC21" t="s">
        <v>111</v>
      </c>
      <c r="AD21" t="s">
        <v>2926</v>
      </c>
      <c r="AF21" t="s">
        <v>407</v>
      </c>
      <c r="AN21" t="s">
        <v>2929</v>
      </c>
      <c r="AO21" t="s">
        <v>2927</v>
      </c>
      <c r="AP21" s="76" t="s">
        <v>2125</v>
      </c>
      <c r="AQ21" t="s">
        <v>112</v>
      </c>
      <c r="AR21" t="s">
        <v>83</v>
      </c>
      <c r="AT21" t="s">
        <v>2047</v>
      </c>
      <c r="AU21" s="46">
        <v>44508</v>
      </c>
      <c r="AW21" t="s">
        <v>172</v>
      </c>
      <c r="AZ21" t="s">
        <v>91</v>
      </c>
      <c r="BA21" s="46">
        <v>44504</v>
      </c>
    </row>
    <row r="22" spans="1:53" ht="90" x14ac:dyDescent="0.25">
      <c r="A22" t="s">
        <v>2963</v>
      </c>
      <c r="B22" t="s">
        <v>2964</v>
      </c>
      <c r="C22" s="76"/>
      <c r="E22" s="74"/>
      <c r="F22" t="s">
        <v>68</v>
      </c>
      <c r="G22" t="s">
        <v>186</v>
      </c>
      <c r="H22" t="s">
        <v>187</v>
      </c>
      <c r="I22" t="s">
        <v>2965</v>
      </c>
      <c r="J22" t="s">
        <v>106</v>
      </c>
      <c r="K22" t="s">
        <v>162</v>
      </c>
      <c r="L22" t="s">
        <v>198</v>
      </c>
      <c r="M22" t="s">
        <v>2933</v>
      </c>
      <c r="N22">
        <v>2019</v>
      </c>
      <c r="P22" t="s">
        <v>108</v>
      </c>
      <c r="Q22" t="s">
        <v>165</v>
      </c>
      <c r="U22" t="s">
        <v>81</v>
      </c>
      <c r="W22" s="75" t="s">
        <v>2944</v>
      </c>
      <c r="X22" s="30" t="s">
        <v>109</v>
      </c>
      <c r="Y22" t="s">
        <v>86</v>
      </c>
      <c r="AC22" t="s">
        <v>87</v>
      </c>
      <c r="AD22" t="s">
        <v>88</v>
      </c>
      <c r="AF22" t="s">
        <v>359</v>
      </c>
      <c r="AN22" t="s">
        <v>2929</v>
      </c>
      <c r="AO22" t="s">
        <v>2927</v>
      </c>
      <c r="AP22" s="76" t="s">
        <v>2966</v>
      </c>
      <c r="AQ22" t="s">
        <v>112</v>
      </c>
      <c r="AR22" t="s">
        <v>92</v>
      </c>
      <c r="AS22" t="s">
        <v>2967</v>
      </c>
      <c r="AT22" t="s">
        <v>2047</v>
      </c>
      <c r="AU22" s="46">
        <v>44508</v>
      </c>
      <c r="AW22" t="s">
        <v>172</v>
      </c>
      <c r="AZ22" t="s">
        <v>91</v>
      </c>
      <c r="BA22" s="46">
        <v>44504</v>
      </c>
    </row>
    <row r="23" spans="1:53" ht="165" x14ac:dyDescent="0.25">
      <c r="A23" t="s">
        <v>2127</v>
      </c>
      <c r="B23" t="s">
        <v>2128</v>
      </c>
      <c r="C23" s="76" t="s">
        <v>67</v>
      </c>
      <c r="E23" s="74" t="s">
        <v>2129</v>
      </c>
      <c r="F23" t="s">
        <v>147</v>
      </c>
      <c r="G23" t="s">
        <v>235</v>
      </c>
      <c r="H23" t="s">
        <v>236</v>
      </c>
      <c r="I23" t="s">
        <v>2130</v>
      </c>
      <c r="J23" t="s">
        <v>106</v>
      </c>
      <c r="K23" t="s">
        <v>162</v>
      </c>
      <c r="L23" t="s">
        <v>231</v>
      </c>
      <c r="M23" t="s">
        <v>170</v>
      </c>
      <c r="N23">
        <v>2020</v>
      </c>
      <c r="P23" t="s">
        <v>76</v>
      </c>
      <c r="Q23" t="s">
        <v>77</v>
      </c>
      <c r="U23" t="s">
        <v>81</v>
      </c>
      <c r="W23" s="75" t="s">
        <v>2955</v>
      </c>
      <c r="X23" s="75" t="s">
        <v>2934</v>
      </c>
      <c r="Y23" t="s">
        <v>86</v>
      </c>
      <c r="AC23" t="s">
        <v>87</v>
      </c>
      <c r="AD23" t="s">
        <v>2926</v>
      </c>
      <c r="AF23" t="s">
        <v>146</v>
      </c>
      <c r="AN23" t="s">
        <v>2929</v>
      </c>
      <c r="AO23" t="s">
        <v>2927</v>
      </c>
      <c r="AP23" s="76" t="s">
        <v>2131</v>
      </c>
      <c r="AQ23" t="s">
        <v>112</v>
      </c>
      <c r="AR23" t="s">
        <v>83</v>
      </c>
      <c r="AT23" t="s">
        <v>2047</v>
      </c>
      <c r="AU23" s="46">
        <v>44508</v>
      </c>
      <c r="AW23" t="s">
        <v>172</v>
      </c>
      <c r="AZ23" t="s">
        <v>91</v>
      </c>
      <c r="BA23" s="46">
        <v>44504</v>
      </c>
    </row>
    <row r="24" spans="1:53" ht="225" x14ac:dyDescent="0.25">
      <c r="A24" t="s">
        <v>2132</v>
      </c>
      <c r="B24" t="s">
        <v>2968</v>
      </c>
      <c r="C24" s="76" t="s">
        <v>2133</v>
      </c>
      <c r="E24" s="74" t="s">
        <v>2969</v>
      </c>
      <c r="F24" t="s">
        <v>2970</v>
      </c>
      <c r="G24" t="s">
        <v>2971</v>
      </c>
      <c r="H24" t="s">
        <v>1547</v>
      </c>
      <c r="I24" t="s">
        <v>2134</v>
      </c>
      <c r="J24" t="s">
        <v>106</v>
      </c>
      <c r="K24" t="s">
        <v>2932</v>
      </c>
      <c r="L24" t="s">
        <v>107</v>
      </c>
      <c r="M24" t="s">
        <v>2933</v>
      </c>
      <c r="N24">
        <v>2020</v>
      </c>
      <c r="P24" t="s">
        <v>97</v>
      </c>
      <c r="Q24" t="s">
        <v>98</v>
      </c>
      <c r="U24" t="s">
        <v>125</v>
      </c>
      <c r="W24" s="75" t="s">
        <v>2955</v>
      </c>
      <c r="X24" s="75" t="s">
        <v>2934</v>
      </c>
      <c r="Y24" t="s">
        <v>86</v>
      </c>
      <c r="AC24" t="s">
        <v>111</v>
      </c>
      <c r="AD24" t="s">
        <v>2926</v>
      </c>
      <c r="AF24" t="s">
        <v>430</v>
      </c>
      <c r="AN24" t="s">
        <v>2929</v>
      </c>
      <c r="AO24" t="s">
        <v>2927</v>
      </c>
      <c r="AP24" s="76" t="s">
        <v>2135</v>
      </c>
      <c r="AQ24" t="s">
        <v>112</v>
      </c>
      <c r="AR24" t="s">
        <v>83</v>
      </c>
      <c r="AT24" t="s">
        <v>2047</v>
      </c>
      <c r="AU24" s="46">
        <v>44508</v>
      </c>
      <c r="AW24" t="s">
        <v>172</v>
      </c>
      <c r="AZ24" t="s">
        <v>91</v>
      </c>
      <c r="BA24" s="46">
        <v>44504</v>
      </c>
    </row>
    <row r="25" spans="1:53" ht="120" x14ac:dyDescent="0.25">
      <c r="A25" t="s">
        <v>2136</v>
      </c>
      <c r="B25" t="s">
        <v>2137</v>
      </c>
      <c r="C25" s="76" t="s">
        <v>2138</v>
      </c>
      <c r="E25" s="74" t="s">
        <v>2139</v>
      </c>
      <c r="F25" t="s">
        <v>147</v>
      </c>
      <c r="G25" t="s">
        <v>119</v>
      </c>
      <c r="H25" t="s">
        <v>120</v>
      </c>
      <c r="I25" t="s">
        <v>2140</v>
      </c>
      <c r="J25" t="s">
        <v>106</v>
      </c>
      <c r="K25" t="s">
        <v>2932</v>
      </c>
      <c r="L25" t="s">
        <v>107</v>
      </c>
      <c r="M25" t="s">
        <v>2938</v>
      </c>
      <c r="N25">
        <v>2019</v>
      </c>
      <c r="P25" t="s">
        <v>97</v>
      </c>
      <c r="Q25" t="s">
        <v>98</v>
      </c>
      <c r="U25" t="s">
        <v>125</v>
      </c>
      <c r="W25" s="75" t="s">
        <v>2955</v>
      </c>
      <c r="X25" s="75" t="s">
        <v>2934</v>
      </c>
      <c r="Y25" t="s">
        <v>86</v>
      </c>
      <c r="AC25" t="s">
        <v>87</v>
      </c>
      <c r="AD25" t="s">
        <v>2926</v>
      </c>
      <c r="AF25" t="s">
        <v>89</v>
      </c>
      <c r="AN25" t="s">
        <v>2929</v>
      </c>
      <c r="AO25" t="s">
        <v>2927</v>
      </c>
      <c r="AP25" s="76" t="s">
        <v>2137</v>
      </c>
      <c r="AQ25" t="s">
        <v>112</v>
      </c>
      <c r="AR25" t="s">
        <v>83</v>
      </c>
      <c r="AT25" t="s">
        <v>2047</v>
      </c>
      <c r="AU25" s="46">
        <v>44508</v>
      </c>
      <c r="AW25" t="s">
        <v>172</v>
      </c>
      <c r="AZ25" t="s">
        <v>91</v>
      </c>
      <c r="BA25" s="46">
        <v>44504</v>
      </c>
    </row>
    <row r="26" spans="1:53" ht="90" x14ac:dyDescent="0.25">
      <c r="A26" t="s">
        <v>2141</v>
      </c>
      <c r="B26" t="s">
        <v>2142</v>
      </c>
      <c r="C26" s="77"/>
      <c r="E26" s="74" t="s">
        <v>2143</v>
      </c>
      <c r="F26" t="s">
        <v>147</v>
      </c>
      <c r="G26" t="s">
        <v>119</v>
      </c>
      <c r="H26" t="s">
        <v>120</v>
      </c>
      <c r="I26" t="s">
        <v>2144</v>
      </c>
      <c r="J26" t="s">
        <v>106</v>
      </c>
      <c r="K26" t="s">
        <v>2932</v>
      </c>
      <c r="L26" t="s">
        <v>305</v>
      </c>
      <c r="M26" t="s">
        <v>2938</v>
      </c>
      <c r="N26">
        <v>2018</v>
      </c>
      <c r="P26" t="s">
        <v>114</v>
      </c>
      <c r="Q26" t="s">
        <v>115</v>
      </c>
      <c r="U26" t="s">
        <v>125</v>
      </c>
      <c r="W26" s="75" t="s">
        <v>2955</v>
      </c>
      <c r="X26" s="75" t="s">
        <v>2934</v>
      </c>
      <c r="Y26" t="s">
        <v>86</v>
      </c>
      <c r="AC26" t="s">
        <v>87</v>
      </c>
      <c r="AD26" t="s">
        <v>2926</v>
      </c>
      <c r="AF26" t="s">
        <v>89</v>
      </c>
      <c r="AN26" t="s">
        <v>2929</v>
      </c>
      <c r="AO26" t="s">
        <v>2927</v>
      </c>
      <c r="AP26" s="77" t="s">
        <v>2142</v>
      </c>
      <c r="AQ26" t="s">
        <v>112</v>
      </c>
      <c r="AR26" t="s">
        <v>83</v>
      </c>
      <c r="AT26" t="s">
        <v>2047</v>
      </c>
      <c r="AU26" s="46">
        <v>44508</v>
      </c>
      <c r="AW26" t="s">
        <v>172</v>
      </c>
      <c r="AZ26" t="s">
        <v>91</v>
      </c>
      <c r="BA26" s="46">
        <v>44504</v>
      </c>
    </row>
    <row r="27" spans="1:53" ht="120" x14ac:dyDescent="0.25">
      <c r="A27" t="s">
        <v>2145</v>
      </c>
      <c r="B27" t="s">
        <v>2146</v>
      </c>
      <c r="C27" s="76" t="s">
        <v>2146</v>
      </c>
      <c r="E27" s="74" t="s">
        <v>2147</v>
      </c>
      <c r="F27" t="s">
        <v>2953</v>
      </c>
      <c r="G27" t="s">
        <v>119</v>
      </c>
      <c r="H27" t="s">
        <v>120</v>
      </c>
      <c r="I27" t="s">
        <v>2148</v>
      </c>
      <c r="J27" t="s">
        <v>106</v>
      </c>
      <c r="K27" t="s">
        <v>94</v>
      </c>
      <c r="L27" t="s">
        <v>107</v>
      </c>
      <c r="M27" t="s">
        <v>2938</v>
      </c>
      <c r="N27">
        <v>2019</v>
      </c>
      <c r="P27" t="s">
        <v>108</v>
      </c>
      <c r="Q27" t="s">
        <v>165</v>
      </c>
      <c r="U27" t="s">
        <v>81</v>
      </c>
      <c r="W27" s="75" t="s">
        <v>2889</v>
      </c>
      <c r="X27" s="75" t="s">
        <v>2945</v>
      </c>
      <c r="Y27" t="s">
        <v>86</v>
      </c>
      <c r="AC27" t="s">
        <v>111</v>
      </c>
      <c r="AD27" t="s">
        <v>2926</v>
      </c>
      <c r="AF27" t="s">
        <v>359</v>
      </c>
      <c r="AN27" t="s">
        <v>2929</v>
      </c>
      <c r="AO27" t="s">
        <v>2927</v>
      </c>
      <c r="AP27" s="76" t="s">
        <v>2146</v>
      </c>
      <c r="AQ27" t="s">
        <v>112</v>
      </c>
      <c r="AR27" t="s">
        <v>83</v>
      </c>
      <c r="AT27" t="s">
        <v>2047</v>
      </c>
      <c r="AU27" s="46">
        <v>44508</v>
      </c>
      <c r="AW27" t="s">
        <v>172</v>
      </c>
      <c r="AZ27" t="s">
        <v>91</v>
      </c>
      <c r="BA27" s="46">
        <v>44504</v>
      </c>
    </row>
    <row r="28" spans="1:53" ht="135" x14ac:dyDescent="0.25">
      <c r="A28" t="s">
        <v>2149</v>
      </c>
      <c r="B28" t="s">
        <v>2150</v>
      </c>
      <c r="C28" s="76" t="s">
        <v>2151</v>
      </c>
      <c r="E28" s="74" t="s">
        <v>2152</v>
      </c>
      <c r="F28" t="s">
        <v>68</v>
      </c>
      <c r="G28" t="s">
        <v>364</v>
      </c>
      <c r="H28" t="s">
        <v>365</v>
      </c>
      <c r="I28" t="s">
        <v>897</v>
      </c>
      <c r="J28" t="s">
        <v>106</v>
      </c>
      <c r="K28" t="s">
        <v>168</v>
      </c>
      <c r="L28" t="s">
        <v>291</v>
      </c>
      <c r="M28" t="s">
        <v>2938</v>
      </c>
      <c r="N28">
        <v>2019</v>
      </c>
      <c r="P28" t="s">
        <v>97</v>
      </c>
      <c r="Q28" t="s">
        <v>98</v>
      </c>
      <c r="U28" t="s">
        <v>81</v>
      </c>
      <c r="W28" s="74" t="s">
        <v>2941</v>
      </c>
      <c r="X28" s="74" t="s">
        <v>2925</v>
      </c>
      <c r="Y28" t="s">
        <v>86</v>
      </c>
      <c r="AC28" t="s">
        <v>111</v>
      </c>
      <c r="AD28" t="s">
        <v>2926</v>
      </c>
      <c r="AF28" t="s">
        <v>146</v>
      </c>
      <c r="AN28" t="s">
        <v>2929</v>
      </c>
      <c r="AO28" t="s">
        <v>2927</v>
      </c>
      <c r="AP28" s="76" t="s">
        <v>2153</v>
      </c>
      <c r="AQ28" t="s">
        <v>112</v>
      </c>
      <c r="AR28" t="s">
        <v>83</v>
      </c>
      <c r="AT28" t="s">
        <v>2047</v>
      </c>
      <c r="AU28" s="46">
        <v>44508</v>
      </c>
      <c r="AW28" t="s">
        <v>172</v>
      </c>
      <c r="AZ28" t="s">
        <v>91</v>
      </c>
      <c r="BA28" s="46">
        <v>44504</v>
      </c>
    </row>
    <row r="29" spans="1:53" ht="120" x14ac:dyDescent="0.25">
      <c r="A29" t="s">
        <v>2154</v>
      </c>
      <c r="B29" t="s">
        <v>2155</v>
      </c>
      <c r="C29" s="76"/>
      <c r="E29" s="74" t="s">
        <v>2156</v>
      </c>
      <c r="F29" t="s">
        <v>147</v>
      </c>
      <c r="G29" t="s">
        <v>319</v>
      </c>
      <c r="H29" t="s">
        <v>320</v>
      </c>
      <c r="I29" t="s">
        <v>2157</v>
      </c>
      <c r="J29" t="s">
        <v>106</v>
      </c>
      <c r="K29" t="s">
        <v>73</v>
      </c>
      <c r="L29" t="s">
        <v>74</v>
      </c>
      <c r="M29" t="s">
        <v>2938</v>
      </c>
      <c r="N29">
        <v>2020</v>
      </c>
      <c r="P29" t="s">
        <v>114</v>
      </c>
      <c r="Q29" t="s">
        <v>115</v>
      </c>
      <c r="U29" t="s">
        <v>125</v>
      </c>
      <c r="W29" s="75" t="s">
        <v>2944</v>
      </c>
      <c r="X29" s="30" t="s">
        <v>109</v>
      </c>
      <c r="Y29" t="s">
        <v>86</v>
      </c>
      <c r="AC29" t="s">
        <v>116</v>
      </c>
      <c r="AD29" t="s">
        <v>2926</v>
      </c>
      <c r="AF29" t="s">
        <v>89</v>
      </c>
      <c r="AN29" t="s">
        <v>2937</v>
      </c>
      <c r="AO29" t="s">
        <v>2937</v>
      </c>
      <c r="AP29" s="76" t="s">
        <v>2155</v>
      </c>
      <c r="AQ29" t="s">
        <v>112</v>
      </c>
      <c r="AR29" t="s">
        <v>83</v>
      </c>
      <c r="AT29" t="s">
        <v>2047</v>
      </c>
      <c r="AU29" s="46">
        <v>44508</v>
      </c>
      <c r="AW29" t="s">
        <v>172</v>
      </c>
      <c r="AZ29" t="s">
        <v>91</v>
      </c>
      <c r="BA29" s="46">
        <v>44504</v>
      </c>
    </row>
    <row r="30" spans="1:53" ht="135" x14ac:dyDescent="0.25">
      <c r="A30" t="s">
        <v>2158</v>
      </c>
      <c r="B30" t="s">
        <v>2159</v>
      </c>
      <c r="C30" s="76"/>
      <c r="D30" s="30" t="s">
        <v>2160</v>
      </c>
      <c r="E30" s="74" t="s">
        <v>2161</v>
      </c>
      <c r="F30" t="s">
        <v>68</v>
      </c>
      <c r="G30" t="s">
        <v>321</v>
      </c>
      <c r="H30" t="s">
        <v>1439</v>
      </c>
      <c r="I30" t="s">
        <v>2162</v>
      </c>
      <c r="J30" t="s">
        <v>106</v>
      </c>
      <c r="K30" t="s">
        <v>94</v>
      </c>
      <c r="L30" t="s">
        <v>97</v>
      </c>
      <c r="M30" t="s">
        <v>2938</v>
      </c>
      <c r="N30">
        <v>2018</v>
      </c>
      <c r="P30" t="s">
        <v>97</v>
      </c>
      <c r="Q30" t="s">
        <v>98</v>
      </c>
      <c r="U30" t="s">
        <v>125</v>
      </c>
      <c r="W30" s="75" t="s">
        <v>2955</v>
      </c>
      <c r="X30" s="75" t="s">
        <v>2934</v>
      </c>
      <c r="Y30" t="s">
        <v>86</v>
      </c>
      <c r="AC30" t="s">
        <v>87</v>
      </c>
      <c r="AD30" t="s">
        <v>2926</v>
      </c>
      <c r="AF30" t="s">
        <v>89</v>
      </c>
      <c r="AN30" t="s">
        <v>2929</v>
      </c>
      <c r="AO30" t="s">
        <v>2927</v>
      </c>
      <c r="AP30" s="76" t="s">
        <v>2163</v>
      </c>
      <c r="AQ30" t="s">
        <v>112</v>
      </c>
      <c r="AR30" t="s">
        <v>83</v>
      </c>
      <c r="AT30" t="s">
        <v>2047</v>
      </c>
      <c r="AU30" s="46">
        <v>44508</v>
      </c>
      <c r="AW30" t="s">
        <v>172</v>
      </c>
      <c r="AZ30" t="s">
        <v>91</v>
      </c>
      <c r="BA30" s="46">
        <v>44504</v>
      </c>
    </row>
    <row r="31" spans="1:53" x14ac:dyDescent="0.25">
      <c r="A31" t="s">
        <v>2164</v>
      </c>
      <c r="B31" t="s">
        <v>2165</v>
      </c>
      <c r="C31" s="77"/>
      <c r="E31" s="74" t="s">
        <v>2166</v>
      </c>
      <c r="F31" t="s">
        <v>147</v>
      </c>
      <c r="G31" t="s">
        <v>225</v>
      </c>
      <c r="H31" t="s">
        <v>226</v>
      </c>
      <c r="I31" t="s">
        <v>2167</v>
      </c>
      <c r="J31" t="s">
        <v>106</v>
      </c>
      <c r="K31" t="s">
        <v>168</v>
      </c>
      <c r="L31" t="s">
        <v>291</v>
      </c>
      <c r="M31" t="s">
        <v>2933</v>
      </c>
      <c r="N31">
        <v>2020</v>
      </c>
      <c r="P31" t="s">
        <v>157</v>
      </c>
      <c r="Q31" t="s">
        <v>140</v>
      </c>
      <c r="U31" t="s">
        <v>81</v>
      </c>
      <c r="W31" s="74" t="s">
        <v>2941</v>
      </c>
      <c r="X31" s="74" t="s">
        <v>2925</v>
      </c>
      <c r="Y31" t="s">
        <v>86</v>
      </c>
      <c r="AC31" t="s">
        <v>111</v>
      </c>
      <c r="AD31" t="s">
        <v>2926</v>
      </c>
      <c r="AF31" t="s">
        <v>902</v>
      </c>
      <c r="AN31" t="s">
        <v>2929</v>
      </c>
      <c r="AO31" t="s">
        <v>2927</v>
      </c>
      <c r="AP31" s="77" t="s">
        <v>2168</v>
      </c>
      <c r="AQ31" t="s">
        <v>112</v>
      </c>
      <c r="AR31" t="s">
        <v>83</v>
      </c>
      <c r="AT31" t="s">
        <v>2047</v>
      </c>
      <c r="AU31" s="46">
        <v>44508</v>
      </c>
      <c r="AW31" t="s">
        <v>172</v>
      </c>
      <c r="AZ31" t="s">
        <v>91</v>
      </c>
      <c r="BA31" s="46">
        <v>44504</v>
      </c>
    </row>
    <row r="32" spans="1:53" ht="90" x14ac:dyDescent="0.25">
      <c r="A32" t="s">
        <v>2169</v>
      </c>
      <c r="B32" t="s">
        <v>2170</v>
      </c>
      <c r="C32" s="77"/>
      <c r="E32" s="74" t="s">
        <v>2171</v>
      </c>
      <c r="F32" t="s">
        <v>147</v>
      </c>
      <c r="G32" t="s">
        <v>371</v>
      </c>
      <c r="H32" t="s">
        <v>372</v>
      </c>
      <c r="I32" t="s">
        <v>2172</v>
      </c>
      <c r="J32" t="s">
        <v>106</v>
      </c>
      <c r="K32" t="s">
        <v>2932</v>
      </c>
      <c r="L32" t="s">
        <v>97</v>
      </c>
      <c r="M32" t="s">
        <v>170</v>
      </c>
      <c r="N32">
        <v>2019</v>
      </c>
      <c r="P32" t="s">
        <v>97</v>
      </c>
      <c r="Q32" t="s">
        <v>98</v>
      </c>
      <c r="U32" t="s">
        <v>125</v>
      </c>
      <c r="W32" s="75" t="s">
        <v>2955</v>
      </c>
      <c r="X32" s="75" t="s">
        <v>2934</v>
      </c>
      <c r="Y32" t="s">
        <v>86</v>
      </c>
      <c r="AC32" t="s">
        <v>87</v>
      </c>
      <c r="AD32" t="s">
        <v>2926</v>
      </c>
      <c r="AF32" t="s">
        <v>89</v>
      </c>
      <c r="AN32" t="s">
        <v>2929</v>
      </c>
      <c r="AO32" t="s">
        <v>2927</v>
      </c>
      <c r="AP32" s="77" t="s">
        <v>2170</v>
      </c>
      <c r="AQ32" t="s">
        <v>112</v>
      </c>
      <c r="AR32" t="s">
        <v>83</v>
      </c>
      <c r="AT32" t="s">
        <v>2047</v>
      </c>
      <c r="AU32" s="46">
        <v>44508</v>
      </c>
      <c r="AW32" t="s">
        <v>172</v>
      </c>
      <c r="AZ32" t="s">
        <v>91</v>
      </c>
      <c r="BA32" s="46">
        <v>44504</v>
      </c>
    </row>
    <row r="33" spans="1:53" ht="90" x14ac:dyDescent="0.25">
      <c r="A33" t="s">
        <v>2972</v>
      </c>
      <c r="B33" t="s">
        <v>2973</v>
      </c>
      <c r="C33" s="77"/>
      <c r="E33" s="74" t="s">
        <v>2974</v>
      </c>
      <c r="F33" t="s">
        <v>68</v>
      </c>
      <c r="G33" t="s">
        <v>371</v>
      </c>
      <c r="H33" t="s">
        <v>372</v>
      </c>
      <c r="I33" t="s">
        <v>2975</v>
      </c>
      <c r="J33" t="s">
        <v>106</v>
      </c>
      <c r="K33" t="s">
        <v>73</v>
      </c>
      <c r="L33" t="s">
        <v>74</v>
      </c>
      <c r="M33" t="s">
        <v>2938</v>
      </c>
      <c r="N33">
        <v>2020</v>
      </c>
      <c r="P33" t="s">
        <v>97</v>
      </c>
      <c r="Q33" t="s">
        <v>98</v>
      </c>
      <c r="U33" t="s">
        <v>125</v>
      </c>
      <c r="W33" s="75" t="s">
        <v>2955</v>
      </c>
      <c r="X33" s="75" t="s">
        <v>2934</v>
      </c>
      <c r="Y33" t="s">
        <v>86</v>
      </c>
      <c r="AC33" t="s">
        <v>87</v>
      </c>
      <c r="AD33" t="s">
        <v>2926</v>
      </c>
      <c r="AF33" t="s">
        <v>89</v>
      </c>
      <c r="AN33" t="s">
        <v>2929</v>
      </c>
      <c r="AO33" t="s">
        <v>2927</v>
      </c>
      <c r="AP33" s="77" t="s">
        <v>2976</v>
      </c>
      <c r="AQ33" t="s">
        <v>112</v>
      </c>
      <c r="AR33" t="s">
        <v>92</v>
      </c>
      <c r="AS33" t="s">
        <v>2977</v>
      </c>
      <c r="AT33" t="s">
        <v>2047</v>
      </c>
      <c r="AU33" s="46">
        <v>44508</v>
      </c>
      <c r="AW33" t="s">
        <v>172</v>
      </c>
      <c r="AZ33" t="s">
        <v>91</v>
      </c>
      <c r="BA33" s="46">
        <v>44504</v>
      </c>
    </row>
    <row r="34" spans="1:53" ht="405" x14ac:dyDescent="0.25">
      <c r="A34" t="s">
        <v>2173</v>
      </c>
      <c r="B34" t="s">
        <v>2174</v>
      </c>
      <c r="C34" s="77" t="s">
        <v>2175</v>
      </c>
      <c r="D34" s="30" t="s">
        <v>2176</v>
      </c>
      <c r="E34" s="74" t="s">
        <v>2177</v>
      </c>
      <c r="F34" t="s">
        <v>147</v>
      </c>
      <c r="G34" t="s">
        <v>69</v>
      </c>
      <c r="H34" t="s">
        <v>70</v>
      </c>
      <c r="I34" t="s">
        <v>1223</v>
      </c>
      <c r="J34" t="s">
        <v>106</v>
      </c>
      <c r="K34" t="s">
        <v>2932</v>
      </c>
      <c r="L34" t="s">
        <v>97</v>
      </c>
      <c r="M34" t="s">
        <v>2938</v>
      </c>
      <c r="N34">
        <v>2018</v>
      </c>
      <c r="P34" t="s">
        <v>97</v>
      </c>
      <c r="Q34" t="s">
        <v>98</v>
      </c>
      <c r="U34" t="s">
        <v>125</v>
      </c>
      <c r="W34" s="75" t="s">
        <v>2955</v>
      </c>
      <c r="X34" s="75" t="s">
        <v>2934</v>
      </c>
      <c r="Y34" t="s">
        <v>86</v>
      </c>
      <c r="AC34" t="s">
        <v>87</v>
      </c>
      <c r="AD34" t="s">
        <v>2926</v>
      </c>
      <c r="AF34" t="s">
        <v>89</v>
      </c>
      <c r="AN34" t="s">
        <v>2929</v>
      </c>
      <c r="AO34" t="s">
        <v>2927</v>
      </c>
      <c r="AP34" s="77" t="s">
        <v>2178</v>
      </c>
      <c r="AQ34" t="s">
        <v>112</v>
      </c>
      <c r="AR34" t="s">
        <v>83</v>
      </c>
      <c r="AT34" t="s">
        <v>2047</v>
      </c>
      <c r="AU34" s="46">
        <v>44508</v>
      </c>
      <c r="AW34" t="s">
        <v>172</v>
      </c>
      <c r="AZ34" t="s">
        <v>91</v>
      </c>
      <c r="BA34" s="46">
        <v>44504</v>
      </c>
    </row>
    <row r="35" spans="1:53" ht="195" x14ac:dyDescent="0.25">
      <c r="A35" t="s">
        <v>2179</v>
      </c>
      <c r="B35" t="s">
        <v>2180</v>
      </c>
      <c r="C35" s="77" t="s">
        <v>2181</v>
      </c>
      <c r="D35" s="81" t="s">
        <v>2182</v>
      </c>
      <c r="E35" s="74" t="s">
        <v>2183</v>
      </c>
      <c r="F35" t="s">
        <v>147</v>
      </c>
      <c r="G35" t="s">
        <v>225</v>
      </c>
      <c r="H35" t="s">
        <v>226</v>
      </c>
      <c r="I35" t="s">
        <v>2184</v>
      </c>
      <c r="J35" t="s">
        <v>106</v>
      </c>
      <c r="K35" t="s">
        <v>2932</v>
      </c>
      <c r="L35" t="s">
        <v>97</v>
      </c>
      <c r="M35" t="s">
        <v>170</v>
      </c>
      <c r="N35">
        <v>2018</v>
      </c>
      <c r="P35" t="s">
        <v>97</v>
      </c>
      <c r="Q35" t="s">
        <v>98</v>
      </c>
      <c r="U35" t="s">
        <v>125</v>
      </c>
      <c r="W35" s="75" t="s">
        <v>2955</v>
      </c>
      <c r="X35" s="75" t="s">
        <v>2934</v>
      </c>
      <c r="Y35" t="s">
        <v>86</v>
      </c>
      <c r="AC35" t="s">
        <v>87</v>
      </c>
      <c r="AD35" t="s">
        <v>2926</v>
      </c>
      <c r="AF35" t="s">
        <v>89</v>
      </c>
      <c r="AN35" t="s">
        <v>2929</v>
      </c>
      <c r="AO35" t="s">
        <v>2927</v>
      </c>
      <c r="AP35" s="77" t="s">
        <v>2185</v>
      </c>
      <c r="AQ35" t="s">
        <v>112</v>
      </c>
      <c r="AR35" t="s">
        <v>83</v>
      </c>
      <c r="AT35" t="s">
        <v>2047</v>
      </c>
      <c r="AU35" s="46">
        <v>44508</v>
      </c>
      <c r="AW35" t="s">
        <v>172</v>
      </c>
      <c r="AZ35" t="s">
        <v>91</v>
      </c>
      <c r="BA35" s="46">
        <v>44504</v>
      </c>
    </row>
    <row r="36" spans="1:53" ht="330" x14ac:dyDescent="0.25">
      <c r="A36" t="s">
        <v>2186</v>
      </c>
      <c r="B36" t="s">
        <v>2978</v>
      </c>
      <c r="C36" s="76" t="s">
        <v>2187</v>
      </c>
      <c r="D36" t="s">
        <v>2188</v>
      </c>
      <c r="E36" s="74" t="s">
        <v>2189</v>
      </c>
      <c r="F36" t="s">
        <v>135</v>
      </c>
      <c r="G36" t="s">
        <v>235</v>
      </c>
      <c r="H36" t="s">
        <v>236</v>
      </c>
      <c r="I36" t="s">
        <v>2054</v>
      </c>
      <c r="J36" t="s">
        <v>2924</v>
      </c>
      <c r="K36" t="s">
        <v>162</v>
      </c>
      <c r="L36" t="s">
        <v>231</v>
      </c>
      <c r="M36" t="s">
        <v>2933</v>
      </c>
      <c r="N36">
        <v>2020</v>
      </c>
      <c r="P36" t="s">
        <v>97</v>
      </c>
      <c r="Q36" t="s">
        <v>98</v>
      </c>
      <c r="U36" t="s">
        <v>81</v>
      </c>
      <c r="W36" s="75" t="s">
        <v>2955</v>
      </c>
      <c r="X36" s="75" t="s">
        <v>2934</v>
      </c>
      <c r="Y36" t="s">
        <v>86</v>
      </c>
      <c r="AC36" t="s">
        <v>111</v>
      </c>
      <c r="AD36" t="s">
        <v>2926</v>
      </c>
      <c r="AF36" t="s">
        <v>359</v>
      </c>
      <c r="AN36" t="s">
        <v>2937</v>
      </c>
      <c r="AO36" t="s">
        <v>2937</v>
      </c>
      <c r="AP36" s="76" t="s">
        <v>2190</v>
      </c>
      <c r="AQ36" t="s">
        <v>112</v>
      </c>
      <c r="AR36" t="s">
        <v>83</v>
      </c>
      <c r="AT36" t="s">
        <v>2047</v>
      </c>
      <c r="AU36" s="46">
        <v>44508</v>
      </c>
      <c r="AW36" t="s">
        <v>172</v>
      </c>
      <c r="AZ36" t="s">
        <v>91</v>
      </c>
      <c r="BA36" s="46">
        <v>44504</v>
      </c>
    </row>
    <row r="37" spans="1:53" ht="165" x14ac:dyDescent="0.25">
      <c r="A37" t="s">
        <v>2979</v>
      </c>
      <c r="B37" t="s">
        <v>2980</v>
      </c>
      <c r="C37" s="76" t="s">
        <v>2981</v>
      </c>
      <c r="E37" s="74" t="s">
        <v>2982</v>
      </c>
      <c r="F37" t="s">
        <v>68</v>
      </c>
      <c r="G37" t="s">
        <v>235</v>
      </c>
      <c r="H37" t="s">
        <v>236</v>
      </c>
      <c r="I37" t="s">
        <v>2983</v>
      </c>
      <c r="J37" t="s">
        <v>106</v>
      </c>
      <c r="K37" t="s">
        <v>138</v>
      </c>
      <c r="L37" t="s">
        <v>305</v>
      </c>
      <c r="M37" t="s">
        <v>2933</v>
      </c>
      <c r="N37">
        <v>2018</v>
      </c>
      <c r="P37" t="s">
        <v>108</v>
      </c>
      <c r="Q37" t="s">
        <v>165</v>
      </c>
      <c r="U37" t="s">
        <v>81</v>
      </c>
      <c r="W37" s="75" t="s">
        <v>2944</v>
      </c>
      <c r="X37" s="75" t="s">
        <v>109</v>
      </c>
      <c r="Y37" t="s">
        <v>86</v>
      </c>
      <c r="AC37" t="s">
        <v>116</v>
      </c>
      <c r="AD37" t="s">
        <v>2926</v>
      </c>
      <c r="AF37" t="s">
        <v>1172</v>
      </c>
      <c r="AN37" t="s">
        <v>2929</v>
      </c>
      <c r="AO37" t="s">
        <v>2927</v>
      </c>
      <c r="AP37" s="76" t="s">
        <v>2981</v>
      </c>
      <c r="AQ37" t="s">
        <v>112</v>
      </c>
      <c r="AR37" t="s">
        <v>92</v>
      </c>
      <c r="AS37" t="s">
        <v>2967</v>
      </c>
      <c r="AT37" t="s">
        <v>2047</v>
      </c>
      <c r="AU37" s="46">
        <v>44508</v>
      </c>
      <c r="AW37" t="s">
        <v>172</v>
      </c>
      <c r="AZ37" t="s">
        <v>91</v>
      </c>
      <c r="BA37" s="46">
        <v>44504</v>
      </c>
    </row>
    <row r="38" spans="1:53" ht="315" x14ac:dyDescent="0.25">
      <c r="A38" t="s">
        <v>2191</v>
      </c>
      <c r="B38" t="s">
        <v>2196</v>
      </c>
      <c r="C38" s="76" t="s">
        <v>2192</v>
      </c>
      <c r="D38" s="30" t="s">
        <v>2193</v>
      </c>
      <c r="E38" s="74" t="s">
        <v>2194</v>
      </c>
      <c r="F38" t="s">
        <v>2970</v>
      </c>
      <c r="G38" t="s">
        <v>209</v>
      </c>
      <c r="H38" t="s">
        <v>210</v>
      </c>
      <c r="I38" s="30" t="s">
        <v>2195</v>
      </c>
      <c r="J38" t="s">
        <v>1070</v>
      </c>
      <c r="K38" t="s">
        <v>138</v>
      </c>
      <c r="L38" t="s">
        <v>305</v>
      </c>
      <c r="M38" t="s">
        <v>170</v>
      </c>
      <c r="N38">
        <v>2020</v>
      </c>
      <c r="P38" t="s">
        <v>114</v>
      </c>
      <c r="Q38" t="s">
        <v>383</v>
      </c>
      <c r="U38" t="s">
        <v>125</v>
      </c>
      <c r="W38" s="75" t="s">
        <v>2955</v>
      </c>
      <c r="X38" s="75" t="s">
        <v>2934</v>
      </c>
      <c r="Y38" t="s">
        <v>86</v>
      </c>
      <c r="AC38" t="s">
        <v>116</v>
      </c>
      <c r="AD38" t="s">
        <v>2926</v>
      </c>
      <c r="AF38" t="s">
        <v>407</v>
      </c>
      <c r="AN38" t="s">
        <v>2929</v>
      </c>
      <c r="AO38" t="s">
        <v>2927</v>
      </c>
      <c r="AP38" s="76" t="s">
        <v>2196</v>
      </c>
      <c r="AQ38" t="s">
        <v>112</v>
      </c>
      <c r="AR38" t="s">
        <v>83</v>
      </c>
      <c r="AT38" t="s">
        <v>2047</v>
      </c>
      <c r="AU38" s="46">
        <v>44508</v>
      </c>
      <c r="AW38" t="s">
        <v>172</v>
      </c>
      <c r="AZ38" t="s">
        <v>91</v>
      </c>
      <c r="BA38" s="46">
        <v>44504</v>
      </c>
    </row>
    <row r="39" spans="1:53" ht="105" x14ac:dyDescent="0.25">
      <c r="A39" t="s">
        <v>2197</v>
      </c>
      <c r="B39" t="s">
        <v>2201</v>
      </c>
      <c r="C39" s="76" t="s">
        <v>2198</v>
      </c>
      <c r="D39" s="30" t="s">
        <v>2199</v>
      </c>
      <c r="E39" s="74" t="s">
        <v>2200</v>
      </c>
      <c r="F39" t="s">
        <v>147</v>
      </c>
      <c r="G39" t="s">
        <v>209</v>
      </c>
      <c r="H39" t="s">
        <v>210</v>
      </c>
      <c r="I39" t="s">
        <v>678</v>
      </c>
      <c r="J39" t="s">
        <v>106</v>
      </c>
      <c r="K39" t="s">
        <v>138</v>
      </c>
      <c r="L39" t="s">
        <v>305</v>
      </c>
      <c r="M39" t="s">
        <v>170</v>
      </c>
      <c r="N39">
        <v>2019</v>
      </c>
      <c r="P39" t="s">
        <v>114</v>
      </c>
      <c r="Q39" t="s">
        <v>383</v>
      </c>
      <c r="U39" t="s">
        <v>81</v>
      </c>
      <c r="W39" s="75" t="s">
        <v>2955</v>
      </c>
      <c r="X39" s="75" t="s">
        <v>2934</v>
      </c>
      <c r="Y39" t="s">
        <v>86</v>
      </c>
      <c r="AC39" t="s">
        <v>87</v>
      </c>
      <c r="AD39" t="s">
        <v>2926</v>
      </c>
      <c r="AF39" t="s">
        <v>407</v>
      </c>
      <c r="AN39" t="s">
        <v>2929</v>
      </c>
      <c r="AO39" t="s">
        <v>2927</v>
      </c>
      <c r="AP39" s="76" t="s">
        <v>2201</v>
      </c>
      <c r="AQ39" t="s">
        <v>112</v>
      </c>
      <c r="AR39" t="s">
        <v>83</v>
      </c>
      <c r="AT39" t="s">
        <v>2047</v>
      </c>
      <c r="AU39" s="46">
        <v>44508</v>
      </c>
      <c r="AW39" t="s">
        <v>172</v>
      </c>
      <c r="AZ39" t="s">
        <v>91</v>
      </c>
      <c r="BA39" s="46">
        <v>44504</v>
      </c>
    </row>
    <row r="40" spans="1:53" ht="90" x14ac:dyDescent="0.25">
      <c r="A40" t="s">
        <v>2202</v>
      </c>
      <c r="B40" t="s">
        <v>2203</v>
      </c>
      <c r="C40" s="77" t="s">
        <v>2204</v>
      </c>
      <c r="E40" s="74" t="s">
        <v>2205</v>
      </c>
      <c r="F40" t="s">
        <v>68</v>
      </c>
      <c r="G40" t="s">
        <v>209</v>
      </c>
      <c r="H40" t="s">
        <v>210</v>
      </c>
      <c r="I40" t="s">
        <v>261</v>
      </c>
      <c r="J40" t="s">
        <v>106</v>
      </c>
      <c r="K40" t="s">
        <v>73</v>
      </c>
      <c r="L40" t="s">
        <v>204</v>
      </c>
      <c r="M40" t="s">
        <v>170</v>
      </c>
      <c r="N40">
        <v>2018</v>
      </c>
      <c r="P40" t="s">
        <v>97</v>
      </c>
      <c r="Q40" t="s">
        <v>98</v>
      </c>
      <c r="U40" t="s">
        <v>125</v>
      </c>
      <c r="W40" s="75" t="s">
        <v>2955</v>
      </c>
      <c r="X40" s="75" t="s">
        <v>2934</v>
      </c>
      <c r="Y40" t="s">
        <v>86</v>
      </c>
      <c r="AC40" t="s">
        <v>87</v>
      </c>
      <c r="AD40" t="s">
        <v>2926</v>
      </c>
      <c r="AF40" t="s">
        <v>89</v>
      </c>
      <c r="AN40" t="s">
        <v>2929</v>
      </c>
      <c r="AO40" t="s">
        <v>2927</v>
      </c>
      <c r="AP40" s="77" t="s">
        <v>2206</v>
      </c>
      <c r="AQ40" t="s">
        <v>112</v>
      </c>
      <c r="AR40" t="s">
        <v>83</v>
      </c>
      <c r="AT40" t="s">
        <v>2047</v>
      </c>
      <c r="AU40" s="46">
        <v>44508</v>
      </c>
      <c r="AW40" t="s">
        <v>172</v>
      </c>
      <c r="AZ40" t="s">
        <v>91</v>
      </c>
      <c r="BA40" s="46">
        <v>44504</v>
      </c>
    </row>
    <row r="41" spans="1:53" ht="165" x14ac:dyDescent="0.25">
      <c r="A41" t="s">
        <v>2207</v>
      </c>
      <c r="B41" t="s">
        <v>2208</v>
      </c>
      <c r="C41" s="77" t="s">
        <v>67</v>
      </c>
      <c r="D41" s="30" t="s">
        <v>2209</v>
      </c>
      <c r="E41" s="74" t="s">
        <v>2210</v>
      </c>
      <c r="F41" t="s">
        <v>68</v>
      </c>
      <c r="G41" t="s">
        <v>300</v>
      </c>
      <c r="H41" t="s">
        <v>301</v>
      </c>
      <c r="I41" t="s">
        <v>2211</v>
      </c>
      <c r="J41" t="s">
        <v>106</v>
      </c>
      <c r="K41" t="s">
        <v>2932</v>
      </c>
      <c r="L41" t="s">
        <v>107</v>
      </c>
      <c r="M41" t="s">
        <v>170</v>
      </c>
      <c r="N41">
        <v>2018</v>
      </c>
      <c r="P41" t="s">
        <v>97</v>
      </c>
      <c r="Q41" t="s">
        <v>98</v>
      </c>
      <c r="U41" t="s">
        <v>125</v>
      </c>
      <c r="W41" s="75" t="s">
        <v>2955</v>
      </c>
      <c r="X41" s="75" t="s">
        <v>2934</v>
      </c>
      <c r="Y41" t="s">
        <v>86</v>
      </c>
      <c r="AC41" t="s">
        <v>87</v>
      </c>
      <c r="AD41" t="s">
        <v>2926</v>
      </c>
      <c r="AF41" t="s">
        <v>89</v>
      </c>
      <c r="AN41" t="s">
        <v>2929</v>
      </c>
      <c r="AO41" t="s">
        <v>2927</v>
      </c>
      <c r="AP41" s="77" t="s">
        <v>2212</v>
      </c>
      <c r="AQ41" t="s">
        <v>112</v>
      </c>
      <c r="AR41" t="s">
        <v>83</v>
      </c>
      <c r="AT41" t="s">
        <v>2047</v>
      </c>
      <c r="AU41" s="46">
        <v>44508</v>
      </c>
      <c r="AW41" t="s">
        <v>172</v>
      </c>
      <c r="AZ41" t="s">
        <v>91</v>
      </c>
      <c r="BA41" s="46">
        <v>44504</v>
      </c>
    </row>
    <row r="42" spans="1:53" ht="195" x14ac:dyDescent="0.25">
      <c r="A42" t="s">
        <v>2984</v>
      </c>
      <c r="B42" t="s">
        <v>2985</v>
      </c>
      <c r="C42" s="76" t="s">
        <v>67</v>
      </c>
      <c r="E42" s="74"/>
      <c r="F42" t="s">
        <v>68</v>
      </c>
      <c r="G42" t="s">
        <v>371</v>
      </c>
      <c r="H42" t="s">
        <v>372</v>
      </c>
      <c r="I42" t="s">
        <v>2986</v>
      </c>
      <c r="J42" t="s">
        <v>106</v>
      </c>
      <c r="K42" t="s">
        <v>162</v>
      </c>
      <c r="L42" t="s">
        <v>231</v>
      </c>
      <c r="M42" t="s">
        <v>170</v>
      </c>
      <c r="N42">
        <v>2020</v>
      </c>
      <c r="P42" t="s">
        <v>108</v>
      </c>
      <c r="Q42" t="s">
        <v>165</v>
      </c>
      <c r="U42" t="s">
        <v>81</v>
      </c>
      <c r="W42" s="75" t="s">
        <v>2944</v>
      </c>
      <c r="X42" s="30" t="s">
        <v>109</v>
      </c>
      <c r="Y42" t="s">
        <v>86</v>
      </c>
      <c r="AC42" t="s">
        <v>111</v>
      </c>
      <c r="AD42" t="s">
        <v>88</v>
      </c>
      <c r="AF42" t="s">
        <v>146</v>
      </c>
      <c r="AN42" t="s">
        <v>2929</v>
      </c>
      <c r="AO42" t="s">
        <v>2927</v>
      </c>
      <c r="AP42" s="76" t="s">
        <v>2987</v>
      </c>
      <c r="AQ42" t="s">
        <v>112</v>
      </c>
      <c r="AR42" t="s">
        <v>92</v>
      </c>
      <c r="AS42" t="s">
        <v>2967</v>
      </c>
      <c r="AT42" t="s">
        <v>2047</v>
      </c>
      <c r="AU42" s="46">
        <v>44508</v>
      </c>
      <c r="AW42" t="s">
        <v>172</v>
      </c>
      <c r="AZ42" t="s">
        <v>91</v>
      </c>
      <c r="BA42" s="46">
        <v>44504</v>
      </c>
    </row>
    <row r="43" spans="1:53" ht="120" x14ac:dyDescent="0.25">
      <c r="A43" t="s">
        <v>2988</v>
      </c>
      <c r="B43" t="s">
        <v>2989</v>
      </c>
      <c r="C43" s="76"/>
      <c r="E43" s="74"/>
      <c r="F43" t="s">
        <v>2953</v>
      </c>
      <c r="G43" t="s">
        <v>256</v>
      </c>
      <c r="H43" t="s">
        <v>344</v>
      </c>
      <c r="I43" t="s">
        <v>2990</v>
      </c>
      <c r="J43" t="s">
        <v>2924</v>
      </c>
      <c r="K43" t="s">
        <v>162</v>
      </c>
      <c r="L43" t="s">
        <v>231</v>
      </c>
      <c r="M43" t="s">
        <v>2933</v>
      </c>
      <c r="N43">
        <v>2019</v>
      </c>
      <c r="P43" t="s">
        <v>157</v>
      </c>
      <c r="Q43" t="s">
        <v>140</v>
      </c>
      <c r="U43" t="s">
        <v>125</v>
      </c>
      <c r="W43" s="75" t="s">
        <v>2889</v>
      </c>
      <c r="X43" s="75" t="s">
        <v>2945</v>
      </c>
      <c r="Y43" t="s">
        <v>86</v>
      </c>
      <c r="AC43" t="s">
        <v>111</v>
      </c>
      <c r="AD43" t="s">
        <v>88</v>
      </c>
      <c r="AF43" t="s">
        <v>773</v>
      </c>
      <c r="AN43" t="s">
        <v>2929</v>
      </c>
      <c r="AO43" t="s">
        <v>2927</v>
      </c>
      <c r="AP43" s="76" t="s">
        <v>2989</v>
      </c>
      <c r="AQ43" t="s">
        <v>112</v>
      </c>
      <c r="AR43" t="s">
        <v>92</v>
      </c>
      <c r="AS43" t="s">
        <v>2991</v>
      </c>
      <c r="AT43" t="s">
        <v>2047</v>
      </c>
      <c r="AU43" s="46">
        <v>44508</v>
      </c>
      <c r="AW43" t="s">
        <v>172</v>
      </c>
      <c r="AZ43" t="s">
        <v>91</v>
      </c>
      <c r="BA43" s="46">
        <v>44504</v>
      </c>
    </row>
    <row r="44" spans="1:53" ht="195" x14ac:dyDescent="0.25">
      <c r="A44" t="s">
        <v>2213</v>
      </c>
      <c r="B44" t="s">
        <v>2214</v>
      </c>
      <c r="C44" s="76" t="s">
        <v>2215</v>
      </c>
      <c r="D44" t="s">
        <v>2216</v>
      </c>
      <c r="E44" s="74" t="s">
        <v>2217</v>
      </c>
      <c r="F44" t="s">
        <v>147</v>
      </c>
      <c r="G44" t="s">
        <v>235</v>
      </c>
      <c r="H44" t="s">
        <v>236</v>
      </c>
      <c r="I44" t="s">
        <v>2218</v>
      </c>
      <c r="J44" t="s">
        <v>2924</v>
      </c>
      <c r="K44" t="s">
        <v>288</v>
      </c>
      <c r="L44" t="s">
        <v>305</v>
      </c>
      <c r="M44" t="s">
        <v>2933</v>
      </c>
      <c r="N44">
        <v>2020</v>
      </c>
      <c r="P44" t="s">
        <v>97</v>
      </c>
      <c r="Q44" t="s">
        <v>98</v>
      </c>
      <c r="U44" t="s">
        <v>125</v>
      </c>
      <c r="W44" s="75" t="s">
        <v>2955</v>
      </c>
      <c r="X44" s="75" t="s">
        <v>2934</v>
      </c>
      <c r="Y44" t="s">
        <v>86</v>
      </c>
      <c r="AC44" t="s">
        <v>87</v>
      </c>
      <c r="AD44" t="s">
        <v>2926</v>
      </c>
      <c r="AF44" t="s">
        <v>89</v>
      </c>
      <c r="AN44" t="s">
        <v>2929</v>
      </c>
      <c r="AO44" t="s">
        <v>2927</v>
      </c>
      <c r="AP44" s="76" t="s">
        <v>2219</v>
      </c>
      <c r="AQ44" t="s">
        <v>112</v>
      </c>
      <c r="AR44" t="s">
        <v>83</v>
      </c>
      <c r="AT44" t="s">
        <v>2047</v>
      </c>
      <c r="AU44" s="46">
        <v>44508</v>
      </c>
      <c r="AW44" t="s">
        <v>172</v>
      </c>
      <c r="AZ44" t="s">
        <v>91</v>
      </c>
      <c r="BA44" s="46">
        <v>44504</v>
      </c>
    </row>
    <row r="45" spans="1:53" ht="210" x14ac:dyDescent="0.25">
      <c r="A45" t="s">
        <v>2220</v>
      </c>
      <c r="B45" t="s">
        <v>2221</v>
      </c>
      <c r="C45" s="76" t="s">
        <v>2222</v>
      </c>
      <c r="D45" s="30" t="s">
        <v>2223</v>
      </c>
      <c r="E45" s="74" t="s">
        <v>2224</v>
      </c>
      <c r="F45" t="s">
        <v>135</v>
      </c>
      <c r="G45" t="s">
        <v>235</v>
      </c>
      <c r="H45" t="s">
        <v>236</v>
      </c>
      <c r="I45" t="s">
        <v>2225</v>
      </c>
      <c r="J45" t="s">
        <v>106</v>
      </c>
      <c r="K45" t="s">
        <v>288</v>
      </c>
      <c r="L45" t="s">
        <v>305</v>
      </c>
      <c r="M45" t="s">
        <v>2933</v>
      </c>
      <c r="N45">
        <v>2020</v>
      </c>
      <c r="P45" t="s">
        <v>97</v>
      </c>
      <c r="Q45" t="s">
        <v>98</v>
      </c>
      <c r="U45" t="s">
        <v>125</v>
      </c>
      <c r="W45" s="75" t="s">
        <v>2955</v>
      </c>
      <c r="X45" s="75" t="s">
        <v>2934</v>
      </c>
      <c r="Y45" t="s">
        <v>86</v>
      </c>
      <c r="AC45" t="s">
        <v>87</v>
      </c>
      <c r="AD45" t="s">
        <v>2926</v>
      </c>
      <c r="AF45" t="s">
        <v>89</v>
      </c>
      <c r="AN45" t="s">
        <v>2929</v>
      </c>
      <c r="AO45" t="s">
        <v>2927</v>
      </c>
      <c r="AP45" s="76" t="s">
        <v>2226</v>
      </c>
      <c r="AQ45" t="s">
        <v>112</v>
      </c>
      <c r="AR45" t="s">
        <v>83</v>
      </c>
      <c r="AT45" t="s">
        <v>2047</v>
      </c>
      <c r="AU45" s="46">
        <v>44508</v>
      </c>
      <c r="AW45" t="s">
        <v>172</v>
      </c>
      <c r="AZ45" t="s">
        <v>91</v>
      </c>
      <c r="BA45" s="46">
        <v>44504</v>
      </c>
    </row>
    <row r="46" spans="1:53" ht="390" x14ac:dyDescent="0.25">
      <c r="A46" t="s">
        <v>2227</v>
      </c>
      <c r="B46" t="s">
        <v>2228</v>
      </c>
      <c r="C46" s="76" t="s">
        <v>2229</v>
      </c>
      <c r="D46" s="31" t="s">
        <v>2230</v>
      </c>
      <c r="E46" s="74" t="s">
        <v>2231</v>
      </c>
      <c r="F46" t="s">
        <v>147</v>
      </c>
      <c r="G46" t="s">
        <v>235</v>
      </c>
      <c r="H46" t="s">
        <v>236</v>
      </c>
      <c r="I46" t="s">
        <v>2232</v>
      </c>
      <c r="J46" t="s">
        <v>106</v>
      </c>
      <c r="K46" t="s">
        <v>2932</v>
      </c>
      <c r="L46" t="s">
        <v>107</v>
      </c>
      <c r="M46" t="s">
        <v>2933</v>
      </c>
      <c r="N46">
        <v>2019</v>
      </c>
      <c r="P46" t="s">
        <v>97</v>
      </c>
      <c r="Q46" t="s">
        <v>98</v>
      </c>
      <c r="U46" t="s">
        <v>125</v>
      </c>
      <c r="W46" s="75" t="s">
        <v>2955</v>
      </c>
      <c r="X46" s="75" t="s">
        <v>2934</v>
      </c>
      <c r="Y46" t="s">
        <v>86</v>
      </c>
      <c r="AC46" t="s">
        <v>87</v>
      </c>
      <c r="AD46" t="s">
        <v>2926</v>
      </c>
      <c r="AF46" t="s">
        <v>89</v>
      </c>
      <c r="AN46" t="s">
        <v>2929</v>
      </c>
      <c r="AO46" t="s">
        <v>2927</v>
      </c>
      <c r="AP46" s="76" t="s">
        <v>2233</v>
      </c>
      <c r="AQ46" t="s">
        <v>112</v>
      </c>
      <c r="AR46" t="s">
        <v>83</v>
      </c>
      <c r="AT46" t="s">
        <v>2047</v>
      </c>
      <c r="AU46" s="46">
        <v>44508</v>
      </c>
      <c r="AW46" t="s">
        <v>172</v>
      </c>
      <c r="AZ46" t="s">
        <v>91</v>
      </c>
      <c r="BA46" s="46">
        <v>44504</v>
      </c>
    </row>
    <row r="47" spans="1:53" ht="135" x14ac:dyDescent="0.25">
      <c r="A47" t="s">
        <v>2234</v>
      </c>
      <c r="B47" t="s">
        <v>2235</v>
      </c>
      <c r="C47" s="76"/>
      <c r="E47" s="74" t="s">
        <v>2236</v>
      </c>
      <c r="F47" t="s">
        <v>68</v>
      </c>
      <c r="G47" t="s">
        <v>225</v>
      </c>
      <c r="H47" t="s">
        <v>226</v>
      </c>
      <c r="I47" t="s">
        <v>2237</v>
      </c>
      <c r="J47" t="s">
        <v>2924</v>
      </c>
      <c r="K47" t="s">
        <v>73</v>
      </c>
      <c r="L47" t="s">
        <v>214</v>
      </c>
      <c r="M47" t="s">
        <v>170</v>
      </c>
      <c r="N47">
        <v>2020</v>
      </c>
      <c r="P47" t="s">
        <v>114</v>
      </c>
      <c r="Q47" t="s">
        <v>115</v>
      </c>
      <c r="U47" t="s">
        <v>81</v>
      </c>
      <c r="W47" s="75" t="s">
        <v>2955</v>
      </c>
      <c r="X47" s="75" t="s">
        <v>2934</v>
      </c>
      <c r="Y47" t="s">
        <v>86</v>
      </c>
      <c r="AC47" t="s">
        <v>87</v>
      </c>
      <c r="AD47" t="s">
        <v>2926</v>
      </c>
      <c r="AF47" t="s">
        <v>89</v>
      </c>
      <c r="AN47" t="s">
        <v>2929</v>
      </c>
      <c r="AO47" t="s">
        <v>2927</v>
      </c>
      <c r="AP47" s="76" t="s">
        <v>2235</v>
      </c>
      <c r="AQ47" t="s">
        <v>112</v>
      </c>
      <c r="AR47" t="s">
        <v>83</v>
      </c>
      <c r="AT47" t="s">
        <v>2047</v>
      </c>
      <c r="AU47" s="46">
        <v>44508</v>
      </c>
      <c r="AW47" t="s">
        <v>172</v>
      </c>
      <c r="AZ47" t="s">
        <v>91</v>
      </c>
      <c r="BA47" s="46">
        <v>44504</v>
      </c>
    </row>
    <row r="48" spans="1:53" ht="120" x14ac:dyDescent="0.25">
      <c r="A48" t="s">
        <v>2992</v>
      </c>
      <c r="B48" t="s">
        <v>2993</v>
      </c>
      <c r="C48" s="76"/>
      <c r="E48" s="74"/>
      <c r="F48" t="s">
        <v>147</v>
      </c>
      <c r="G48" t="s">
        <v>235</v>
      </c>
      <c r="H48" t="s">
        <v>236</v>
      </c>
      <c r="I48" t="s">
        <v>2994</v>
      </c>
      <c r="J48" t="s">
        <v>2924</v>
      </c>
      <c r="K48" t="s">
        <v>162</v>
      </c>
      <c r="L48" t="s">
        <v>231</v>
      </c>
      <c r="M48" t="s">
        <v>2933</v>
      </c>
      <c r="N48">
        <v>2020</v>
      </c>
      <c r="P48" t="s">
        <v>157</v>
      </c>
      <c r="Q48" t="s">
        <v>140</v>
      </c>
      <c r="U48" t="s">
        <v>125</v>
      </c>
      <c r="W48" s="74" t="s">
        <v>2941</v>
      </c>
      <c r="X48" s="74" t="s">
        <v>2925</v>
      </c>
      <c r="Y48" t="s">
        <v>86</v>
      </c>
      <c r="AC48" t="s">
        <v>111</v>
      </c>
      <c r="AD48" t="s">
        <v>2926</v>
      </c>
      <c r="AF48" t="s">
        <v>160</v>
      </c>
      <c r="AN48" t="s">
        <v>2929</v>
      </c>
      <c r="AO48" t="s">
        <v>2927</v>
      </c>
      <c r="AP48" s="76" t="s">
        <v>2995</v>
      </c>
      <c r="AQ48" t="s">
        <v>112</v>
      </c>
      <c r="AR48" t="s">
        <v>92</v>
      </c>
      <c r="AS48" t="s">
        <v>2996</v>
      </c>
      <c r="AT48" t="s">
        <v>2047</v>
      </c>
      <c r="AU48" s="46">
        <v>44508</v>
      </c>
      <c r="AW48" t="s">
        <v>172</v>
      </c>
      <c r="AZ48" t="s">
        <v>91</v>
      </c>
      <c r="BA48" s="46">
        <v>44504</v>
      </c>
    </row>
    <row r="49" spans="1:53" ht="120" x14ac:dyDescent="0.25">
      <c r="A49" t="s">
        <v>2997</v>
      </c>
      <c r="B49" t="s">
        <v>2998</v>
      </c>
      <c r="C49" s="76"/>
      <c r="E49" s="74" t="s">
        <v>2999</v>
      </c>
      <c r="F49" t="s">
        <v>147</v>
      </c>
      <c r="G49" t="s">
        <v>235</v>
      </c>
      <c r="H49" t="s">
        <v>236</v>
      </c>
      <c r="I49" t="s">
        <v>3000</v>
      </c>
      <c r="J49" t="s">
        <v>106</v>
      </c>
      <c r="K49" t="s">
        <v>168</v>
      </c>
      <c r="L49" t="s">
        <v>107</v>
      </c>
      <c r="M49" t="s">
        <v>170</v>
      </c>
      <c r="N49">
        <v>2020</v>
      </c>
      <c r="P49" t="s">
        <v>114</v>
      </c>
      <c r="Q49" t="s">
        <v>383</v>
      </c>
      <c r="U49" t="s">
        <v>81</v>
      </c>
      <c r="W49" s="75" t="s">
        <v>2889</v>
      </c>
      <c r="X49" s="75" t="s">
        <v>2945</v>
      </c>
      <c r="Y49" t="s">
        <v>86</v>
      </c>
      <c r="AC49" t="s">
        <v>111</v>
      </c>
      <c r="AD49" t="s">
        <v>2926</v>
      </c>
      <c r="AF49" t="s">
        <v>902</v>
      </c>
      <c r="AN49" t="s">
        <v>2929</v>
      </c>
      <c r="AO49" t="s">
        <v>2927</v>
      </c>
      <c r="AP49" s="76" t="s">
        <v>3001</v>
      </c>
      <c r="AQ49" t="s">
        <v>112</v>
      </c>
      <c r="AR49" t="s">
        <v>92</v>
      </c>
      <c r="AS49" t="s">
        <v>2967</v>
      </c>
      <c r="AT49" t="s">
        <v>2047</v>
      </c>
      <c r="AU49" s="46">
        <v>44508</v>
      </c>
      <c r="AW49" t="s">
        <v>172</v>
      </c>
      <c r="AZ49" t="s">
        <v>91</v>
      </c>
      <c r="BA49" s="46">
        <v>44504</v>
      </c>
    </row>
    <row r="50" spans="1:53" ht="210" x14ac:dyDescent="0.25">
      <c r="A50" t="s">
        <v>2238</v>
      </c>
      <c r="B50" t="s">
        <v>2239</v>
      </c>
      <c r="C50" s="78" t="s">
        <v>2240</v>
      </c>
      <c r="D50" s="30" t="s">
        <v>2241</v>
      </c>
      <c r="E50" s="74" t="s">
        <v>2242</v>
      </c>
      <c r="F50" t="s">
        <v>147</v>
      </c>
      <c r="G50" t="s">
        <v>235</v>
      </c>
      <c r="H50" t="s">
        <v>236</v>
      </c>
      <c r="I50" t="s">
        <v>2243</v>
      </c>
      <c r="J50" t="s">
        <v>106</v>
      </c>
      <c r="K50" t="s">
        <v>2932</v>
      </c>
      <c r="L50" t="s">
        <v>305</v>
      </c>
      <c r="M50" t="s">
        <v>2938</v>
      </c>
      <c r="N50">
        <v>2019</v>
      </c>
      <c r="P50" t="s">
        <v>97</v>
      </c>
      <c r="Q50" t="s">
        <v>98</v>
      </c>
      <c r="U50" t="s">
        <v>81</v>
      </c>
      <c r="W50" s="75" t="s">
        <v>2955</v>
      </c>
      <c r="X50" s="75" t="s">
        <v>2934</v>
      </c>
      <c r="Y50" t="s">
        <v>86</v>
      </c>
      <c r="AC50" t="s">
        <v>87</v>
      </c>
      <c r="AD50" t="s">
        <v>2926</v>
      </c>
      <c r="AF50" t="s">
        <v>89</v>
      </c>
      <c r="AN50" t="s">
        <v>2929</v>
      </c>
      <c r="AO50" t="s">
        <v>2927</v>
      </c>
      <c r="AP50" s="78" t="s">
        <v>2244</v>
      </c>
      <c r="AQ50" t="s">
        <v>112</v>
      </c>
      <c r="AR50" t="s">
        <v>83</v>
      </c>
      <c r="AT50" t="s">
        <v>2047</v>
      </c>
      <c r="AU50" s="46">
        <v>44508</v>
      </c>
      <c r="AW50" t="s">
        <v>172</v>
      </c>
      <c r="AZ50" t="s">
        <v>91</v>
      </c>
      <c r="BA50" s="46">
        <v>44504</v>
      </c>
    </row>
    <row r="51" spans="1:53" ht="135" x14ac:dyDescent="0.25">
      <c r="A51" t="s">
        <v>2245</v>
      </c>
      <c r="B51" t="s">
        <v>2246</v>
      </c>
      <c r="C51" s="78"/>
      <c r="E51" s="74" t="s">
        <v>2247</v>
      </c>
      <c r="F51" t="s">
        <v>135</v>
      </c>
      <c r="G51" t="s">
        <v>371</v>
      </c>
      <c r="H51" t="s">
        <v>372</v>
      </c>
      <c r="I51" t="s">
        <v>2248</v>
      </c>
      <c r="J51" t="s">
        <v>2924</v>
      </c>
      <c r="K51" t="s">
        <v>288</v>
      </c>
      <c r="L51" t="s">
        <v>107</v>
      </c>
      <c r="M51" t="s">
        <v>2938</v>
      </c>
      <c r="N51">
        <v>2018</v>
      </c>
      <c r="P51" t="s">
        <v>97</v>
      </c>
      <c r="Q51" t="s">
        <v>98</v>
      </c>
      <c r="U51" t="s">
        <v>125</v>
      </c>
      <c r="W51" s="75" t="s">
        <v>2955</v>
      </c>
      <c r="X51" s="75" t="s">
        <v>2934</v>
      </c>
      <c r="Y51" t="s">
        <v>86</v>
      </c>
      <c r="AC51" t="s">
        <v>3002</v>
      </c>
      <c r="AD51" t="s">
        <v>2926</v>
      </c>
      <c r="AF51" t="s">
        <v>89</v>
      </c>
      <c r="AN51" t="s">
        <v>2929</v>
      </c>
      <c r="AO51" t="s">
        <v>2927</v>
      </c>
      <c r="AP51" s="78" t="s">
        <v>2249</v>
      </c>
      <c r="AQ51" t="s">
        <v>112</v>
      </c>
      <c r="AR51" t="s">
        <v>83</v>
      </c>
      <c r="AT51" t="s">
        <v>2047</v>
      </c>
      <c r="AU51" s="46">
        <v>44508</v>
      </c>
      <c r="AW51" t="s">
        <v>172</v>
      </c>
      <c r="AZ51" t="s">
        <v>91</v>
      </c>
      <c r="BA51" s="46">
        <v>44504</v>
      </c>
    </row>
    <row r="52" spans="1:53" ht="135" x14ac:dyDescent="0.25">
      <c r="A52" t="s">
        <v>3003</v>
      </c>
      <c r="B52" t="s">
        <v>3004</v>
      </c>
      <c r="C52" s="78"/>
      <c r="E52" s="74"/>
      <c r="F52" t="s">
        <v>68</v>
      </c>
      <c r="G52" t="s">
        <v>225</v>
      </c>
      <c r="H52" t="s">
        <v>226</v>
      </c>
      <c r="I52" t="s">
        <v>3005</v>
      </c>
      <c r="J52" t="s">
        <v>1070</v>
      </c>
      <c r="K52" t="s">
        <v>138</v>
      </c>
      <c r="L52" t="s">
        <v>107</v>
      </c>
      <c r="M52" t="s">
        <v>2933</v>
      </c>
      <c r="N52">
        <v>2018</v>
      </c>
      <c r="P52" t="s">
        <v>157</v>
      </c>
      <c r="Q52" t="s">
        <v>140</v>
      </c>
      <c r="U52" t="s">
        <v>125</v>
      </c>
      <c r="W52" s="75" t="s">
        <v>2889</v>
      </c>
      <c r="X52" s="75" t="s">
        <v>2945</v>
      </c>
      <c r="Y52" t="s">
        <v>86</v>
      </c>
      <c r="AC52" t="s">
        <v>87</v>
      </c>
      <c r="AD52" t="s">
        <v>2926</v>
      </c>
      <c r="AF52" t="s">
        <v>359</v>
      </c>
      <c r="AN52" t="s">
        <v>2929</v>
      </c>
      <c r="AO52" t="s">
        <v>2927</v>
      </c>
      <c r="AP52" s="78" t="s">
        <v>3004</v>
      </c>
      <c r="AQ52" t="s">
        <v>112</v>
      </c>
      <c r="AR52" t="s">
        <v>92</v>
      </c>
      <c r="AS52" t="s">
        <v>2967</v>
      </c>
      <c r="AT52" t="s">
        <v>2047</v>
      </c>
      <c r="AU52" s="46">
        <v>44508</v>
      </c>
      <c r="AW52" t="s">
        <v>172</v>
      </c>
      <c r="AZ52" t="s">
        <v>91</v>
      </c>
      <c r="BA52" s="46">
        <v>44504</v>
      </c>
    </row>
    <row r="53" spans="1:53" x14ac:dyDescent="0.25">
      <c r="A53" t="s">
        <v>3006</v>
      </c>
      <c r="B53" t="s">
        <v>3007</v>
      </c>
      <c r="C53" s="79"/>
      <c r="E53" s="74" t="s">
        <v>3008</v>
      </c>
      <c r="F53" t="s">
        <v>147</v>
      </c>
      <c r="G53" t="s">
        <v>209</v>
      </c>
      <c r="H53" t="s">
        <v>210</v>
      </c>
      <c r="I53" t="s">
        <v>3009</v>
      </c>
      <c r="J53" t="s">
        <v>129</v>
      </c>
      <c r="K53" t="s">
        <v>138</v>
      </c>
      <c r="L53" t="s">
        <v>131</v>
      </c>
      <c r="M53" t="s">
        <v>170</v>
      </c>
      <c r="N53">
        <v>2019</v>
      </c>
      <c r="P53" t="s">
        <v>108</v>
      </c>
      <c r="Q53" t="s">
        <v>165</v>
      </c>
      <c r="U53" t="s">
        <v>125</v>
      </c>
      <c r="W53" s="74" t="s">
        <v>2941</v>
      </c>
      <c r="X53" s="74" t="s">
        <v>2925</v>
      </c>
      <c r="Y53" t="s">
        <v>86</v>
      </c>
      <c r="AC53" t="s">
        <v>116</v>
      </c>
      <c r="AD53" t="s">
        <v>2926</v>
      </c>
      <c r="AF53" t="s">
        <v>407</v>
      </c>
      <c r="AN53" t="s">
        <v>2929</v>
      </c>
      <c r="AO53" t="s">
        <v>2927</v>
      </c>
      <c r="AP53" s="79" t="s">
        <v>3007</v>
      </c>
      <c r="AQ53" t="s">
        <v>112</v>
      </c>
      <c r="AR53" t="s">
        <v>92</v>
      </c>
      <c r="AS53" t="s">
        <v>2967</v>
      </c>
      <c r="AT53" t="s">
        <v>2047</v>
      </c>
      <c r="AU53" s="46">
        <v>44508</v>
      </c>
      <c r="AW53" t="s">
        <v>172</v>
      </c>
      <c r="AZ53" t="s">
        <v>91</v>
      </c>
      <c r="BA53" s="46">
        <v>44504</v>
      </c>
    </row>
    <row r="54" spans="1:53" ht="105" x14ac:dyDescent="0.25">
      <c r="A54" t="s">
        <v>3010</v>
      </c>
      <c r="B54" t="s">
        <v>3011</v>
      </c>
      <c r="C54" s="78"/>
      <c r="E54" s="74" t="s">
        <v>3012</v>
      </c>
      <c r="F54" t="s">
        <v>68</v>
      </c>
      <c r="G54" t="s">
        <v>225</v>
      </c>
      <c r="H54" t="s">
        <v>226</v>
      </c>
      <c r="I54" t="s">
        <v>3013</v>
      </c>
      <c r="J54" t="s">
        <v>1070</v>
      </c>
      <c r="K54" t="s">
        <v>168</v>
      </c>
      <c r="L54" t="s">
        <v>3014</v>
      </c>
      <c r="M54" t="s">
        <v>2938</v>
      </c>
      <c r="N54">
        <v>2019</v>
      </c>
      <c r="P54" t="s">
        <v>157</v>
      </c>
      <c r="Q54" t="s">
        <v>140</v>
      </c>
      <c r="U54" t="s">
        <v>81</v>
      </c>
      <c r="W54" s="74" t="s">
        <v>2941</v>
      </c>
      <c r="X54" s="74" t="s">
        <v>2925</v>
      </c>
      <c r="Y54" t="s">
        <v>86</v>
      </c>
      <c r="AC54" t="s">
        <v>111</v>
      </c>
      <c r="AD54" t="s">
        <v>2926</v>
      </c>
      <c r="AF54" t="s">
        <v>407</v>
      </c>
      <c r="AN54" t="s">
        <v>2929</v>
      </c>
      <c r="AO54" t="s">
        <v>2927</v>
      </c>
      <c r="AP54" s="78" t="s">
        <v>3011</v>
      </c>
      <c r="AQ54" t="s">
        <v>112</v>
      </c>
      <c r="AR54" t="s">
        <v>92</v>
      </c>
      <c r="AS54" t="s">
        <v>2967</v>
      </c>
      <c r="AT54" t="s">
        <v>2047</v>
      </c>
      <c r="AU54" s="46">
        <v>44508</v>
      </c>
      <c r="AW54" t="s">
        <v>172</v>
      </c>
      <c r="AZ54" t="s">
        <v>91</v>
      </c>
      <c r="BA54" s="46">
        <v>44504</v>
      </c>
    </row>
    <row r="55" spans="1:53" ht="120" x14ac:dyDescent="0.25">
      <c r="A55" t="s">
        <v>3015</v>
      </c>
      <c r="B55" t="s">
        <v>3016</v>
      </c>
      <c r="C55" s="78"/>
      <c r="E55" s="74" t="s">
        <v>3017</v>
      </c>
      <c r="F55" t="s">
        <v>68</v>
      </c>
      <c r="G55" t="s">
        <v>225</v>
      </c>
      <c r="H55" t="s">
        <v>226</v>
      </c>
      <c r="I55" t="s">
        <v>3018</v>
      </c>
      <c r="J55" t="s">
        <v>106</v>
      </c>
      <c r="K55" t="s">
        <v>138</v>
      </c>
      <c r="L55" t="s">
        <v>232</v>
      </c>
      <c r="M55" t="s">
        <v>2933</v>
      </c>
      <c r="N55">
        <v>2019</v>
      </c>
      <c r="P55" t="s">
        <v>157</v>
      </c>
      <c r="Q55" t="s">
        <v>140</v>
      </c>
      <c r="U55" t="s">
        <v>81</v>
      </c>
      <c r="W55" s="75" t="s">
        <v>2889</v>
      </c>
      <c r="X55" s="75" t="s">
        <v>2945</v>
      </c>
      <c r="Y55" t="s">
        <v>86</v>
      </c>
      <c r="AC55" t="s">
        <v>111</v>
      </c>
      <c r="AD55" t="s">
        <v>88</v>
      </c>
      <c r="AF55" t="s">
        <v>407</v>
      </c>
      <c r="AN55" t="s">
        <v>2929</v>
      </c>
      <c r="AO55" t="s">
        <v>2927</v>
      </c>
      <c r="AP55" s="78" t="s">
        <v>3016</v>
      </c>
      <c r="AQ55" t="s">
        <v>112</v>
      </c>
      <c r="AR55" t="s">
        <v>92</v>
      </c>
      <c r="AS55" t="s">
        <v>2967</v>
      </c>
      <c r="AT55" t="s">
        <v>2047</v>
      </c>
      <c r="AU55" s="46">
        <v>44508</v>
      </c>
      <c r="AW55" t="s">
        <v>172</v>
      </c>
      <c r="AZ55" t="s">
        <v>91</v>
      </c>
      <c r="BA55" s="46">
        <v>44504</v>
      </c>
    </row>
    <row r="56" spans="1:53" ht="120" x14ac:dyDescent="0.25">
      <c r="A56" t="s">
        <v>2250</v>
      </c>
      <c r="B56" t="s">
        <v>2251</v>
      </c>
      <c r="C56" s="78"/>
      <c r="E56" s="74" t="s">
        <v>2252</v>
      </c>
      <c r="F56" t="s">
        <v>147</v>
      </c>
      <c r="G56" t="s">
        <v>364</v>
      </c>
      <c r="H56" t="s">
        <v>365</v>
      </c>
      <c r="I56" t="s">
        <v>2253</v>
      </c>
      <c r="J56" t="s">
        <v>129</v>
      </c>
      <c r="K56" t="s">
        <v>94</v>
      </c>
      <c r="L56" t="s">
        <v>131</v>
      </c>
      <c r="M56" t="s">
        <v>170</v>
      </c>
      <c r="N56">
        <v>2019</v>
      </c>
      <c r="P56" t="s">
        <v>76</v>
      </c>
      <c r="Q56" t="s">
        <v>77</v>
      </c>
      <c r="U56" t="s">
        <v>125</v>
      </c>
      <c r="W56" s="75" t="s">
        <v>2889</v>
      </c>
      <c r="X56" s="75" t="s">
        <v>2945</v>
      </c>
      <c r="Y56" t="s">
        <v>86</v>
      </c>
      <c r="AC56" t="s">
        <v>111</v>
      </c>
      <c r="AD56" t="s">
        <v>88</v>
      </c>
      <c r="AF56" t="s">
        <v>146</v>
      </c>
      <c r="AN56" t="s">
        <v>2929</v>
      </c>
      <c r="AO56" t="s">
        <v>2927</v>
      </c>
      <c r="AP56" s="78" t="s">
        <v>2251</v>
      </c>
      <c r="AQ56" t="s">
        <v>112</v>
      </c>
      <c r="AR56" t="s">
        <v>83</v>
      </c>
      <c r="AT56" t="s">
        <v>2047</v>
      </c>
      <c r="AU56" s="46">
        <v>44508</v>
      </c>
      <c r="AW56" t="s">
        <v>172</v>
      </c>
      <c r="AZ56" t="s">
        <v>91</v>
      </c>
      <c r="BA56" s="46">
        <v>44504</v>
      </c>
    </row>
    <row r="57" spans="1:53" ht="409.5" x14ac:dyDescent="0.25">
      <c r="A57" t="s">
        <v>2254</v>
      </c>
      <c r="B57" t="s">
        <v>2255</v>
      </c>
      <c r="C57" s="78" t="s">
        <v>2256</v>
      </c>
      <c r="E57" s="75" t="s">
        <v>2257</v>
      </c>
      <c r="F57" t="s">
        <v>135</v>
      </c>
      <c r="G57" t="s">
        <v>69</v>
      </c>
      <c r="H57" t="s">
        <v>70</v>
      </c>
      <c r="I57" t="s">
        <v>2258</v>
      </c>
      <c r="J57" t="s">
        <v>129</v>
      </c>
      <c r="K57" t="s">
        <v>2932</v>
      </c>
      <c r="L57" t="s">
        <v>97</v>
      </c>
      <c r="M57" t="s">
        <v>2938</v>
      </c>
      <c r="N57">
        <v>2020</v>
      </c>
      <c r="P57" t="s">
        <v>97</v>
      </c>
      <c r="Q57" t="s">
        <v>98</v>
      </c>
      <c r="U57" t="s">
        <v>125</v>
      </c>
      <c r="W57" s="75" t="s">
        <v>2955</v>
      </c>
      <c r="X57" s="75" t="s">
        <v>2934</v>
      </c>
      <c r="Y57" t="s">
        <v>86</v>
      </c>
      <c r="AC57" t="s">
        <v>87</v>
      </c>
      <c r="AD57" t="s">
        <v>2926</v>
      </c>
      <c r="AF57" t="s">
        <v>89</v>
      </c>
      <c r="AN57" t="s">
        <v>2929</v>
      </c>
      <c r="AO57" t="s">
        <v>2927</v>
      </c>
      <c r="AP57" s="78" t="s">
        <v>2259</v>
      </c>
      <c r="AQ57" t="s">
        <v>112</v>
      </c>
      <c r="AR57" t="s">
        <v>83</v>
      </c>
      <c r="AT57" t="s">
        <v>2047</v>
      </c>
      <c r="AU57" s="46">
        <v>44508</v>
      </c>
      <c r="AW57" t="s">
        <v>172</v>
      </c>
      <c r="AZ57" t="s">
        <v>91</v>
      </c>
      <c r="BA57" s="46">
        <v>44504</v>
      </c>
    </row>
    <row r="58" spans="1:53" ht="195" x14ac:dyDescent="0.25">
      <c r="A58" t="s">
        <v>2260</v>
      </c>
      <c r="B58" t="s">
        <v>2261</v>
      </c>
      <c r="C58" s="78" t="s">
        <v>2262</v>
      </c>
      <c r="E58" s="74" t="s">
        <v>2263</v>
      </c>
      <c r="F58" t="s">
        <v>68</v>
      </c>
      <c r="G58" t="s">
        <v>298</v>
      </c>
      <c r="H58" t="s">
        <v>299</v>
      </c>
      <c r="I58" t="s">
        <v>2264</v>
      </c>
      <c r="J58" t="s">
        <v>106</v>
      </c>
      <c r="K58" t="s">
        <v>192</v>
      </c>
      <c r="L58" t="s">
        <v>305</v>
      </c>
      <c r="M58" t="s">
        <v>170</v>
      </c>
      <c r="N58">
        <v>2019</v>
      </c>
      <c r="P58" t="s">
        <v>157</v>
      </c>
      <c r="Q58" t="s">
        <v>140</v>
      </c>
      <c r="U58" t="s">
        <v>101</v>
      </c>
      <c r="W58" s="75" t="s">
        <v>2944</v>
      </c>
      <c r="X58" s="30" t="s">
        <v>109</v>
      </c>
      <c r="Y58" t="s">
        <v>86</v>
      </c>
      <c r="AC58" t="s">
        <v>111</v>
      </c>
      <c r="AD58" t="s">
        <v>88</v>
      </c>
      <c r="AF58" t="s">
        <v>773</v>
      </c>
      <c r="AN58" t="s">
        <v>2929</v>
      </c>
      <c r="AO58" t="s">
        <v>2927</v>
      </c>
      <c r="AP58" s="78" t="s">
        <v>2265</v>
      </c>
      <c r="AQ58" t="s">
        <v>112</v>
      </c>
      <c r="AR58" t="s">
        <v>83</v>
      </c>
      <c r="AT58" t="s">
        <v>2047</v>
      </c>
      <c r="AU58" s="46">
        <v>44508</v>
      </c>
      <c r="AW58" t="s">
        <v>172</v>
      </c>
      <c r="AZ58" t="s">
        <v>91</v>
      </c>
      <c r="BA58" s="46">
        <v>44504</v>
      </c>
    </row>
    <row r="59" spans="1:53" ht="210" x14ac:dyDescent="0.25">
      <c r="A59" t="s">
        <v>2266</v>
      </c>
      <c r="B59" t="s">
        <v>2267</v>
      </c>
      <c r="C59" s="78" t="s">
        <v>2268</v>
      </c>
      <c r="E59" s="74" t="s">
        <v>2269</v>
      </c>
      <c r="F59" t="s">
        <v>68</v>
      </c>
      <c r="G59" t="s">
        <v>126</v>
      </c>
      <c r="H59" t="s">
        <v>127</v>
      </c>
      <c r="I59" t="s">
        <v>2270</v>
      </c>
      <c r="J59" t="s">
        <v>129</v>
      </c>
      <c r="K59" t="s">
        <v>94</v>
      </c>
      <c r="L59" t="s">
        <v>97</v>
      </c>
      <c r="M59" t="s">
        <v>2938</v>
      </c>
      <c r="N59">
        <v>2018</v>
      </c>
      <c r="P59" t="s">
        <v>108</v>
      </c>
      <c r="Q59" t="s">
        <v>165</v>
      </c>
      <c r="U59" t="s">
        <v>125</v>
      </c>
      <c r="W59" s="75" t="s">
        <v>2944</v>
      </c>
      <c r="X59" s="30" t="s">
        <v>109</v>
      </c>
      <c r="Y59" t="s">
        <v>86</v>
      </c>
      <c r="AC59" t="s">
        <v>87</v>
      </c>
      <c r="AD59" t="s">
        <v>2926</v>
      </c>
      <c r="AF59" t="s">
        <v>89</v>
      </c>
      <c r="AN59" t="s">
        <v>2929</v>
      </c>
      <c r="AO59" t="s">
        <v>2927</v>
      </c>
      <c r="AP59" s="78" t="s">
        <v>2267</v>
      </c>
      <c r="AQ59" t="s">
        <v>112</v>
      </c>
      <c r="AR59" t="s">
        <v>83</v>
      </c>
      <c r="AT59" t="s">
        <v>2047</v>
      </c>
      <c r="AU59" s="46">
        <v>44508</v>
      </c>
      <c r="AW59" t="s">
        <v>172</v>
      </c>
      <c r="AZ59" t="s">
        <v>91</v>
      </c>
      <c r="BA59" s="46">
        <v>44504</v>
      </c>
    </row>
    <row r="60" spans="1:53" ht="150" x14ac:dyDescent="0.25">
      <c r="A60" t="s">
        <v>2271</v>
      </c>
      <c r="B60" t="s">
        <v>2272</v>
      </c>
      <c r="C60" s="78" t="s">
        <v>2273</v>
      </c>
      <c r="E60" s="74" t="s">
        <v>2274</v>
      </c>
      <c r="F60" t="s">
        <v>68</v>
      </c>
      <c r="G60" t="s">
        <v>215</v>
      </c>
      <c r="H60" t="s">
        <v>216</v>
      </c>
      <c r="I60" t="s">
        <v>2275</v>
      </c>
      <c r="J60" t="s">
        <v>2924</v>
      </c>
      <c r="K60" t="s">
        <v>192</v>
      </c>
      <c r="L60" t="s">
        <v>193</v>
      </c>
      <c r="M60" t="s">
        <v>170</v>
      </c>
      <c r="N60">
        <v>2020</v>
      </c>
      <c r="P60" t="s">
        <v>157</v>
      </c>
      <c r="Q60" t="s">
        <v>140</v>
      </c>
      <c r="U60" t="s">
        <v>101</v>
      </c>
      <c r="W60" s="75" t="s">
        <v>2944</v>
      </c>
      <c r="X60" s="30" t="s">
        <v>109</v>
      </c>
      <c r="Y60" t="s">
        <v>86</v>
      </c>
      <c r="AC60" t="s">
        <v>111</v>
      </c>
      <c r="AD60" t="s">
        <v>88</v>
      </c>
      <c r="AF60" t="s">
        <v>773</v>
      </c>
      <c r="AN60" t="s">
        <v>2929</v>
      </c>
      <c r="AO60" t="s">
        <v>2927</v>
      </c>
      <c r="AP60" s="78" t="s">
        <v>2272</v>
      </c>
      <c r="AQ60" t="s">
        <v>112</v>
      </c>
      <c r="AR60" t="s">
        <v>83</v>
      </c>
      <c r="AT60" t="s">
        <v>2047</v>
      </c>
      <c r="AU60" s="46">
        <v>44508</v>
      </c>
      <c r="AW60" t="s">
        <v>172</v>
      </c>
      <c r="AZ60" t="s">
        <v>91</v>
      </c>
      <c r="BA60" s="46">
        <v>44504</v>
      </c>
    </row>
    <row r="61" spans="1:53" ht="120" x14ac:dyDescent="0.25">
      <c r="A61" t="s">
        <v>3019</v>
      </c>
      <c r="B61" t="s">
        <v>3020</v>
      </c>
      <c r="C61" s="78"/>
      <c r="E61" s="74"/>
      <c r="F61" t="s">
        <v>2953</v>
      </c>
      <c r="G61" t="s">
        <v>395</v>
      </c>
      <c r="H61" t="s">
        <v>396</v>
      </c>
      <c r="I61" t="s">
        <v>3021</v>
      </c>
      <c r="J61" t="s">
        <v>496</v>
      </c>
      <c r="K61" t="s">
        <v>168</v>
      </c>
      <c r="L61" t="s">
        <v>204</v>
      </c>
      <c r="M61" t="s">
        <v>170</v>
      </c>
      <c r="N61">
        <v>2019</v>
      </c>
      <c r="P61" t="s">
        <v>157</v>
      </c>
      <c r="Q61" t="s">
        <v>140</v>
      </c>
      <c r="U61" t="s">
        <v>81</v>
      </c>
      <c r="W61" s="74" t="s">
        <v>2941</v>
      </c>
      <c r="X61" s="74" t="s">
        <v>2925</v>
      </c>
      <c r="Y61" t="s">
        <v>86</v>
      </c>
      <c r="AC61" t="s">
        <v>87</v>
      </c>
      <c r="AD61" t="s">
        <v>2926</v>
      </c>
      <c r="AF61" t="s">
        <v>146</v>
      </c>
      <c r="AN61" t="s">
        <v>2929</v>
      </c>
      <c r="AO61" t="s">
        <v>2927</v>
      </c>
      <c r="AP61" s="78" t="s">
        <v>3020</v>
      </c>
      <c r="AQ61" t="s">
        <v>112</v>
      </c>
      <c r="AR61" t="s">
        <v>92</v>
      </c>
      <c r="AS61" t="s">
        <v>2967</v>
      </c>
      <c r="AT61" t="s">
        <v>2047</v>
      </c>
      <c r="AU61" s="46">
        <v>44508</v>
      </c>
      <c r="AW61" t="s">
        <v>172</v>
      </c>
      <c r="AZ61" t="s">
        <v>91</v>
      </c>
      <c r="BA61" s="46">
        <v>44504</v>
      </c>
    </row>
    <row r="62" spans="1:53" ht="210" x14ac:dyDescent="0.25">
      <c r="A62" t="s">
        <v>2276</v>
      </c>
      <c r="B62" t="s">
        <v>2279</v>
      </c>
      <c r="C62" s="78"/>
      <c r="E62" s="74" t="s">
        <v>2277</v>
      </c>
      <c r="F62" t="s">
        <v>68</v>
      </c>
      <c r="G62" t="s">
        <v>225</v>
      </c>
      <c r="H62" t="s">
        <v>226</v>
      </c>
      <c r="I62" t="s">
        <v>2278</v>
      </c>
      <c r="J62" t="s">
        <v>106</v>
      </c>
      <c r="K62" t="s">
        <v>162</v>
      </c>
      <c r="L62" t="s">
        <v>311</v>
      </c>
      <c r="M62" t="s">
        <v>2933</v>
      </c>
      <c r="N62">
        <v>2020</v>
      </c>
      <c r="P62" t="s">
        <v>108</v>
      </c>
      <c r="Q62" t="s">
        <v>165</v>
      </c>
      <c r="U62" t="s">
        <v>81</v>
      </c>
      <c r="W62" s="74" t="s">
        <v>2941</v>
      </c>
      <c r="X62" s="74" t="s">
        <v>2925</v>
      </c>
      <c r="Y62" t="s">
        <v>86</v>
      </c>
      <c r="AC62" t="s">
        <v>111</v>
      </c>
      <c r="AD62" t="s">
        <v>88</v>
      </c>
      <c r="AF62" t="s">
        <v>891</v>
      </c>
      <c r="AN62" t="s">
        <v>2929</v>
      </c>
      <c r="AO62" t="s">
        <v>2927</v>
      </c>
      <c r="AP62" s="78" t="s">
        <v>2279</v>
      </c>
      <c r="AQ62" t="s">
        <v>112</v>
      </c>
      <c r="AR62" t="s">
        <v>83</v>
      </c>
      <c r="AT62" t="s">
        <v>2047</v>
      </c>
      <c r="AU62" s="46">
        <v>44508</v>
      </c>
      <c r="AW62" t="s">
        <v>172</v>
      </c>
      <c r="AZ62" t="s">
        <v>91</v>
      </c>
      <c r="BA62" s="46">
        <v>44504</v>
      </c>
    </row>
    <row r="63" spans="1:53" ht="255" x14ac:dyDescent="0.25">
      <c r="A63" t="s">
        <v>2280</v>
      </c>
      <c r="B63" t="s">
        <v>2281</v>
      </c>
      <c r="C63" s="78" t="s">
        <v>2282</v>
      </c>
      <c r="D63" s="74" t="s">
        <v>2283</v>
      </c>
      <c r="E63" s="74" t="s">
        <v>2284</v>
      </c>
      <c r="F63" t="s">
        <v>135</v>
      </c>
      <c r="G63" t="s">
        <v>235</v>
      </c>
      <c r="H63" t="s">
        <v>236</v>
      </c>
      <c r="I63" t="s">
        <v>2285</v>
      </c>
      <c r="J63" t="s">
        <v>106</v>
      </c>
      <c r="K63" t="s">
        <v>162</v>
      </c>
      <c r="L63" t="s">
        <v>198</v>
      </c>
      <c r="M63" t="s">
        <v>75</v>
      </c>
      <c r="N63">
        <v>2020</v>
      </c>
      <c r="P63" t="s">
        <v>97</v>
      </c>
      <c r="Q63" t="s">
        <v>98</v>
      </c>
      <c r="U63" t="s">
        <v>125</v>
      </c>
      <c r="W63" s="75" t="s">
        <v>2955</v>
      </c>
      <c r="X63" s="75" t="s">
        <v>2934</v>
      </c>
      <c r="Y63" t="s">
        <v>86</v>
      </c>
      <c r="AC63" t="s">
        <v>87</v>
      </c>
      <c r="AD63" t="s">
        <v>2926</v>
      </c>
      <c r="AF63" t="s">
        <v>89</v>
      </c>
      <c r="AN63" t="s">
        <v>2937</v>
      </c>
      <c r="AO63" t="s">
        <v>2937</v>
      </c>
      <c r="AP63" s="78" t="s">
        <v>2286</v>
      </c>
      <c r="AQ63" t="s">
        <v>112</v>
      </c>
      <c r="AR63" t="s">
        <v>83</v>
      </c>
      <c r="AS63" t="s">
        <v>2287</v>
      </c>
      <c r="AT63" t="s">
        <v>2047</v>
      </c>
      <c r="AU63" s="46">
        <v>44508</v>
      </c>
      <c r="AW63" t="s">
        <v>172</v>
      </c>
      <c r="AZ63" t="s">
        <v>91</v>
      </c>
      <c r="BA63" s="46">
        <v>44504</v>
      </c>
    </row>
    <row r="64" spans="1:53" x14ac:dyDescent="0.25">
      <c r="C64" s="137"/>
      <c r="D64" s="138"/>
      <c r="E64" s="138"/>
      <c r="W64" s="139"/>
      <c r="X64" s="139"/>
      <c r="AP64" s="137"/>
      <c r="AU64" s="140"/>
    </row>
    <row r="65" spans="1:53" ht="150" x14ac:dyDescent="0.25">
      <c r="A65" s="141" t="s">
        <v>2288</v>
      </c>
      <c r="B65" t="s">
        <v>2289</v>
      </c>
      <c r="C65" s="131" t="s">
        <v>2290</v>
      </c>
      <c r="D65" t="s">
        <v>2291</v>
      </c>
      <c r="E65" t="s">
        <v>2292</v>
      </c>
      <c r="F65" t="s">
        <v>135</v>
      </c>
      <c r="G65" t="s">
        <v>319</v>
      </c>
      <c r="H65" t="s">
        <v>320</v>
      </c>
      <c r="I65" t="s">
        <v>2291</v>
      </c>
      <c r="J65" t="s">
        <v>106</v>
      </c>
      <c r="K65" t="s">
        <v>138</v>
      </c>
      <c r="M65" t="s">
        <v>3022</v>
      </c>
      <c r="N65">
        <v>2021</v>
      </c>
      <c r="P65" t="s">
        <v>114</v>
      </c>
      <c r="Q65" t="s">
        <v>115</v>
      </c>
      <c r="U65" t="s">
        <v>125</v>
      </c>
      <c r="W65" s="75" t="s">
        <v>2955</v>
      </c>
      <c r="X65" s="30" t="s">
        <v>2934</v>
      </c>
      <c r="Y65" t="s">
        <v>86</v>
      </c>
      <c r="AC65" t="s">
        <v>87</v>
      </c>
      <c r="AD65" t="s">
        <v>88</v>
      </c>
      <c r="AN65" t="s">
        <v>2937</v>
      </c>
      <c r="AO65" t="s">
        <v>2937</v>
      </c>
      <c r="AP65" s="135" t="s">
        <v>2289</v>
      </c>
      <c r="AQ65" t="s">
        <v>112</v>
      </c>
      <c r="AR65" t="s">
        <v>83</v>
      </c>
      <c r="AT65" t="s">
        <v>2047</v>
      </c>
      <c r="AU65" s="46">
        <v>44571</v>
      </c>
      <c r="AW65" t="s">
        <v>172</v>
      </c>
      <c r="AZ65" t="s">
        <v>91</v>
      </c>
      <c r="BA65" s="46">
        <v>44571</v>
      </c>
    </row>
    <row r="66" spans="1:53" ht="225" x14ac:dyDescent="0.25">
      <c r="A66" s="141" t="s">
        <v>2293</v>
      </c>
      <c r="B66" t="s">
        <v>2294</v>
      </c>
      <c r="C66" s="131" t="s">
        <v>2295</v>
      </c>
      <c r="D66" t="s">
        <v>2296</v>
      </c>
      <c r="E66" t="s">
        <v>2297</v>
      </c>
      <c r="F66" t="s">
        <v>68</v>
      </c>
      <c r="G66" t="s">
        <v>235</v>
      </c>
      <c r="H66" t="s">
        <v>236</v>
      </c>
      <c r="I66" t="s">
        <v>2298</v>
      </c>
      <c r="J66" t="s">
        <v>106</v>
      </c>
      <c r="K66" t="s">
        <v>2932</v>
      </c>
      <c r="M66" t="s">
        <v>3022</v>
      </c>
      <c r="N66">
        <v>2021</v>
      </c>
      <c r="P66" t="s">
        <v>123</v>
      </c>
      <c r="Q66" t="s">
        <v>141</v>
      </c>
      <c r="U66" t="s">
        <v>125</v>
      </c>
      <c r="X66" s="30" t="s">
        <v>109</v>
      </c>
      <c r="Y66" t="s">
        <v>86</v>
      </c>
      <c r="AC66" t="s">
        <v>111</v>
      </c>
      <c r="AD66" t="s">
        <v>88</v>
      </c>
      <c r="AN66" t="s">
        <v>2927</v>
      </c>
      <c r="AO66" t="s">
        <v>2927</v>
      </c>
      <c r="AP66" s="135" t="s">
        <v>2299</v>
      </c>
      <c r="AQ66" t="s">
        <v>112</v>
      </c>
      <c r="AR66" t="s">
        <v>83</v>
      </c>
      <c r="AT66" t="s">
        <v>2047</v>
      </c>
      <c r="AU66" s="46">
        <v>44571</v>
      </c>
      <c r="AW66" t="s">
        <v>172</v>
      </c>
      <c r="AZ66" t="s">
        <v>91</v>
      </c>
      <c r="BA66" s="46">
        <v>44571</v>
      </c>
    </row>
    <row r="67" spans="1:53" ht="225" x14ac:dyDescent="0.25">
      <c r="A67" s="141" t="s">
        <v>2300</v>
      </c>
      <c r="B67" t="s">
        <v>2301</v>
      </c>
      <c r="C67" s="131" t="s">
        <v>2302</v>
      </c>
      <c r="D67" t="s">
        <v>2303</v>
      </c>
      <c r="E67" t="s">
        <v>2304</v>
      </c>
      <c r="F67" t="s">
        <v>135</v>
      </c>
      <c r="G67" t="s">
        <v>119</v>
      </c>
      <c r="H67" t="s">
        <v>120</v>
      </c>
      <c r="I67" t="s">
        <v>2305</v>
      </c>
      <c r="J67" t="s">
        <v>106</v>
      </c>
      <c r="K67" t="s">
        <v>138</v>
      </c>
      <c r="M67" t="s">
        <v>3022</v>
      </c>
      <c r="N67">
        <v>2021</v>
      </c>
      <c r="P67" t="s">
        <v>114</v>
      </c>
      <c r="Q67" t="s">
        <v>115</v>
      </c>
      <c r="U67" t="s">
        <v>125</v>
      </c>
      <c r="W67" s="75" t="s">
        <v>2955</v>
      </c>
      <c r="X67" s="30" t="s">
        <v>2934</v>
      </c>
      <c r="Y67" t="s">
        <v>86</v>
      </c>
      <c r="AC67" t="s">
        <v>87</v>
      </c>
      <c r="AD67" t="s">
        <v>88</v>
      </c>
      <c r="AN67" t="s">
        <v>2937</v>
      </c>
      <c r="AO67" t="s">
        <v>2937</v>
      </c>
      <c r="AP67" s="131" t="s">
        <v>2301</v>
      </c>
      <c r="AQ67" t="s">
        <v>112</v>
      </c>
      <c r="AR67" t="s">
        <v>83</v>
      </c>
      <c r="AT67" t="s">
        <v>2047</v>
      </c>
      <c r="AU67" s="46">
        <v>44571</v>
      </c>
      <c r="AW67" t="s">
        <v>172</v>
      </c>
      <c r="AZ67" t="s">
        <v>91</v>
      </c>
      <c r="BA67" s="46">
        <v>44571</v>
      </c>
    </row>
    <row r="68" spans="1:53" ht="270" x14ac:dyDescent="0.25">
      <c r="A68" s="72" t="s">
        <v>2306</v>
      </c>
      <c r="B68" t="s">
        <v>2307</v>
      </c>
      <c r="C68" s="131" t="s">
        <v>2308</v>
      </c>
      <c r="D68" t="s">
        <v>2309</v>
      </c>
      <c r="E68" t="s">
        <v>2310</v>
      </c>
      <c r="F68" t="s">
        <v>135</v>
      </c>
      <c r="G68" t="s">
        <v>225</v>
      </c>
      <c r="H68" t="s">
        <v>226</v>
      </c>
      <c r="I68" t="s">
        <v>2311</v>
      </c>
      <c r="J68" t="s">
        <v>106</v>
      </c>
      <c r="K68" t="s">
        <v>138</v>
      </c>
      <c r="M68" t="s">
        <v>3022</v>
      </c>
      <c r="N68">
        <v>2021</v>
      </c>
      <c r="P68" t="s">
        <v>76</v>
      </c>
      <c r="Q68" t="s">
        <v>77</v>
      </c>
      <c r="U68" t="s">
        <v>125</v>
      </c>
      <c r="X68" s="30" t="s">
        <v>2945</v>
      </c>
      <c r="Y68" t="s">
        <v>86</v>
      </c>
      <c r="AC68" t="s">
        <v>111</v>
      </c>
      <c r="AD68" t="s">
        <v>2926</v>
      </c>
      <c r="AN68" t="s">
        <v>2927</v>
      </c>
      <c r="AO68" t="s">
        <v>2927</v>
      </c>
      <c r="AP68" s="131" t="s">
        <v>2307</v>
      </c>
      <c r="AQ68" t="s">
        <v>112</v>
      </c>
      <c r="AR68" t="s">
        <v>83</v>
      </c>
      <c r="AT68" t="s">
        <v>2047</v>
      </c>
      <c r="AU68" s="46">
        <v>44571</v>
      </c>
      <c r="AW68" t="s">
        <v>172</v>
      </c>
      <c r="AZ68" t="s">
        <v>91</v>
      </c>
      <c r="BA68" s="46">
        <v>44571</v>
      </c>
    </row>
    <row r="69" spans="1:53" ht="252" x14ac:dyDescent="0.25">
      <c r="A69" s="72" t="s">
        <v>2312</v>
      </c>
      <c r="B69" t="s">
        <v>2318</v>
      </c>
      <c r="C69" s="131" t="s">
        <v>2313</v>
      </c>
      <c r="D69" t="s">
        <v>2314</v>
      </c>
      <c r="E69" t="s">
        <v>2315</v>
      </c>
      <c r="F69" t="s">
        <v>147</v>
      </c>
      <c r="G69" t="s">
        <v>196</v>
      </c>
      <c r="H69" t="s">
        <v>2316</v>
      </c>
      <c r="I69" t="s">
        <v>2317</v>
      </c>
      <c r="J69" t="s">
        <v>106</v>
      </c>
      <c r="K69" t="s">
        <v>2932</v>
      </c>
      <c r="M69" t="s">
        <v>3022</v>
      </c>
      <c r="N69">
        <v>2021</v>
      </c>
      <c r="P69" t="s">
        <v>97</v>
      </c>
      <c r="Q69" t="s">
        <v>98</v>
      </c>
      <c r="U69" t="s">
        <v>125</v>
      </c>
      <c r="W69" s="75" t="s">
        <v>2955</v>
      </c>
      <c r="X69" s="30" t="s">
        <v>2934</v>
      </c>
      <c r="Y69" t="s">
        <v>86</v>
      </c>
      <c r="AC69" t="s">
        <v>87</v>
      </c>
      <c r="AD69" t="s">
        <v>2926</v>
      </c>
      <c r="AN69" t="s">
        <v>2927</v>
      </c>
      <c r="AO69" t="s">
        <v>2927</v>
      </c>
      <c r="AP69" s="135" t="s">
        <v>2318</v>
      </c>
      <c r="AQ69" t="s">
        <v>112</v>
      </c>
      <c r="AR69" t="s">
        <v>83</v>
      </c>
      <c r="AT69" t="s">
        <v>2047</v>
      </c>
      <c r="AU69" s="46">
        <v>44571</v>
      </c>
      <c r="AW69" t="s">
        <v>172</v>
      </c>
      <c r="AZ69" t="s">
        <v>91</v>
      </c>
      <c r="BA69" s="46">
        <v>44571</v>
      </c>
    </row>
    <row r="70" spans="1:53" ht="195" x14ac:dyDescent="0.25">
      <c r="A70" s="72" t="s">
        <v>2319</v>
      </c>
      <c r="B70" t="s">
        <v>2320</v>
      </c>
      <c r="C70" s="131" t="s">
        <v>2321</v>
      </c>
      <c r="D70" t="s">
        <v>2322</v>
      </c>
      <c r="E70" t="s">
        <v>2323</v>
      </c>
      <c r="F70" t="s">
        <v>68</v>
      </c>
      <c r="G70" t="s">
        <v>235</v>
      </c>
      <c r="H70" t="s">
        <v>1110</v>
      </c>
      <c r="I70" t="s">
        <v>2324</v>
      </c>
      <c r="J70" t="s">
        <v>2924</v>
      </c>
      <c r="K70" t="s">
        <v>162</v>
      </c>
      <c r="M70" t="s">
        <v>3022</v>
      </c>
      <c r="N70">
        <v>2021</v>
      </c>
      <c r="P70" t="s">
        <v>76</v>
      </c>
      <c r="Q70" t="s">
        <v>77</v>
      </c>
      <c r="U70" t="s">
        <v>2325</v>
      </c>
      <c r="X70" s="30" t="s">
        <v>2925</v>
      </c>
      <c r="Y70" t="s">
        <v>86</v>
      </c>
      <c r="AC70" t="s">
        <v>111</v>
      </c>
      <c r="AD70" t="s">
        <v>88</v>
      </c>
      <c r="AN70" t="s">
        <v>2927</v>
      </c>
      <c r="AO70" t="s">
        <v>2927</v>
      </c>
      <c r="AP70" s="135" t="s">
        <v>2320</v>
      </c>
      <c r="AQ70" t="s">
        <v>112</v>
      </c>
      <c r="AR70" t="s">
        <v>83</v>
      </c>
      <c r="AT70" t="s">
        <v>2047</v>
      </c>
      <c r="AU70" s="46">
        <v>44571</v>
      </c>
      <c r="AW70" t="s">
        <v>172</v>
      </c>
      <c r="AZ70" t="s">
        <v>91</v>
      </c>
      <c r="BA70" s="46">
        <v>44571</v>
      </c>
    </row>
    <row r="71" spans="1:53" ht="195" x14ac:dyDescent="0.25">
      <c r="A71" s="72" t="s">
        <v>2326</v>
      </c>
      <c r="B71" t="s">
        <v>2327</v>
      </c>
      <c r="C71" s="131" t="s">
        <v>2328</v>
      </c>
      <c r="D71" t="s">
        <v>2329</v>
      </c>
      <c r="E71" t="s">
        <v>2330</v>
      </c>
      <c r="F71" t="s">
        <v>147</v>
      </c>
      <c r="G71" t="s">
        <v>225</v>
      </c>
      <c r="H71" t="s">
        <v>226</v>
      </c>
      <c r="I71" t="s">
        <v>2329</v>
      </c>
      <c r="J71" t="s">
        <v>106</v>
      </c>
      <c r="K71" t="s">
        <v>138</v>
      </c>
      <c r="M71" t="s">
        <v>3022</v>
      </c>
      <c r="N71">
        <v>2021</v>
      </c>
      <c r="P71" t="s">
        <v>157</v>
      </c>
      <c r="Q71" t="s">
        <v>140</v>
      </c>
      <c r="U71" t="s">
        <v>125</v>
      </c>
      <c r="X71" s="30" t="s">
        <v>2925</v>
      </c>
      <c r="Y71" t="s">
        <v>86</v>
      </c>
      <c r="AC71" t="s">
        <v>111</v>
      </c>
      <c r="AD71" t="s">
        <v>2926</v>
      </c>
      <c r="AN71" t="s">
        <v>2927</v>
      </c>
      <c r="AO71" t="s">
        <v>2927</v>
      </c>
      <c r="AP71" s="131" t="s">
        <v>2327</v>
      </c>
      <c r="AQ71" t="s">
        <v>112</v>
      </c>
      <c r="AR71" t="s">
        <v>83</v>
      </c>
      <c r="AT71" t="s">
        <v>2047</v>
      </c>
      <c r="AU71" s="46">
        <v>44571</v>
      </c>
      <c r="AW71" t="s">
        <v>172</v>
      </c>
      <c r="AZ71" t="s">
        <v>91</v>
      </c>
      <c r="BA71" s="46">
        <v>44571</v>
      </c>
    </row>
    <row r="72" spans="1:53" ht="210" x14ac:dyDescent="0.25">
      <c r="A72" s="72" t="s">
        <v>2331</v>
      </c>
      <c r="B72" t="s">
        <v>2332</v>
      </c>
      <c r="C72" s="131" t="s">
        <v>2333</v>
      </c>
      <c r="D72" t="s">
        <v>2334</v>
      </c>
      <c r="E72" t="s">
        <v>2335</v>
      </c>
      <c r="F72" t="s">
        <v>135</v>
      </c>
      <c r="G72" t="s">
        <v>235</v>
      </c>
      <c r="H72" t="s">
        <v>2336</v>
      </c>
      <c r="I72" t="s">
        <v>2334</v>
      </c>
      <c r="J72" t="s">
        <v>106</v>
      </c>
      <c r="K72" t="s">
        <v>130</v>
      </c>
      <c r="M72" t="s">
        <v>3022</v>
      </c>
      <c r="N72">
        <v>2021</v>
      </c>
      <c r="P72" t="s">
        <v>157</v>
      </c>
      <c r="Q72" t="s">
        <v>140</v>
      </c>
      <c r="U72" t="s">
        <v>125</v>
      </c>
      <c r="W72" t="s">
        <v>1476</v>
      </c>
      <c r="X72" s="30" t="s">
        <v>2925</v>
      </c>
      <c r="Y72" t="s">
        <v>86</v>
      </c>
      <c r="AC72" t="s">
        <v>111</v>
      </c>
      <c r="AD72" t="s">
        <v>2926</v>
      </c>
      <c r="AN72" t="s">
        <v>2927</v>
      </c>
      <c r="AO72" t="s">
        <v>2927</v>
      </c>
      <c r="AP72" s="131" t="s">
        <v>2332</v>
      </c>
      <c r="AQ72" t="s">
        <v>112</v>
      </c>
      <c r="AR72" t="s">
        <v>83</v>
      </c>
      <c r="AT72" t="s">
        <v>2047</v>
      </c>
      <c r="AU72" s="46">
        <v>44571</v>
      </c>
      <c r="AW72" t="s">
        <v>172</v>
      </c>
      <c r="AZ72" t="s">
        <v>91</v>
      </c>
      <c r="BA72" s="46">
        <v>44571</v>
      </c>
    </row>
    <row r="73" spans="1:53" ht="210" x14ac:dyDescent="0.25">
      <c r="A73" s="72" t="s">
        <v>2337</v>
      </c>
      <c r="B73" t="s">
        <v>2338</v>
      </c>
      <c r="C73" s="131" t="s">
        <v>2339</v>
      </c>
      <c r="D73" t="s">
        <v>2340</v>
      </c>
      <c r="E73" t="s">
        <v>2341</v>
      </c>
      <c r="F73" t="s">
        <v>135</v>
      </c>
      <c r="G73" t="s">
        <v>300</v>
      </c>
      <c r="H73" t="s">
        <v>301</v>
      </c>
      <c r="I73" t="s">
        <v>2342</v>
      </c>
      <c r="J73" t="s">
        <v>2924</v>
      </c>
      <c r="K73" t="s">
        <v>130</v>
      </c>
      <c r="M73" t="s">
        <v>3022</v>
      </c>
      <c r="N73">
        <v>2021</v>
      </c>
      <c r="P73" t="s">
        <v>157</v>
      </c>
      <c r="Q73" t="s">
        <v>140</v>
      </c>
      <c r="U73" t="s">
        <v>125</v>
      </c>
      <c r="X73" s="30" t="s">
        <v>2925</v>
      </c>
      <c r="Y73" t="s">
        <v>86</v>
      </c>
      <c r="AC73" t="s">
        <v>111</v>
      </c>
      <c r="AD73" t="s">
        <v>2926</v>
      </c>
      <c r="AN73" t="s">
        <v>2927</v>
      </c>
      <c r="AO73" t="s">
        <v>2927</v>
      </c>
      <c r="AP73" s="131" t="s">
        <v>2338</v>
      </c>
      <c r="AQ73" t="s">
        <v>112</v>
      </c>
      <c r="AR73" t="s">
        <v>83</v>
      </c>
      <c r="AT73" t="s">
        <v>2047</v>
      </c>
      <c r="AU73" s="46">
        <v>44571</v>
      </c>
      <c r="AW73" t="s">
        <v>172</v>
      </c>
      <c r="AZ73" t="s">
        <v>91</v>
      </c>
      <c r="BA73" s="46">
        <v>44571</v>
      </c>
    </row>
    <row r="74" spans="1:53" ht="225" x14ac:dyDescent="0.25">
      <c r="A74" s="72" t="s">
        <v>2343</v>
      </c>
      <c r="B74" t="s">
        <v>2344</v>
      </c>
      <c r="C74" s="131" t="s">
        <v>2345</v>
      </c>
      <c r="D74" t="s">
        <v>3023</v>
      </c>
      <c r="E74" t="s">
        <v>2346</v>
      </c>
      <c r="F74" t="s">
        <v>135</v>
      </c>
      <c r="G74" t="s">
        <v>209</v>
      </c>
      <c r="H74" t="s">
        <v>210</v>
      </c>
      <c r="I74" t="s">
        <v>1154</v>
      </c>
      <c r="J74" t="s">
        <v>106</v>
      </c>
      <c r="K74" t="s">
        <v>2932</v>
      </c>
      <c r="M74" t="s">
        <v>3024</v>
      </c>
      <c r="N74">
        <v>2021</v>
      </c>
      <c r="P74" t="s">
        <v>194</v>
      </c>
      <c r="Q74" t="s">
        <v>1495</v>
      </c>
      <c r="U74" t="s">
        <v>125</v>
      </c>
      <c r="W74" s="75" t="s">
        <v>2955</v>
      </c>
      <c r="X74" s="30" t="s">
        <v>2934</v>
      </c>
      <c r="Y74" t="s">
        <v>86</v>
      </c>
      <c r="AC74" t="s">
        <v>111</v>
      </c>
      <c r="AD74" t="s">
        <v>88</v>
      </c>
      <c r="AN74" t="s">
        <v>2927</v>
      </c>
      <c r="AO74" t="s">
        <v>2927</v>
      </c>
      <c r="AP74" s="131" t="s">
        <v>2344</v>
      </c>
      <c r="AQ74" t="s">
        <v>112</v>
      </c>
      <c r="AR74" t="s">
        <v>83</v>
      </c>
      <c r="AT74" t="s">
        <v>2047</v>
      </c>
      <c r="AU74" s="46">
        <v>44571</v>
      </c>
      <c r="AW74" t="s">
        <v>172</v>
      </c>
      <c r="AZ74" t="s">
        <v>91</v>
      </c>
      <c r="BA74" s="46">
        <v>44571</v>
      </c>
    </row>
    <row r="75" spans="1:53" ht="75" x14ac:dyDescent="0.25">
      <c r="A75" s="72" t="s">
        <v>2347</v>
      </c>
      <c r="B75" t="s">
        <v>2348</v>
      </c>
      <c r="C75" s="131" t="s">
        <v>2349</v>
      </c>
      <c r="D75" t="s">
        <v>3025</v>
      </c>
      <c r="E75" t="s">
        <v>2350</v>
      </c>
      <c r="F75" t="s">
        <v>147</v>
      </c>
      <c r="G75" t="s">
        <v>235</v>
      </c>
      <c r="H75" t="s">
        <v>2351</v>
      </c>
      <c r="I75" t="s">
        <v>2352</v>
      </c>
      <c r="J75" t="s">
        <v>106</v>
      </c>
      <c r="K75" t="s">
        <v>2932</v>
      </c>
      <c r="M75" t="s">
        <v>2938</v>
      </c>
      <c r="N75">
        <v>2021</v>
      </c>
      <c r="P75" t="s">
        <v>97</v>
      </c>
      <c r="Q75" t="s">
        <v>98</v>
      </c>
      <c r="U75" t="s">
        <v>2353</v>
      </c>
      <c r="W75" s="75" t="s">
        <v>255</v>
      </c>
      <c r="X75" s="30" t="s">
        <v>2934</v>
      </c>
      <c r="Y75" t="s">
        <v>86</v>
      </c>
      <c r="AC75" t="s">
        <v>111</v>
      </c>
      <c r="AD75" t="s">
        <v>2926</v>
      </c>
      <c r="AN75" t="s">
        <v>2937</v>
      </c>
      <c r="AO75" t="s">
        <v>2937</v>
      </c>
      <c r="AP75" s="131" t="s">
        <v>2354</v>
      </c>
      <c r="AQ75" t="s">
        <v>112</v>
      </c>
      <c r="AR75" t="s">
        <v>83</v>
      </c>
      <c r="AT75" t="s">
        <v>2047</v>
      </c>
      <c r="AU75" s="46">
        <v>44571</v>
      </c>
      <c r="AW75" t="s">
        <v>172</v>
      </c>
      <c r="AZ75" t="s">
        <v>91</v>
      </c>
      <c r="BA75" s="46">
        <v>44571</v>
      </c>
    </row>
    <row r="76" spans="1:53" ht="135" x14ac:dyDescent="0.25">
      <c r="A76" s="72" t="s">
        <v>2355</v>
      </c>
      <c r="B76" t="s">
        <v>2356</v>
      </c>
      <c r="C76" s="131" t="s">
        <v>2357</v>
      </c>
      <c r="D76" t="s">
        <v>2358</v>
      </c>
      <c r="E76" t="s">
        <v>2359</v>
      </c>
      <c r="F76" t="s">
        <v>2970</v>
      </c>
      <c r="G76" t="s">
        <v>235</v>
      </c>
      <c r="H76" t="s">
        <v>1074</v>
      </c>
      <c r="I76" t="s">
        <v>2360</v>
      </c>
      <c r="J76" t="s">
        <v>1070</v>
      </c>
      <c r="K76" t="s">
        <v>168</v>
      </c>
      <c r="M76" t="s">
        <v>3022</v>
      </c>
      <c r="N76">
        <v>2021</v>
      </c>
      <c r="P76" t="s">
        <v>97</v>
      </c>
      <c r="Q76" t="s">
        <v>98</v>
      </c>
      <c r="U76" t="s">
        <v>125</v>
      </c>
      <c r="W76" t="s">
        <v>146</v>
      </c>
      <c r="X76" s="30" t="s">
        <v>2925</v>
      </c>
      <c r="Y76" t="s">
        <v>86</v>
      </c>
      <c r="AC76" t="s">
        <v>111</v>
      </c>
      <c r="AD76" t="s">
        <v>2926</v>
      </c>
      <c r="AN76" t="s">
        <v>2927</v>
      </c>
      <c r="AO76" t="s">
        <v>2927</v>
      </c>
      <c r="AP76" s="131" t="s">
        <v>2361</v>
      </c>
      <c r="AQ76" t="s">
        <v>112</v>
      </c>
      <c r="AR76" t="s">
        <v>83</v>
      </c>
      <c r="AT76" t="s">
        <v>2047</v>
      </c>
      <c r="AU76" s="46">
        <v>44571</v>
      </c>
      <c r="AW76" t="s">
        <v>172</v>
      </c>
      <c r="AZ76" t="s">
        <v>91</v>
      </c>
      <c r="BA76" s="46">
        <v>44571</v>
      </c>
    </row>
    <row r="77" spans="1:53" ht="90" x14ac:dyDescent="0.25">
      <c r="A77" s="72" t="s">
        <v>2362</v>
      </c>
      <c r="B77" t="s">
        <v>2363</v>
      </c>
      <c r="C77" s="131" t="s">
        <v>2364</v>
      </c>
      <c r="D77" t="s">
        <v>2365</v>
      </c>
      <c r="E77" t="s">
        <v>2366</v>
      </c>
      <c r="F77" t="s">
        <v>135</v>
      </c>
      <c r="G77" t="s">
        <v>235</v>
      </c>
      <c r="H77" t="s">
        <v>1074</v>
      </c>
      <c r="I77" t="s">
        <v>2367</v>
      </c>
      <c r="J77" t="s">
        <v>106</v>
      </c>
      <c r="K77" t="s">
        <v>2932</v>
      </c>
      <c r="M77" t="s">
        <v>2938</v>
      </c>
      <c r="N77">
        <v>2020</v>
      </c>
      <c r="P77" t="s">
        <v>97</v>
      </c>
      <c r="Q77" t="s">
        <v>98</v>
      </c>
      <c r="U77" t="s">
        <v>2353</v>
      </c>
      <c r="W77" s="75" t="s">
        <v>2955</v>
      </c>
      <c r="X77" s="30" t="s">
        <v>2934</v>
      </c>
      <c r="Y77" t="s">
        <v>86</v>
      </c>
      <c r="AC77" t="s">
        <v>87</v>
      </c>
      <c r="AD77" t="s">
        <v>2926</v>
      </c>
      <c r="AN77" t="s">
        <v>2937</v>
      </c>
      <c r="AO77" t="s">
        <v>2937</v>
      </c>
      <c r="AP77" s="131" t="s">
        <v>2364</v>
      </c>
      <c r="AQ77" t="s">
        <v>112</v>
      </c>
      <c r="AR77" t="s">
        <v>83</v>
      </c>
      <c r="AT77" t="s">
        <v>2047</v>
      </c>
      <c r="AU77" s="46">
        <v>44571</v>
      </c>
      <c r="AW77" t="s">
        <v>172</v>
      </c>
      <c r="AZ77" t="s">
        <v>91</v>
      </c>
      <c r="BA77" s="46">
        <v>44571</v>
      </c>
    </row>
    <row r="78" spans="1:53" ht="120" x14ac:dyDescent="0.25">
      <c r="A78" s="72" t="s">
        <v>2368</v>
      </c>
      <c r="B78" t="s">
        <v>2369</v>
      </c>
      <c r="C78" s="131" t="s">
        <v>2369</v>
      </c>
      <c r="D78" t="s">
        <v>2370</v>
      </c>
      <c r="E78" t="s">
        <v>2371</v>
      </c>
      <c r="F78" t="s">
        <v>147</v>
      </c>
      <c r="G78" t="s">
        <v>126</v>
      </c>
      <c r="H78" t="s">
        <v>2372</v>
      </c>
      <c r="I78" t="s">
        <v>2373</v>
      </c>
      <c r="J78" t="s">
        <v>106</v>
      </c>
      <c r="K78" t="s">
        <v>130</v>
      </c>
      <c r="M78" t="s">
        <v>3022</v>
      </c>
      <c r="N78">
        <v>2021</v>
      </c>
      <c r="P78" t="s">
        <v>114</v>
      </c>
      <c r="Q78" t="s">
        <v>294</v>
      </c>
      <c r="U78" t="s">
        <v>125</v>
      </c>
      <c r="W78" t="s">
        <v>1476</v>
      </c>
      <c r="X78" s="30" t="s">
        <v>2925</v>
      </c>
      <c r="Y78" t="s">
        <v>86</v>
      </c>
      <c r="AC78" t="s">
        <v>111</v>
      </c>
      <c r="AD78" t="s">
        <v>2926</v>
      </c>
      <c r="AN78" t="s">
        <v>2937</v>
      </c>
      <c r="AO78" t="s">
        <v>2937</v>
      </c>
      <c r="AP78" s="131" t="s">
        <v>2369</v>
      </c>
      <c r="AQ78" t="s">
        <v>112</v>
      </c>
      <c r="AR78" t="s">
        <v>83</v>
      </c>
      <c r="AT78" t="s">
        <v>2047</v>
      </c>
      <c r="AU78" s="46">
        <v>44571</v>
      </c>
      <c r="AW78" t="s">
        <v>172</v>
      </c>
      <c r="AZ78" t="s">
        <v>91</v>
      </c>
      <c r="BA78" s="46">
        <v>44571</v>
      </c>
    </row>
    <row r="79" spans="1:53" ht="165" x14ac:dyDescent="0.25">
      <c r="A79" s="72" t="s">
        <v>2374</v>
      </c>
      <c r="B79" t="s">
        <v>2375</v>
      </c>
      <c r="C79" s="136" t="s">
        <v>2376</v>
      </c>
      <c r="D79" t="s">
        <v>2377</v>
      </c>
      <c r="E79" t="s">
        <v>2378</v>
      </c>
      <c r="F79" t="s">
        <v>68</v>
      </c>
      <c r="G79" t="s">
        <v>235</v>
      </c>
      <c r="H79" t="s">
        <v>236</v>
      </c>
      <c r="I79" t="s">
        <v>2379</v>
      </c>
      <c r="J79" t="s">
        <v>106</v>
      </c>
      <c r="K79" t="s">
        <v>2932</v>
      </c>
      <c r="M79" t="s">
        <v>3024</v>
      </c>
      <c r="N79">
        <v>2021</v>
      </c>
      <c r="P79" t="s">
        <v>76</v>
      </c>
      <c r="Q79" t="s">
        <v>77</v>
      </c>
      <c r="U79" t="s">
        <v>125</v>
      </c>
      <c r="W79" t="s">
        <v>3026</v>
      </c>
      <c r="X79" s="30" t="s">
        <v>109</v>
      </c>
      <c r="Y79" t="s">
        <v>86</v>
      </c>
      <c r="AC79" t="s">
        <v>111</v>
      </c>
      <c r="AD79" t="s">
        <v>88</v>
      </c>
      <c r="AN79" t="s">
        <v>2927</v>
      </c>
      <c r="AO79" t="s">
        <v>2927</v>
      </c>
      <c r="AP79" s="136" t="s">
        <v>2376</v>
      </c>
      <c r="AQ79" t="s">
        <v>112</v>
      </c>
      <c r="AR79" t="s">
        <v>83</v>
      </c>
      <c r="AT79" t="s">
        <v>2047</v>
      </c>
      <c r="AU79" s="46">
        <v>44571</v>
      </c>
      <c r="AW79" t="s">
        <v>172</v>
      </c>
      <c r="AZ79" t="s">
        <v>91</v>
      </c>
      <c r="BA79" s="46">
        <v>44571</v>
      </c>
    </row>
    <row r="80" spans="1:53" x14ac:dyDescent="0.25">
      <c r="C80" s="124"/>
      <c r="X80" s="30"/>
      <c r="AP80" s="124"/>
    </row>
    <row r="81" spans="3:42" x14ac:dyDescent="0.25">
      <c r="C81" s="124"/>
      <c r="X81" s="30"/>
      <c r="AP81" s="124"/>
    </row>
    <row r="82" spans="3:42" x14ac:dyDescent="0.25">
      <c r="C82" s="124"/>
      <c r="X82" s="30"/>
      <c r="AP82" s="124"/>
    </row>
    <row r="83" spans="3:42" x14ac:dyDescent="0.25">
      <c r="C83" s="124"/>
      <c r="X83" s="30"/>
      <c r="AP83" s="124"/>
    </row>
    <row r="84" spans="3:42" x14ac:dyDescent="0.25">
      <c r="C84" s="124"/>
      <c r="AP84" s="124"/>
    </row>
    <row r="85" spans="3:42" x14ac:dyDescent="0.25">
      <c r="C85" s="126"/>
      <c r="AP85" s="126"/>
    </row>
    <row r="86" spans="3:42" x14ac:dyDescent="0.25">
      <c r="C86" s="123"/>
      <c r="AP86" s="123"/>
    </row>
    <row r="87" spans="3:42" x14ac:dyDescent="0.25">
      <c r="C87" s="124"/>
      <c r="X87" s="30"/>
      <c r="AP87" s="124"/>
    </row>
    <row r="88" spans="3:42" x14ac:dyDescent="0.25">
      <c r="C88" s="124"/>
      <c r="X88" s="30"/>
      <c r="AP88" s="124"/>
    </row>
    <row r="89" spans="3:42" x14ac:dyDescent="0.25">
      <c r="C89" s="125"/>
      <c r="X89" s="30"/>
      <c r="AP89" s="125"/>
    </row>
    <row r="90" spans="3:42" x14ac:dyDescent="0.25">
      <c r="C90" s="125"/>
      <c r="X90" s="30"/>
      <c r="AP90" s="125"/>
    </row>
    <row r="91" spans="3:42" x14ac:dyDescent="0.25">
      <c r="C91" s="125"/>
      <c r="AP91" s="125"/>
    </row>
    <row r="92" spans="3:42" x14ac:dyDescent="0.25">
      <c r="C92" s="123"/>
      <c r="X92" s="30"/>
      <c r="AP92" s="123"/>
    </row>
    <row r="93" spans="3:42" x14ac:dyDescent="0.25">
      <c r="C93" s="124"/>
      <c r="X93" s="30"/>
      <c r="AP93" s="124"/>
    </row>
    <row r="94" spans="3:42" x14ac:dyDescent="0.25">
      <c r="C94" s="124"/>
      <c r="X94" s="30"/>
      <c r="AP94" s="124"/>
    </row>
    <row r="95" spans="3:42" x14ac:dyDescent="0.25">
      <c r="C95" s="124"/>
      <c r="X95" s="30"/>
      <c r="AP95" s="124"/>
    </row>
    <row r="96" spans="3:42" x14ac:dyDescent="0.25">
      <c r="C96" s="124"/>
      <c r="AP96" s="124"/>
    </row>
    <row r="97" spans="3:42" x14ac:dyDescent="0.25">
      <c r="C97" s="124"/>
      <c r="X97" s="30"/>
      <c r="AP97" s="124"/>
    </row>
    <row r="98" spans="3:42" x14ac:dyDescent="0.25">
      <c r="C98" s="124"/>
      <c r="AP98" s="124"/>
    </row>
    <row r="99" spans="3:42" x14ac:dyDescent="0.25">
      <c r="C99" s="127"/>
      <c r="X99" s="30"/>
      <c r="AP99" s="127"/>
    </row>
    <row r="100" spans="3:42" x14ac:dyDescent="0.25">
      <c r="C100" s="127"/>
      <c r="AP100" s="127"/>
    </row>
    <row r="101" spans="3:42" x14ac:dyDescent="0.25">
      <c r="C101" s="128"/>
      <c r="AP101" s="128"/>
    </row>
    <row r="102" spans="3:42" x14ac:dyDescent="0.25">
      <c r="C102" s="128"/>
      <c r="X102" s="30"/>
      <c r="AP102" s="128"/>
    </row>
    <row r="103" spans="3:42" x14ac:dyDescent="0.25">
      <c r="C103" s="128"/>
      <c r="AP103" s="128"/>
    </row>
    <row r="104" spans="3:42" x14ac:dyDescent="0.25">
      <c r="C104" s="128"/>
      <c r="X104" s="30"/>
      <c r="AP104" s="128"/>
    </row>
    <row r="105" spans="3:42" x14ac:dyDescent="0.25">
      <c r="C105" s="128"/>
      <c r="AP105" s="128"/>
    </row>
    <row r="106" spans="3:42" x14ac:dyDescent="0.25">
      <c r="C106" s="128"/>
      <c r="X106" s="30"/>
      <c r="AP106" s="128"/>
    </row>
    <row r="107" spans="3:42" x14ac:dyDescent="0.25">
      <c r="C107" s="129"/>
      <c r="X107" s="30"/>
      <c r="AP107" s="129"/>
    </row>
    <row r="108" spans="3:42" x14ac:dyDescent="0.25">
      <c r="C108" s="128"/>
      <c r="X108" s="30"/>
      <c r="AP108" s="128"/>
    </row>
    <row r="109" spans="3:42" x14ac:dyDescent="0.25">
      <c r="C109" s="128"/>
      <c r="AP109" s="128"/>
    </row>
    <row r="110" spans="3:42" x14ac:dyDescent="0.25">
      <c r="C110" s="128"/>
      <c r="X110" s="30"/>
      <c r="AP110" s="128"/>
    </row>
    <row r="111" spans="3:42" x14ac:dyDescent="0.25">
      <c r="C111" s="128"/>
      <c r="X111" s="30"/>
      <c r="AP111" s="128"/>
    </row>
    <row r="112" spans="3:42" x14ac:dyDescent="0.25">
      <c r="C112" s="128"/>
      <c r="X112" s="30"/>
      <c r="AP112" s="128"/>
    </row>
    <row r="113" spans="3:42" x14ac:dyDescent="0.25">
      <c r="C113" s="128"/>
      <c r="X113" s="30"/>
      <c r="AP113" s="128"/>
    </row>
    <row r="114" spans="3:42" x14ac:dyDescent="0.25">
      <c r="C114" s="128"/>
      <c r="X114" s="30"/>
      <c r="AP114" s="128"/>
    </row>
    <row r="115" spans="3:42" x14ac:dyDescent="0.25">
      <c r="C115" s="128"/>
      <c r="X115" s="30"/>
      <c r="AP115" s="128"/>
    </row>
    <row r="116" spans="3:42" x14ac:dyDescent="0.25">
      <c r="C116" s="128"/>
      <c r="AP116" s="128"/>
    </row>
    <row r="117" spans="3:42" x14ac:dyDescent="0.25">
      <c r="C117" s="126"/>
      <c r="X117" s="30"/>
      <c r="AP117" s="126"/>
    </row>
    <row r="118" spans="3:42" x14ac:dyDescent="0.25">
      <c r="C118" s="130"/>
      <c r="X118" s="30"/>
      <c r="AP118" s="130"/>
    </row>
    <row r="119" spans="3:42" x14ac:dyDescent="0.25">
      <c r="C119" s="128"/>
      <c r="X119" s="30"/>
      <c r="AP119" s="128"/>
    </row>
    <row r="120" spans="3:42" x14ac:dyDescent="0.25">
      <c r="C120" s="133"/>
      <c r="X120" s="30"/>
      <c r="AP120" s="133"/>
    </row>
    <row r="121" spans="3:42" x14ac:dyDescent="0.25">
      <c r="C121" s="132"/>
      <c r="AP121" s="132"/>
    </row>
    <row r="122" spans="3:42" x14ac:dyDescent="0.25">
      <c r="C122" s="134"/>
      <c r="AP122" s="134"/>
    </row>
    <row r="123" spans="3:42" x14ac:dyDescent="0.25">
      <c r="C123" s="134"/>
      <c r="X123" s="30"/>
      <c r="AP123" s="134"/>
    </row>
    <row r="124" spans="3:42" x14ac:dyDescent="0.25">
      <c r="C124" s="134"/>
      <c r="X124" s="30"/>
      <c r="AP124" s="134"/>
    </row>
    <row r="125" spans="3:42" x14ac:dyDescent="0.25">
      <c r="C125" s="134"/>
      <c r="AP125" s="134"/>
    </row>
    <row r="126" spans="3:42" x14ac:dyDescent="0.25">
      <c r="C126" s="134"/>
      <c r="X126" s="30"/>
      <c r="AP126" s="134"/>
    </row>
    <row r="127" spans="3:42" x14ac:dyDescent="0.25">
      <c r="C127" s="133"/>
      <c r="X127" s="30"/>
      <c r="AP127" s="133"/>
    </row>
    <row r="128" spans="3:42" x14ac:dyDescent="0.25">
      <c r="C128" s="132"/>
      <c r="X128" s="30"/>
      <c r="AP128" s="132"/>
    </row>
    <row r="129" spans="3:42" x14ac:dyDescent="0.25">
      <c r="C129" s="134"/>
      <c r="AP129" s="134"/>
    </row>
    <row r="130" spans="3:42" x14ac:dyDescent="0.25">
      <c r="C130" s="134"/>
      <c r="AP130" s="134"/>
    </row>
    <row r="131" spans="3:42" x14ac:dyDescent="0.25">
      <c r="C131" s="133"/>
      <c r="AP131" s="133"/>
    </row>
    <row r="132" spans="3:42" x14ac:dyDescent="0.25">
      <c r="C132" s="132"/>
      <c r="X132" s="30"/>
      <c r="AP132" s="132"/>
    </row>
    <row r="133" spans="3:42" x14ac:dyDescent="0.25">
      <c r="C133" s="134"/>
      <c r="X133" s="30"/>
      <c r="AP133" s="134"/>
    </row>
    <row r="134" spans="3:42" x14ac:dyDescent="0.25">
      <c r="C134" s="134"/>
      <c r="X134" s="30"/>
      <c r="AP134" s="134"/>
    </row>
    <row r="135" spans="3:42" x14ac:dyDescent="0.25">
      <c r="C135" s="134"/>
      <c r="AP135" s="134"/>
    </row>
    <row r="136" spans="3:42" x14ac:dyDescent="0.25">
      <c r="C136" s="134"/>
      <c r="AP136" s="134"/>
    </row>
    <row r="137" spans="3:42" x14ac:dyDescent="0.25">
      <c r="C137" s="132"/>
      <c r="AP137" s="132"/>
    </row>
    <row r="138" spans="3:42" x14ac:dyDescent="0.25">
      <c r="C138" s="133"/>
      <c r="AP138" s="133"/>
    </row>
    <row r="139" spans="3:42" x14ac:dyDescent="0.25">
      <c r="C139" s="131"/>
      <c r="AP139" s="131"/>
    </row>
    <row r="140" spans="3:42" x14ac:dyDescent="0.25">
      <c r="C140" s="131"/>
      <c r="AP140" s="131"/>
    </row>
    <row r="141" spans="3:42" x14ac:dyDescent="0.25">
      <c r="C141" s="132"/>
      <c r="X141" s="30"/>
      <c r="AP141" s="132"/>
    </row>
    <row r="142" spans="3:42" x14ac:dyDescent="0.25">
      <c r="C142" s="134"/>
      <c r="X142" s="30"/>
      <c r="AP142" s="134"/>
    </row>
    <row r="143" spans="3:42" x14ac:dyDescent="0.25">
      <c r="C143" s="134"/>
      <c r="AP143" s="134"/>
    </row>
    <row r="144" spans="3:42" x14ac:dyDescent="0.25">
      <c r="C144" s="134"/>
      <c r="AP144" s="134"/>
    </row>
    <row r="145" spans="3:42" x14ac:dyDescent="0.25">
      <c r="C145" s="134"/>
      <c r="AP145" s="134"/>
    </row>
    <row r="146" spans="3:42" x14ac:dyDescent="0.25">
      <c r="C146" s="132"/>
      <c r="AP146" s="132"/>
    </row>
    <row r="147" spans="3:42" x14ac:dyDescent="0.25">
      <c r="C147" s="131"/>
      <c r="AP147" s="131"/>
    </row>
    <row r="148" spans="3:42" x14ac:dyDescent="0.25">
      <c r="C148" s="131"/>
      <c r="X148" s="30"/>
      <c r="AP148" s="131"/>
    </row>
    <row r="149" spans="3:42" x14ac:dyDescent="0.25">
      <c r="C149" s="131"/>
      <c r="AP149" s="131"/>
    </row>
    <row r="150" spans="3:42" x14ac:dyDescent="0.25">
      <c r="C150" s="131"/>
      <c r="X150" s="30"/>
      <c r="AP150" s="131"/>
    </row>
    <row r="151" spans="3:42" x14ac:dyDescent="0.25">
      <c r="C151" s="131"/>
      <c r="X151" s="30"/>
      <c r="AP151" s="131"/>
    </row>
    <row r="152" spans="3:42" x14ac:dyDescent="0.25">
      <c r="C152" s="131"/>
      <c r="X152" s="30"/>
      <c r="AP152" s="131"/>
    </row>
    <row r="153" spans="3:42" x14ac:dyDescent="0.25">
      <c r="C153" s="131"/>
      <c r="X153" s="30"/>
      <c r="AP153" s="131"/>
    </row>
    <row r="154" spans="3:42" ht="15.75" x14ac:dyDescent="0.25">
      <c r="C154" s="135"/>
      <c r="X154" s="30"/>
      <c r="AP154" s="135"/>
    </row>
    <row r="155" spans="3:42" x14ac:dyDescent="0.25">
      <c r="C155" s="131"/>
      <c r="AP155" s="131"/>
    </row>
    <row r="156" spans="3:42" x14ac:dyDescent="0.25">
      <c r="C156" s="131"/>
      <c r="AP156" s="131"/>
    </row>
    <row r="157" spans="3:42" ht="15.75" x14ac:dyDescent="0.25">
      <c r="C157" s="135"/>
      <c r="X157" s="30"/>
      <c r="AP157" s="135"/>
    </row>
    <row r="158" spans="3:42" x14ac:dyDescent="0.25">
      <c r="C158" s="131"/>
      <c r="X158" s="30"/>
      <c r="AP158" s="131"/>
    </row>
    <row r="159" spans="3:42" x14ac:dyDescent="0.25">
      <c r="C159" s="131"/>
      <c r="X159" s="30"/>
      <c r="AP159" s="131"/>
    </row>
    <row r="160" spans="3:42" x14ac:dyDescent="0.25">
      <c r="C160" s="131"/>
      <c r="X160" s="30"/>
      <c r="AP160" s="131"/>
    </row>
    <row r="161" spans="3:42" x14ac:dyDescent="0.25">
      <c r="C161" s="131"/>
      <c r="X161" s="30"/>
      <c r="AP161" s="131"/>
    </row>
    <row r="162" spans="3:42" x14ac:dyDescent="0.25">
      <c r="C162" s="131"/>
      <c r="AP162" s="131"/>
    </row>
    <row r="163" spans="3:42" x14ac:dyDescent="0.25">
      <c r="C163" s="131"/>
      <c r="X163" s="30"/>
      <c r="AP163" s="131"/>
    </row>
    <row r="164" spans="3:42" x14ac:dyDescent="0.25">
      <c r="C164" s="131"/>
      <c r="X164" s="30"/>
      <c r="AP164" s="131"/>
    </row>
    <row r="165" spans="3:42" x14ac:dyDescent="0.25">
      <c r="C165" s="131"/>
      <c r="X165" s="30"/>
      <c r="AP165" s="131"/>
    </row>
    <row r="166" spans="3:42" x14ac:dyDescent="0.25">
      <c r="C166" s="131"/>
      <c r="X166" s="30"/>
      <c r="AP166" s="131"/>
    </row>
    <row r="167" spans="3:42" ht="15.75" x14ac:dyDescent="0.25">
      <c r="C167" s="135"/>
      <c r="X167" s="30"/>
      <c r="AP167" s="135"/>
    </row>
    <row r="168" spans="3:42" x14ac:dyDescent="0.25">
      <c r="C168" s="131"/>
      <c r="AP168" s="131"/>
    </row>
    <row r="169" spans="3:42" x14ac:dyDescent="0.25">
      <c r="C169" s="131"/>
      <c r="X169" s="30"/>
      <c r="AP169" s="131"/>
    </row>
    <row r="170" spans="3:42" x14ac:dyDescent="0.25">
      <c r="C170" s="131"/>
      <c r="X170" s="30"/>
      <c r="AP170" s="131"/>
    </row>
    <row r="171" spans="3:42" x14ac:dyDescent="0.25">
      <c r="C171" s="131"/>
      <c r="X171" s="30"/>
      <c r="AP171" s="131"/>
    </row>
    <row r="172" spans="3:42" x14ac:dyDescent="0.25">
      <c r="C172" s="131"/>
      <c r="X172" s="30"/>
      <c r="AP172" s="131"/>
    </row>
    <row r="173" spans="3:42" ht="15.75" x14ac:dyDescent="0.25">
      <c r="C173" s="135"/>
      <c r="AP173" s="135"/>
    </row>
    <row r="174" spans="3:42" x14ac:dyDescent="0.25">
      <c r="C174" s="131"/>
      <c r="AP174" s="131"/>
    </row>
    <row r="175" spans="3:42" x14ac:dyDescent="0.25">
      <c r="C175" s="131"/>
      <c r="AP175" s="131"/>
    </row>
    <row r="176" spans="3:42" x14ac:dyDescent="0.25">
      <c r="C176" s="131"/>
      <c r="AP176" s="131"/>
    </row>
    <row r="177" spans="3:42" x14ac:dyDescent="0.25">
      <c r="C177" s="131"/>
      <c r="AP177" s="131"/>
    </row>
    <row r="178" spans="3:42" x14ac:dyDescent="0.25">
      <c r="C178" s="131"/>
      <c r="AP178" s="131"/>
    </row>
    <row r="179" spans="3:42" x14ac:dyDescent="0.25">
      <c r="C179" s="131"/>
      <c r="AP179" s="131"/>
    </row>
    <row r="180" spans="3:42" x14ac:dyDescent="0.25">
      <c r="C180" s="131"/>
      <c r="AP180" s="131"/>
    </row>
    <row r="181" spans="3:42" x14ac:dyDescent="0.25">
      <c r="C181" s="131"/>
      <c r="AP181" s="131"/>
    </row>
    <row r="182" spans="3:42" x14ac:dyDescent="0.25">
      <c r="C182" s="131"/>
      <c r="X182" s="30"/>
      <c r="AP182" s="131"/>
    </row>
    <row r="183" spans="3:42" x14ac:dyDescent="0.25">
      <c r="C183" s="131"/>
      <c r="X183" s="30"/>
      <c r="AP183" s="131"/>
    </row>
    <row r="184" spans="3:42" x14ac:dyDescent="0.25">
      <c r="C184" s="131"/>
      <c r="AP184" s="131"/>
    </row>
    <row r="185" spans="3:42" x14ac:dyDescent="0.25">
      <c r="C185" s="131"/>
      <c r="X185" s="30"/>
      <c r="AP185" s="131"/>
    </row>
    <row r="186" spans="3:42" x14ac:dyDescent="0.25">
      <c r="C186" s="131"/>
      <c r="X186" s="30"/>
      <c r="AP186" s="131"/>
    </row>
    <row r="187" spans="3:42" x14ac:dyDescent="0.25">
      <c r="C187" s="131"/>
      <c r="X187" s="30"/>
      <c r="AP187" s="131"/>
    </row>
    <row r="188" spans="3:42" x14ac:dyDescent="0.25">
      <c r="C188" s="131"/>
      <c r="AP188" s="131"/>
    </row>
    <row r="189" spans="3:42" x14ac:dyDescent="0.25">
      <c r="C189" s="131"/>
      <c r="X189" s="30"/>
      <c r="AP189" s="131"/>
    </row>
    <row r="190" spans="3:42" x14ac:dyDescent="0.25">
      <c r="C190" s="131"/>
      <c r="AP190" s="131"/>
    </row>
    <row r="191" spans="3:42" x14ac:dyDescent="0.25">
      <c r="C191" s="131"/>
      <c r="AP191" s="131"/>
    </row>
    <row r="192" spans="3:42" x14ac:dyDescent="0.25">
      <c r="C192" s="136"/>
      <c r="X192" s="30"/>
      <c r="AP192" s="13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A16"/>
  <sheetViews>
    <sheetView workbookViewId="0">
      <selection activeCell="A15" sqref="A15"/>
    </sheetView>
  </sheetViews>
  <sheetFormatPr defaultRowHeight="15" x14ac:dyDescent="0.25"/>
  <cols>
    <col min="1" max="1" width="22.5703125" customWidth="1"/>
    <col min="2" max="2" width="34" customWidth="1"/>
    <col min="3" max="3" width="18.85546875" customWidth="1"/>
    <col min="4" max="4" width="29.42578125" customWidth="1"/>
    <col min="5" max="5" width="63.140625" customWidth="1"/>
  </cols>
  <sheetData>
    <row r="1" spans="1:79" ht="115.5" x14ac:dyDescent="0.25">
      <c r="A1" s="166" t="s">
        <v>1</v>
      </c>
      <c r="B1" s="167" t="s">
        <v>2</v>
      </c>
      <c r="C1" s="168" t="s">
        <v>3</v>
      </c>
      <c r="D1" s="169" t="s">
        <v>4</v>
      </c>
      <c r="E1" s="170" t="s">
        <v>5</v>
      </c>
      <c r="F1" s="166" t="s">
        <v>6</v>
      </c>
      <c r="G1" s="169" t="s">
        <v>7</v>
      </c>
      <c r="H1" s="171" t="s">
        <v>8</v>
      </c>
      <c r="I1" s="166" t="s">
        <v>9</v>
      </c>
      <c r="J1" s="169" t="s">
        <v>10</v>
      </c>
      <c r="K1" s="172" t="s">
        <v>11</v>
      </c>
      <c r="L1" s="169" t="s">
        <v>12</v>
      </c>
      <c r="M1" s="169" t="s">
        <v>13</v>
      </c>
      <c r="N1" s="173" t="s">
        <v>14</v>
      </c>
      <c r="O1" s="170" t="s">
        <v>15</v>
      </c>
      <c r="P1" s="174" t="s">
        <v>16</v>
      </c>
      <c r="Q1" s="174" t="s">
        <v>2811</v>
      </c>
      <c r="R1" s="174" t="s">
        <v>18</v>
      </c>
      <c r="S1" s="174" t="s">
        <v>19</v>
      </c>
      <c r="T1" s="174" t="s">
        <v>3027</v>
      </c>
      <c r="U1" s="174" t="s">
        <v>3028</v>
      </c>
      <c r="V1" s="174" t="s">
        <v>21</v>
      </c>
      <c r="W1" s="174" t="s">
        <v>22</v>
      </c>
      <c r="X1" s="170" t="s">
        <v>2826</v>
      </c>
      <c r="Y1" s="175" t="s">
        <v>3029</v>
      </c>
      <c r="Z1" s="170" t="s">
        <v>24</v>
      </c>
      <c r="AA1" s="170" t="s">
        <v>25</v>
      </c>
      <c r="AB1" s="170" t="s">
        <v>26</v>
      </c>
      <c r="AC1" s="170" t="s">
        <v>27</v>
      </c>
      <c r="AD1" s="170" t="s">
        <v>28</v>
      </c>
      <c r="AE1" s="170" t="s">
        <v>29</v>
      </c>
      <c r="AF1" s="170" t="s">
        <v>30</v>
      </c>
      <c r="AG1" s="170" t="s">
        <v>31</v>
      </c>
      <c r="AH1" s="175" t="s">
        <v>32</v>
      </c>
      <c r="AI1" s="170" t="s">
        <v>33</v>
      </c>
      <c r="AJ1" s="175" t="s">
        <v>2589</v>
      </c>
      <c r="AK1" s="176" t="s">
        <v>2922</v>
      </c>
      <c r="AL1" s="177" t="s">
        <v>34</v>
      </c>
      <c r="AM1" s="160" t="s">
        <v>2937</v>
      </c>
      <c r="AN1" s="161" t="s">
        <v>2928</v>
      </c>
      <c r="AO1" s="161" t="s">
        <v>3030</v>
      </c>
      <c r="AP1" s="161" t="s">
        <v>2929</v>
      </c>
      <c r="AQ1" s="161" t="s">
        <v>2927</v>
      </c>
      <c r="AR1" s="177" t="s">
        <v>40</v>
      </c>
      <c r="AS1" s="178" t="s">
        <v>41</v>
      </c>
      <c r="AT1" s="160" t="s">
        <v>42</v>
      </c>
      <c r="AU1" s="161" t="s">
        <v>43</v>
      </c>
      <c r="AV1" s="161" t="s">
        <v>2929</v>
      </c>
      <c r="AW1" s="161" t="s">
        <v>2927</v>
      </c>
      <c r="AX1" s="161" t="s">
        <v>3031</v>
      </c>
      <c r="AY1" s="161" t="s">
        <v>3032</v>
      </c>
      <c r="AZ1" s="161" t="s">
        <v>2494</v>
      </c>
      <c r="BA1" s="161" t="s">
        <v>3033</v>
      </c>
      <c r="BB1" s="178" t="s">
        <v>49</v>
      </c>
      <c r="BC1" s="161" t="s">
        <v>2956</v>
      </c>
      <c r="BD1" s="161" t="s">
        <v>3034</v>
      </c>
      <c r="BE1" s="161" t="s">
        <v>3035</v>
      </c>
      <c r="BF1" s="161" t="s">
        <v>3036</v>
      </c>
      <c r="BG1" s="178" t="s">
        <v>3037</v>
      </c>
      <c r="BH1" s="161" t="s">
        <v>3038</v>
      </c>
      <c r="BI1" s="161" t="s">
        <v>3039</v>
      </c>
      <c r="BJ1" s="161" t="s">
        <v>3040</v>
      </c>
      <c r="BK1" s="161" t="s">
        <v>3041</v>
      </c>
      <c r="BL1" s="161" t="s">
        <v>3042</v>
      </c>
      <c r="BM1" s="161" t="s">
        <v>3043</v>
      </c>
      <c r="BN1" s="179" t="s">
        <v>53</v>
      </c>
      <c r="BO1" s="179" t="s">
        <v>54</v>
      </c>
      <c r="BP1" s="180" t="s">
        <v>55</v>
      </c>
      <c r="BQ1" s="180" t="s">
        <v>56</v>
      </c>
      <c r="BR1" s="181" t="s">
        <v>57</v>
      </c>
      <c r="BS1" s="182" t="s">
        <v>58</v>
      </c>
      <c r="BT1" s="182" t="s">
        <v>59</v>
      </c>
      <c r="BU1" s="180" t="s">
        <v>60</v>
      </c>
      <c r="BV1" s="182" t="s">
        <v>61</v>
      </c>
      <c r="BW1" s="180" t="s">
        <v>62</v>
      </c>
      <c r="BX1" s="180" t="s">
        <v>63</v>
      </c>
      <c r="BY1" s="182" t="s">
        <v>64</v>
      </c>
      <c r="BZ1" s="183" t="s">
        <v>65</v>
      </c>
      <c r="CA1" s="183" t="s">
        <v>66</v>
      </c>
    </row>
    <row r="2" spans="1:79" x14ac:dyDescent="0.25">
      <c r="A2" t="s">
        <v>3044</v>
      </c>
      <c r="B2" t="s">
        <v>3045</v>
      </c>
      <c r="C2" s="31" t="s">
        <v>3046</v>
      </c>
      <c r="D2" s="31" t="s">
        <v>3047</v>
      </c>
      <c r="E2" t="s">
        <v>3048</v>
      </c>
      <c r="F2" t="s">
        <v>2953</v>
      </c>
      <c r="G2" t="s">
        <v>235</v>
      </c>
    </row>
    <row r="3" spans="1:79" x14ac:dyDescent="0.25">
      <c r="A3" t="s">
        <v>3049</v>
      </c>
      <c r="B3" t="s">
        <v>3050</v>
      </c>
      <c r="C3" s="31" t="s">
        <v>3051</v>
      </c>
      <c r="D3" s="31" t="s">
        <v>3052</v>
      </c>
      <c r="E3" t="s">
        <v>3053</v>
      </c>
      <c r="F3" t="s">
        <v>2953</v>
      </c>
      <c r="G3" t="s">
        <v>235</v>
      </c>
      <c r="J3" t="s">
        <v>3054</v>
      </c>
    </row>
    <row r="4" spans="1:79" x14ac:dyDescent="0.25">
      <c r="A4" t="s">
        <v>3055</v>
      </c>
      <c r="B4" t="s">
        <v>3056</v>
      </c>
      <c r="C4" s="31" t="s">
        <v>3057</v>
      </c>
      <c r="E4" t="s">
        <v>3058</v>
      </c>
      <c r="F4" t="s">
        <v>2953</v>
      </c>
      <c r="G4" t="s">
        <v>235</v>
      </c>
    </row>
    <row r="5" spans="1:79" x14ac:dyDescent="0.25">
      <c r="A5" t="s">
        <v>3059</v>
      </c>
      <c r="B5" t="s">
        <v>3060</v>
      </c>
      <c r="C5" s="31" t="s">
        <v>3061</v>
      </c>
      <c r="E5" t="s">
        <v>3062</v>
      </c>
      <c r="F5" t="s">
        <v>2953</v>
      </c>
      <c r="G5" t="s">
        <v>235</v>
      </c>
      <c r="J5" t="s">
        <v>3054</v>
      </c>
    </row>
    <row r="6" spans="1:79" x14ac:dyDescent="0.25">
      <c r="A6" t="s">
        <v>3063</v>
      </c>
      <c r="B6" t="s">
        <v>3064</v>
      </c>
      <c r="C6" s="31" t="s">
        <v>3065</v>
      </c>
      <c r="E6" t="s">
        <v>3066</v>
      </c>
      <c r="F6" t="s">
        <v>2953</v>
      </c>
      <c r="G6" t="s">
        <v>235</v>
      </c>
    </row>
    <row r="7" spans="1:79" x14ac:dyDescent="0.25">
      <c r="A7" t="s">
        <v>3067</v>
      </c>
      <c r="B7" t="s">
        <v>3068</v>
      </c>
      <c r="C7" s="31" t="s">
        <v>3069</v>
      </c>
      <c r="E7" t="s">
        <v>3068</v>
      </c>
      <c r="F7" t="s">
        <v>2953</v>
      </c>
      <c r="G7" t="s">
        <v>235</v>
      </c>
    </row>
    <row r="8" spans="1:79" x14ac:dyDescent="0.25">
      <c r="A8" t="s">
        <v>3070</v>
      </c>
      <c r="B8" t="s">
        <v>3071</v>
      </c>
      <c r="C8" s="31" t="s">
        <v>3072</v>
      </c>
      <c r="E8" t="s">
        <v>3073</v>
      </c>
      <c r="F8" t="s">
        <v>2953</v>
      </c>
      <c r="G8" t="s">
        <v>235</v>
      </c>
    </row>
    <row r="9" spans="1:79" x14ac:dyDescent="0.25">
      <c r="A9" t="s">
        <v>3074</v>
      </c>
      <c r="B9" t="s">
        <v>3075</v>
      </c>
      <c r="C9" s="31" t="s">
        <v>3076</v>
      </c>
      <c r="E9" t="s">
        <v>3077</v>
      </c>
      <c r="F9" t="s">
        <v>2953</v>
      </c>
      <c r="G9" t="s">
        <v>235</v>
      </c>
    </row>
    <row r="10" spans="1:79" x14ac:dyDescent="0.25">
      <c r="A10" t="s">
        <v>3078</v>
      </c>
      <c r="B10" t="s">
        <v>3079</v>
      </c>
      <c r="C10" s="31" t="s">
        <v>3080</v>
      </c>
      <c r="E10" t="s">
        <v>3081</v>
      </c>
      <c r="F10" t="s">
        <v>2953</v>
      </c>
      <c r="G10" t="s">
        <v>235</v>
      </c>
    </row>
    <row r="11" spans="1:79" x14ac:dyDescent="0.25">
      <c r="A11" t="s">
        <v>3082</v>
      </c>
      <c r="B11" t="s">
        <v>3083</v>
      </c>
      <c r="C11" s="31" t="s">
        <v>3084</v>
      </c>
      <c r="E11" s="210" t="s">
        <v>3085</v>
      </c>
      <c r="F11" t="s">
        <v>2953</v>
      </c>
      <c r="G11" t="s">
        <v>235</v>
      </c>
    </row>
    <row r="12" spans="1:79" x14ac:dyDescent="0.25">
      <c r="A12" t="s">
        <v>3086</v>
      </c>
      <c r="B12" t="s">
        <v>3087</v>
      </c>
      <c r="C12" s="31" t="s">
        <v>3088</v>
      </c>
      <c r="E12" t="s">
        <v>3089</v>
      </c>
      <c r="F12" t="s">
        <v>2953</v>
      </c>
      <c r="G12" t="s">
        <v>235</v>
      </c>
    </row>
    <row r="13" spans="1:79" x14ac:dyDescent="0.25">
      <c r="A13" t="s">
        <v>3090</v>
      </c>
      <c r="B13" t="s">
        <v>3091</v>
      </c>
      <c r="C13" s="31" t="s">
        <v>3092</v>
      </c>
      <c r="E13" t="s">
        <v>3093</v>
      </c>
      <c r="F13" t="s">
        <v>2953</v>
      </c>
      <c r="G13" t="s">
        <v>235</v>
      </c>
    </row>
    <row r="14" spans="1:79" x14ac:dyDescent="0.25">
      <c r="A14" t="s">
        <v>3094</v>
      </c>
      <c r="B14" t="s">
        <v>3095</v>
      </c>
      <c r="C14" s="31" t="s">
        <v>3096</v>
      </c>
      <c r="E14" t="s">
        <v>3097</v>
      </c>
      <c r="F14" t="s">
        <v>2953</v>
      </c>
      <c r="G14" t="s">
        <v>235</v>
      </c>
    </row>
    <row r="15" spans="1:79" x14ac:dyDescent="0.25">
      <c r="B15" s="31"/>
      <c r="C15" s="31"/>
    </row>
    <row r="16" spans="1:79" x14ac:dyDescent="0.25">
      <c r="B16" s="31"/>
      <c r="C16" s="3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921"/>
  <sheetViews>
    <sheetView workbookViewId="0"/>
  </sheetViews>
  <sheetFormatPr defaultRowHeight="15" x14ac:dyDescent="0.25"/>
  <cols>
    <col min="1" max="1" width="36.5703125" customWidth="1"/>
    <col min="2" max="2" width="36.42578125" customWidth="1"/>
    <col min="3" max="3" width="18.28515625" customWidth="1"/>
    <col min="4" max="4" width="21" customWidth="1"/>
    <col min="5" max="5" width="26.42578125" customWidth="1"/>
  </cols>
  <sheetData>
    <row r="1" spans="1:5" x14ac:dyDescent="0.25">
      <c r="A1" s="155" t="s">
        <v>2480</v>
      </c>
      <c r="B1" s="155" t="s">
        <v>3098</v>
      </c>
      <c r="C1" s="155" t="s">
        <v>3099</v>
      </c>
      <c r="D1" s="155" t="s">
        <v>3100</v>
      </c>
      <c r="E1" s="155" t="s">
        <v>3101</v>
      </c>
    </row>
    <row r="2" spans="1:5" x14ac:dyDescent="0.25">
      <c r="A2" s="288" t="s">
        <v>69</v>
      </c>
      <c r="B2" s="289" t="s">
        <v>71</v>
      </c>
      <c r="C2" s="108" t="s">
        <v>72</v>
      </c>
      <c r="D2" s="290" t="s">
        <v>73</v>
      </c>
      <c r="E2" s="108" t="s">
        <v>74</v>
      </c>
    </row>
    <row r="3" spans="1:5" ht="38.25" x14ac:dyDescent="0.25">
      <c r="A3" s="104" t="s">
        <v>69</v>
      </c>
      <c r="B3" s="102" t="s">
        <v>93</v>
      </c>
      <c r="C3" s="103" t="s">
        <v>72</v>
      </c>
      <c r="D3" s="106" t="s">
        <v>94</v>
      </c>
      <c r="E3" s="103" t="s">
        <v>95</v>
      </c>
    </row>
    <row r="4" spans="1:5" x14ac:dyDescent="0.25">
      <c r="A4" s="104" t="s">
        <v>69</v>
      </c>
      <c r="B4" s="102" t="s">
        <v>105</v>
      </c>
      <c r="C4" s="103" t="s">
        <v>106</v>
      </c>
      <c r="D4" s="106" t="s">
        <v>94</v>
      </c>
      <c r="E4" s="103" t="s">
        <v>107</v>
      </c>
    </row>
    <row r="5" spans="1:5" ht="38.25" x14ac:dyDescent="0.25">
      <c r="A5" s="104" t="s">
        <v>69</v>
      </c>
      <c r="B5" s="102" t="s">
        <v>113</v>
      </c>
      <c r="C5" s="103" t="s">
        <v>106</v>
      </c>
      <c r="D5" s="106" t="s">
        <v>94</v>
      </c>
      <c r="E5" s="103" t="s">
        <v>95</v>
      </c>
    </row>
    <row r="6" spans="1:5" ht="38.25" x14ac:dyDescent="0.25">
      <c r="A6" s="109" t="s">
        <v>119</v>
      </c>
      <c r="B6" s="102" t="s">
        <v>121</v>
      </c>
      <c r="C6" s="103" t="s">
        <v>122</v>
      </c>
      <c r="D6" s="106" t="s">
        <v>94</v>
      </c>
      <c r="E6" s="103" t="s">
        <v>95</v>
      </c>
    </row>
    <row r="7" spans="1:5" ht="25.5" x14ac:dyDescent="0.25">
      <c r="A7" s="104" t="s">
        <v>126</v>
      </c>
      <c r="B7" s="102" t="s">
        <v>128</v>
      </c>
      <c r="C7" s="103" t="s">
        <v>129</v>
      </c>
      <c r="D7" s="106" t="s">
        <v>130</v>
      </c>
      <c r="E7" s="103" t="s">
        <v>131</v>
      </c>
    </row>
    <row r="8" spans="1:5" ht="25.5" x14ac:dyDescent="0.25">
      <c r="A8" s="104" t="s">
        <v>126</v>
      </c>
      <c r="B8" s="102" t="s">
        <v>136</v>
      </c>
      <c r="C8" s="103" t="s">
        <v>137</v>
      </c>
      <c r="D8" s="106" t="s">
        <v>138</v>
      </c>
      <c r="E8" s="103" t="s">
        <v>139</v>
      </c>
    </row>
    <row r="9" spans="1:5" x14ac:dyDescent="0.25">
      <c r="A9" s="104" t="s">
        <v>126</v>
      </c>
      <c r="B9" s="102" t="s">
        <v>148</v>
      </c>
      <c r="C9" s="103" t="s">
        <v>129</v>
      </c>
      <c r="D9" s="106" t="s">
        <v>94</v>
      </c>
      <c r="E9" s="103" t="s">
        <v>149</v>
      </c>
    </row>
    <row r="10" spans="1:5" ht="38.25" x14ac:dyDescent="0.25">
      <c r="A10" s="104" t="s">
        <v>126</v>
      </c>
      <c r="B10" s="102" t="s">
        <v>151</v>
      </c>
      <c r="C10" s="103" t="s">
        <v>137</v>
      </c>
      <c r="D10" s="106" t="s">
        <v>94</v>
      </c>
      <c r="E10" s="103" t="s">
        <v>95</v>
      </c>
    </row>
    <row r="11" spans="1:5" ht="25.5" x14ac:dyDescent="0.25">
      <c r="A11" s="104" t="s">
        <v>126</v>
      </c>
      <c r="B11" s="102" t="s">
        <v>154</v>
      </c>
      <c r="C11" s="103" t="s">
        <v>72</v>
      </c>
      <c r="D11" s="106" t="s">
        <v>138</v>
      </c>
      <c r="E11" s="103" t="s">
        <v>155</v>
      </c>
    </row>
    <row r="12" spans="1:5" ht="25.5" x14ac:dyDescent="0.25">
      <c r="A12" s="104" t="s">
        <v>126</v>
      </c>
      <c r="B12" s="102" t="s">
        <v>161</v>
      </c>
      <c r="C12" s="103" t="s">
        <v>72</v>
      </c>
      <c r="D12" s="106" t="s">
        <v>162</v>
      </c>
      <c r="E12" s="103" t="s">
        <v>163</v>
      </c>
    </row>
    <row r="13" spans="1:5" x14ac:dyDescent="0.25">
      <c r="A13" s="104" t="s">
        <v>126</v>
      </c>
      <c r="B13" s="102" t="s">
        <v>167</v>
      </c>
      <c r="C13" s="103" t="s">
        <v>137</v>
      </c>
      <c r="D13" s="106" t="s">
        <v>168</v>
      </c>
      <c r="E13" s="103" t="s">
        <v>169</v>
      </c>
    </row>
    <row r="14" spans="1:5" ht="25.5" x14ac:dyDescent="0.25">
      <c r="A14" s="104" t="s">
        <v>126</v>
      </c>
      <c r="B14" s="102" t="s">
        <v>173</v>
      </c>
      <c r="C14" s="103" t="s">
        <v>137</v>
      </c>
      <c r="D14" s="106" t="s">
        <v>138</v>
      </c>
      <c r="E14" s="103" t="s">
        <v>155</v>
      </c>
    </row>
    <row r="15" spans="1:5" ht="25.5" x14ac:dyDescent="0.25">
      <c r="A15" s="104" t="s">
        <v>126</v>
      </c>
      <c r="B15" s="102" t="s">
        <v>176</v>
      </c>
      <c r="C15" s="103" t="s">
        <v>137</v>
      </c>
      <c r="D15" s="106" t="s">
        <v>73</v>
      </c>
      <c r="E15" s="103" t="s">
        <v>74</v>
      </c>
    </row>
    <row r="16" spans="1:5" ht="38.25" x14ac:dyDescent="0.25">
      <c r="A16" s="104" t="s">
        <v>126</v>
      </c>
      <c r="B16" s="110"/>
      <c r="C16" s="103" t="s">
        <v>106</v>
      </c>
      <c r="D16" s="106" t="s">
        <v>94</v>
      </c>
      <c r="E16" s="103" t="s">
        <v>95</v>
      </c>
    </row>
    <row r="17" spans="1:5" x14ac:dyDescent="0.25">
      <c r="A17" s="104" t="s">
        <v>126</v>
      </c>
      <c r="B17" s="110" t="s">
        <v>180</v>
      </c>
      <c r="C17" s="103" t="s">
        <v>106</v>
      </c>
      <c r="D17" s="106" t="s">
        <v>181</v>
      </c>
      <c r="E17" s="103" t="s">
        <v>182</v>
      </c>
    </row>
    <row r="18" spans="1:5" ht="38.25" x14ac:dyDescent="0.25">
      <c r="A18" s="104" t="s">
        <v>126</v>
      </c>
      <c r="B18" s="110" t="s">
        <v>183</v>
      </c>
      <c r="C18" s="103" t="s">
        <v>72</v>
      </c>
      <c r="D18" s="106" t="s">
        <v>94</v>
      </c>
      <c r="E18" s="103" t="s">
        <v>95</v>
      </c>
    </row>
    <row r="19" spans="1:5" ht="38.25" x14ac:dyDescent="0.25">
      <c r="A19" s="109" t="s">
        <v>189</v>
      </c>
      <c r="B19" s="102" t="s">
        <v>190</v>
      </c>
      <c r="C19" s="103" t="s">
        <v>137</v>
      </c>
      <c r="D19" s="106" t="s">
        <v>94</v>
      </c>
      <c r="E19" s="103" t="s">
        <v>95</v>
      </c>
    </row>
    <row r="20" spans="1:5" ht="25.5" x14ac:dyDescent="0.25">
      <c r="A20" s="109" t="s">
        <v>189</v>
      </c>
      <c r="B20" s="102" t="s">
        <v>191</v>
      </c>
      <c r="C20" s="103" t="s">
        <v>106</v>
      </c>
      <c r="D20" s="106" t="s">
        <v>192</v>
      </c>
      <c r="E20" s="103" t="s">
        <v>193</v>
      </c>
    </row>
    <row r="21" spans="1:5" x14ac:dyDescent="0.25">
      <c r="A21" s="109" t="s">
        <v>196</v>
      </c>
      <c r="B21" s="102" t="s">
        <v>197</v>
      </c>
      <c r="C21" s="103" t="s">
        <v>72</v>
      </c>
      <c r="D21" s="106" t="s">
        <v>162</v>
      </c>
      <c r="E21" s="103" t="s">
        <v>198</v>
      </c>
    </row>
    <row r="22" spans="1:5" x14ac:dyDescent="0.25">
      <c r="A22" s="109" t="s">
        <v>196</v>
      </c>
      <c r="B22" s="102" t="s">
        <v>200</v>
      </c>
      <c r="C22" s="103" t="s">
        <v>137</v>
      </c>
      <c r="D22" s="106" t="s">
        <v>162</v>
      </c>
      <c r="E22" s="103" t="s">
        <v>198</v>
      </c>
    </row>
    <row r="23" spans="1:5" ht="25.5" x14ac:dyDescent="0.25">
      <c r="A23" s="109" t="s">
        <v>201</v>
      </c>
      <c r="B23" s="102" t="s">
        <v>203</v>
      </c>
      <c r="C23" s="103" t="s">
        <v>106</v>
      </c>
      <c r="D23" s="106" t="s">
        <v>73</v>
      </c>
      <c r="E23" s="103" t="s">
        <v>204</v>
      </c>
    </row>
    <row r="24" spans="1:5" ht="25.5" x14ac:dyDescent="0.25">
      <c r="A24" s="109" t="s">
        <v>201</v>
      </c>
      <c r="B24" s="102" t="s">
        <v>205</v>
      </c>
      <c r="C24" s="103" t="s">
        <v>106</v>
      </c>
      <c r="D24" s="106" t="s">
        <v>206</v>
      </c>
      <c r="E24" s="103" t="s">
        <v>207</v>
      </c>
    </row>
    <row r="25" spans="1:5" x14ac:dyDescent="0.25">
      <c r="A25" s="109" t="s">
        <v>215</v>
      </c>
      <c r="B25" s="102" t="s">
        <v>217</v>
      </c>
      <c r="C25" s="103" t="s">
        <v>129</v>
      </c>
      <c r="D25" s="106" t="s">
        <v>162</v>
      </c>
      <c r="E25" s="103" t="s">
        <v>198</v>
      </c>
    </row>
    <row r="26" spans="1:5" ht="25.5" x14ac:dyDescent="0.25">
      <c r="A26" s="109" t="s">
        <v>215</v>
      </c>
      <c r="B26" s="102" t="s">
        <v>219</v>
      </c>
      <c r="C26" s="103" t="s">
        <v>72</v>
      </c>
      <c r="D26" s="106" t="s">
        <v>138</v>
      </c>
      <c r="E26" s="103" t="s">
        <v>155</v>
      </c>
    </row>
    <row r="27" spans="1:5" x14ac:dyDescent="0.25">
      <c r="A27" s="109" t="s">
        <v>215</v>
      </c>
      <c r="B27" s="102" t="s">
        <v>221</v>
      </c>
      <c r="C27" s="103" t="s">
        <v>106</v>
      </c>
      <c r="D27" s="106" t="s">
        <v>94</v>
      </c>
      <c r="E27" s="103" t="s">
        <v>107</v>
      </c>
    </row>
    <row r="28" spans="1:5" x14ac:dyDescent="0.25">
      <c r="A28" s="109" t="s">
        <v>215</v>
      </c>
      <c r="B28" s="102" t="s">
        <v>223</v>
      </c>
      <c r="C28" s="103" t="s">
        <v>137</v>
      </c>
      <c r="D28" s="106" t="s">
        <v>94</v>
      </c>
      <c r="E28" s="103" t="s">
        <v>149</v>
      </c>
    </row>
    <row r="29" spans="1:5" x14ac:dyDescent="0.25">
      <c r="A29" s="109" t="s">
        <v>215</v>
      </c>
      <c r="B29" s="102" t="s">
        <v>224</v>
      </c>
      <c r="C29" s="103" t="s">
        <v>106</v>
      </c>
      <c r="D29" s="106" t="s">
        <v>73</v>
      </c>
      <c r="E29" s="103" t="s">
        <v>164</v>
      </c>
    </row>
    <row r="30" spans="1:5" ht="25.5" x14ac:dyDescent="0.25">
      <c r="A30" s="109" t="s">
        <v>215</v>
      </c>
      <c r="B30" s="102" t="s">
        <v>228</v>
      </c>
      <c r="C30" s="103" t="s">
        <v>137</v>
      </c>
      <c r="D30" s="106" t="s">
        <v>206</v>
      </c>
      <c r="E30" s="103" t="s">
        <v>207</v>
      </c>
    </row>
    <row r="31" spans="1:5" ht="38.25" x14ac:dyDescent="0.25">
      <c r="A31" s="109" t="s">
        <v>215</v>
      </c>
      <c r="B31" s="102" t="s">
        <v>233</v>
      </c>
      <c r="C31" s="103" t="s">
        <v>106</v>
      </c>
      <c r="D31" s="106" t="s">
        <v>94</v>
      </c>
      <c r="E31" s="103" t="s">
        <v>95</v>
      </c>
    </row>
    <row r="32" spans="1:5" ht="25.5" x14ac:dyDescent="0.25">
      <c r="A32" s="109" t="s">
        <v>215</v>
      </c>
      <c r="B32" s="102" t="s">
        <v>234</v>
      </c>
      <c r="C32" s="103" t="s">
        <v>106</v>
      </c>
      <c r="D32" s="106" t="s">
        <v>138</v>
      </c>
      <c r="E32" s="103" t="s">
        <v>139</v>
      </c>
    </row>
    <row r="33" spans="1:5" ht="25.5" x14ac:dyDescent="0.25">
      <c r="A33" s="109" t="s">
        <v>186</v>
      </c>
      <c r="B33" s="102" t="s">
        <v>239</v>
      </c>
      <c r="C33" s="103" t="s">
        <v>72</v>
      </c>
      <c r="D33" s="106" t="s">
        <v>138</v>
      </c>
      <c r="E33" s="103" t="s">
        <v>139</v>
      </c>
    </row>
    <row r="34" spans="1:5" x14ac:dyDescent="0.25">
      <c r="A34" s="109" t="s">
        <v>186</v>
      </c>
      <c r="B34" s="102" t="s">
        <v>240</v>
      </c>
      <c r="C34" s="103" t="s">
        <v>72</v>
      </c>
      <c r="D34" s="106" t="s">
        <v>94</v>
      </c>
      <c r="E34" s="103" t="s">
        <v>107</v>
      </c>
    </row>
    <row r="35" spans="1:5" x14ac:dyDescent="0.25">
      <c r="A35" s="109" t="s">
        <v>186</v>
      </c>
      <c r="B35" s="102" t="s">
        <v>241</v>
      </c>
      <c r="C35" s="103" t="s">
        <v>72</v>
      </c>
      <c r="D35" s="106" t="s">
        <v>162</v>
      </c>
      <c r="E35" s="103" t="s">
        <v>198</v>
      </c>
    </row>
    <row r="36" spans="1:5" ht="38.25" x14ac:dyDescent="0.25">
      <c r="A36" s="109" t="s">
        <v>186</v>
      </c>
      <c r="B36" s="102" t="s">
        <v>242</v>
      </c>
      <c r="C36" s="103" t="s">
        <v>72</v>
      </c>
      <c r="D36" s="106" t="s">
        <v>94</v>
      </c>
      <c r="E36" s="103" t="s">
        <v>95</v>
      </c>
    </row>
    <row r="37" spans="1:5" x14ac:dyDescent="0.25">
      <c r="A37" s="109" t="s">
        <v>186</v>
      </c>
      <c r="B37" s="102" t="s">
        <v>243</v>
      </c>
      <c r="C37" s="103" t="s">
        <v>72</v>
      </c>
      <c r="D37" s="106" t="s">
        <v>94</v>
      </c>
      <c r="E37" s="103" t="s">
        <v>107</v>
      </c>
    </row>
    <row r="38" spans="1:5" x14ac:dyDescent="0.25">
      <c r="A38" s="109" t="s">
        <v>186</v>
      </c>
      <c r="B38" s="102" t="s">
        <v>246</v>
      </c>
      <c r="C38" s="103" t="s">
        <v>72</v>
      </c>
      <c r="D38" s="106" t="s">
        <v>73</v>
      </c>
      <c r="E38" s="103" t="s">
        <v>74</v>
      </c>
    </row>
    <row r="39" spans="1:5" x14ac:dyDescent="0.25">
      <c r="A39" s="109" t="s">
        <v>186</v>
      </c>
      <c r="B39" s="102" t="s">
        <v>247</v>
      </c>
      <c r="C39" s="103" t="s">
        <v>72</v>
      </c>
      <c r="D39" s="106" t="s">
        <v>94</v>
      </c>
      <c r="E39" s="103" t="s">
        <v>107</v>
      </c>
    </row>
    <row r="40" spans="1:5" x14ac:dyDescent="0.25">
      <c r="A40" s="109" t="s">
        <v>186</v>
      </c>
      <c r="B40" s="102" t="s">
        <v>250</v>
      </c>
      <c r="C40" s="103" t="s">
        <v>72</v>
      </c>
      <c r="D40" s="106" t="s">
        <v>168</v>
      </c>
      <c r="E40" s="103" t="s">
        <v>169</v>
      </c>
    </row>
    <row r="41" spans="1:5" ht="25.5" x14ac:dyDescent="0.25">
      <c r="A41" s="109" t="s">
        <v>186</v>
      </c>
      <c r="B41" s="102" t="s">
        <v>251</v>
      </c>
      <c r="C41" s="103" t="s">
        <v>137</v>
      </c>
      <c r="D41" s="106" t="s">
        <v>138</v>
      </c>
      <c r="E41" s="103" t="s">
        <v>232</v>
      </c>
    </row>
    <row r="42" spans="1:5" x14ac:dyDescent="0.25">
      <c r="A42" s="109" t="s">
        <v>186</v>
      </c>
      <c r="B42" s="102" t="s">
        <v>253</v>
      </c>
      <c r="C42" s="103" t="s">
        <v>72</v>
      </c>
      <c r="D42" s="106" t="s">
        <v>94</v>
      </c>
      <c r="E42" s="103" t="s">
        <v>149</v>
      </c>
    </row>
    <row r="43" spans="1:5" x14ac:dyDescent="0.25">
      <c r="A43" s="109" t="s">
        <v>186</v>
      </c>
      <c r="B43" s="102" t="s">
        <v>254</v>
      </c>
      <c r="C43" s="103" t="s">
        <v>72</v>
      </c>
      <c r="D43" s="106" t="s">
        <v>162</v>
      </c>
      <c r="E43" s="103" t="s">
        <v>198</v>
      </c>
    </row>
    <row r="44" spans="1:5" x14ac:dyDescent="0.25">
      <c r="A44" s="109" t="s">
        <v>209</v>
      </c>
      <c r="B44" s="102" t="s">
        <v>257</v>
      </c>
      <c r="C44" s="103" t="s">
        <v>106</v>
      </c>
      <c r="D44" s="106" t="s">
        <v>73</v>
      </c>
      <c r="E44" s="103" t="s">
        <v>258</v>
      </c>
    </row>
    <row r="45" spans="1:5" ht="25.5" x14ac:dyDescent="0.25">
      <c r="A45" s="109" t="s">
        <v>209</v>
      </c>
      <c r="B45" s="102" t="s">
        <v>259</v>
      </c>
      <c r="C45" s="103" t="s">
        <v>106</v>
      </c>
      <c r="D45" s="106" t="s">
        <v>162</v>
      </c>
      <c r="E45" s="103" t="s">
        <v>163</v>
      </c>
    </row>
    <row r="46" spans="1:5" x14ac:dyDescent="0.25">
      <c r="A46" s="109" t="s">
        <v>209</v>
      </c>
      <c r="B46" s="102" t="s">
        <v>261</v>
      </c>
      <c r="C46" s="103" t="s">
        <v>72</v>
      </c>
      <c r="D46" s="106" t="s">
        <v>94</v>
      </c>
      <c r="E46" s="103" t="s">
        <v>149</v>
      </c>
    </row>
    <row r="47" spans="1:5" ht="25.5" x14ac:dyDescent="0.25">
      <c r="A47" s="109" t="s">
        <v>209</v>
      </c>
      <c r="B47" s="102" t="s">
        <v>264</v>
      </c>
      <c r="C47" s="103" t="s">
        <v>72</v>
      </c>
      <c r="D47" s="106" t="s">
        <v>138</v>
      </c>
      <c r="E47" s="103" t="s">
        <v>155</v>
      </c>
    </row>
    <row r="48" spans="1:5" x14ac:dyDescent="0.25">
      <c r="A48" s="109" t="s">
        <v>209</v>
      </c>
      <c r="B48" s="102" t="s">
        <v>265</v>
      </c>
      <c r="C48" s="103" t="s">
        <v>137</v>
      </c>
      <c r="D48" s="106" t="s">
        <v>162</v>
      </c>
      <c r="E48" s="103" t="s">
        <v>231</v>
      </c>
    </row>
    <row r="49" spans="1:5" ht="38.25" x14ac:dyDescent="0.25">
      <c r="A49" s="109" t="s">
        <v>209</v>
      </c>
      <c r="B49" s="102" t="s">
        <v>266</v>
      </c>
      <c r="C49" s="103" t="s">
        <v>137</v>
      </c>
      <c r="D49" s="106" t="s">
        <v>94</v>
      </c>
      <c r="E49" s="103" t="s">
        <v>95</v>
      </c>
    </row>
    <row r="50" spans="1:5" x14ac:dyDescent="0.25">
      <c r="A50" s="109" t="s">
        <v>209</v>
      </c>
      <c r="B50" s="102" t="s">
        <v>267</v>
      </c>
      <c r="C50" s="103" t="s">
        <v>137</v>
      </c>
      <c r="D50" s="106" t="s">
        <v>162</v>
      </c>
      <c r="E50" s="103" t="s">
        <v>268</v>
      </c>
    </row>
    <row r="51" spans="1:5" ht="25.5" x14ac:dyDescent="0.25">
      <c r="A51" s="109" t="s">
        <v>209</v>
      </c>
      <c r="B51" s="102" t="s">
        <v>271</v>
      </c>
      <c r="C51" s="103" t="s">
        <v>72</v>
      </c>
      <c r="D51" s="106" t="s">
        <v>138</v>
      </c>
      <c r="E51" s="103" t="s">
        <v>155</v>
      </c>
    </row>
    <row r="52" spans="1:5" x14ac:dyDescent="0.25">
      <c r="A52" s="109" t="s">
        <v>229</v>
      </c>
      <c r="B52" s="102" t="s">
        <v>272</v>
      </c>
      <c r="C52" s="103" t="s">
        <v>72</v>
      </c>
      <c r="D52" s="106" t="s">
        <v>168</v>
      </c>
      <c r="E52" s="103" t="s">
        <v>169</v>
      </c>
    </row>
    <row r="53" spans="1:5" ht="38.25" x14ac:dyDescent="0.25">
      <c r="A53" s="109" t="s">
        <v>229</v>
      </c>
      <c r="B53" s="102" t="s">
        <v>273</v>
      </c>
      <c r="C53" s="103" t="s">
        <v>72</v>
      </c>
      <c r="D53" s="106" t="s">
        <v>94</v>
      </c>
      <c r="E53" s="103" t="s">
        <v>95</v>
      </c>
    </row>
    <row r="54" spans="1:5" ht="51" x14ac:dyDescent="0.25">
      <c r="A54" s="109" t="s">
        <v>229</v>
      </c>
      <c r="B54" s="102" t="s">
        <v>274</v>
      </c>
      <c r="C54" s="103" t="s">
        <v>72</v>
      </c>
      <c r="D54" s="106" t="s">
        <v>138</v>
      </c>
      <c r="E54" s="103" t="s">
        <v>155</v>
      </c>
    </row>
    <row r="55" spans="1:5" ht="38.25" x14ac:dyDescent="0.25">
      <c r="A55" s="109" t="s">
        <v>229</v>
      </c>
      <c r="B55" s="102" t="s">
        <v>275</v>
      </c>
      <c r="C55" s="103" t="s">
        <v>72</v>
      </c>
      <c r="D55" s="106" t="s">
        <v>94</v>
      </c>
      <c r="E55" s="103" t="s">
        <v>95</v>
      </c>
    </row>
    <row r="56" spans="1:5" x14ac:dyDescent="0.25">
      <c r="A56" s="109" t="s">
        <v>229</v>
      </c>
      <c r="B56" s="102" t="s">
        <v>276</v>
      </c>
      <c r="C56" s="103" t="s">
        <v>72</v>
      </c>
      <c r="D56" s="106" t="s">
        <v>162</v>
      </c>
      <c r="E56" s="103" t="s">
        <v>268</v>
      </c>
    </row>
    <row r="57" spans="1:5" x14ac:dyDescent="0.25">
      <c r="A57" s="109" t="s">
        <v>229</v>
      </c>
      <c r="B57" s="102" t="s">
        <v>278</v>
      </c>
      <c r="C57" s="103" t="s">
        <v>72</v>
      </c>
      <c r="D57" s="106" t="s">
        <v>73</v>
      </c>
      <c r="E57" s="103" t="s">
        <v>74</v>
      </c>
    </row>
    <row r="58" spans="1:5" ht="38.25" x14ac:dyDescent="0.25">
      <c r="A58" s="109" t="s">
        <v>229</v>
      </c>
      <c r="B58" s="102" t="s">
        <v>279</v>
      </c>
      <c r="C58" s="103" t="s">
        <v>72</v>
      </c>
      <c r="D58" s="106" t="s">
        <v>94</v>
      </c>
      <c r="E58" s="103" t="s">
        <v>95</v>
      </c>
    </row>
    <row r="59" spans="1:5" ht="25.5" x14ac:dyDescent="0.25">
      <c r="A59" s="109" t="s">
        <v>229</v>
      </c>
      <c r="B59" s="102" t="s">
        <v>280</v>
      </c>
      <c r="C59" s="103" t="s">
        <v>72</v>
      </c>
      <c r="D59" s="106" t="s">
        <v>162</v>
      </c>
      <c r="E59" s="103" t="s">
        <v>198</v>
      </c>
    </row>
    <row r="60" spans="1:5" ht="25.5" x14ac:dyDescent="0.25">
      <c r="A60" s="109" t="s">
        <v>229</v>
      </c>
      <c r="B60" s="102" t="s">
        <v>281</v>
      </c>
      <c r="C60" s="103" t="s">
        <v>106</v>
      </c>
      <c r="D60" s="106" t="s">
        <v>130</v>
      </c>
      <c r="E60" s="103" t="s">
        <v>179</v>
      </c>
    </row>
    <row r="61" spans="1:5" ht="25.5" x14ac:dyDescent="0.25">
      <c r="A61" s="109" t="s">
        <v>229</v>
      </c>
      <c r="B61" s="102" t="s">
        <v>287</v>
      </c>
      <c r="C61" s="103" t="s">
        <v>106</v>
      </c>
      <c r="D61" s="106" t="s">
        <v>288</v>
      </c>
      <c r="E61" s="103" t="s">
        <v>289</v>
      </c>
    </row>
    <row r="62" spans="1:5" ht="25.5" x14ac:dyDescent="0.25">
      <c r="A62" s="109" t="s">
        <v>119</v>
      </c>
      <c r="B62" s="102" t="s">
        <v>290</v>
      </c>
      <c r="C62" s="103" t="s">
        <v>72</v>
      </c>
      <c r="D62" s="106" t="s">
        <v>168</v>
      </c>
      <c r="E62" s="103" t="s">
        <v>291</v>
      </c>
    </row>
    <row r="63" spans="1:5" ht="38.25" x14ac:dyDescent="0.25">
      <c r="A63" s="109" t="s">
        <v>119</v>
      </c>
      <c r="B63" s="102" t="s">
        <v>292</v>
      </c>
      <c r="C63" s="103" t="s">
        <v>72</v>
      </c>
      <c r="D63" s="106" t="s">
        <v>94</v>
      </c>
      <c r="E63" s="103" t="s">
        <v>95</v>
      </c>
    </row>
    <row r="64" spans="1:5" ht="25.5" x14ac:dyDescent="0.25">
      <c r="A64" s="109" t="s">
        <v>119</v>
      </c>
      <c r="B64" s="102" t="s">
        <v>293</v>
      </c>
      <c r="C64" s="103" t="s">
        <v>106</v>
      </c>
      <c r="D64" s="106" t="s">
        <v>168</v>
      </c>
      <c r="E64" s="103" t="s">
        <v>169</v>
      </c>
    </row>
    <row r="65" spans="1:5" ht="25.5" x14ac:dyDescent="0.25">
      <c r="A65" s="109" t="s">
        <v>119</v>
      </c>
      <c r="B65" s="102" t="s">
        <v>295</v>
      </c>
      <c r="C65" s="103" t="s">
        <v>137</v>
      </c>
      <c r="D65" s="106" t="s">
        <v>168</v>
      </c>
      <c r="E65" s="103" t="s">
        <v>169</v>
      </c>
    </row>
    <row r="66" spans="1:5" ht="38.25" x14ac:dyDescent="0.25">
      <c r="A66" s="109" t="s">
        <v>300</v>
      </c>
      <c r="B66" s="102" t="s">
        <v>302</v>
      </c>
      <c r="C66" s="103" t="s">
        <v>72</v>
      </c>
      <c r="D66" s="106" t="s">
        <v>94</v>
      </c>
      <c r="E66" s="103" t="s">
        <v>95</v>
      </c>
    </row>
    <row r="67" spans="1:5" x14ac:dyDescent="0.25">
      <c r="A67" s="109" t="s">
        <v>300</v>
      </c>
      <c r="B67" s="102" t="s">
        <v>304</v>
      </c>
      <c r="C67" s="103" t="s">
        <v>137</v>
      </c>
      <c r="D67" s="106" t="s">
        <v>94</v>
      </c>
      <c r="E67" s="103" t="s">
        <v>305</v>
      </c>
    </row>
    <row r="68" spans="1:5" x14ac:dyDescent="0.25">
      <c r="A68" s="109" t="s">
        <v>300</v>
      </c>
      <c r="B68" s="102" t="s">
        <v>306</v>
      </c>
      <c r="C68" s="103" t="s">
        <v>129</v>
      </c>
      <c r="D68" s="106" t="s">
        <v>162</v>
      </c>
      <c r="E68" s="103" t="s">
        <v>198</v>
      </c>
    </row>
    <row r="69" spans="1:5" ht="25.5" x14ac:dyDescent="0.25">
      <c r="A69" s="109" t="s">
        <v>235</v>
      </c>
      <c r="B69" s="102" t="s">
        <v>308</v>
      </c>
      <c r="C69" s="103" t="s">
        <v>137</v>
      </c>
      <c r="D69" s="106" t="s">
        <v>192</v>
      </c>
      <c r="E69" s="103" t="s">
        <v>193</v>
      </c>
    </row>
    <row r="70" spans="1:5" x14ac:dyDescent="0.25">
      <c r="A70" s="109" t="s">
        <v>235</v>
      </c>
      <c r="B70" s="102" t="s">
        <v>309</v>
      </c>
      <c r="C70" s="103" t="s">
        <v>72</v>
      </c>
      <c r="D70" s="106" t="s">
        <v>94</v>
      </c>
      <c r="E70" s="103" t="s">
        <v>305</v>
      </c>
    </row>
    <row r="71" spans="1:5" x14ac:dyDescent="0.25">
      <c r="A71" s="109" t="s">
        <v>235</v>
      </c>
      <c r="B71" s="102" t="s">
        <v>310</v>
      </c>
      <c r="C71" s="103" t="s">
        <v>137</v>
      </c>
      <c r="D71" s="106" t="s">
        <v>162</v>
      </c>
      <c r="E71" s="103" t="s">
        <v>311</v>
      </c>
    </row>
    <row r="72" spans="1:5" ht="25.5" x14ac:dyDescent="0.25">
      <c r="A72" s="109" t="s">
        <v>235</v>
      </c>
      <c r="B72" s="102" t="s">
        <v>313</v>
      </c>
      <c r="C72" s="103" t="s">
        <v>137</v>
      </c>
      <c r="D72" s="106" t="s">
        <v>94</v>
      </c>
      <c r="E72" s="103" t="s">
        <v>305</v>
      </c>
    </row>
    <row r="73" spans="1:5" x14ac:dyDescent="0.25">
      <c r="A73" s="109" t="s">
        <v>235</v>
      </c>
      <c r="B73" s="102" t="s">
        <v>314</v>
      </c>
      <c r="C73" s="103" t="s">
        <v>137</v>
      </c>
      <c r="D73" s="106" t="s">
        <v>138</v>
      </c>
      <c r="E73" s="103" t="s">
        <v>232</v>
      </c>
    </row>
    <row r="74" spans="1:5" ht="25.5" x14ac:dyDescent="0.25">
      <c r="A74" s="109" t="s">
        <v>235</v>
      </c>
      <c r="B74" s="102" t="s">
        <v>315</v>
      </c>
      <c r="C74" s="103" t="s">
        <v>106</v>
      </c>
      <c r="D74" s="106" t="s">
        <v>138</v>
      </c>
      <c r="E74" s="103" t="s">
        <v>155</v>
      </c>
    </row>
    <row r="75" spans="1:5" ht="25.5" x14ac:dyDescent="0.25">
      <c r="A75" s="109" t="s">
        <v>235</v>
      </c>
      <c r="B75" s="102" t="s">
        <v>316</v>
      </c>
      <c r="C75" s="103" t="s">
        <v>106</v>
      </c>
      <c r="D75" s="106" t="s">
        <v>138</v>
      </c>
      <c r="E75" s="103" t="s">
        <v>155</v>
      </c>
    </row>
    <row r="76" spans="1:5" x14ac:dyDescent="0.25">
      <c r="A76" s="109" t="s">
        <v>235</v>
      </c>
      <c r="B76" s="102" t="s">
        <v>317</v>
      </c>
      <c r="C76" s="103" t="s">
        <v>106</v>
      </c>
      <c r="D76" s="106" t="s">
        <v>162</v>
      </c>
      <c r="E76" s="103" t="s">
        <v>311</v>
      </c>
    </row>
    <row r="77" spans="1:5" x14ac:dyDescent="0.25">
      <c r="A77" s="109" t="s">
        <v>235</v>
      </c>
      <c r="B77" s="102" t="s">
        <v>318</v>
      </c>
      <c r="C77" s="103" t="s">
        <v>106</v>
      </c>
      <c r="D77" s="106" t="s">
        <v>162</v>
      </c>
      <c r="E77" s="103" t="s">
        <v>231</v>
      </c>
    </row>
    <row r="78" spans="1:5" x14ac:dyDescent="0.25">
      <c r="A78" s="109" t="s">
        <v>321</v>
      </c>
      <c r="B78" s="102" t="s">
        <v>322</v>
      </c>
      <c r="C78" s="103" t="s">
        <v>106</v>
      </c>
      <c r="D78" s="106" t="s">
        <v>168</v>
      </c>
      <c r="E78" s="103" t="s">
        <v>282</v>
      </c>
    </row>
    <row r="79" spans="1:5" x14ac:dyDescent="0.25">
      <c r="A79" s="109" t="s">
        <v>321</v>
      </c>
      <c r="B79" s="102" t="s">
        <v>323</v>
      </c>
      <c r="C79" s="103" t="s">
        <v>72</v>
      </c>
      <c r="D79" s="106" t="s">
        <v>94</v>
      </c>
      <c r="E79" s="103" t="s">
        <v>107</v>
      </c>
    </row>
    <row r="80" spans="1:5" x14ac:dyDescent="0.25">
      <c r="A80" s="109" t="s">
        <v>321</v>
      </c>
      <c r="B80" s="102" t="s">
        <v>324</v>
      </c>
      <c r="C80" s="103" t="s">
        <v>106</v>
      </c>
      <c r="D80" s="106" t="s">
        <v>181</v>
      </c>
      <c r="E80" s="103" t="s">
        <v>182</v>
      </c>
    </row>
    <row r="81" spans="1:5" ht="25.5" x14ac:dyDescent="0.25">
      <c r="A81" s="109" t="s">
        <v>321</v>
      </c>
      <c r="B81" s="102" t="s">
        <v>325</v>
      </c>
      <c r="C81" s="103" t="s">
        <v>72</v>
      </c>
      <c r="D81" s="106" t="s">
        <v>138</v>
      </c>
      <c r="E81" s="103" t="s">
        <v>155</v>
      </c>
    </row>
    <row r="82" spans="1:5" x14ac:dyDescent="0.25">
      <c r="A82" s="109" t="s">
        <v>321</v>
      </c>
      <c r="B82" s="102" t="s">
        <v>326</v>
      </c>
      <c r="C82" s="103" t="s">
        <v>72</v>
      </c>
      <c r="D82" s="106" t="s">
        <v>138</v>
      </c>
      <c r="E82" s="103" t="s">
        <v>232</v>
      </c>
    </row>
    <row r="83" spans="1:5" x14ac:dyDescent="0.25">
      <c r="A83" s="109" t="s">
        <v>321</v>
      </c>
      <c r="B83" s="102" t="s">
        <v>327</v>
      </c>
      <c r="C83" s="103" t="s">
        <v>106</v>
      </c>
      <c r="D83" s="106" t="s">
        <v>162</v>
      </c>
      <c r="E83" s="103" t="s">
        <v>268</v>
      </c>
    </row>
    <row r="84" spans="1:5" ht="38.25" x14ac:dyDescent="0.25">
      <c r="A84" s="109" t="s">
        <v>321</v>
      </c>
      <c r="B84" s="102" t="s">
        <v>328</v>
      </c>
      <c r="C84" s="103" t="s">
        <v>72</v>
      </c>
      <c r="D84" s="106" t="s">
        <v>94</v>
      </c>
      <c r="E84" s="103" t="s">
        <v>95</v>
      </c>
    </row>
    <row r="85" spans="1:5" ht="38.25" x14ac:dyDescent="0.25">
      <c r="A85" s="109" t="s">
        <v>321</v>
      </c>
      <c r="B85" s="102" t="s">
        <v>329</v>
      </c>
      <c r="C85" s="103" t="s">
        <v>72</v>
      </c>
      <c r="D85" s="106" t="s">
        <v>94</v>
      </c>
      <c r="E85" s="103" t="s">
        <v>95</v>
      </c>
    </row>
    <row r="86" spans="1:5" x14ac:dyDescent="0.25">
      <c r="A86" s="109" t="s">
        <v>321</v>
      </c>
      <c r="B86" s="102" t="s">
        <v>330</v>
      </c>
      <c r="C86" s="103" t="s">
        <v>72</v>
      </c>
      <c r="D86" s="106" t="s">
        <v>162</v>
      </c>
      <c r="E86" s="103" t="s">
        <v>198</v>
      </c>
    </row>
    <row r="87" spans="1:5" x14ac:dyDescent="0.25">
      <c r="A87" s="109" t="s">
        <v>321</v>
      </c>
      <c r="B87" s="102" t="s">
        <v>331</v>
      </c>
      <c r="C87" s="103" t="s">
        <v>72</v>
      </c>
      <c r="D87" s="106" t="s">
        <v>168</v>
      </c>
      <c r="E87" s="103" t="s">
        <v>291</v>
      </c>
    </row>
    <row r="88" spans="1:5" ht="38.25" x14ac:dyDescent="0.25">
      <c r="A88" s="109" t="s">
        <v>334</v>
      </c>
      <c r="B88" s="102" t="s">
        <v>336</v>
      </c>
      <c r="C88" s="103" t="s">
        <v>106</v>
      </c>
      <c r="D88" s="106" t="s">
        <v>288</v>
      </c>
      <c r="E88" s="103" t="s">
        <v>337</v>
      </c>
    </row>
    <row r="89" spans="1:5" ht="25.5" x14ac:dyDescent="0.25">
      <c r="A89" s="109" t="s">
        <v>334</v>
      </c>
      <c r="B89" s="102" t="s">
        <v>338</v>
      </c>
      <c r="C89" s="103" t="s">
        <v>106</v>
      </c>
      <c r="D89" s="106" t="s">
        <v>206</v>
      </c>
      <c r="E89" s="103" t="s">
        <v>207</v>
      </c>
    </row>
    <row r="90" spans="1:5" x14ac:dyDescent="0.25">
      <c r="A90" s="109" t="s">
        <v>334</v>
      </c>
      <c r="B90" s="102" t="s">
        <v>339</v>
      </c>
      <c r="C90" s="103" t="s">
        <v>106</v>
      </c>
      <c r="D90" s="106" t="s">
        <v>162</v>
      </c>
      <c r="E90" s="103" t="s">
        <v>198</v>
      </c>
    </row>
    <row r="91" spans="1:5" x14ac:dyDescent="0.25">
      <c r="A91" s="109" t="s">
        <v>334</v>
      </c>
      <c r="B91" s="102" t="s">
        <v>340</v>
      </c>
      <c r="C91" s="103" t="s">
        <v>106</v>
      </c>
      <c r="D91" s="106" t="s">
        <v>138</v>
      </c>
      <c r="E91" s="103" t="s">
        <v>341</v>
      </c>
    </row>
    <row r="92" spans="1:5" ht="38.25" x14ac:dyDescent="0.25">
      <c r="A92" s="109" t="s">
        <v>334</v>
      </c>
      <c r="B92" s="102" t="s">
        <v>342</v>
      </c>
      <c r="C92" s="103" t="s">
        <v>106</v>
      </c>
      <c r="D92" s="106" t="s">
        <v>138</v>
      </c>
      <c r="E92" s="103" t="s">
        <v>232</v>
      </c>
    </row>
    <row r="93" spans="1:5" x14ac:dyDescent="0.25">
      <c r="A93" s="109" t="s">
        <v>334</v>
      </c>
      <c r="B93" s="102" t="s">
        <v>343</v>
      </c>
      <c r="C93" s="103" t="s">
        <v>106</v>
      </c>
      <c r="D93" s="106" t="s">
        <v>94</v>
      </c>
      <c r="E93" s="103" t="s">
        <v>107</v>
      </c>
    </row>
    <row r="94" spans="1:5" ht="38.25" x14ac:dyDescent="0.25">
      <c r="A94" s="109" t="s">
        <v>256</v>
      </c>
      <c r="B94" s="102" t="s">
        <v>345</v>
      </c>
      <c r="C94" s="103" t="s">
        <v>137</v>
      </c>
      <c r="D94" s="106" t="s">
        <v>94</v>
      </c>
      <c r="E94" s="103" t="s">
        <v>95</v>
      </c>
    </row>
    <row r="95" spans="1:5" x14ac:dyDescent="0.25">
      <c r="A95" s="109" t="s">
        <v>256</v>
      </c>
      <c r="B95" s="102" t="s">
        <v>346</v>
      </c>
      <c r="C95" s="103" t="s">
        <v>137</v>
      </c>
      <c r="D95" s="106" t="s">
        <v>168</v>
      </c>
      <c r="E95" s="103" t="s">
        <v>169</v>
      </c>
    </row>
    <row r="96" spans="1:5" ht="25.5" x14ac:dyDescent="0.25">
      <c r="A96" s="109" t="s">
        <v>256</v>
      </c>
      <c r="B96" s="102" t="s">
        <v>347</v>
      </c>
      <c r="C96" s="103" t="s">
        <v>137</v>
      </c>
      <c r="D96" s="106" t="s">
        <v>206</v>
      </c>
      <c r="E96" s="103" t="s">
        <v>348</v>
      </c>
    </row>
    <row r="97" spans="1:5" x14ac:dyDescent="0.25">
      <c r="A97" s="109" t="s">
        <v>256</v>
      </c>
      <c r="B97" s="102" t="s">
        <v>349</v>
      </c>
      <c r="C97" s="103" t="s">
        <v>137</v>
      </c>
      <c r="D97" s="106" t="s">
        <v>168</v>
      </c>
      <c r="E97" s="103" t="s">
        <v>169</v>
      </c>
    </row>
    <row r="98" spans="1:5" x14ac:dyDescent="0.25">
      <c r="A98" s="109" t="s">
        <v>256</v>
      </c>
      <c r="B98" s="102" t="s">
        <v>350</v>
      </c>
      <c r="C98" s="103" t="s">
        <v>72</v>
      </c>
      <c r="D98" s="106" t="s">
        <v>168</v>
      </c>
      <c r="E98" s="103" t="s">
        <v>169</v>
      </c>
    </row>
    <row r="99" spans="1:5" x14ac:dyDescent="0.25">
      <c r="A99" s="109" t="s">
        <v>256</v>
      </c>
      <c r="B99" s="102" t="s">
        <v>351</v>
      </c>
      <c r="C99" s="103" t="s">
        <v>72</v>
      </c>
      <c r="D99" s="106" t="s">
        <v>168</v>
      </c>
      <c r="E99" s="103" t="s">
        <v>169</v>
      </c>
    </row>
    <row r="100" spans="1:5" x14ac:dyDescent="0.25">
      <c r="A100" s="109" t="s">
        <v>256</v>
      </c>
      <c r="B100" s="102" t="s">
        <v>352</v>
      </c>
      <c r="C100" s="103" t="s">
        <v>106</v>
      </c>
      <c r="D100" s="106" t="s">
        <v>168</v>
      </c>
      <c r="E100" s="103" t="s">
        <v>169</v>
      </c>
    </row>
    <row r="101" spans="1:5" x14ac:dyDescent="0.25">
      <c r="A101" s="109" t="s">
        <v>256</v>
      </c>
      <c r="B101" s="102" t="s">
        <v>354</v>
      </c>
      <c r="C101" s="103" t="s">
        <v>72</v>
      </c>
      <c r="D101" s="106" t="s">
        <v>73</v>
      </c>
      <c r="E101" s="103" t="s">
        <v>204</v>
      </c>
    </row>
    <row r="102" spans="1:5" x14ac:dyDescent="0.25">
      <c r="A102" s="109" t="s">
        <v>256</v>
      </c>
      <c r="B102" s="102" t="s">
        <v>355</v>
      </c>
      <c r="C102" s="103" t="s">
        <v>106</v>
      </c>
      <c r="D102" s="106" t="s">
        <v>94</v>
      </c>
      <c r="E102" s="103" t="s">
        <v>107</v>
      </c>
    </row>
    <row r="103" spans="1:5" x14ac:dyDescent="0.25">
      <c r="A103" s="109" t="s">
        <v>256</v>
      </c>
      <c r="B103" s="102" t="s">
        <v>356</v>
      </c>
      <c r="C103" s="103" t="s">
        <v>137</v>
      </c>
      <c r="D103" s="106" t="s">
        <v>94</v>
      </c>
      <c r="E103" s="103" t="s">
        <v>149</v>
      </c>
    </row>
    <row r="104" spans="1:5" ht="25.5" x14ac:dyDescent="0.25">
      <c r="A104" s="109" t="s">
        <v>256</v>
      </c>
      <c r="B104" s="102" t="s">
        <v>357</v>
      </c>
      <c r="C104" s="103" t="s">
        <v>106</v>
      </c>
      <c r="D104" s="106" t="s">
        <v>138</v>
      </c>
      <c r="E104" s="103" t="s">
        <v>155</v>
      </c>
    </row>
    <row r="105" spans="1:5" x14ac:dyDescent="0.25">
      <c r="A105" s="109" t="s">
        <v>256</v>
      </c>
      <c r="B105" s="102" t="s">
        <v>358</v>
      </c>
      <c r="C105" s="103" t="s">
        <v>72</v>
      </c>
      <c r="D105" s="106" t="s">
        <v>168</v>
      </c>
      <c r="E105" s="103" t="s">
        <v>291</v>
      </c>
    </row>
    <row r="106" spans="1:5" ht="38.25" x14ac:dyDescent="0.25">
      <c r="A106" s="109" t="s">
        <v>256</v>
      </c>
      <c r="B106" s="102" t="s">
        <v>360</v>
      </c>
      <c r="C106" s="103" t="s">
        <v>106</v>
      </c>
      <c r="D106" s="106" t="s">
        <v>94</v>
      </c>
      <c r="E106" s="103" t="s">
        <v>95</v>
      </c>
    </row>
    <row r="107" spans="1:5" ht="25.5" x14ac:dyDescent="0.25">
      <c r="A107" s="109" t="s">
        <v>256</v>
      </c>
      <c r="B107" s="102" t="s">
        <v>361</v>
      </c>
      <c r="C107" s="103" t="s">
        <v>137</v>
      </c>
      <c r="D107" s="106" t="s">
        <v>206</v>
      </c>
      <c r="E107" s="103" t="s">
        <v>227</v>
      </c>
    </row>
    <row r="108" spans="1:5" ht="25.5" x14ac:dyDescent="0.25">
      <c r="A108" s="109" t="s">
        <v>256</v>
      </c>
      <c r="B108" s="102" t="s">
        <v>363</v>
      </c>
      <c r="C108" s="103" t="s">
        <v>122</v>
      </c>
      <c r="D108" s="106" t="s">
        <v>162</v>
      </c>
      <c r="E108" s="103" t="s">
        <v>163</v>
      </c>
    </row>
    <row r="109" spans="1:5" ht="38.25" x14ac:dyDescent="0.25">
      <c r="A109" s="109" t="s">
        <v>364</v>
      </c>
      <c r="B109" s="102" t="s">
        <v>366</v>
      </c>
      <c r="C109" s="103" t="s">
        <v>137</v>
      </c>
      <c r="D109" s="106" t="s">
        <v>94</v>
      </c>
      <c r="E109" s="103" t="s">
        <v>95</v>
      </c>
    </row>
    <row r="110" spans="1:5" x14ac:dyDescent="0.25">
      <c r="A110" s="109" t="s">
        <v>256</v>
      </c>
      <c r="B110" s="102" t="s">
        <v>367</v>
      </c>
      <c r="C110" s="103" t="s">
        <v>106</v>
      </c>
      <c r="D110" s="106" t="s">
        <v>73</v>
      </c>
      <c r="E110" s="103" t="s">
        <v>164</v>
      </c>
    </row>
    <row r="111" spans="1:5" x14ac:dyDescent="0.25">
      <c r="A111" s="109" t="s">
        <v>209</v>
      </c>
      <c r="B111" s="102" t="s">
        <v>368</v>
      </c>
      <c r="C111" s="103" t="s">
        <v>106</v>
      </c>
      <c r="D111" s="106" t="s">
        <v>168</v>
      </c>
      <c r="E111" s="103" t="s">
        <v>169</v>
      </c>
    </row>
    <row r="112" spans="1:5" x14ac:dyDescent="0.25">
      <c r="A112" s="109" t="s">
        <v>209</v>
      </c>
      <c r="B112" s="102" t="s">
        <v>369</v>
      </c>
      <c r="C112" s="103" t="s">
        <v>106</v>
      </c>
      <c r="D112" s="106" t="s">
        <v>168</v>
      </c>
      <c r="E112" s="103" t="s">
        <v>169</v>
      </c>
    </row>
    <row r="113" spans="1:5" x14ac:dyDescent="0.25">
      <c r="A113" s="109" t="s">
        <v>256</v>
      </c>
      <c r="B113" s="102" t="s">
        <v>370</v>
      </c>
      <c r="C113" s="103" t="s">
        <v>106</v>
      </c>
      <c r="D113" s="106" t="s">
        <v>138</v>
      </c>
      <c r="E113" s="103" t="s">
        <v>232</v>
      </c>
    </row>
    <row r="114" spans="1:5" x14ac:dyDescent="0.25">
      <c r="A114" s="109" t="s">
        <v>371</v>
      </c>
      <c r="B114" s="102" t="s">
        <v>373</v>
      </c>
      <c r="C114" s="103" t="s">
        <v>129</v>
      </c>
      <c r="D114" s="106" t="s">
        <v>94</v>
      </c>
      <c r="E114" s="103" t="s">
        <v>107</v>
      </c>
    </row>
    <row r="115" spans="1:5" x14ac:dyDescent="0.25">
      <c r="A115" s="109" t="s">
        <v>371</v>
      </c>
      <c r="B115" s="102" t="s">
        <v>374</v>
      </c>
      <c r="C115" s="103" t="s">
        <v>72</v>
      </c>
      <c r="D115" s="106" t="s">
        <v>288</v>
      </c>
      <c r="E115" s="103" t="s">
        <v>375</v>
      </c>
    </row>
    <row r="116" spans="1:5" x14ac:dyDescent="0.25">
      <c r="A116" s="109" t="s">
        <v>371</v>
      </c>
      <c r="B116" s="102" t="s">
        <v>376</v>
      </c>
      <c r="C116" s="103" t="s">
        <v>72</v>
      </c>
      <c r="D116" s="106" t="s">
        <v>181</v>
      </c>
      <c r="E116" s="103" t="s">
        <v>182</v>
      </c>
    </row>
    <row r="117" spans="1:5" ht="38.25" x14ac:dyDescent="0.25">
      <c r="A117" s="109" t="s">
        <v>371</v>
      </c>
      <c r="B117" s="102" t="s">
        <v>377</v>
      </c>
      <c r="C117" s="103" t="s">
        <v>72</v>
      </c>
      <c r="D117" s="106" t="s">
        <v>94</v>
      </c>
      <c r="E117" s="103" t="s">
        <v>95</v>
      </c>
    </row>
    <row r="118" spans="1:5" x14ac:dyDescent="0.25">
      <c r="A118" s="109" t="s">
        <v>371</v>
      </c>
      <c r="B118" s="102" t="s">
        <v>378</v>
      </c>
      <c r="C118" s="103" t="s">
        <v>106</v>
      </c>
      <c r="D118" s="106" t="s">
        <v>94</v>
      </c>
      <c r="E118" s="103" t="s">
        <v>107</v>
      </c>
    </row>
    <row r="119" spans="1:5" ht="25.5" x14ac:dyDescent="0.25">
      <c r="A119" s="109" t="s">
        <v>371</v>
      </c>
      <c r="B119" s="102" t="s">
        <v>379</v>
      </c>
      <c r="C119" s="103" t="s">
        <v>72</v>
      </c>
      <c r="D119" s="106" t="s">
        <v>138</v>
      </c>
      <c r="E119" s="103" t="s">
        <v>380</v>
      </c>
    </row>
    <row r="120" spans="1:5" ht="25.5" x14ac:dyDescent="0.25">
      <c r="A120" s="109" t="s">
        <v>371</v>
      </c>
      <c r="B120" s="102" t="s">
        <v>381</v>
      </c>
      <c r="C120" s="103" t="s">
        <v>137</v>
      </c>
      <c r="D120" s="106" t="s">
        <v>138</v>
      </c>
      <c r="E120" s="103" t="s">
        <v>155</v>
      </c>
    </row>
    <row r="121" spans="1:5" x14ac:dyDescent="0.25">
      <c r="A121" s="109" t="s">
        <v>371</v>
      </c>
      <c r="B121" s="102" t="s">
        <v>382</v>
      </c>
      <c r="C121" s="103" t="s">
        <v>129</v>
      </c>
      <c r="D121" s="106" t="s">
        <v>138</v>
      </c>
      <c r="E121" s="103" t="s">
        <v>232</v>
      </c>
    </row>
    <row r="122" spans="1:5" x14ac:dyDescent="0.25">
      <c r="A122" s="109" t="s">
        <v>371</v>
      </c>
      <c r="B122" s="102" t="s">
        <v>384</v>
      </c>
      <c r="C122" s="103" t="s">
        <v>72</v>
      </c>
      <c r="D122" s="106" t="s">
        <v>94</v>
      </c>
      <c r="E122" s="103" t="s">
        <v>385</v>
      </c>
    </row>
    <row r="123" spans="1:5" ht="38.25" x14ac:dyDescent="0.25">
      <c r="A123" s="109" t="s">
        <v>371</v>
      </c>
      <c r="B123" s="102" t="s">
        <v>386</v>
      </c>
      <c r="C123" s="103" t="s">
        <v>106</v>
      </c>
      <c r="D123" s="106" t="s">
        <v>94</v>
      </c>
      <c r="E123" s="103" t="s">
        <v>95</v>
      </c>
    </row>
    <row r="124" spans="1:5" x14ac:dyDescent="0.25">
      <c r="A124" s="109" t="s">
        <v>285</v>
      </c>
      <c r="B124" s="102" t="s">
        <v>387</v>
      </c>
      <c r="C124" s="103" t="s">
        <v>72</v>
      </c>
      <c r="D124" s="106" t="s">
        <v>168</v>
      </c>
      <c r="E124" s="103" t="s">
        <v>169</v>
      </c>
    </row>
    <row r="125" spans="1:5" ht="51" x14ac:dyDescent="0.25">
      <c r="A125" s="109" t="s">
        <v>285</v>
      </c>
      <c r="B125" s="102" t="s">
        <v>388</v>
      </c>
      <c r="C125" s="103" t="s">
        <v>72</v>
      </c>
      <c r="D125" s="106" t="s">
        <v>94</v>
      </c>
      <c r="E125" s="103" t="s">
        <v>95</v>
      </c>
    </row>
    <row r="126" spans="1:5" x14ac:dyDescent="0.25">
      <c r="A126" s="109" t="s">
        <v>285</v>
      </c>
      <c r="B126" s="102" t="s">
        <v>390</v>
      </c>
      <c r="C126" s="103" t="s">
        <v>106</v>
      </c>
      <c r="D126" s="106" t="s">
        <v>73</v>
      </c>
      <c r="E126" s="103" t="s">
        <v>74</v>
      </c>
    </row>
    <row r="127" spans="1:5" ht="25.5" x14ac:dyDescent="0.25">
      <c r="A127" s="109" t="s">
        <v>285</v>
      </c>
      <c r="B127" s="102" t="s">
        <v>3102</v>
      </c>
      <c r="C127" s="103" t="s">
        <v>106</v>
      </c>
      <c r="D127" s="106" t="s">
        <v>288</v>
      </c>
      <c r="E127" s="103" t="s">
        <v>289</v>
      </c>
    </row>
    <row r="128" spans="1:5" x14ac:dyDescent="0.25">
      <c r="A128" s="109" t="s">
        <v>285</v>
      </c>
      <c r="B128" s="102" t="s">
        <v>392</v>
      </c>
      <c r="C128" s="103" t="s">
        <v>106</v>
      </c>
      <c r="D128" s="106" t="s">
        <v>168</v>
      </c>
      <c r="E128" s="103" t="s">
        <v>282</v>
      </c>
    </row>
    <row r="129" spans="1:5" x14ac:dyDescent="0.25">
      <c r="A129" s="109" t="s">
        <v>371</v>
      </c>
      <c r="B129" s="102" t="s">
        <v>393</v>
      </c>
      <c r="C129" s="103" t="s">
        <v>106</v>
      </c>
      <c r="D129" s="106" t="s">
        <v>181</v>
      </c>
      <c r="E129" s="103" t="s">
        <v>394</v>
      </c>
    </row>
    <row r="130" spans="1:5" ht="25.5" x14ac:dyDescent="0.25">
      <c r="A130" s="109" t="s">
        <v>395</v>
      </c>
      <c r="B130" s="102" t="s">
        <v>397</v>
      </c>
      <c r="C130" s="103" t="s">
        <v>72</v>
      </c>
      <c r="D130" s="106" t="s">
        <v>73</v>
      </c>
      <c r="E130" s="103" t="s">
        <v>74</v>
      </c>
    </row>
    <row r="131" spans="1:5" x14ac:dyDescent="0.25">
      <c r="A131" s="109" t="s">
        <v>395</v>
      </c>
      <c r="B131" s="102" t="s">
        <v>398</v>
      </c>
      <c r="C131" s="103" t="s">
        <v>137</v>
      </c>
      <c r="D131" s="106" t="s">
        <v>138</v>
      </c>
      <c r="E131" s="103" t="s">
        <v>232</v>
      </c>
    </row>
    <row r="132" spans="1:5" ht="25.5" x14ac:dyDescent="0.25">
      <c r="A132" s="109" t="s">
        <v>395</v>
      </c>
      <c r="B132" s="102" t="s">
        <v>399</v>
      </c>
      <c r="C132" s="103" t="s">
        <v>72</v>
      </c>
      <c r="D132" s="106" t="s">
        <v>192</v>
      </c>
      <c r="E132" s="103" t="s">
        <v>193</v>
      </c>
    </row>
    <row r="133" spans="1:5" x14ac:dyDescent="0.25">
      <c r="A133" s="109" t="s">
        <v>395</v>
      </c>
      <c r="B133" s="102" t="s">
        <v>400</v>
      </c>
      <c r="C133" s="103" t="s">
        <v>72</v>
      </c>
      <c r="D133" s="106" t="s">
        <v>162</v>
      </c>
      <c r="E133" s="103" t="s">
        <v>268</v>
      </c>
    </row>
    <row r="134" spans="1:5" ht="38.25" x14ac:dyDescent="0.25">
      <c r="A134" s="109" t="s">
        <v>395</v>
      </c>
      <c r="B134" s="102" t="s">
        <v>401</v>
      </c>
      <c r="C134" s="103" t="s">
        <v>72</v>
      </c>
      <c r="D134" s="106" t="s">
        <v>162</v>
      </c>
      <c r="E134" s="103" t="s">
        <v>268</v>
      </c>
    </row>
    <row r="135" spans="1:5" ht="25.5" x14ac:dyDescent="0.25">
      <c r="A135" s="109" t="s">
        <v>395</v>
      </c>
      <c r="B135" s="102" t="s">
        <v>402</v>
      </c>
      <c r="C135" s="103" t="s">
        <v>72</v>
      </c>
      <c r="D135" s="106" t="s">
        <v>162</v>
      </c>
      <c r="E135" s="103" t="s">
        <v>268</v>
      </c>
    </row>
    <row r="136" spans="1:5" ht="25.5" x14ac:dyDescent="0.25">
      <c r="A136" s="109" t="s">
        <v>395</v>
      </c>
      <c r="B136" s="102" t="s">
        <v>403</v>
      </c>
      <c r="C136" s="103" t="s">
        <v>106</v>
      </c>
      <c r="D136" s="106" t="s">
        <v>288</v>
      </c>
      <c r="E136" s="103" t="s">
        <v>375</v>
      </c>
    </row>
    <row r="137" spans="1:5" ht="25.5" x14ac:dyDescent="0.25">
      <c r="A137" s="109" t="s">
        <v>395</v>
      </c>
      <c r="B137" s="102" t="s">
        <v>404</v>
      </c>
      <c r="C137" s="103" t="s">
        <v>72</v>
      </c>
      <c r="D137" s="106" t="s">
        <v>288</v>
      </c>
      <c r="E137" s="103" t="s">
        <v>375</v>
      </c>
    </row>
    <row r="138" spans="1:5" ht="25.5" x14ac:dyDescent="0.25">
      <c r="A138" s="109" t="s">
        <v>395</v>
      </c>
      <c r="B138" s="102" t="s">
        <v>405</v>
      </c>
      <c r="C138" s="103" t="s">
        <v>72</v>
      </c>
      <c r="D138" s="106" t="s">
        <v>130</v>
      </c>
      <c r="E138" s="103" t="s">
        <v>406</v>
      </c>
    </row>
    <row r="139" spans="1:5" x14ac:dyDescent="0.25">
      <c r="A139" s="109" t="s">
        <v>395</v>
      </c>
      <c r="B139" s="102" t="s">
        <v>408</v>
      </c>
      <c r="C139" s="103" t="s">
        <v>72</v>
      </c>
      <c r="D139" s="106" t="s">
        <v>73</v>
      </c>
      <c r="E139" s="103" t="s">
        <v>204</v>
      </c>
    </row>
    <row r="140" spans="1:5" x14ac:dyDescent="0.25">
      <c r="A140" s="109" t="s">
        <v>395</v>
      </c>
      <c r="B140" s="102" t="s">
        <v>409</v>
      </c>
      <c r="C140" s="103" t="s">
        <v>106</v>
      </c>
      <c r="D140" s="106" t="s">
        <v>162</v>
      </c>
      <c r="E140" s="103" t="s">
        <v>311</v>
      </c>
    </row>
    <row r="141" spans="1:5" ht="25.5" x14ac:dyDescent="0.25">
      <c r="A141" s="109" t="s">
        <v>395</v>
      </c>
      <c r="B141" s="102" t="s">
        <v>410</v>
      </c>
      <c r="C141" s="103" t="s">
        <v>106</v>
      </c>
      <c r="D141" s="106" t="s">
        <v>138</v>
      </c>
      <c r="E141" s="103" t="s">
        <v>411</v>
      </c>
    </row>
    <row r="142" spans="1:5" ht="25.5" x14ac:dyDescent="0.25">
      <c r="A142" s="109" t="s">
        <v>395</v>
      </c>
      <c r="B142" s="102" t="s">
        <v>395</v>
      </c>
      <c r="C142" s="103" t="s">
        <v>72</v>
      </c>
      <c r="D142" s="106" t="s">
        <v>206</v>
      </c>
      <c r="E142" s="103" t="s">
        <v>207</v>
      </c>
    </row>
    <row r="143" spans="1:5" x14ac:dyDescent="0.25">
      <c r="A143" s="109" t="s">
        <v>296</v>
      </c>
      <c r="B143" s="102" t="s">
        <v>412</v>
      </c>
      <c r="C143" s="103" t="s">
        <v>137</v>
      </c>
      <c r="D143" s="106" t="s">
        <v>168</v>
      </c>
      <c r="E143" s="103" t="s">
        <v>291</v>
      </c>
    </row>
    <row r="144" spans="1:5" x14ac:dyDescent="0.25">
      <c r="A144" s="109" t="s">
        <v>296</v>
      </c>
      <c r="B144" s="102" t="s">
        <v>413</v>
      </c>
      <c r="C144" s="103" t="s">
        <v>129</v>
      </c>
      <c r="D144" s="106" t="s">
        <v>168</v>
      </c>
      <c r="E144" s="103" t="s">
        <v>169</v>
      </c>
    </row>
    <row r="145" spans="1:5" ht="38.25" x14ac:dyDescent="0.25">
      <c r="A145" s="109" t="s">
        <v>296</v>
      </c>
      <c r="B145" s="102" t="s">
        <v>414</v>
      </c>
      <c r="C145" s="103" t="s">
        <v>137</v>
      </c>
      <c r="D145" s="106" t="s">
        <v>94</v>
      </c>
      <c r="E145" s="103" t="s">
        <v>95</v>
      </c>
    </row>
    <row r="146" spans="1:5" ht="38.25" x14ac:dyDescent="0.25">
      <c r="A146" s="109" t="s">
        <v>415</v>
      </c>
      <c r="B146" s="102" t="s">
        <v>416</v>
      </c>
      <c r="C146" s="103" t="s">
        <v>72</v>
      </c>
      <c r="D146" s="106" t="s">
        <v>94</v>
      </c>
      <c r="E146" s="103" t="s">
        <v>95</v>
      </c>
    </row>
    <row r="147" spans="1:5" ht="38.25" x14ac:dyDescent="0.25">
      <c r="A147" s="109" t="s">
        <v>415</v>
      </c>
      <c r="B147" s="102" t="s">
        <v>417</v>
      </c>
      <c r="C147" s="103" t="s">
        <v>72</v>
      </c>
      <c r="D147" s="106" t="s">
        <v>94</v>
      </c>
      <c r="E147" s="103" t="s">
        <v>107</v>
      </c>
    </row>
    <row r="148" spans="1:5" x14ac:dyDescent="0.25">
      <c r="A148" s="109" t="s">
        <v>415</v>
      </c>
      <c r="B148" s="102" t="s">
        <v>418</v>
      </c>
      <c r="C148" s="103" t="s">
        <v>72</v>
      </c>
      <c r="D148" s="106" t="s">
        <v>162</v>
      </c>
      <c r="E148" s="103" t="s">
        <v>198</v>
      </c>
    </row>
    <row r="149" spans="1:5" ht="38.25" x14ac:dyDescent="0.25">
      <c r="A149" s="109" t="s">
        <v>419</v>
      </c>
      <c r="B149" s="102" t="s">
        <v>420</v>
      </c>
      <c r="C149" s="103" t="s">
        <v>106</v>
      </c>
      <c r="D149" s="106" t="s">
        <v>94</v>
      </c>
      <c r="E149" s="103" t="s">
        <v>95</v>
      </c>
    </row>
    <row r="150" spans="1:5" ht="38.25" x14ac:dyDescent="0.25">
      <c r="A150" s="109" t="s">
        <v>209</v>
      </c>
      <c r="B150" s="102" t="s">
        <v>421</v>
      </c>
      <c r="C150" s="103" t="s">
        <v>72</v>
      </c>
      <c r="D150" s="106" t="s">
        <v>94</v>
      </c>
      <c r="E150" s="103" t="s">
        <v>95</v>
      </c>
    </row>
    <row r="151" spans="1:5" ht="25.5" x14ac:dyDescent="0.25">
      <c r="A151" s="109" t="s">
        <v>415</v>
      </c>
      <c r="B151" s="102" t="s">
        <v>422</v>
      </c>
      <c r="C151" s="103" t="s">
        <v>106</v>
      </c>
      <c r="D151" s="106" t="s">
        <v>138</v>
      </c>
      <c r="E151" s="103" t="s">
        <v>155</v>
      </c>
    </row>
    <row r="152" spans="1:5" x14ac:dyDescent="0.25">
      <c r="A152" s="109" t="s">
        <v>126</v>
      </c>
      <c r="B152" s="102" t="s">
        <v>423</v>
      </c>
      <c r="C152" s="103" t="s">
        <v>129</v>
      </c>
      <c r="D152" s="106" t="s">
        <v>138</v>
      </c>
      <c r="E152" s="103" t="s">
        <v>232</v>
      </c>
    </row>
    <row r="153" spans="1:5" x14ac:dyDescent="0.25">
      <c r="A153" s="109" t="s">
        <v>364</v>
      </c>
      <c r="B153" s="102" t="s">
        <v>424</v>
      </c>
      <c r="C153" s="103" t="s">
        <v>72</v>
      </c>
      <c r="D153" s="106" t="s">
        <v>94</v>
      </c>
      <c r="E153" s="103" t="s">
        <v>107</v>
      </c>
    </row>
    <row r="154" spans="1:5" ht="25.5" x14ac:dyDescent="0.25">
      <c r="A154" s="109" t="s">
        <v>364</v>
      </c>
      <c r="B154" s="102" t="s">
        <v>425</v>
      </c>
      <c r="C154" s="103" t="s">
        <v>72</v>
      </c>
      <c r="D154" s="106" t="s">
        <v>162</v>
      </c>
      <c r="E154" s="103" t="s">
        <v>163</v>
      </c>
    </row>
    <row r="155" spans="1:5" ht="25.5" x14ac:dyDescent="0.25">
      <c r="A155" s="109" t="s">
        <v>364</v>
      </c>
      <c r="B155" s="102" t="s">
        <v>426</v>
      </c>
      <c r="C155" s="103" t="s">
        <v>137</v>
      </c>
      <c r="D155" s="106" t="s">
        <v>192</v>
      </c>
      <c r="E155" s="103" t="s">
        <v>427</v>
      </c>
    </row>
    <row r="156" spans="1:5" ht="38.25" x14ac:dyDescent="0.25">
      <c r="A156" s="109" t="s">
        <v>364</v>
      </c>
      <c r="B156" s="102" t="s">
        <v>428</v>
      </c>
      <c r="C156" s="103" t="s">
        <v>137</v>
      </c>
      <c r="D156" s="106" t="s">
        <v>94</v>
      </c>
      <c r="E156" s="103" t="s">
        <v>95</v>
      </c>
    </row>
    <row r="157" spans="1:5" x14ac:dyDescent="0.25">
      <c r="A157" s="109" t="s">
        <v>364</v>
      </c>
      <c r="B157" s="102" t="s">
        <v>429</v>
      </c>
      <c r="C157" s="103" t="s">
        <v>72</v>
      </c>
      <c r="D157" s="106" t="s">
        <v>168</v>
      </c>
      <c r="E157" s="103" t="s">
        <v>169</v>
      </c>
    </row>
    <row r="158" spans="1:5" x14ac:dyDescent="0.25">
      <c r="A158" s="109" t="s">
        <v>364</v>
      </c>
      <c r="B158" s="102" t="s">
        <v>431</v>
      </c>
      <c r="C158" s="103" t="s">
        <v>72</v>
      </c>
      <c r="D158" s="106" t="s">
        <v>162</v>
      </c>
      <c r="E158" s="103" t="s">
        <v>231</v>
      </c>
    </row>
    <row r="159" spans="1:5" ht="38.25" x14ac:dyDescent="0.25">
      <c r="A159" s="109" t="s">
        <v>364</v>
      </c>
      <c r="B159" s="102" t="s">
        <v>432</v>
      </c>
      <c r="C159" s="103" t="s">
        <v>106</v>
      </c>
      <c r="D159" s="106" t="s">
        <v>94</v>
      </c>
      <c r="E159" s="103" t="s">
        <v>95</v>
      </c>
    </row>
    <row r="160" spans="1:5" ht="25.5" x14ac:dyDescent="0.25">
      <c r="A160" s="109" t="s">
        <v>364</v>
      </c>
      <c r="B160" s="102" t="s">
        <v>433</v>
      </c>
      <c r="C160" s="103" t="s">
        <v>137</v>
      </c>
      <c r="D160" s="106" t="s">
        <v>206</v>
      </c>
      <c r="E160" s="103" t="s">
        <v>434</v>
      </c>
    </row>
    <row r="161" spans="1:5" ht="25.5" x14ac:dyDescent="0.25">
      <c r="A161" s="109" t="s">
        <v>225</v>
      </c>
      <c r="B161" s="102" t="s">
        <v>435</v>
      </c>
      <c r="C161" s="103" t="s">
        <v>122</v>
      </c>
      <c r="D161" s="106" t="s">
        <v>138</v>
      </c>
      <c r="E161" s="103" t="s">
        <v>155</v>
      </c>
    </row>
    <row r="162" spans="1:5" ht="25.5" x14ac:dyDescent="0.25">
      <c r="A162" s="109" t="s">
        <v>364</v>
      </c>
      <c r="B162" s="102" t="s">
        <v>436</v>
      </c>
      <c r="C162" s="103" t="s">
        <v>129</v>
      </c>
      <c r="D162" s="106" t="s">
        <v>162</v>
      </c>
      <c r="E162" s="103" t="s">
        <v>163</v>
      </c>
    </row>
    <row r="163" spans="1:5" ht="25.5" x14ac:dyDescent="0.25">
      <c r="A163" s="109" t="s">
        <v>364</v>
      </c>
      <c r="B163" s="102" t="s">
        <v>437</v>
      </c>
      <c r="C163" s="103" t="s">
        <v>129</v>
      </c>
      <c r="D163" s="106" t="s">
        <v>138</v>
      </c>
      <c r="E163" s="103" t="s">
        <v>155</v>
      </c>
    </row>
    <row r="164" spans="1:5" x14ac:dyDescent="0.25">
      <c r="A164" s="109" t="s">
        <v>364</v>
      </c>
      <c r="B164" s="102" t="s">
        <v>438</v>
      </c>
      <c r="C164" s="103" t="s">
        <v>72</v>
      </c>
      <c r="D164" s="106" t="s">
        <v>162</v>
      </c>
      <c r="E164" s="103" t="s">
        <v>198</v>
      </c>
    </row>
    <row r="165" spans="1:5" x14ac:dyDescent="0.25">
      <c r="A165" s="109" t="s">
        <v>319</v>
      </c>
      <c r="B165" s="102" t="s">
        <v>439</v>
      </c>
      <c r="C165" s="103" t="s">
        <v>137</v>
      </c>
      <c r="D165" s="106" t="s">
        <v>73</v>
      </c>
      <c r="E165" s="103" t="s">
        <v>204</v>
      </c>
    </row>
    <row r="166" spans="1:5" x14ac:dyDescent="0.25">
      <c r="A166" s="109" t="s">
        <v>319</v>
      </c>
      <c r="B166" s="102" t="s">
        <v>440</v>
      </c>
      <c r="C166" s="103" t="s">
        <v>137</v>
      </c>
      <c r="D166" s="106" t="s">
        <v>94</v>
      </c>
      <c r="E166" s="103" t="s">
        <v>149</v>
      </c>
    </row>
    <row r="167" spans="1:5" ht="25.5" x14ac:dyDescent="0.25">
      <c r="A167" s="109" t="s">
        <v>319</v>
      </c>
      <c r="B167" s="102" t="s">
        <v>441</v>
      </c>
      <c r="C167" s="103" t="s">
        <v>106</v>
      </c>
      <c r="D167" s="106" t="s">
        <v>162</v>
      </c>
      <c r="E167" s="103" t="s">
        <v>163</v>
      </c>
    </row>
    <row r="168" spans="1:5" ht="38.25" x14ac:dyDescent="0.25">
      <c r="A168" s="109" t="s">
        <v>319</v>
      </c>
      <c r="B168" s="102" t="s">
        <v>442</v>
      </c>
      <c r="C168" s="103" t="s">
        <v>137</v>
      </c>
      <c r="D168" s="106" t="s">
        <v>94</v>
      </c>
      <c r="E168" s="103" t="s">
        <v>95</v>
      </c>
    </row>
    <row r="169" spans="1:5" ht="25.5" x14ac:dyDescent="0.25">
      <c r="A169" s="109" t="s">
        <v>319</v>
      </c>
      <c r="B169" s="102" t="s">
        <v>443</v>
      </c>
      <c r="C169" s="103" t="s">
        <v>106</v>
      </c>
      <c r="D169" s="106" t="s">
        <v>162</v>
      </c>
      <c r="E169" s="103" t="s">
        <v>163</v>
      </c>
    </row>
    <row r="170" spans="1:5" ht="25.5" x14ac:dyDescent="0.25">
      <c r="A170" s="109" t="s">
        <v>319</v>
      </c>
      <c r="B170" s="102" t="s">
        <v>444</v>
      </c>
      <c r="C170" s="103" t="s">
        <v>106</v>
      </c>
      <c r="D170" s="106" t="s">
        <v>206</v>
      </c>
      <c r="E170" s="103" t="s">
        <v>434</v>
      </c>
    </row>
    <row r="171" spans="1:5" ht="38.25" x14ac:dyDescent="0.25">
      <c r="A171" s="109" t="s">
        <v>319</v>
      </c>
      <c r="B171" s="102" t="s">
        <v>445</v>
      </c>
      <c r="C171" s="103" t="s">
        <v>72</v>
      </c>
      <c r="D171" s="106" t="s">
        <v>94</v>
      </c>
      <c r="E171" s="103" t="s">
        <v>95</v>
      </c>
    </row>
    <row r="172" spans="1:5" x14ac:dyDescent="0.25">
      <c r="A172" s="109" t="s">
        <v>319</v>
      </c>
      <c r="B172" s="102" t="s">
        <v>446</v>
      </c>
      <c r="C172" s="103" t="s">
        <v>72</v>
      </c>
      <c r="D172" s="106" t="s">
        <v>162</v>
      </c>
      <c r="E172" s="103" t="s">
        <v>231</v>
      </c>
    </row>
    <row r="173" spans="1:5" ht="25.5" x14ac:dyDescent="0.25">
      <c r="A173" s="109" t="s">
        <v>319</v>
      </c>
      <c r="B173" s="102" t="s">
        <v>447</v>
      </c>
      <c r="C173" s="103" t="s">
        <v>72</v>
      </c>
      <c r="D173" s="106" t="s">
        <v>162</v>
      </c>
      <c r="E173" s="103" t="s">
        <v>231</v>
      </c>
    </row>
    <row r="174" spans="1:5" ht="38.25" x14ac:dyDescent="0.25">
      <c r="A174" s="109" t="s">
        <v>319</v>
      </c>
      <c r="B174" s="102" t="s">
        <v>448</v>
      </c>
      <c r="C174" s="103" t="s">
        <v>72</v>
      </c>
      <c r="D174" s="106" t="s">
        <v>94</v>
      </c>
      <c r="E174" s="103" t="s">
        <v>95</v>
      </c>
    </row>
    <row r="175" spans="1:5" x14ac:dyDescent="0.25">
      <c r="A175" s="109" t="s">
        <v>319</v>
      </c>
      <c r="B175" s="102" t="s">
        <v>450</v>
      </c>
      <c r="C175" s="103" t="s">
        <v>122</v>
      </c>
      <c r="D175" s="106" t="s">
        <v>162</v>
      </c>
      <c r="E175" s="103" t="s">
        <v>231</v>
      </c>
    </row>
    <row r="176" spans="1:5" ht="25.5" x14ac:dyDescent="0.25">
      <c r="A176" s="109" t="s">
        <v>319</v>
      </c>
      <c r="B176" s="102" t="s">
        <v>451</v>
      </c>
      <c r="C176" s="103" t="s">
        <v>106</v>
      </c>
      <c r="D176" s="106" t="s">
        <v>162</v>
      </c>
      <c r="E176" s="103" t="s">
        <v>163</v>
      </c>
    </row>
    <row r="177" spans="1:5" x14ac:dyDescent="0.25">
      <c r="A177" s="109" t="s">
        <v>319</v>
      </c>
      <c r="B177" s="102" t="s">
        <v>452</v>
      </c>
      <c r="C177" s="103" t="s">
        <v>106</v>
      </c>
      <c r="D177" s="106" t="s">
        <v>168</v>
      </c>
      <c r="E177" s="103" t="s">
        <v>169</v>
      </c>
    </row>
    <row r="178" spans="1:5" x14ac:dyDescent="0.25">
      <c r="A178" s="109" t="s">
        <v>319</v>
      </c>
      <c r="B178" s="102" t="s">
        <v>453</v>
      </c>
      <c r="C178" s="103" t="s">
        <v>106</v>
      </c>
      <c r="D178" s="106" t="s">
        <v>73</v>
      </c>
      <c r="E178" s="103" t="s">
        <v>74</v>
      </c>
    </row>
    <row r="179" spans="1:5" ht="38.25" x14ac:dyDescent="0.25">
      <c r="A179" s="109" t="s">
        <v>454</v>
      </c>
      <c r="B179" s="102" t="s">
        <v>456</v>
      </c>
      <c r="C179" s="103" t="s">
        <v>106</v>
      </c>
      <c r="D179" s="106" t="s">
        <v>94</v>
      </c>
      <c r="E179" s="103" t="s">
        <v>95</v>
      </c>
    </row>
    <row r="180" spans="1:5" ht="38.25" x14ac:dyDescent="0.25">
      <c r="A180" s="109" t="s">
        <v>454</v>
      </c>
      <c r="B180" s="102" t="s">
        <v>457</v>
      </c>
      <c r="C180" s="103" t="s">
        <v>72</v>
      </c>
      <c r="D180" s="106" t="s">
        <v>94</v>
      </c>
      <c r="E180" s="103" t="s">
        <v>95</v>
      </c>
    </row>
    <row r="181" spans="1:5" x14ac:dyDescent="0.25">
      <c r="A181" s="109" t="s">
        <v>454</v>
      </c>
      <c r="B181" s="102" t="s">
        <v>458</v>
      </c>
      <c r="C181" s="103" t="s">
        <v>72</v>
      </c>
      <c r="D181" s="106" t="s">
        <v>138</v>
      </c>
      <c r="E181" s="103" t="s">
        <v>459</v>
      </c>
    </row>
    <row r="182" spans="1:5" ht="38.25" x14ac:dyDescent="0.25">
      <c r="A182" s="109" t="s">
        <v>454</v>
      </c>
      <c r="B182" s="102" t="s">
        <v>460</v>
      </c>
      <c r="C182" s="103" t="s">
        <v>137</v>
      </c>
      <c r="D182" s="106" t="s">
        <v>94</v>
      </c>
      <c r="E182" s="103" t="s">
        <v>95</v>
      </c>
    </row>
    <row r="183" spans="1:5" ht="38.25" x14ac:dyDescent="0.25">
      <c r="A183" s="109" t="s">
        <v>454</v>
      </c>
      <c r="B183" s="102" t="s">
        <v>461</v>
      </c>
      <c r="C183" s="103" t="s">
        <v>137</v>
      </c>
      <c r="D183" s="106" t="s">
        <v>94</v>
      </c>
      <c r="E183" s="103" t="s">
        <v>95</v>
      </c>
    </row>
    <row r="184" spans="1:5" ht="38.25" x14ac:dyDescent="0.25">
      <c r="A184" s="109" t="s">
        <v>454</v>
      </c>
      <c r="B184" s="102" t="s">
        <v>462</v>
      </c>
      <c r="C184" s="103" t="s">
        <v>137</v>
      </c>
      <c r="D184" s="106" t="s">
        <v>94</v>
      </c>
      <c r="E184" s="103" t="s">
        <v>95</v>
      </c>
    </row>
    <row r="185" spans="1:5" x14ac:dyDescent="0.25">
      <c r="A185" s="109" t="s">
        <v>454</v>
      </c>
      <c r="B185" s="102" t="s">
        <v>463</v>
      </c>
      <c r="C185" s="103" t="s">
        <v>72</v>
      </c>
      <c r="D185" s="106" t="s">
        <v>168</v>
      </c>
      <c r="E185" s="103" t="s">
        <v>291</v>
      </c>
    </row>
    <row r="186" spans="1:5" ht="38.25" x14ac:dyDescent="0.25">
      <c r="A186" s="109" t="s">
        <v>454</v>
      </c>
      <c r="B186" s="102" t="s">
        <v>464</v>
      </c>
      <c r="C186" s="103" t="s">
        <v>106</v>
      </c>
      <c r="D186" s="106" t="s">
        <v>94</v>
      </c>
      <c r="E186" s="103" t="s">
        <v>95</v>
      </c>
    </row>
    <row r="187" spans="1:5" x14ac:dyDescent="0.25">
      <c r="A187" s="109" t="s">
        <v>454</v>
      </c>
      <c r="B187" s="102" t="s">
        <v>465</v>
      </c>
      <c r="C187" s="103" t="s">
        <v>106</v>
      </c>
      <c r="D187" s="106" t="s">
        <v>168</v>
      </c>
      <c r="E187" s="103" t="s">
        <v>169</v>
      </c>
    </row>
    <row r="188" spans="1:5" x14ac:dyDescent="0.25">
      <c r="A188" s="109" t="s">
        <v>225</v>
      </c>
      <c r="B188" s="102" t="s">
        <v>466</v>
      </c>
      <c r="C188" s="103" t="s">
        <v>106</v>
      </c>
      <c r="D188" s="106" t="s">
        <v>94</v>
      </c>
      <c r="E188" s="103" t="s">
        <v>385</v>
      </c>
    </row>
    <row r="189" spans="1:5" x14ac:dyDescent="0.25">
      <c r="A189" s="109" t="s">
        <v>225</v>
      </c>
      <c r="B189" s="102" t="s">
        <v>467</v>
      </c>
      <c r="C189" s="103" t="s">
        <v>72</v>
      </c>
      <c r="D189" s="106" t="s">
        <v>138</v>
      </c>
      <c r="E189" s="103" t="s">
        <v>232</v>
      </c>
    </row>
    <row r="190" spans="1:5" x14ac:dyDescent="0.25">
      <c r="A190" s="109" t="s">
        <v>225</v>
      </c>
      <c r="B190" s="102" t="s">
        <v>468</v>
      </c>
      <c r="C190" s="103" t="s">
        <v>137</v>
      </c>
      <c r="D190" s="106" t="s">
        <v>168</v>
      </c>
      <c r="E190" s="103" t="s">
        <v>169</v>
      </c>
    </row>
    <row r="191" spans="1:5" x14ac:dyDescent="0.25">
      <c r="A191" s="109" t="s">
        <v>225</v>
      </c>
      <c r="B191" s="102" t="s">
        <v>469</v>
      </c>
      <c r="C191" s="103" t="s">
        <v>106</v>
      </c>
      <c r="D191" s="106" t="s">
        <v>168</v>
      </c>
      <c r="E191" s="103" t="s">
        <v>169</v>
      </c>
    </row>
    <row r="192" spans="1:5" ht="38.25" x14ac:dyDescent="0.25">
      <c r="A192" s="109" t="s">
        <v>225</v>
      </c>
      <c r="B192" s="102" t="s">
        <v>470</v>
      </c>
      <c r="C192" s="103" t="s">
        <v>137</v>
      </c>
      <c r="D192" s="106" t="s">
        <v>94</v>
      </c>
      <c r="E192" s="103" t="s">
        <v>95</v>
      </c>
    </row>
    <row r="193" spans="1:5" ht="25.5" x14ac:dyDescent="0.25">
      <c r="A193" s="109" t="s">
        <v>225</v>
      </c>
      <c r="B193" s="102" t="s">
        <v>471</v>
      </c>
      <c r="C193" s="103" t="s">
        <v>72</v>
      </c>
      <c r="D193" s="106" t="s">
        <v>162</v>
      </c>
      <c r="E193" s="103" t="s">
        <v>163</v>
      </c>
    </row>
    <row r="194" spans="1:5" ht="25.5" x14ac:dyDescent="0.25">
      <c r="A194" s="109" t="s">
        <v>225</v>
      </c>
      <c r="B194" s="102" t="s">
        <v>472</v>
      </c>
      <c r="C194" s="103" t="s">
        <v>106</v>
      </c>
      <c r="D194" s="106" t="s">
        <v>162</v>
      </c>
      <c r="E194" s="103" t="s">
        <v>163</v>
      </c>
    </row>
    <row r="195" spans="1:5" ht="25.5" x14ac:dyDescent="0.25">
      <c r="A195" s="109" t="s">
        <v>225</v>
      </c>
      <c r="B195" s="102" t="s">
        <v>473</v>
      </c>
      <c r="C195" s="103" t="s">
        <v>137</v>
      </c>
      <c r="D195" s="106" t="s">
        <v>138</v>
      </c>
      <c r="E195" s="103" t="s">
        <v>155</v>
      </c>
    </row>
    <row r="196" spans="1:5" ht="25.5" x14ac:dyDescent="0.25">
      <c r="A196" s="109" t="s">
        <v>225</v>
      </c>
      <c r="B196" s="102" t="s">
        <v>474</v>
      </c>
      <c r="C196" s="103" t="s">
        <v>106</v>
      </c>
      <c r="D196" s="106" t="s">
        <v>138</v>
      </c>
      <c r="E196" s="103" t="s">
        <v>155</v>
      </c>
    </row>
    <row r="197" spans="1:5" ht="25.5" x14ac:dyDescent="0.25">
      <c r="A197" s="109" t="s">
        <v>201</v>
      </c>
      <c r="B197" s="102" t="s">
        <v>475</v>
      </c>
      <c r="C197" s="103" t="s">
        <v>106</v>
      </c>
      <c r="D197" s="106" t="s">
        <v>138</v>
      </c>
      <c r="E197" s="103" t="s">
        <v>380</v>
      </c>
    </row>
    <row r="198" spans="1:5" ht="38.25" x14ac:dyDescent="0.25">
      <c r="A198" s="109" t="s">
        <v>371</v>
      </c>
      <c r="B198" s="102" t="s">
        <v>476</v>
      </c>
      <c r="C198" s="103" t="s">
        <v>72</v>
      </c>
      <c r="D198" s="106" t="s">
        <v>94</v>
      </c>
      <c r="E198" s="103" t="s">
        <v>95</v>
      </c>
    </row>
    <row r="199" spans="1:5" x14ac:dyDescent="0.25">
      <c r="A199" s="109" t="s">
        <v>364</v>
      </c>
      <c r="B199" s="102" t="s">
        <v>477</v>
      </c>
      <c r="C199" s="103" t="s">
        <v>137</v>
      </c>
      <c r="D199" s="106" t="s">
        <v>73</v>
      </c>
      <c r="E199" s="103" t="s">
        <v>214</v>
      </c>
    </row>
    <row r="200" spans="1:5" ht="25.5" x14ac:dyDescent="0.25">
      <c r="A200" s="109" t="s">
        <v>119</v>
      </c>
      <c r="B200" s="102" t="s">
        <v>479</v>
      </c>
      <c r="C200" s="103" t="s">
        <v>72</v>
      </c>
      <c r="D200" s="106" t="s">
        <v>138</v>
      </c>
      <c r="E200" s="103" t="s">
        <v>232</v>
      </c>
    </row>
    <row r="201" spans="1:5" x14ac:dyDescent="0.25">
      <c r="A201" s="104" t="s">
        <v>119</v>
      </c>
      <c r="B201" s="102" t="s">
        <v>480</v>
      </c>
      <c r="C201" s="103" t="s">
        <v>72</v>
      </c>
      <c r="D201" s="106" t="s">
        <v>94</v>
      </c>
      <c r="E201" s="103" t="s">
        <v>107</v>
      </c>
    </row>
    <row r="202" spans="1:5" x14ac:dyDescent="0.25">
      <c r="A202" s="104" t="s">
        <v>119</v>
      </c>
      <c r="B202" s="102" t="s">
        <v>481</v>
      </c>
      <c r="C202" s="103" t="s">
        <v>72</v>
      </c>
      <c r="D202" s="106" t="s">
        <v>73</v>
      </c>
      <c r="E202" s="103" t="s">
        <v>164</v>
      </c>
    </row>
    <row r="203" spans="1:5" x14ac:dyDescent="0.25">
      <c r="A203" s="104" t="s">
        <v>119</v>
      </c>
      <c r="B203" s="102" t="s">
        <v>482</v>
      </c>
      <c r="C203" s="103" t="s">
        <v>72</v>
      </c>
      <c r="D203" s="106" t="s">
        <v>94</v>
      </c>
      <c r="E203" s="103" t="s">
        <v>107</v>
      </c>
    </row>
    <row r="204" spans="1:5" ht="25.5" x14ac:dyDescent="0.25">
      <c r="A204" s="104" t="s">
        <v>119</v>
      </c>
      <c r="B204" s="102" t="s">
        <v>483</v>
      </c>
      <c r="C204" s="103" t="s">
        <v>72</v>
      </c>
      <c r="D204" s="106" t="s">
        <v>206</v>
      </c>
      <c r="E204" s="103" t="s">
        <v>434</v>
      </c>
    </row>
    <row r="205" spans="1:5" x14ac:dyDescent="0.25">
      <c r="A205" s="104" t="s">
        <v>119</v>
      </c>
      <c r="B205" s="102" t="s">
        <v>484</v>
      </c>
      <c r="C205" s="103" t="s">
        <v>106</v>
      </c>
      <c r="D205" s="106" t="s">
        <v>138</v>
      </c>
      <c r="E205" s="103" t="s">
        <v>232</v>
      </c>
    </row>
    <row r="206" spans="1:5" ht="25.5" x14ac:dyDescent="0.25">
      <c r="A206" s="104" t="s">
        <v>119</v>
      </c>
      <c r="B206" s="102" t="s">
        <v>485</v>
      </c>
      <c r="C206" s="103" t="s">
        <v>72</v>
      </c>
      <c r="D206" s="106" t="s">
        <v>73</v>
      </c>
      <c r="E206" s="103" t="s">
        <v>164</v>
      </c>
    </row>
    <row r="207" spans="1:5" x14ac:dyDescent="0.25">
      <c r="A207" s="104" t="s">
        <v>119</v>
      </c>
      <c r="B207" s="102" t="s">
        <v>487</v>
      </c>
      <c r="C207" s="103" t="s">
        <v>137</v>
      </c>
      <c r="D207" s="106" t="s">
        <v>168</v>
      </c>
      <c r="E207" s="103" t="s">
        <v>169</v>
      </c>
    </row>
    <row r="208" spans="1:5" ht="25.5" x14ac:dyDescent="0.25">
      <c r="A208" s="104" t="s">
        <v>119</v>
      </c>
      <c r="B208" s="102" t="s">
        <v>488</v>
      </c>
      <c r="C208" s="103" t="s">
        <v>72</v>
      </c>
      <c r="D208" s="106" t="s">
        <v>138</v>
      </c>
      <c r="E208" s="103" t="s">
        <v>155</v>
      </c>
    </row>
    <row r="209" spans="1:5" x14ac:dyDescent="0.25">
      <c r="A209" s="104" t="s">
        <v>119</v>
      </c>
      <c r="B209" s="102" t="s">
        <v>489</v>
      </c>
      <c r="C209" s="103" t="s">
        <v>106</v>
      </c>
      <c r="D209" s="106" t="s">
        <v>168</v>
      </c>
      <c r="E209" s="103" t="s">
        <v>282</v>
      </c>
    </row>
    <row r="210" spans="1:5" x14ac:dyDescent="0.25">
      <c r="A210" s="104" t="s">
        <v>298</v>
      </c>
      <c r="B210" s="102" t="s">
        <v>490</v>
      </c>
      <c r="C210" s="103" t="s">
        <v>106</v>
      </c>
      <c r="D210" s="106" t="s">
        <v>138</v>
      </c>
      <c r="E210" s="103" t="s">
        <v>232</v>
      </c>
    </row>
    <row r="211" spans="1:5" ht="25.5" x14ac:dyDescent="0.25">
      <c r="A211" s="104" t="s">
        <v>298</v>
      </c>
      <c r="B211" s="102" t="s">
        <v>491</v>
      </c>
      <c r="C211" s="103" t="s">
        <v>106</v>
      </c>
      <c r="D211" s="106" t="s">
        <v>138</v>
      </c>
      <c r="E211" s="103" t="s">
        <v>97</v>
      </c>
    </row>
    <row r="212" spans="1:5" ht="38.25" x14ac:dyDescent="0.25">
      <c r="A212" s="104" t="s">
        <v>298</v>
      </c>
      <c r="B212" s="102" t="s">
        <v>492</v>
      </c>
      <c r="C212" s="103" t="s">
        <v>106</v>
      </c>
      <c r="D212" s="106" t="s">
        <v>94</v>
      </c>
      <c r="E212" s="103" t="s">
        <v>95</v>
      </c>
    </row>
    <row r="213" spans="1:5" x14ac:dyDescent="0.25">
      <c r="A213" s="104" t="s">
        <v>298</v>
      </c>
      <c r="B213" s="102" t="s">
        <v>493</v>
      </c>
      <c r="C213" s="103" t="s">
        <v>106</v>
      </c>
      <c r="D213" s="106" t="s">
        <v>288</v>
      </c>
      <c r="E213" s="103" t="s">
        <v>494</v>
      </c>
    </row>
    <row r="214" spans="1:5" ht="25.5" x14ac:dyDescent="0.25">
      <c r="A214" s="104" t="s">
        <v>235</v>
      </c>
      <c r="B214" s="102" t="s">
        <v>495</v>
      </c>
      <c r="C214" s="103" t="s">
        <v>496</v>
      </c>
      <c r="D214" s="106" t="s">
        <v>162</v>
      </c>
      <c r="E214" s="103" t="s">
        <v>163</v>
      </c>
    </row>
    <row r="215" spans="1:5" ht="38.25" x14ac:dyDescent="0.25">
      <c r="A215" s="104" t="s">
        <v>319</v>
      </c>
      <c r="B215" s="102" t="s">
        <v>497</v>
      </c>
      <c r="C215" s="103" t="s">
        <v>496</v>
      </c>
      <c r="D215" s="106" t="s">
        <v>94</v>
      </c>
      <c r="E215" s="103" t="s">
        <v>95</v>
      </c>
    </row>
    <row r="216" spans="1:5" ht="25.5" x14ac:dyDescent="0.25">
      <c r="A216" s="104" t="s">
        <v>498</v>
      </c>
      <c r="B216" s="102" t="s">
        <v>500</v>
      </c>
      <c r="C216" s="103" t="s">
        <v>106</v>
      </c>
      <c r="D216" s="106" t="s">
        <v>94</v>
      </c>
      <c r="E216" s="103" t="s">
        <v>149</v>
      </c>
    </row>
    <row r="217" spans="1:5" x14ac:dyDescent="0.25">
      <c r="A217" s="104" t="s">
        <v>364</v>
      </c>
      <c r="B217" s="102" t="s">
        <v>504</v>
      </c>
      <c r="C217" s="103" t="s">
        <v>72</v>
      </c>
      <c r="D217" s="106" t="s">
        <v>138</v>
      </c>
      <c r="E217" s="103" t="s">
        <v>341</v>
      </c>
    </row>
    <row r="218" spans="1:5" x14ac:dyDescent="0.25">
      <c r="A218" s="104" t="s">
        <v>364</v>
      </c>
      <c r="B218" s="102" t="s">
        <v>505</v>
      </c>
      <c r="C218" s="103" t="s">
        <v>72</v>
      </c>
      <c r="D218" s="106" t="s">
        <v>138</v>
      </c>
      <c r="E218" s="103" t="s">
        <v>232</v>
      </c>
    </row>
    <row r="219" spans="1:5" ht="38.25" x14ac:dyDescent="0.25">
      <c r="A219" s="109" t="s">
        <v>215</v>
      </c>
      <c r="B219" s="102" t="s">
        <v>518</v>
      </c>
      <c r="C219" s="103" t="s">
        <v>106</v>
      </c>
      <c r="D219" s="106" t="s">
        <v>94</v>
      </c>
      <c r="E219" s="103" t="s">
        <v>95</v>
      </c>
    </row>
    <row r="220" spans="1:5" x14ac:dyDescent="0.25">
      <c r="A220" s="104" t="s">
        <v>235</v>
      </c>
      <c r="B220" s="102" t="s">
        <v>522</v>
      </c>
      <c r="C220" s="103" t="s">
        <v>129</v>
      </c>
      <c r="D220" s="106" t="s">
        <v>162</v>
      </c>
      <c r="E220" s="103" t="s">
        <v>268</v>
      </c>
    </row>
    <row r="221" spans="1:5" ht="25.5" x14ac:dyDescent="0.25">
      <c r="A221" s="104" t="s">
        <v>395</v>
      </c>
      <c r="B221" s="102" t="s">
        <v>526</v>
      </c>
      <c r="C221" s="103" t="s">
        <v>72</v>
      </c>
      <c r="D221" s="106" t="s">
        <v>162</v>
      </c>
      <c r="E221" s="103" t="s">
        <v>268</v>
      </c>
    </row>
    <row r="222" spans="1:5" x14ac:dyDescent="0.25">
      <c r="A222" s="104" t="s">
        <v>119</v>
      </c>
      <c r="B222" s="102" t="s">
        <v>531</v>
      </c>
      <c r="C222" s="103" t="s">
        <v>106</v>
      </c>
      <c r="D222" s="106" t="s">
        <v>94</v>
      </c>
      <c r="E222" s="103" t="s">
        <v>305</v>
      </c>
    </row>
    <row r="223" spans="1:5" x14ac:dyDescent="0.25">
      <c r="A223" s="104" t="s">
        <v>119</v>
      </c>
      <c r="B223" s="102" t="s">
        <v>540</v>
      </c>
      <c r="C223" s="103" t="s">
        <v>72</v>
      </c>
      <c r="D223" s="106" t="s">
        <v>94</v>
      </c>
      <c r="E223" s="103" t="s">
        <v>149</v>
      </c>
    </row>
    <row r="224" spans="1:5" x14ac:dyDescent="0.25">
      <c r="A224" s="104" t="s">
        <v>119</v>
      </c>
      <c r="B224" s="102" t="s">
        <v>544</v>
      </c>
      <c r="C224" s="103" t="s">
        <v>72</v>
      </c>
      <c r="D224" s="106" t="s">
        <v>168</v>
      </c>
      <c r="E224" s="103" t="s">
        <v>291</v>
      </c>
    </row>
    <row r="225" spans="1:5" x14ac:dyDescent="0.25">
      <c r="A225" s="104" t="s">
        <v>119</v>
      </c>
      <c r="B225" s="102" t="s">
        <v>548</v>
      </c>
      <c r="C225" s="103" t="s">
        <v>106</v>
      </c>
      <c r="D225" s="106"/>
      <c r="E225" s="103"/>
    </row>
    <row r="226" spans="1:5" x14ac:dyDescent="0.25">
      <c r="A226" s="104" t="s">
        <v>256</v>
      </c>
      <c r="B226" s="102" t="s">
        <v>553</v>
      </c>
      <c r="C226" s="103" t="s">
        <v>137</v>
      </c>
      <c r="D226" s="106" t="s">
        <v>138</v>
      </c>
      <c r="E226" s="103" t="s">
        <v>232</v>
      </c>
    </row>
    <row r="227" spans="1:5" ht="25.5" x14ac:dyDescent="0.25">
      <c r="A227" s="104" t="s">
        <v>256</v>
      </c>
      <c r="B227" s="102" t="s">
        <v>558</v>
      </c>
      <c r="C227" s="103" t="s">
        <v>137</v>
      </c>
      <c r="D227" s="106" t="s">
        <v>130</v>
      </c>
      <c r="E227" s="103" t="s">
        <v>131</v>
      </c>
    </row>
    <row r="228" spans="1:5" x14ac:dyDescent="0.25">
      <c r="A228" s="104" t="s">
        <v>256</v>
      </c>
      <c r="B228" s="102" t="s">
        <v>563</v>
      </c>
      <c r="C228" s="103" t="s">
        <v>137</v>
      </c>
      <c r="D228" s="106" t="s">
        <v>138</v>
      </c>
      <c r="E228" s="103" t="s">
        <v>411</v>
      </c>
    </row>
    <row r="229" spans="1:5" x14ac:dyDescent="0.25">
      <c r="A229" s="104" t="s">
        <v>256</v>
      </c>
      <c r="B229" s="102" t="s">
        <v>568</v>
      </c>
      <c r="C229" s="103" t="s">
        <v>72</v>
      </c>
      <c r="D229" s="106" t="s">
        <v>73</v>
      </c>
      <c r="E229" s="103" t="s">
        <v>204</v>
      </c>
    </row>
    <row r="230" spans="1:5" ht="25.5" x14ac:dyDescent="0.25">
      <c r="A230" s="104" t="s">
        <v>256</v>
      </c>
      <c r="B230" s="102" t="s">
        <v>573</v>
      </c>
      <c r="C230" s="103" t="s">
        <v>72</v>
      </c>
      <c r="D230" s="106" t="s">
        <v>138</v>
      </c>
      <c r="E230" s="103" t="s">
        <v>139</v>
      </c>
    </row>
    <row r="231" spans="1:5" x14ac:dyDescent="0.25">
      <c r="A231" s="104" t="s">
        <v>256</v>
      </c>
      <c r="B231" s="102" t="s">
        <v>577</v>
      </c>
      <c r="C231" s="103" t="s">
        <v>72</v>
      </c>
      <c r="D231" s="106" t="s">
        <v>168</v>
      </c>
      <c r="E231" s="103" t="s">
        <v>169</v>
      </c>
    </row>
    <row r="232" spans="1:5" x14ac:dyDescent="0.25">
      <c r="A232" s="104" t="s">
        <v>256</v>
      </c>
      <c r="B232" s="102" t="s">
        <v>582</v>
      </c>
      <c r="C232" s="103" t="s">
        <v>137</v>
      </c>
      <c r="D232" s="106" t="s">
        <v>73</v>
      </c>
      <c r="E232" s="103" t="s">
        <v>204</v>
      </c>
    </row>
    <row r="233" spans="1:5" x14ac:dyDescent="0.25">
      <c r="A233" s="104" t="s">
        <v>256</v>
      </c>
      <c r="B233" s="102" t="s">
        <v>591</v>
      </c>
      <c r="C233" s="103" t="s">
        <v>137</v>
      </c>
      <c r="D233" s="106" t="s">
        <v>162</v>
      </c>
      <c r="E233" s="103" t="s">
        <v>268</v>
      </c>
    </row>
    <row r="234" spans="1:5" ht="25.5" x14ac:dyDescent="0.25">
      <c r="A234" s="104" t="s">
        <v>213</v>
      </c>
      <c r="B234" s="102" t="s">
        <v>595</v>
      </c>
      <c r="C234" s="103" t="s">
        <v>72</v>
      </c>
      <c r="D234" s="106" t="s">
        <v>162</v>
      </c>
      <c r="E234" s="103" t="s">
        <v>268</v>
      </c>
    </row>
    <row r="235" spans="1:5" ht="25.5" x14ac:dyDescent="0.25">
      <c r="A235" s="104" t="s">
        <v>319</v>
      </c>
      <c r="B235" s="102" t="s">
        <v>603</v>
      </c>
      <c r="C235" s="103" t="s">
        <v>137</v>
      </c>
      <c r="D235" s="106" t="s">
        <v>288</v>
      </c>
      <c r="E235" s="103" t="s">
        <v>289</v>
      </c>
    </row>
    <row r="236" spans="1:5" x14ac:dyDescent="0.25">
      <c r="A236" s="104" t="s">
        <v>119</v>
      </c>
      <c r="B236" s="102" t="s">
        <v>608</v>
      </c>
      <c r="C236" s="103" t="s">
        <v>106</v>
      </c>
      <c r="D236" s="106"/>
      <c r="E236" s="103"/>
    </row>
    <row r="237" spans="1:5" ht="38.25" x14ac:dyDescent="0.25">
      <c r="A237" s="104" t="s">
        <v>119</v>
      </c>
      <c r="B237" s="102" t="s">
        <v>615</v>
      </c>
      <c r="C237" s="103" t="s">
        <v>72</v>
      </c>
      <c r="D237" s="106" t="s">
        <v>94</v>
      </c>
      <c r="E237" s="103" t="s">
        <v>95</v>
      </c>
    </row>
    <row r="238" spans="1:5" x14ac:dyDescent="0.25">
      <c r="A238" s="104" t="s">
        <v>119</v>
      </c>
      <c r="B238" s="102" t="s">
        <v>621</v>
      </c>
      <c r="C238" s="103" t="s">
        <v>106</v>
      </c>
      <c r="D238" s="106" t="s">
        <v>168</v>
      </c>
      <c r="E238" s="103" t="s">
        <v>291</v>
      </c>
    </row>
    <row r="239" spans="1:5" x14ac:dyDescent="0.25">
      <c r="A239" s="104" t="s">
        <v>119</v>
      </c>
      <c r="B239" s="102" t="s">
        <v>628</v>
      </c>
      <c r="C239" s="103" t="s">
        <v>106</v>
      </c>
      <c r="D239" s="106" t="s">
        <v>138</v>
      </c>
      <c r="E239" s="103" t="s">
        <v>232</v>
      </c>
    </row>
    <row r="240" spans="1:5" x14ac:dyDescent="0.25">
      <c r="A240" s="104" t="s">
        <v>364</v>
      </c>
      <c r="B240" s="102" t="s">
        <v>632</v>
      </c>
      <c r="C240" s="103" t="s">
        <v>137</v>
      </c>
      <c r="D240" s="106" t="s">
        <v>94</v>
      </c>
      <c r="E240" s="103" t="s">
        <v>149</v>
      </c>
    </row>
    <row r="241" spans="1:5" ht="38.25" x14ac:dyDescent="0.25">
      <c r="A241" s="104" t="s">
        <v>395</v>
      </c>
      <c r="B241" s="102" t="s">
        <v>638</v>
      </c>
      <c r="C241" s="103" t="s">
        <v>72</v>
      </c>
      <c r="D241" s="106" t="s">
        <v>94</v>
      </c>
      <c r="E241" s="103" t="s">
        <v>95</v>
      </c>
    </row>
    <row r="242" spans="1:5" x14ac:dyDescent="0.25">
      <c r="A242" s="104" t="s">
        <v>419</v>
      </c>
      <c r="B242" s="102" t="s">
        <v>642</v>
      </c>
      <c r="C242" s="103" t="s">
        <v>129</v>
      </c>
      <c r="D242" s="106" t="s">
        <v>94</v>
      </c>
      <c r="E242" s="103" t="s">
        <v>149</v>
      </c>
    </row>
    <row r="243" spans="1:5" ht="25.5" x14ac:dyDescent="0.25">
      <c r="A243" s="104" t="s">
        <v>364</v>
      </c>
      <c r="B243" s="102" t="s">
        <v>646</v>
      </c>
      <c r="C243" s="103" t="s">
        <v>129</v>
      </c>
      <c r="D243" s="106" t="s">
        <v>206</v>
      </c>
      <c r="E243" s="103" t="s">
        <v>227</v>
      </c>
    </row>
    <row r="244" spans="1:5" x14ac:dyDescent="0.25">
      <c r="A244" s="104" t="s">
        <v>209</v>
      </c>
      <c r="B244" s="102" t="s">
        <v>650</v>
      </c>
      <c r="C244" s="103" t="s">
        <v>72</v>
      </c>
      <c r="D244" s="106" t="s">
        <v>138</v>
      </c>
      <c r="E244" s="103" t="s">
        <v>341</v>
      </c>
    </row>
    <row r="245" spans="1:5" x14ac:dyDescent="0.25">
      <c r="A245" s="104" t="s">
        <v>209</v>
      </c>
      <c r="B245" s="110" t="s">
        <v>507</v>
      </c>
      <c r="C245" s="103" t="s">
        <v>106</v>
      </c>
      <c r="D245" s="106" t="s">
        <v>138</v>
      </c>
      <c r="E245" s="103" t="s">
        <v>341</v>
      </c>
    </row>
    <row r="246" spans="1:5" ht="38.25" x14ac:dyDescent="0.25">
      <c r="A246" s="104" t="s">
        <v>209</v>
      </c>
      <c r="B246" s="102" t="s">
        <v>659</v>
      </c>
      <c r="C246" s="103" t="s">
        <v>72</v>
      </c>
      <c r="D246" s="106" t="s">
        <v>94</v>
      </c>
      <c r="E246" s="103" t="s">
        <v>95</v>
      </c>
    </row>
    <row r="247" spans="1:5" ht="25.5" x14ac:dyDescent="0.25">
      <c r="A247" s="104" t="s">
        <v>209</v>
      </c>
      <c r="B247" s="102" t="s">
        <v>664</v>
      </c>
      <c r="C247" s="103" t="s">
        <v>72</v>
      </c>
      <c r="D247" s="106" t="s">
        <v>192</v>
      </c>
      <c r="E247" s="103" t="s">
        <v>193</v>
      </c>
    </row>
    <row r="248" spans="1:5" ht="25.5" x14ac:dyDescent="0.25">
      <c r="A248" s="104" t="s">
        <v>209</v>
      </c>
      <c r="B248" s="102" t="s">
        <v>669</v>
      </c>
      <c r="C248" s="103" t="s">
        <v>72</v>
      </c>
      <c r="D248" s="106" t="s">
        <v>162</v>
      </c>
      <c r="E248" s="103" t="s">
        <v>268</v>
      </c>
    </row>
    <row r="249" spans="1:5" x14ac:dyDescent="0.25">
      <c r="A249" s="104" t="s">
        <v>209</v>
      </c>
      <c r="B249" s="102" t="s">
        <v>675</v>
      </c>
      <c r="C249" s="103" t="s">
        <v>137</v>
      </c>
      <c r="D249" s="106" t="s">
        <v>94</v>
      </c>
      <c r="E249" s="103" t="s">
        <v>305</v>
      </c>
    </row>
    <row r="250" spans="1:5" x14ac:dyDescent="0.25">
      <c r="A250" s="104" t="s">
        <v>209</v>
      </c>
      <c r="B250" s="102" t="s">
        <v>678</v>
      </c>
      <c r="C250" s="103" t="s">
        <v>137</v>
      </c>
      <c r="D250" s="106" t="s">
        <v>162</v>
      </c>
      <c r="E250" s="103" t="s">
        <v>268</v>
      </c>
    </row>
    <row r="251" spans="1:5" x14ac:dyDescent="0.25">
      <c r="A251" s="104" t="s">
        <v>209</v>
      </c>
      <c r="B251" s="102" t="s">
        <v>682</v>
      </c>
      <c r="C251" s="103" t="s">
        <v>72</v>
      </c>
      <c r="D251" s="106" t="s">
        <v>73</v>
      </c>
      <c r="E251" s="103" t="s">
        <v>74</v>
      </c>
    </row>
    <row r="252" spans="1:5" x14ac:dyDescent="0.25">
      <c r="A252" s="104" t="s">
        <v>209</v>
      </c>
      <c r="B252" s="102" t="s">
        <v>695</v>
      </c>
      <c r="C252" s="103" t="s">
        <v>72</v>
      </c>
      <c r="D252" s="106" t="s">
        <v>94</v>
      </c>
      <c r="E252" s="103" t="s">
        <v>305</v>
      </c>
    </row>
    <row r="253" spans="1:5" x14ac:dyDescent="0.25">
      <c r="A253" s="104" t="s">
        <v>298</v>
      </c>
      <c r="B253" s="102" t="s">
        <v>698</v>
      </c>
      <c r="C253" s="103" t="s">
        <v>72</v>
      </c>
      <c r="D253" s="106" t="s">
        <v>94</v>
      </c>
      <c r="E253" s="142" t="s">
        <v>699</v>
      </c>
    </row>
    <row r="254" spans="1:5" x14ac:dyDescent="0.25">
      <c r="A254" s="104" t="s">
        <v>229</v>
      </c>
      <c r="B254" s="102" t="s">
        <v>703</v>
      </c>
      <c r="C254" s="103" t="s">
        <v>72</v>
      </c>
      <c r="D254" s="106" t="s">
        <v>138</v>
      </c>
      <c r="E254" s="103" t="s">
        <v>232</v>
      </c>
    </row>
    <row r="255" spans="1:5" x14ac:dyDescent="0.25">
      <c r="A255" s="104" t="s">
        <v>235</v>
      </c>
      <c r="B255" s="102" t="s">
        <v>708</v>
      </c>
      <c r="C255" s="103" t="s">
        <v>106</v>
      </c>
      <c r="D255" s="106"/>
      <c r="E255" s="103"/>
    </row>
    <row r="256" spans="1:5" x14ac:dyDescent="0.25">
      <c r="A256" s="104" t="s">
        <v>332</v>
      </c>
      <c r="B256" s="102" t="s">
        <v>713</v>
      </c>
      <c r="C256" s="103" t="s">
        <v>72</v>
      </c>
      <c r="D256" s="106" t="s">
        <v>94</v>
      </c>
      <c r="E256" s="103" t="s">
        <v>107</v>
      </c>
    </row>
    <row r="257" spans="1:5" x14ac:dyDescent="0.25">
      <c r="A257" s="104" t="s">
        <v>419</v>
      </c>
      <c r="B257" s="102" t="s">
        <v>719</v>
      </c>
      <c r="C257" s="103" t="s">
        <v>137</v>
      </c>
      <c r="D257" s="106" t="s">
        <v>94</v>
      </c>
      <c r="E257" s="103" t="s">
        <v>305</v>
      </c>
    </row>
    <row r="258" spans="1:5" x14ac:dyDescent="0.25">
      <c r="A258" s="104" t="s">
        <v>209</v>
      </c>
      <c r="B258" s="102" t="s">
        <v>724</v>
      </c>
      <c r="C258" s="103" t="s">
        <v>72</v>
      </c>
      <c r="D258" s="106" t="s">
        <v>94</v>
      </c>
      <c r="E258" s="103" t="s">
        <v>305</v>
      </c>
    </row>
    <row r="259" spans="1:5" x14ac:dyDescent="0.25">
      <c r="A259" s="104" t="s">
        <v>201</v>
      </c>
      <c r="B259" s="102" t="s">
        <v>729</v>
      </c>
      <c r="C259" s="103" t="s">
        <v>106</v>
      </c>
      <c r="D259" s="106" t="s">
        <v>73</v>
      </c>
      <c r="E259" s="103" t="s">
        <v>204</v>
      </c>
    </row>
    <row r="260" spans="1:5" ht="38.25" x14ac:dyDescent="0.25">
      <c r="A260" s="104" t="s">
        <v>119</v>
      </c>
      <c r="B260" s="102" t="s">
        <v>731</v>
      </c>
      <c r="C260" s="103" t="s">
        <v>129</v>
      </c>
      <c r="D260" s="106" t="s">
        <v>94</v>
      </c>
      <c r="E260" s="103" t="s">
        <v>95</v>
      </c>
    </row>
    <row r="261" spans="1:5" x14ac:dyDescent="0.25">
      <c r="A261" s="104" t="s">
        <v>119</v>
      </c>
      <c r="B261" s="102" t="s">
        <v>732</v>
      </c>
      <c r="C261" s="103" t="s">
        <v>496</v>
      </c>
      <c r="D261" s="106" t="s">
        <v>94</v>
      </c>
      <c r="E261" s="103" t="s">
        <v>305</v>
      </c>
    </row>
    <row r="262" spans="1:5" ht="38.25" x14ac:dyDescent="0.25">
      <c r="A262" s="104" t="s">
        <v>209</v>
      </c>
      <c r="B262" s="102" t="s">
        <v>734</v>
      </c>
      <c r="C262" s="103" t="s">
        <v>129</v>
      </c>
      <c r="D262" s="106" t="s">
        <v>94</v>
      </c>
      <c r="E262" s="103" t="s">
        <v>95</v>
      </c>
    </row>
    <row r="263" spans="1:5" x14ac:dyDescent="0.25">
      <c r="A263" s="104" t="s">
        <v>215</v>
      </c>
      <c r="B263" s="102" t="s">
        <v>736</v>
      </c>
      <c r="C263" s="103" t="s">
        <v>137</v>
      </c>
      <c r="D263" s="106" t="s">
        <v>162</v>
      </c>
      <c r="E263" s="103" t="s">
        <v>231</v>
      </c>
    </row>
    <row r="264" spans="1:5" x14ac:dyDescent="0.25">
      <c r="A264" s="104" t="s">
        <v>215</v>
      </c>
      <c r="B264" s="102" t="s">
        <v>737</v>
      </c>
      <c r="C264" s="103" t="s">
        <v>137</v>
      </c>
      <c r="D264" s="106" t="s">
        <v>162</v>
      </c>
      <c r="E264" s="103" t="s">
        <v>231</v>
      </c>
    </row>
    <row r="265" spans="1:5" x14ac:dyDescent="0.25">
      <c r="A265" s="104" t="s">
        <v>215</v>
      </c>
      <c r="B265" s="102" t="s">
        <v>738</v>
      </c>
      <c r="C265" s="103" t="s">
        <v>137</v>
      </c>
      <c r="D265" s="106" t="s">
        <v>162</v>
      </c>
      <c r="E265" s="103" t="s">
        <v>231</v>
      </c>
    </row>
    <row r="266" spans="1:5" x14ac:dyDescent="0.25">
      <c r="A266" s="104" t="s">
        <v>215</v>
      </c>
      <c r="B266" s="102" t="s">
        <v>739</v>
      </c>
      <c r="C266" s="103" t="s">
        <v>137</v>
      </c>
      <c r="D266" s="106" t="s">
        <v>162</v>
      </c>
      <c r="E266" s="103" t="s">
        <v>231</v>
      </c>
    </row>
    <row r="267" spans="1:5" x14ac:dyDescent="0.25">
      <c r="A267" s="104" t="s">
        <v>215</v>
      </c>
      <c r="B267" s="102" t="s">
        <v>740</v>
      </c>
      <c r="C267" s="103" t="s">
        <v>137</v>
      </c>
      <c r="D267" s="106" t="s">
        <v>162</v>
      </c>
      <c r="E267" s="103" t="s">
        <v>231</v>
      </c>
    </row>
    <row r="268" spans="1:5" x14ac:dyDescent="0.25">
      <c r="A268" s="104" t="s">
        <v>215</v>
      </c>
      <c r="B268" s="102" t="s">
        <v>741</v>
      </c>
      <c r="C268" s="103" t="s">
        <v>137</v>
      </c>
      <c r="D268" s="106" t="s">
        <v>162</v>
      </c>
      <c r="E268" s="103" t="s">
        <v>231</v>
      </c>
    </row>
    <row r="269" spans="1:5" x14ac:dyDescent="0.25">
      <c r="A269" s="104" t="s">
        <v>215</v>
      </c>
      <c r="B269" s="102" t="s">
        <v>742</v>
      </c>
      <c r="C269" s="103" t="s">
        <v>137</v>
      </c>
      <c r="D269" s="106" t="s">
        <v>162</v>
      </c>
      <c r="E269" s="103" t="s">
        <v>231</v>
      </c>
    </row>
    <row r="270" spans="1:5" ht="38.25" x14ac:dyDescent="0.25">
      <c r="A270" s="104" t="s">
        <v>215</v>
      </c>
      <c r="B270" s="102" t="s">
        <v>743</v>
      </c>
      <c r="C270" s="103" t="s">
        <v>137</v>
      </c>
      <c r="D270" s="106" t="s">
        <v>94</v>
      </c>
      <c r="E270" s="103" t="s">
        <v>95</v>
      </c>
    </row>
    <row r="271" spans="1:5" ht="38.25" x14ac:dyDescent="0.25">
      <c r="A271" s="104" t="s">
        <v>215</v>
      </c>
      <c r="B271" s="102" t="s">
        <v>744</v>
      </c>
      <c r="C271" s="103" t="s">
        <v>137</v>
      </c>
      <c r="D271" s="106" t="s">
        <v>94</v>
      </c>
      <c r="E271" s="103" t="s">
        <v>95</v>
      </c>
    </row>
    <row r="272" spans="1:5" ht="38.25" x14ac:dyDescent="0.25">
      <c r="A272" s="104" t="s">
        <v>215</v>
      </c>
      <c r="B272" s="102" t="s">
        <v>745</v>
      </c>
      <c r="C272" s="103" t="s">
        <v>137</v>
      </c>
      <c r="D272" s="106" t="s">
        <v>94</v>
      </c>
      <c r="E272" s="103" t="s">
        <v>95</v>
      </c>
    </row>
    <row r="273" spans="1:5" ht="25.5" x14ac:dyDescent="0.25">
      <c r="A273" s="104" t="s">
        <v>215</v>
      </c>
      <c r="B273" s="102" t="s">
        <v>746</v>
      </c>
      <c r="C273" s="103" t="s">
        <v>137</v>
      </c>
      <c r="D273" s="106" t="s">
        <v>206</v>
      </c>
      <c r="E273" s="103" t="s">
        <v>434</v>
      </c>
    </row>
    <row r="274" spans="1:5" x14ac:dyDescent="0.25">
      <c r="A274" s="104" t="s">
        <v>215</v>
      </c>
      <c r="B274" s="102" t="s">
        <v>747</v>
      </c>
      <c r="C274" s="103" t="s">
        <v>137</v>
      </c>
      <c r="D274" s="106" t="s">
        <v>73</v>
      </c>
      <c r="E274" s="103" t="s">
        <v>74</v>
      </c>
    </row>
    <row r="275" spans="1:5" x14ac:dyDescent="0.25">
      <c r="A275" s="104" t="s">
        <v>126</v>
      </c>
      <c r="B275" s="102" t="s">
        <v>749</v>
      </c>
      <c r="C275" s="103" t="s">
        <v>106</v>
      </c>
      <c r="D275" s="106" t="s">
        <v>94</v>
      </c>
      <c r="E275" s="103"/>
    </row>
    <row r="276" spans="1:5" ht="25.5" x14ac:dyDescent="0.25">
      <c r="A276" s="104" t="s">
        <v>126</v>
      </c>
      <c r="B276" s="102" t="s">
        <v>750</v>
      </c>
      <c r="C276" s="103" t="s">
        <v>106</v>
      </c>
      <c r="D276" s="106" t="s">
        <v>168</v>
      </c>
      <c r="E276" s="103"/>
    </row>
    <row r="277" spans="1:5" x14ac:dyDescent="0.25">
      <c r="A277" s="104" t="s">
        <v>126</v>
      </c>
      <c r="B277" s="102" t="s">
        <v>751</v>
      </c>
      <c r="C277" s="103"/>
      <c r="D277" s="106" t="s">
        <v>288</v>
      </c>
      <c r="E277" s="103"/>
    </row>
    <row r="278" spans="1:5" ht="38.25" x14ac:dyDescent="0.25">
      <c r="A278" s="104" t="s">
        <v>126</v>
      </c>
      <c r="B278" s="102" t="s">
        <v>752</v>
      </c>
      <c r="C278" s="103" t="s">
        <v>129</v>
      </c>
      <c r="D278" s="106" t="s">
        <v>94</v>
      </c>
      <c r="E278" s="103" t="s">
        <v>95</v>
      </c>
    </row>
    <row r="279" spans="1:5" x14ac:dyDescent="0.25">
      <c r="A279" s="104" t="s">
        <v>126</v>
      </c>
      <c r="B279" s="102" t="s">
        <v>753</v>
      </c>
      <c r="C279" s="103" t="s">
        <v>72</v>
      </c>
      <c r="D279" s="106" t="s">
        <v>138</v>
      </c>
      <c r="E279" s="103" t="s">
        <v>411</v>
      </c>
    </row>
    <row r="280" spans="1:5" ht="25.5" x14ac:dyDescent="0.25">
      <c r="A280" s="104" t="s">
        <v>126</v>
      </c>
      <c r="B280" s="102" t="s">
        <v>754</v>
      </c>
      <c r="C280" s="103" t="s">
        <v>137</v>
      </c>
      <c r="D280" s="106" t="s">
        <v>162</v>
      </c>
      <c r="E280" s="103" t="s">
        <v>268</v>
      </c>
    </row>
    <row r="281" spans="1:5" ht="25.5" x14ac:dyDescent="0.25">
      <c r="A281" s="104" t="s">
        <v>126</v>
      </c>
      <c r="B281" s="102" t="s">
        <v>755</v>
      </c>
      <c r="C281" s="103" t="s">
        <v>72</v>
      </c>
      <c r="D281" s="106" t="s">
        <v>138</v>
      </c>
      <c r="E281" s="103" t="s">
        <v>139</v>
      </c>
    </row>
    <row r="282" spans="1:5" x14ac:dyDescent="0.25">
      <c r="A282" s="104" t="s">
        <v>126</v>
      </c>
      <c r="B282" s="102" t="s">
        <v>756</v>
      </c>
      <c r="C282" s="103" t="s">
        <v>137</v>
      </c>
      <c r="D282" s="106" t="s">
        <v>138</v>
      </c>
      <c r="E282" s="103" t="s">
        <v>232</v>
      </c>
    </row>
    <row r="283" spans="1:5" ht="38.25" x14ac:dyDescent="0.25">
      <c r="A283" s="104" t="s">
        <v>126</v>
      </c>
      <c r="B283" s="102" t="s">
        <v>757</v>
      </c>
      <c r="C283" s="103" t="s">
        <v>106</v>
      </c>
      <c r="D283" s="106" t="s">
        <v>162</v>
      </c>
      <c r="E283" s="103" t="s">
        <v>268</v>
      </c>
    </row>
    <row r="284" spans="1:5" ht="25.5" x14ac:dyDescent="0.25">
      <c r="A284" s="104" t="s">
        <v>126</v>
      </c>
      <c r="B284" s="102" t="s">
        <v>758</v>
      </c>
      <c r="C284" s="103" t="s">
        <v>72</v>
      </c>
      <c r="D284" s="106" t="s">
        <v>138</v>
      </c>
      <c r="E284" s="103" t="s">
        <v>139</v>
      </c>
    </row>
    <row r="285" spans="1:5" ht="38.25" x14ac:dyDescent="0.25">
      <c r="A285" s="104" t="s">
        <v>126</v>
      </c>
      <c r="B285" s="102" t="s">
        <v>759</v>
      </c>
      <c r="C285" s="103" t="s">
        <v>137</v>
      </c>
      <c r="D285" s="106" t="s">
        <v>94</v>
      </c>
      <c r="E285" s="103" t="s">
        <v>95</v>
      </c>
    </row>
    <row r="286" spans="1:5" ht="25.5" x14ac:dyDescent="0.25">
      <c r="A286" s="104" t="s">
        <v>126</v>
      </c>
      <c r="B286" s="102" t="s">
        <v>760</v>
      </c>
      <c r="C286" s="103" t="s">
        <v>137</v>
      </c>
      <c r="D286" s="106" t="s">
        <v>192</v>
      </c>
      <c r="E286" s="103" t="s">
        <v>193</v>
      </c>
    </row>
    <row r="287" spans="1:5" ht="38.25" x14ac:dyDescent="0.25">
      <c r="A287" s="104" t="s">
        <v>126</v>
      </c>
      <c r="B287" s="102" t="s">
        <v>761</v>
      </c>
      <c r="C287" s="103" t="s">
        <v>137</v>
      </c>
      <c r="D287" s="106" t="s">
        <v>94</v>
      </c>
      <c r="E287" s="103" t="s">
        <v>95</v>
      </c>
    </row>
    <row r="288" spans="1:5" x14ac:dyDescent="0.25">
      <c r="A288" s="104" t="s">
        <v>126</v>
      </c>
      <c r="B288" s="102" t="s">
        <v>762</v>
      </c>
      <c r="C288" s="103" t="s">
        <v>72</v>
      </c>
      <c r="D288" s="106" t="s">
        <v>138</v>
      </c>
      <c r="E288" s="103" t="s">
        <v>232</v>
      </c>
    </row>
    <row r="289" spans="1:5" x14ac:dyDescent="0.25">
      <c r="A289" s="104" t="s">
        <v>126</v>
      </c>
      <c r="B289" s="102" t="s">
        <v>763</v>
      </c>
      <c r="C289" s="103" t="s">
        <v>137</v>
      </c>
      <c r="D289" s="106" t="s">
        <v>138</v>
      </c>
      <c r="E289" s="103" t="s">
        <v>380</v>
      </c>
    </row>
    <row r="290" spans="1:5" x14ac:dyDescent="0.25">
      <c r="A290" s="104" t="s">
        <v>126</v>
      </c>
      <c r="B290" s="102" t="s">
        <v>764</v>
      </c>
      <c r="C290" s="103" t="s">
        <v>137</v>
      </c>
      <c r="D290" s="106" t="s">
        <v>168</v>
      </c>
      <c r="E290" s="103" t="s">
        <v>291</v>
      </c>
    </row>
    <row r="291" spans="1:5" ht="25.5" x14ac:dyDescent="0.25">
      <c r="A291" s="104" t="s">
        <v>126</v>
      </c>
      <c r="B291" s="102" t="s">
        <v>765</v>
      </c>
      <c r="C291" s="103" t="s">
        <v>72</v>
      </c>
      <c r="D291" s="106" t="s">
        <v>130</v>
      </c>
      <c r="E291" s="103" t="s">
        <v>131</v>
      </c>
    </row>
    <row r="292" spans="1:5" x14ac:dyDescent="0.25">
      <c r="A292" s="104" t="s">
        <v>186</v>
      </c>
      <c r="B292" s="102" t="s">
        <v>766</v>
      </c>
      <c r="C292" s="103" t="s">
        <v>72</v>
      </c>
      <c r="D292" s="106" t="s">
        <v>73</v>
      </c>
      <c r="E292" s="103" t="s">
        <v>204</v>
      </c>
    </row>
    <row r="293" spans="1:5" x14ac:dyDescent="0.25">
      <c r="A293" s="104" t="s">
        <v>186</v>
      </c>
      <c r="B293" s="102" t="s">
        <v>767</v>
      </c>
      <c r="C293" s="103" t="s">
        <v>72</v>
      </c>
      <c r="D293" s="106" t="s">
        <v>94</v>
      </c>
      <c r="E293" s="103" t="s">
        <v>149</v>
      </c>
    </row>
    <row r="294" spans="1:5" ht="38.25" x14ac:dyDescent="0.25">
      <c r="A294" s="109" t="s">
        <v>186</v>
      </c>
      <c r="B294" s="102" t="s">
        <v>769</v>
      </c>
      <c r="C294" s="103" t="s">
        <v>72</v>
      </c>
      <c r="D294" s="106" t="s">
        <v>94</v>
      </c>
      <c r="E294" s="103" t="s">
        <v>149</v>
      </c>
    </row>
    <row r="295" spans="1:5" x14ac:dyDescent="0.25">
      <c r="A295" s="109" t="s">
        <v>186</v>
      </c>
      <c r="B295" s="102" t="s">
        <v>770</v>
      </c>
      <c r="C295" s="103" t="s">
        <v>72</v>
      </c>
      <c r="D295" s="106" t="s">
        <v>94</v>
      </c>
      <c r="E295" s="103" t="s">
        <v>149</v>
      </c>
    </row>
    <row r="296" spans="1:5" ht="25.5" x14ac:dyDescent="0.25">
      <c r="A296" s="109" t="s">
        <v>186</v>
      </c>
      <c r="B296" s="102" t="s">
        <v>771</v>
      </c>
      <c r="C296" s="103" t="s">
        <v>72</v>
      </c>
      <c r="D296" s="106" t="s">
        <v>138</v>
      </c>
      <c r="E296" s="103" t="s">
        <v>232</v>
      </c>
    </row>
    <row r="297" spans="1:5" ht="38.25" x14ac:dyDescent="0.25">
      <c r="A297" s="109" t="s">
        <v>186</v>
      </c>
      <c r="B297" s="102" t="s">
        <v>772</v>
      </c>
      <c r="C297" s="103" t="s">
        <v>72</v>
      </c>
      <c r="D297" s="106" t="s">
        <v>94</v>
      </c>
      <c r="E297" s="103" t="s">
        <v>107</v>
      </c>
    </row>
    <row r="298" spans="1:5" x14ac:dyDescent="0.25">
      <c r="A298" s="109" t="s">
        <v>186</v>
      </c>
      <c r="B298" s="102" t="s">
        <v>774</v>
      </c>
      <c r="C298" s="103" t="s">
        <v>775</v>
      </c>
      <c r="D298" s="106" t="s">
        <v>94</v>
      </c>
      <c r="E298" s="103" t="s">
        <v>107</v>
      </c>
    </row>
    <row r="299" spans="1:5" x14ac:dyDescent="0.25">
      <c r="A299" s="109" t="s">
        <v>186</v>
      </c>
      <c r="B299" s="102" t="s">
        <v>776</v>
      </c>
      <c r="C299" s="103" t="s">
        <v>72</v>
      </c>
      <c r="D299" s="106" t="s">
        <v>168</v>
      </c>
      <c r="E299" s="103" t="s">
        <v>169</v>
      </c>
    </row>
    <row r="300" spans="1:5" ht="25.5" x14ac:dyDescent="0.25">
      <c r="A300" s="109" t="s">
        <v>186</v>
      </c>
      <c r="B300" s="102" t="s">
        <v>777</v>
      </c>
      <c r="C300" s="103" t="s">
        <v>72</v>
      </c>
      <c r="D300" s="106" t="s">
        <v>130</v>
      </c>
      <c r="E300" s="103" t="s">
        <v>297</v>
      </c>
    </row>
    <row r="301" spans="1:5" ht="38.25" x14ac:dyDescent="0.25">
      <c r="A301" s="109" t="s">
        <v>186</v>
      </c>
      <c r="B301" s="102" t="s">
        <v>778</v>
      </c>
      <c r="C301" s="103" t="s">
        <v>106</v>
      </c>
      <c r="D301" s="106"/>
      <c r="E301" s="103"/>
    </row>
    <row r="302" spans="1:5" ht="38.25" x14ac:dyDescent="0.25">
      <c r="A302" s="109" t="s">
        <v>186</v>
      </c>
      <c r="B302" s="102" t="s">
        <v>779</v>
      </c>
      <c r="C302" s="103" t="s">
        <v>72</v>
      </c>
      <c r="D302" s="106" t="s">
        <v>94</v>
      </c>
      <c r="E302" s="103" t="s">
        <v>95</v>
      </c>
    </row>
    <row r="303" spans="1:5" ht="25.5" x14ac:dyDescent="0.25">
      <c r="A303" s="109" t="s">
        <v>186</v>
      </c>
      <c r="B303" s="102" t="s">
        <v>780</v>
      </c>
      <c r="C303" s="103" t="s">
        <v>106</v>
      </c>
      <c r="D303" s="106" t="s">
        <v>94</v>
      </c>
      <c r="E303" s="103" t="s">
        <v>305</v>
      </c>
    </row>
    <row r="304" spans="1:5" ht="25.5" x14ac:dyDescent="0.25">
      <c r="A304" s="109" t="s">
        <v>186</v>
      </c>
      <c r="B304" s="102" t="s">
        <v>781</v>
      </c>
      <c r="C304" s="103" t="s">
        <v>72</v>
      </c>
      <c r="D304" s="106" t="s">
        <v>130</v>
      </c>
      <c r="E304" s="103" t="s">
        <v>297</v>
      </c>
    </row>
    <row r="305" spans="1:5" x14ac:dyDescent="0.25">
      <c r="A305" s="109" t="s">
        <v>186</v>
      </c>
      <c r="B305" s="102" t="s">
        <v>782</v>
      </c>
      <c r="C305" s="103" t="s">
        <v>72</v>
      </c>
      <c r="D305" s="106" t="s">
        <v>94</v>
      </c>
      <c r="E305" s="103" t="s">
        <v>149</v>
      </c>
    </row>
    <row r="306" spans="1:5" x14ac:dyDescent="0.25">
      <c r="A306" s="109" t="s">
        <v>186</v>
      </c>
      <c r="B306" s="102" t="s">
        <v>783</v>
      </c>
      <c r="C306" s="103" t="s">
        <v>72</v>
      </c>
      <c r="D306" s="106" t="s">
        <v>138</v>
      </c>
      <c r="E306" s="103" t="s">
        <v>232</v>
      </c>
    </row>
    <row r="307" spans="1:5" ht="25.5" x14ac:dyDescent="0.25">
      <c r="A307" s="109" t="s">
        <v>186</v>
      </c>
      <c r="B307" s="102" t="s">
        <v>784</v>
      </c>
      <c r="C307" s="103" t="s">
        <v>72</v>
      </c>
      <c r="D307" s="106" t="s">
        <v>73</v>
      </c>
      <c r="E307" s="103" t="s">
        <v>204</v>
      </c>
    </row>
    <row r="308" spans="1:5" ht="38.25" x14ac:dyDescent="0.25">
      <c r="A308" s="109" t="s">
        <v>186</v>
      </c>
      <c r="B308" s="102" t="s">
        <v>785</v>
      </c>
      <c r="C308" s="103" t="s">
        <v>106</v>
      </c>
      <c r="D308" s="106" t="s">
        <v>138</v>
      </c>
      <c r="E308" s="103" t="s">
        <v>232</v>
      </c>
    </row>
    <row r="309" spans="1:5" ht="25.5" x14ac:dyDescent="0.25">
      <c r="A309" s="109" t="s">
        <v>186</v>
      </c>
      <c r="B309" s="102" t="s">
        <v>786</v>
      </c>
      <c r="C309" s="103" t="s">
        <v>72</v>
      </c>
      <c r="D309" s="106" t="s">
        <v>168</v>
      </c>
      <c r="E309" s="103" t="s">
        <v>787</v>
      </c>
    </row>
    <row r="310" spans="1:5" ht="38.25" x14ac:dyDescent="0.25">
      <c r="A310" s="109" t="s">
        <v>186</v>
      </c>
      <c r="B310" s="102" t="s">
        <v>788</v>
      </c>
      <c r="C310" s="103" t="s">
        <v>106</v>
      </c>
      <c r="D310" s="106" t="s">
        <v>138</v>
      </c>
      <c r="E310" s="103" t="s">
        <v>411</v>
      </c>
    </row>
    <row r="311" spans="1:5" ht="38.25" x14ac:dyDescent="0.25">
      <c r="A311" s="109" t="s">
        <v>186</v>
      </c>
      <c r="B311" s="102" t="s">
        <v>789</v>
      </c>
      <c r="C311" s="103" t="s">
        <v>72</v>
      </c>
      <c r="D311" s="106" t="s">
        <v>94</v>
      </c>
      <c r="E311" s="103" t="s">
        <v>95</v>
      </c>
    </row>
    <row r="312" spans="1:5" ht="25.5" x14ac:dyDescent="0.25">
      <c r="A312" s="109" t="s">
        <v>186</v>
      </c>
      <c r="B312" s="102" t="s">
        <v>790</v>
      </c>
      <c r="C312" s="103" t="s">
        <v>72</v>
      </c>
      <c r="D312" s="106" t="s">
        <v>192</v>
      </c>
      <c r="E312" s="103" t="s">
        <v>791</v>
      </c>
    </row>
    <row r="313" spans="1:5" x14ac:dyDescent="0.25">
      <c r="A313" s="109" t="s">
        <v>186</v>
      </c>
      <c r="B313" s="102" t="s">
        <v>792</v>
      </c>
      <c r="C313" s="103" t="s">
        <v>72</v>
      </c>
      <c r="D313" s="106" t="s">
        <v>73</v>
      </c>
      <c r="E313" s="103" t="s">
        <v>74</v>
      </c>
    </row>
    <row r="314" spans="1:5" ht="38.25" x14ac:dyDescent="0.25">
      <c r="A314" s="109" t="s">
        <v>186</v>
      </c>
      <c r="B314" s="102" t="s">
        <v>793</v>
      </c>
      <c r="C314" s="103" t="s">
        <v>72</v>
      </c>
      <c r="D314" s="106" t="s">
        <v>94</v>
      </c>
      <c r="E314" s="103" t="s">
        <v>95</v>
      </c>
    </row>
    <row r="315" spans="1:5" x14ac:dyDescent="0.25">
      <c r="A315" s="109" t="s">
        <v>209</v>
      </c>
      <c r="B315" s="102" t="s">
        <v>794</v>
      </c>
      <c r="C315" s="103" t="s">
        <v>72</v>
      </c>
      <c r="D315" s="106" t="s">
        <v>94</v>
      </c>
      <c r="E315" s="103" t="s">
        <v>305</v>
      </c>
    </row>
    <row r="316" spans="1:5" x14ac:dyDescent="0.25">
      <c r="A316" s="109" t="s">
        <v>209</v>
      </c>
      <c r="B316" s="102" t="s">
        <v>795</v>
      </c>
      <c r="C316" s="103" t="s">
        <v>129</v>
      </c>
      <c r="D316" s="106" t="s">
        <v>138</v>
      </c>
      <c r="E316" s="103" t="s">
        <v>380</v>
      </c>
    </row>
    <row r="317" spans="1:5" ht="25.5" x14ac:dyDescent="0.25">
      <c r="A317" s="109" t="s">
        <v>209</v>
      </c>
      <c r="B317" s="102" t="s">
        <v>796</v>
      </c>
      <c r="C317" s="103" t="s">
        <v>137</v>
      </c>
      <c r="D317" s="106" t="s">
        <v>206</v>
      </c>
      <c r="E317" s="103" t="s">
        <v>227</v>
      </c>
    </row>
    <row r="318" spans="1:5" x14ac:dyDescent="0.25">
      <c r="A318" s="109" t="s">
        <v>229</v>
      </c>
      <c r="B318" s="102" t="s">
        <v>797</v>
      </c>
      <c r="C318" s="103" t="s">
        <v>72</v>
      </c>
      <c r="D318" s="106" t="s">
        <v>162</v>
      </c>
      <c r="E318" s="103" t="s">
        <v>268</v>
      </c>
    </row>
    <row r="319" spans="1:5" x14ac:dyDescent="0.25">
      <c r="A319" s="109" t="s">
        <v>229</v>
      </c>
      <c r="B319" s="102" t="s">
        <v>798</v>
      </c>
      <c r="C319" s="103" t="s">
        <v>72</v>
      </c>
      <c r="D319" s="106" t="s">
        <v>162</v>
      </c>
      <c r="E319" s="103" t="s">
        <v>268</v>
      </c>
    </row>
    <row r="320" spans="1:5" ht="25.5" x14ac:dyDescent="0.25">
      <c r="A320" s="109" t="s">
        <v>229</v>
      </c>
      <c r="B320" s="102" t="s">
        <v>799</v>
      </c>
      <c r="C320" s="103" t="s">
        <v>72</v>
      </c>
      <c r="D320" s="106" t="s">
        <v>162</v>
      </c>
      <c r="E320" s="103" t="s">
        <v>268</v>
      </c>
    </row>
    <row r="321" spans="1:5" ht="38.25" x14ac:dyDescent="0.25">
      <c r="A321" s="109" t="s">
        <v>229</v>
      </c>
      <c r="B321" s="102" t="s">
        <v>800</v>
      </c>
      <c r="C321" s="103" t="s">
        <v>72</v>
      </c>
      <c r="D321" s="106" t="s">
        <v>94</v>
      </c>
      <c r="E321" s="103" t="s">
        <v>95</v>
      </c>
    </row>
    <row r="322" spans="1:5" ht="25.5" x14ac:dyDescent="0.25">
      <c r="A322" s="109" t="s">
        <v>229</v>
      </c>
      <c r="B322" s="102" t="s">
        <v>801</v>
      </c>
      <c r="C322" s="103" t="s">
        <v>72</v>
      </c>
      <c r="D322" s="106" t="s">
        <v>168</v>
      </c>
      <c r="E322" s="103" t="s">
        <v>169</v>
      </c>
    </row>
    <row r="323" spans="1:5" ht="38.25" x14ac:dyDescent="0.25">
      <c r="A323" s="109" t="s">
        <v>229</v>
      </c>
      <c r="B323" s="102" t="s">
        <v>802</v>
      </c>
      <c r="C323" s="103" t="s">
        <v>72</v>
      </c>
      <c r="D323" s="106" t="s">
        <v>94</v>
      </c>
      <c r="E323" s="103" t="s">
        <v>95</v>
      </c>
    </row>
    <row r="324" spans="1:5" ht="38.25" x14ac:dyDescent="0.25">
      <c r="A324" s="109" t="s">
        <v>229</v>
      </c>
      <c r="B324" s="102" t="s">
        <v>803</v>
      </c>
      <c r="C324" s="103" t="s">
        <v>72</v>
      </c>
      <c r="D324" s="106" t="s">
        <v>94</v>
      </c>
      <c r="E324" s="103" t="s">
        <v>95</v>
      </c>
    </row>
    <row r="325" spans="1:5" ht="25.5" x14ac:dyDescent="0.25">
      <c r="A325" s="109" t="s">
        <v>229</v>
      </c>
      <c r="B325" s="102" t="s">
        <v>804</v>
      </c>
      <c r="C325" s="103" t="s">
        <v>137</v>
      </c>
      <c r="D325" s="106" t="s">
        <v>138</v>
      </c>
      <c r="E325" s="103" t="s">
        <v>155</v>
      </c>
    </row>
    <row r="326" spans="1:5" ht="25.5" x14ac:dyDescent="0.25">
      <c r="A326" s="109" t="s">
        <v>229</v>
      </c>
      <c r="B326" s="102" t="s">
        <v>805</v>
      </c>
      <c r="C326" s="103" t="s">
        <v>72</v>
      </c>
      <c r="D326" s="106" t="s">
        <v>130</v>
      </c>
      <c r="E326" s="103" t="s">
        <v>806</v>
      </c>
    </row>
    <row r="327" spans="1:5" ht="38.25" x14ac:dyDescent="0.25">
      <c r="A327" s="109" t="s">
        <v>229</v>
      </c>
      <c r="B327" s="102" t="s">
        <v>807</v>
      </c>
      <c r="C327" s="103" t="s">
        <v>72</v>
      </c>
      <c r="D327" s="106" t="s">
        <v>138</v>
      </c>
      <c r="E327" s="103" t="s">
        <v>341</v>
      </c>
    </row>
    <row r="328" spans="1:5" x14ac:dyDescent="0.25">
      <c r="A328" s="109" t="s">
        <v>229</v>
      </c>
      <c r="B328" s="102" t="s">
        <v>808</v>
      </c>
      <c r="C328" s="103" t="s">
        <v>72</v>
      </c>
      <c r="D328" s="106" t="s">
        <v>168</v>
      </c>
      <c r="E328" s="103" t="s">
        <v>282</v>
      </c>
    </row>
    <row r="329" spans="1:5" ht="25.5" x14ac:dyDescent="0.25">
      <c r="A329" s="109" t="s">
        <v>229</v>
      </c>
      <c r="B329" s="102" t="s">
        <v>809</v>
      </c>
      <c r="C329" s="103" t="s">
        <v>72</v>
      </c>
      <c r="D329" s="106" t="s">
        <v>138</v>
      </c>
      <c r="E329" s="103" t="s">
        <v>155</v>
      </c>
    </row>
    <row r="330" spans="1:5" ht="38.25" x14ac:dyDescent="0.25">
      <c r="A330" s="109" t="s">
        <v>229</v>
      </c>
      <c r="B330" s="102" t="s">
        <v>810</v>
      </c>
      <c r="C330" s="103" t="s">
        <v>72</v>
      </c>
      <c r="D330" s="106" t="s">
        <v>94</v>
      </c>
      <c r="E330" s="103" t="s">
        <v>95</v>
      </c>
    </row>
    <row r="331" spans="1:5" x14ac:dyDescent="0.25">
      <c r="A331" s="109" t="s">
        <v>229</v>
      </c>
      <c r="B331" s="102" t="s">
        <v>811</v>
      </c>
      <c r="C331" s="103" t="s">
        <v>72</v>
      </c>
      <c r="D331" s="106" t="s">
        <v>168</v>
      </c>
      <c r="E331" s="103" t="s">
        <v>282</v>
      </c>
    </row>
    <row r="332" spans="1:5" ht="38.25" x14ac:dyDescent="0.25">
      <c r="A332" s="109" t="s">
        <v>229</v>
      </c>
      <c r="B332" s="102" t="s">
        <v>812</v>
      </c>
      <c r="C332" s="103" t="s">
        <v>72</v>
      </c>
      <c r="D332" s="106" t="s">
        <v>94</v>
      </c>
      <c r="E332" s="103" t="s">
        <v>95</v>
      </c>
    </row>
    <row r="333" spans="1:5" x14ac:dyDescent="0.25">
      <c r="A333" s="109" t="s">
        <v>235</v>
      </c>
      <c r="B333" s="102" t="s">
        <v>813</v>
      </c>
      <c r="C333" s="103" t="s">
        <v>106</v>
      </c>
      <c r="D333" s="106" t="s">
        <v>168</v>
      </c>
      <c r="E333" s="103" t="s">
        <v>169</v>
      </c>
    </row>
    <row r="334" spans="1:5" x14ac:dyDescent="0.25">
      <c r="A334" s="109" t="s">
        <v>235</v>
      </c>
      <c r="B334" s="102" t="s">
        <v>814</v>
      </c>
      <c r="C334" s="103" t="s">
        <v>137</v>
      </c>
      <c r="D334" s="106" t="s">
        <v>138</v>
      </c>
      <c r="E334" s="103" t="s">
        <v>232</v>
      </c>
    </row>
    <row r="335" spans="1:5" ht="25.5" x14ac:dyDescent="0.25">
      <c r="A335" s="109" t="s">
        <v>229</v>
      </c>
      <c r="B335" s="102" t="s">
        <v>815</v>
      </c>
      <c r="C335" s="103" t="s">
        <v>72</v>
      </c>
      <c r="D335" s="106" t="s">
        <v>73</v>
      </c>
      <c r="E335" s="103" t="s">
        <v>204</v>
      </c>
    </row>
    <row r="336" spans="1:5" ht="25.5" x14ac:dyDescent="0.25">
      <c r="A336" s="109" t="s">
        <v>229</v>
      </c>
      <c r="B336" s="102" t="s">
        <v>816</v>
      </c>
      <c r="C336" s="103" t="s">
        <v>72</v>
      </c>
      <c r="D336" s="106" t="s">
        <v>130</v>
      </c>
      <c r="E336" s="103" t="s">
        <v>297</v>
      </c>
    </row>
    <row r="337" spans="1:5" x14ac:dyDescent="0.25">
      <c r="A337" s="109" t="s">
        <v>229</v>
      </c>
      <c r="B337" s="102" t="s">
        <v>817</v>
      </c>
      <c r="C337" s="103" t="s">
        <v>72</v>
      </c>
      <c r="D337" s="106" t="s">
        <v>181</v>
      </c>
      <c r="E337" s="103" t="s">
        <v>182</v>
      </c>
    </row>
    <row r="338" spans="1:5" ht="38.25" x14ac:dyDescent="0.25">
      <c r="A338" s="109" t="s">
        <v>229</v>
      </c>
      <c r="B338" s="102" t="s">
        <v>818</v>
      </c>
      <c r="C338" s="103" t="s">
        <v>72</v>
      </c>
      <c r="D338" s="106" t="s">
        <v>206</v>
      </c>
      <c r="E338" s="103" t="s">
        <v>227</v>
      </c>
    </row>
    <row r="339" spans="1:5" ht="38.25" x14ac:dyDescent="0.25">
      <c r="A339" s="109" t="s">
        <v>229</v>
      </c>
      <c r="B339" s="102" t="s">
        <v>819</v>
      </c>
      <c r="C339" s="103" t="s">
        <v>72</v>
      </c>
      <c r="D339" s="106" t="s">
        <v>138</v>
      </c>
      <c r="E339" s="103" t="s">
        <v>411</v>
      </c>
    </row>
    <row r="340" spans="1:5" x14ac:dyDescent="0.25">
      <c r="A340" s="109" t="s">
        <v>229</v>
      </c>
      <c r="B340" s="102" t="s">
        <v>820</v>
      </c>
      <c r="C340" s="103" t="s">
        <v>72</v>
      </c>
      <c r="D340" s="106" t="s">
        <v>73</v>
      </c>
      <c r="E340" s="103" t="s">
        <v>74</v>
      </c>
    </row>
    <row r="341" spans="1:5" ht="38.25" x14ac:dyDescent="0.25">
      <c r="A341" s="109" t="s">
        <v>229</v>
      </c>
      <c r="B341" s="102" t="s">
        <v>821</v>
      </c>
      <c r="C341" s="103" t="s">
        <v>72</v>
      </c>
      <c r="D341" s="106" t="s">
        <v>94</v>
      </c>
      <c r="E341" s="103" t="s">
        <v>95</v>
      </c>
    </row>
    <row r="342" spans="1:5" x14ac:dyDescent="0.25">
      <c r="A342" s="109" t="s">
        <v>229</v>
      </c>
      <c r="B342" s="102" t="s">
        <v>822</v>
      </c>
      <c r="C342" s="103" t="s">
        <v>72</v>
      </c>
      <c r="D342" s="106" t="s">
        <v>94</v>
      </c>
      <c r="E342" s="103" t="s">
        <v>305</v>
      </c>
    </row>
    <row r="343" spans="1:5" x14ac:dyDescent="0.25">
      <c r="A343" s="109" t="s">
        <v>229</v>
      </c>
      <c r="B343" s="102" t="s">
        <v>823</v>
      </c>
      <c r="C343" s="103" t="s">
        <v>72</v>
      </c>
      <c r="D343" s="106" t="s">
        <v>162</v>
      </c>
      <c r="E343" s="103" t="s">
        <v>268</v>
      </c>
    </row>
    <row r="344" spans="1:5" ht="25.5" x14ac:dyDescent="0.25">
      <c r="A344" s="109" t="s">
        <v>229</v>
      </c>
      <c r="B344" s="102" t="s">
        <v>824</v>
      </c>
      <c r="C344" s="103" t="s">
        <v>72</v>
      </c>
      <c r="D344" s="106" t="s">
        <v>130</v>
      </c>
      <c r="E344" s="103" t="s">
        <v>131</v>
      </c>
    </row>
    <row r="345" spans="1:5" ht="25.5" x14ac:dyDescent="0.25">
      <c r="A345" s="109" t="s">
        <v>332</v>
      </c>
      <c r="B345" s="102" t="s">
        <v>825</v>
      </c>
      <c r="C345" s="103" t="s">
        <v>72</v>
      </c>
      <c r="D345" s="106" t="s">
        <v>94</v>
      </c>
      <c r="E345" s="103" t="s">
        <v>305</v>
      </c>
    </row>
    <row r="346" spans="1:5" ht="38.25" x14ac:dyDescent="0.25">
      <c r="A346" s="109" t="s">
        <v>332</v>
      </c>
      <c r="B346" s="102" t="s">
        <v>826</v>
      </c>
      <c r="C346" s="103" t="s">
        <v>72</v>
      </c>
      <c r="D346" s="106" t="s">
        <v>94</v>
      </c>
      <c r="E346" s="103" t="s">
        <v>95</v>
      </c>
    </row>
    <row r="347" spans="1:5" ht="38.25" x14ac:dyDescent="0.25">
      <c r="A347" s="109" t="s">
        <v>332</v>
      </c>
      <c r="B347" s="102" t="s">
        <v>827</v>
      </c>
      <c r="C347" s="103" t="s">
        <v>72</v>
      </c>
      <c r="D347" s="106" t="s">
        <v>94</v>
      </c>
      <c r="E347" s="103" t="s">
        <v>95</v>
      </c>
    </row>
    <row r="348" spans="1:5" ht="38.25" x14ac:dyDescent="0.25">
      <c r="A348" s="109" t="s">
        <v>332</v>
      </c>
      <c r="B348" s="102" t="s">
        <v>828</v>
      </c>
      <c r="C348" s="103" t="s">
        <v>72</v>
      </c>
      <c r="D348" s="106" t="s">
        <v>94</v>
      </c>
      <c r="E348" s="103" t="s">
        <v>95</v>
      </c>
    </row>
    <row r="349" spans="1:5" ht="25.5" x14ac:dyDescent="0.25">
      <c r="A349" s="109" t="s">
        <v>256</v>
      </c>
      <c r="B349" s="102" t="s">
        <v>829</v>
      </c>
      <c r="C349" s="103" t="s">
        <v>137</v>
      </c>
      <c r="D349" s="106" t="s">
        <v>206</v>
      </c>
      <c r="E349" s="103" t="s">
        <v>207</v>
      </c>
    </row>
    <row r="350" spans="1:5" ht="25.5" x14ac:dyDescent="0.25">
      <c r="A350" s="109" t="s">
        <v>256</v>
      </c>
      <c r="B350" s="102" t="s">
        <v>830</v>
      </c>
      <c r="C350" s="103" t="s">
        <v>137</v>
      </c>
      <c r="D350" s="106" t="s">
        <v>288</v>
      </c>
      <c r="E350" s="103" t="s">
        <v>494</v>
      </c>
    </row>
    <row r="351" spans="1:5" ht="25.5" x14ac:dyDescent="0.25">
      <c r="A351" s="109" t="s">
        <v>256</v>
      </c>
      <c r="B351" s="102" t="s">
        <v>831</v>
      </c>
      <c r="C351" s="103" t="s">
        <v>129</v>
      </c>
      <c r="D351" s="106" t="s">
        <v>138</v>
      </c>
      <c r="E351" s="103" t="s">
        <v>139</v>
      </c>
    </row>
    <row r="352" spans="1:5" x14ac:dyDescent="0.25">
      <c r="A352" s="109" t="s">
        <v>256</v>
      </c>
      <c r="B352" s="102" t="s">
        <v>832</v>
      </c>
      <c r="C352" s="103" t="s">
        <v>72</v>
      </c>
      <c r="D352" s="106" t="s">
        <v>138</v>
      </c>
      <c r="E352" s="103" t="s">
        <v>232</v>
      </c>
    </row>
    <row r="353" spans="1:5" ht="38.25" x14ac:dyDescent="0.25">
      <c r="A353" s="109" t="s">
        <v>256</v>
      </c>
      <c r="B353" s="102" t="s">
        <v>833</v>
      </c>
      <c r="C353" s="103" t="s">
        <v>72</v>
      </c>
      <c r="D353" s="106" t="s">
        <v>94</v>
      </c>
      <c r="E353" s="103" t="s">
        <v>95</v>
      </c>
    </row>
    <row r="354" spans="1:5" x14ac:dyDescent="0.25">
      <c r="A354" s="109" t="s">
        <v>256</v>
      </c>
      <c r="B354" s="102" t="s">
        <v>834</v>
      </c>
      <c r="C354" s="103" t="s">
        <v>137</v>
      </c>
      <c r="D354" s="106" t="s">
        <v>168</v>
      </c>
      <c r="E354" s="103" t="s">
        <v>291</v>
      </c>
    </row>
    <row r="355" spans="1:5" x14ac:dyDescent="0.25">
      <c r="A355" s="109" t="s">
        <v>256</v>
      </c>
      <c r="B355" s="102" t="s">
        <v>835</v>
      </c>
      <c r="C355" s="103" t="s">
        <v>72</v>
      </c>
      <c r="D355" s="106" t="s">
        <v>288</v>
      </c>
      <c r="E355" s="103" t="s">
        <v>307</v>
      </c>
    </row>
    <row r="356" spans="1:5" ht="25.5" x14ac:dyDescent="0.25">
      <c r="A356" s="109" t="s">
        <v>256</v>
      </c>
      <c r="B356" s="102" t="s">
        <v>836</v>
      </c>
      <c r="C356" s="103" t="s">
        <v>72</v>
      </c>
      <c r="D356" s="106" t="s">
        <v>130</v>
      </c>
      <c r="E356" s="103" t="s">
        <v>297</v>
      </c>
    </row>
    <row r="357" spans="1:5" x14ac:dyDescent="0.25">
      <c r="A357" s="109" t="s">
        <v>256</v>
      </c>
      <c r="B357" s="102" t="s">
        <v>837</v>
      </c>
      <c r="C357" s="103" t="s">
        <v>72</v>
      </c>
      <c r="D357" s="106" t="s">
        <v>168</v>
      </c>
      <c r="E357" s="103" t="s">
        <v>291</v>
      </c>
    </row>
    <row r="358" spans="1:5" ht="51" x14ac:dyDescent="0.25">
      <c r="A358" s="109" t="s">
        <v>256</v>
      </c>
      <c r="B358" s="102" t="s">
        <v>838</v>
      </c>
      <c r="C358" s="103" t="s">
        <v>106</v>
      </c>
      <c r="D358" s="106" t="s">
        <v>73</v>
      </c>
      <c r="E358" s="103"/>
    </row>
    <row r="359" spans="1:5" ht="25.5" x14ac:dyDescent="0.25">
      <c r="A359" s="109" t="s">
        <v>256</v>
      </c>
      <c r="B359" s="102" t="s">
        <v>839</v>
      </c>
      <c r="C359" s="103" t="s">
        <v>106</v>
      </c>
      <c r="D359" s="106" t="s">
        <v>138</v>
      </c>
      <c r="E359" s="159" t="s">
        <v>411</v>
      </c>
    </row>
    <row r="360" spans="1:5" ht="25.5" x14ac:dyDescent="0.25">
      <c r="A360" s="109" t="s">
        <v>256</v>
      </c>
      <c r="B360" s="102" t="s">
        <v>840</v>
      </c>
      <c r="C360" s="103" t="s">
        <v>137</v>
      </c>
      <c r="D360" s="106" t="s">
        <v>288</v>
      </c>
      <c r="E360" s="103" t="s">
        <v>337</v>
      </c>
    </row>
    <row r="361" spans="1:5" x14ac:dyDescent="0.25">
      <c r="A361" s="109" t="s">
        <v>256</v>
      </c>
      <c r="B361" s="102" t="s">
        <v>841</v>
      </c>
      <c r="C361" s="103" t="s">
        <v>106</v>
      </c>
      <c r="D361" s="106" t="s">
        <v>162</v>
      </c>
      <c r="E361" s="103" t="s">
        <v>268</v>
      </c>
    </row>
    <row r="362" spans="1:5" x14ac:dyDescent="0.25">
      <c r="A362" s="109" t="s">
        <v>256</v>
      </c>
      <c r="B362" s="102" t="s">
        <v>842</v>
      </c>
      <c r="C362" s="103" t="s">
        <v>137</v>
      </c>
      <c r="D362" s="106" t="s">
        <v>138</v>
      </c>
      <c r="E362" s="103" t="s">
        <v>232</v>
      </c>
    </row>
    <row r="363" spans="1:5" ht="38.25" x14ac:dyDescent="0.25">
      <c r="A363" s="109" t="s">
        <v>256</v>
      </c>
      <c r="B363" s="102" t="s">
        <v>843</v>
      </c>
      <c r="C363" s="103" t="s">
        <v>137</v>
      </c>
      <c r="D363" s="106" t="s">
        <v>138</v>
      </c>
      <c r="E363" s="103" t="s">
        <v>232</v>
      </c>
    </row>
    <row r="364" spans="1:5" x14ac:dyDescent="0.25">
      <c r="A364" s="109" t="s">
        <v>256</v>
      </c>
      <c r="B364" s="105" t="s">
        <v>844</v>
      </c>
      <c r="C364" s="103" t="s">
        <v>129</v>
      </c>
      <c r="D364" s="106" t="s">
        <v>168</v>
      </c>
      <c r="E364" s="103" t="s">
        <v>291</v>
      </c>
    </row>
    <row r="365" spans="1:5" x14ac:dyDescent="0.25">
      <c r="A365" s="109" t="s">
        <v>256</v>
      </c>
      <c r="B365" s="102" t="s">
        <v>845</v>
      </c>
      <c r="C365" s="103" t="s">
        <v>72</v>
      </c>
      <c r="D365" s="106" t="s">
        <v>168</v>
      </c>
      <c r="E365" s="103" t="s">
        <v>291</v>
      </c>
    </row>
    <row r="366" spans="1:5" x14ac:dyDescent="0.25">
      <c r="A366" s="109" t="s">
        <v>256</v>
      </c>
      <c r="B366" s="102" t="s">
        <v>846</v>
      </c>
      <c r="C366" s="103" t="s">
        <v>137</v>
      </c>
      <c r="D366" s="106" t="s">
        <v>73</v>
      </c>
      <c r="E366" s="103" t="s">
        <v>164</v>
      </c>
    </row>
    <row r="367" spans="1:5" x14ac:dyDescent="0.25">
      <c r="A367" s="109" t="s">
        <v>256</v>
      </c>
      <c r="B367" s="102" t="s">
        <v>847</v>
      </c>
      <c r="C367" s="103" t="s">
        <v>129</v>
      </c>
      <c r="D367" s="106" t="s">
        <v>168</v>
      </c>
      <c r="E367" s="103" t="s">
        <v>291</v>
      </c>
    </row>
    <row r="368" spans="1:5" ht="25.5" x14ac:dyDescent="0.25">
      <c r="A368" s="109" t="s">
        <v>256</v>
      </c>
      <c r="B368" s="102" t="s">
        <v>848</v>
      </c>
      <c r="C368" s="103" t="s">
        <v>106</v>
      </c>
      <c r="D368" s="106"/>
      <c r="E368" s="103"/>
    </row>
    <row r="369" spans="1:5" ht="25.5" x14ac:dyDescent="0.25">
      <c r="A369" s="109" t="s">
        <v>256</v>
      </c>
      <c r="B369" s="102" t="s">
        <v>849</v>
      </c>
      <c r="C369" s="103" t="s">
        <v>137</v>
      </c>
      <c r="D369" s="106" t="s">
        <v>130</v>
      </c>
      <c r="E369" s="103" t="s">
        <v>131</v>
      </c>
    </row>
    <row r="370" spans="1:5" ht="25.5" x14ac:dyDescent="0.25">
      <c r="A370" s="109" t="s">
        <v>256</v>
      </c>
      <c r="B370" s="102" t="s">
        <v>850</v>
      </c>
      <c r="C370" s="103" t="s">
        <v>106</v>
      </c>
      <c r="D370" s="106" t="s">
        <v>130</v>
      </c>
      <c r="E370" s="103" t="s">
        <v>131</v>
      </c>
    </row>
    <row r="371" spans="1:5" x14ac:dyDescent="0.25">
      <c r="A371" s="109" t="s">
        <v>256</v>
      </c>
      <c r="B371" s="102" t="s">
        <v>851</v>
      </c>
      <c r="C371" s="103" t="s">
        <v>106</v>
      </c>
      <c r="D371" s="106" t="s">
        <v>94</v>
      </c>
      <c r="E371" s="103" t="s">
        <v>787</v>
      </c>
    </row>
    <row r="372" spans="1:5" ht="76.5" x14ac:dyDescent="0.25">
      <c r="A372" s="109" t="s">
        <v>256</v>
      </c>
      <c r="B372" s="102" t="s">
        <v>852</v>
      </c>
      <c r="C372" s="103" t="s">
        <v>137</v>
      </c>
      <c r="D372" s="106" t="s">
        <v>138</v>
      </c>
      <c r="E372" s="103" t="s">
        <v>232</v>
      </c>
    </row>
    <row r="373" spans="1:5" ht="38.25" x14ac:dyDescent="0.25">
      <c r="A373" s="109" t="s">
        <v>256</v>
      </c>
      <c r="B373" s="102" t="s">
        <v>853</v>
      </c>
      <c r="C373" s="103" t="s">
        <v>72</v>
      </c>
      <c r="D373" s="106" t="s">
        <v>94</v>
      </c>
      <c r="E373" s="103" t="s">
        <v>95</v>
      </c>
    </row>
    <row r="374" spans="1:5" x14ac:dyDescent="0.25">
      <c r="A374" s="109" t="s">
        <v>256</v>
      </c>
      <c r="B374" s="102" t="s">
        <v>854</v>
      </c>
      <c r="C374" s="103" t="s">
        <v>106</v>
      </c>
      <c r="D374" s="106" t="s">
        <v>73</v>
      </c>
      <c r="E374" s="103" t="s">
        <v>204</v>
      </c>
    </row>
    <row r="375" spans="1:5" x14ac:dyDescent="0.25">
      <c r="A375" s="109" t="s">
        <v>256</v>
      </c>
      <c r="B375" s="102" t="s">
        <v>855</v>
      </c>
      <c r="C375" s="103" t="s">
        <v>106</v>
      </c>
      <c r="D375" s="106"/>
      <c r="E375" s="103"/>
    </row>
    <row r="376" spans="1:5" x14ac:dyDescent="0.25">
      <c r="A376" s="109" t="s">
        <v>256</v>
      </c>
      <c r="B376" s="102" t="s">
        <v>856</v>
      </c>
      <c r="C376" s="103" t="s">
        <v>72</v>
      </c>
      <c r="D376" s="106" t="s">
        <v>168</v>
      </c>
      <c r="E376" s="103" t="s">
        <v>282</v>
      </c>
    </row>
    <row r="377" spans="1:5" x14ac:dyDescent="0.25">
      <c r="A377" s="109" t="s">
        <v>256</v>
      </c>
      <c r="B377" s="102" t="s">
        <v>857</v>
      </c>
      <c r="C377" s="103" t="s">
        <v>137</v>
      </c>
      <c r="D377" s="106" t="s">
        <v>138</v>
      </c>
      <c r="E377" s="103" t="s">
        <v>232</v>
      </c>
    </row>
    <row r="378" spans="1:5" x14ac:dyDescent="0.25">
      <c r="A378" s="109" t="s">
        <v>256</v>
      </c>
      <c r="B378" s="102" t="s">
        <v>858</v>
      </c>
      <c r="C378" s="103" t="s">
        <v>106</v>
      </c>
      <c r="D378" s="106"/>
      <c r="E378" s="103"/>
    </row>
    <row r="379" spans="1:5" ht="25.5" x14ac:dyDescent="0.25">
      <c r="A379" s="109" t="s">
        <v>256</v>
      </c>
      <c r="B379" s="102" t="s">
        <v>859</v>
      </c>
      <c r="C379" s="103" t="s">
        <v>106</v>
      </c>
      <c r="D379" s="106" t="s">
        <v>138</v>
      </c>
      <c r="E379" s="103" t="s">
        <v>232</v>
      </c>
    </row>
    <row r="380" spans="1:5" ht="25.5" x14ac:dyDescent="0.25">
      <c r="A380" s="109" t="s">
        <v>256</v>
      </c>
      <c r="B380" s="102" t="s">
        <v>860</v>
      </c>
      <c r="C380" s="103" t="s">
        <v>106</v>
      </c>
      <c r="D380" s="106" t="s">
        <v>138</v>
      </c>
      <c r="E380" s="103" t="s">
        <v>232</v>
      </c>
    </row>
    <row r="381" spans="1:5" x14ac:dyDescent="0.25">
      <c r="A381" s="109" t="s">
        <v>256</v>
      </c>
      <c r="B381" s="102" t="s">
        <v>861</v>
      </c>
      <c r="C381" s="103" t="s">
        <v>137</v>
      </c>
      <c r="D381" s="106" t="s">
        <v>162</v>
      </c>
      <c r="E381" s="103" t="s">
        <v>268</v>
      </c>
    </row>
    <row r="382" spans="1:5" x14ac:dyDescent="0.25">
      <c r="A382" s="109" t="s">
        <v>256</v>
      </c>
      <c r="B382" s="102" t="s">
        <v>862</v>
      </c>
      <c r="C382" s="103" t="s">
        <v>106</v>
      </c>
      <c r="D382" s="106" t="s">
        <v>73</v>
      </c>
      <c r="E382" s="103" t="s">
        <v>164</v>
      </c>
    </row>
    <row r="383" spans="1:5" x14ac:dyDescent="0.25">
      <c r="A383" s="109" t="s">
        <v>256</v>
      </c>
      <c r="B383" s="102" t="s">
        <v>863</v>
      </c>
      <c r="C383" s="103" t="s">
        <v>106</v>
      </c>
      <c r="D383" s="106" t="s">
        <v>168</v>
      </c>
      <c r="E383" s="103" t="s">
        <v>169</v>
      </c>
    </row>
    <row r="384" spans="1:5" x14ac:dyDescent="0.25">
      <c r="A384" s="109" t="s">
        <v>256</v>
      </c>
      <c r="B384" s="102" t="s">
        <v>864</v>
      </c>
      <c r="C384" s="103" t="s">
        <v>106</v>
      </c>
      <c r="D384" s="106"/>
      <c r="E384" s="103"/>
    </row>
    <row r="385" spans="1:5" ht="25.5" x14ac:dyDescent="0.25">
      <c r="A385" s="109" t="s">
        <v>256</v>
      </c>
      <c r="B385" s="102" t="s">
        <v>865</v>
      </c>
      <c r="C385" s="103" t="s">
        <v>137</v>
      </c>
      <c r="D385" s="106" t="s">
        <v>94</v>
      </c>
      <c r="E385" s="103" t="s">
        <v>305</v>
      </c>
    </row>
    <row r="386" spans="1:5" x14ac:dyDescent="0.25">
      <c r="A386" s="109" t="s">
        <v>256</v>
      </c>
      <c r="B386" s="102" t="s">
        <v>866</v>
      </c>
      <c r="C386" s="103" t="s">
        <v>137</v>
      </c>
      <c r="D386" s="106" t="s">
        <v>138</v>
      </c>
      <c r="E386" s="103" t="s">
        <v>232</v>
      </c>
    </row>
    <row r="387" spans="1:5" x14ac:dyDescent="0.25">
      <c r="A387" s="109" t="s">
        <v>256</v>
      </c>
      <c r="B387" s="102" t="s">
        <v>867</v>
      </c>
      <c r="C387" s="103" t="s">
        <v>129</v>
      </c>
      <c r="D387" s="106" t="s">
        <v>168</v>
      </c>
      <c r="E387" s="103" t="s">
        <v>291</v>
      </c>
    </row>
    <row r="388" spans="1:5" x14ac:dyDescent="0.25">
      <c r="A388" s="109" t="s">
        <v>256</v>
      </c>
      <c r="B388" s="102" t="s">
        <v>868</v>
      </c>
      <c r="C388" s="103" t="s">
        <v>137</v>
      </c>
      <c r="D388" s="106" t="s">
        <v>168</v>
      </c>
      <c r="E388" s="103" t="s">
        <v>291</v>
      </c>
    </row>
    <row r="389" spans="1:5" x14ac:dyDescent="0.25">
      <c r="A389" s="109" t="s">
        <v>256</v>
      </c>
      <c r="B389" s="102" t="s">
        <v>869</v>
      </c>
      <c r="C389" s="103" t="s">
        <v>137</v>
      </c>
      <c r="D389" s="106" t="s">
        <v>73</v>
      </c>
      <c r="E389" s="103" t="s">
        <v>204</v>
      </c>
    </row>
    <row r="390" spans="1:5" x14ac:dyDescent="0.25">
      <c r="A390" s="109" t="s">
        <v>256</v>
      </c>
      <c r="B390" s="102" t="s">
        <v>870</v>
      </c>
      <c r="C390" s="103" t="s">
        <v>106</v>
      </c>
      <c r="D390" s="106" t="s">
        <v>168</v>
      </c>
      <c r="E390" s="103" t="s">
        <v>291</v>
      </c>
    </row>
    <row r="391" spans="1:5" ht="38.25" x14ac:dyDescent="0.25">
      <c r="A391" s="109" t="s">
        <v>256</v>
      </c>
      <c r="B391" s="102" t="s">
        <v>871</v>
      </c>
      <c r="C391" s="103" t="s">
        <v>129</v>
      </c>
      <c r="D391" s="106" t="s">
        <v>94</v>
      </c>
      <c r="E391" s="103" t="s">
        <v>95</v>
      </c>
    </row>
    <row r="392" spans="1:5" ht="25.5" x14ac:dyDescent="0.25">
      <c r="A392" s="109" t="s">
        <v>256</v>
      </c>
      <c r="B392" s="102" t="s">
        <v>872</v>
      </c>
      <c r="C392" s="103" t="s">
        <v>72</v>
      </c>
      <c r="D392" s="106" t="s">
        <v>94</v>
      </c>
      <c r="E392" s="103" t="s">
        <v>107</v>
      </c>
    </row>
    <row r="393" spans="1:5" ht="38.25" x14ac:dyDescent="0.25">
      <c r="A393" s="109" t="s">
        <v>256</v>
      </c>
      <c r="B393" s="102" t="s">
        <v>874</v>
      </c>
      <c r="C393" s="103" t="s">
        <v>72</v>
      </c>
      <c r="D393" s="106" t="s">
        <v>94</v>
      </c>
      <c r="E393" s="103" t="s">
        <v>95</v>
      </c>
    </row>
    <row r="394" spans="1:5" ht="25.5" x14ac:dyDescent="0.25">
      <c r="A394" s="109" t="s">
        <v>256</v>
      </c>
      <c r="B394" s="102" t="s">
        <v>875</v>
      </c>
      <c r="C394" s="103" t="s">
        <v>106</v>
      </c>
      <c r="D394" s="106"/>
      <c r="E394" s="103"/>
    </row>
    <row r="395" spans="1:5" ht="25.5" x14ac:dyDescent="0.25">
      <c r="A395" s="109" t="s">
        <v>256</v>
      </c>
      <c r="B395" s="102" t="s">
        <v>876</v>
      </c>
      <c r="C395" s="103" t="s">
        <v>72</v>
      </c>
      <c r="D395" s="106" t="s">
        <v>138</v>
      </c>
      <c r="E395" s="103" t="s">
        <v>232</v>
      </c>
    </row>
    <row r="396" spans="1:5" ht="38.25" x14ac:dyDescent="0.25">
      <c r="A396" s="109" t="s">
        <v>256</v>
      </c>
      <c r="B396" s="102" t="s">
        <v>877</v>
      </c>
      <c r="C396" s="103" t="s">
        <v>106</v>
      </c>
      <c r="D396" s="106" t="s">
        <v>168</v>
      </c>
      <c r="E396" s="103" t="s">
        <v>291</v>
      </c>
    </row>
    <row r="397" spans="1:5" x14ac:dyDescent="0.25">
      <c r="A397" s="109" t="s">
        <v>256</v>
      </c>
      <c r="B397" s="102" t="s">
        <v>878</v>
      </c>
      <c r="C397" s="103" t="s">
        <v>129</v>
      </c>
      <c r="D397" s="106" t="s">
        <v>138</v>
      </c>
      <c r="E397" s="103" t="s">
        <v>232</v>
      </c>
    </row>
    <row r="398" spans="1:5" x14ac:dyDescent="0.25">
      <c r="A398" s="109" t="s">
        <v>256</v>
      </c>
      <c r="B398" s="102" t="s">
        <v>879</v>
      </c>
      <c r="C398" s="103" t="s">
        <v>72</v>
      </c>
      <c r="D398" s="106" t="s">
        <v>168</v>
      </c>
      <c r="E398" s="103" t="s">
        <v>169</v>
      </c>
    </row>
    <row r="399" spans="1:5" ht="38.25" x14ac:dyDescent="0.25">
      <c r="A399" s="109" t="s">
        <v>256</v>
      </c>
      <c r="B399" s="102" t="s">
        <v>880</v>
      </c>
      <c r="C399" s="103" t="s">
        <v>106</v>
      </c>
      <c r="D399" s="106" t="s">
        <v>94</v>
      </c>
      <c r="E399" s="103" t="s">
        <v>95</v>
      </c>
    </row>
    <row r="400" spans="1:5" x14ac:dyDescent="0.25">
      <c r="A400" s="109" t="s">
        <v>256</v>
      </c>
      <c r="B400" s="102" t="s">
        <v>881</v>
      </c>
      <c r="C400" s="103" t="s">
        <v>106</v>
      </c>
      <c r="D400" s="106" t="s">
        <v>138</v>
      </c>
      <c r="E400" s="103" t="s">
        <v>232</v>
      </c>
    </row>
    <row r="401" spans="1:5" x14ac:dyDescent="0.25">
      <c r="A401" s="109" t="s">
        <v>256</v>
      </c>
      <c r="B401" s="102" t="s">
        <v>882</v>
      </c>
      <c r="C401" s="103" t="s">
        <v>137</v>
      </c>
      <c r="D401" s="106" t="s">
        <v>73</v>
      </c>
      <c r="E401" s="103" t="s">
        <v>204</v>
      </c>
    </row>
    <row r="402" spans="1:5" x14ac:dyDescent="0.25">
      <c r="A402" s="109" t="s">
        <v>256</v>
      </c>
      <c r="B402" s="102" t="s">
        <v>883</v>
      </c>
      <c r="C402" s="103" t="s">
        <v>106</v>
      </c>
      <c r="D402" s="106" t="s">
        <v>73</v>
      </c>
      <c r="E402" s="103" t="s">
        <v>204</v>
      </c>
    </row>
    <row r="403" spans="1:5" ht="38.25" x14ac:dyDescent="0.25">
      <c r="A403" s="109" t="s">
        <v>256</v>
      </c>
      <c r="B403" s="102" t="s">
        <v>884</v>
      </c>
      <c r="C403" s="103" t="s">
        <v>129</v>
      </c>
      <c r="D403" s="106" t="s">
        <v>94</v>
      </c>
      <c r="E403" s="103" t="s">
        <v>95</v>
      </c>
    </row>
    <row r="404" spans="1:5" x14ac:dyDescent="0.25">
      <c r="A404" s="109" t="s">
        <v>256</v>
      </c>
      <c r="B404" s="102" t="s">
        <v>885</v>
      </c>
      <c r="C404" s="103" t="s">
        <v>72</v>
      </c>
      <c r="D404" s="106" t="s">
        <v>168</v>
      </c>
      <c r="E404" s="103" t="s">
        <v>886</v>
      </c>
    </row>
    <row r="405" spans="1:5" x14ac:dyDescent="0.25">
      <c r="A405" s="109" t="s">
        <v>256</v>
      </c>
      <c r="B405" s="102" t="s">
        <v>887</v>
      </c>
      <c r="C405" s="103" t="s">
        <v>72</v>
      </c>
      <c r="D405" s="106" t="s">
        <v>162</v>
      </c>
      <c r="E405" s="103" t="s">
        <v>268</v>
      </c>
    </row>
    <row r="406" spans="1:5" ht="25.5" x14ac:dyDescent="0.25">
      <c r="A406" s="109" t="s">
        <v>256</v>
      </c>
      <c r="B406" s="102" t="s">
        <v>888</v>
      </c>
      <c r="C406" s="103" t="s">
        <v>129</v>
      </c>
      <c r="D406" s="106" t="s">
        <v>130</v>
      </c>
      <c r="E406" s="103" t="s">
        <v>131</v>
      </c>
    </row>
    <row r="407" spans="1:5" x14ac:dyDescent="0.25">
      <c r="A407" s="109" t="s">
        <v>256</v>
      </c>
      <c r="B407" s="102" t="s">
        <v>889</v>
      </c>
      <c r="C407" s="103" t="s">
        <v>137</v>
      </c>
      <c r="D407" s="106" t="s">
        <v>73</v>
      </c>
      <c r="E407" s="103" t="s">
        <v>204</v>
      </c>
    </row>
    <row r="408" spans="1:5" ht="25.5" x14ac:dyDescent="0.25">
      <c r="A408" s="109" t="s">
        <v>256</v>
      </c>
      <c r="B408" s="102" t="s">
        <v>890</v>
      </c>
      <c r="C408" s="103" t="s">
        <v>106</v>
      </c>
      <c r="D408" s="106"/>
      <c r="E408" s="103"/>
    </row>
    <row r="409" spans="1:5" ht="140.25" x14ac:dyDescent="0.25">
      <c r="A409" s="109" t="s">
        <v>256</v>
      </c>
      <c r="B409" s="102" t="s">
        <v>892</v>
      </c>
      <c r="C409" s="103" t="s">
        <v>72</v>
      </c>
      <c r="D409" s="106" t="s">
        <v>168</v>
      </c>
      <c r="E409" s="103" t="s">
        <v>169</v>
      </c>
    </row>
    <row r="410" spans="1:5" x14ac:dyDescent="0.25">
      <c r="A410" s="109" t="s">
        <v>256</v>
      </c>
      <c r="B410" s="102" t="s">
        <v>893</v>
      </c>
      <c r="C410" s="103" t="s">
        <v>72</v>
      </c>
      <c r="D410" s="106" t="s">
        <v>138</v>
      </c>
      <c r="E410" s="103" t="s">
        <v>232</v>
      </c>
    </row>
    <row r="411" spans="1:5" ht="25.5" x14ac:dyDescent="0.25">
      <c r="A411" s="109" t="s">
        <v>256</v>
      </c>
      <c r="B411" s="102" t="s">
        <v>894</v>
      </c>
      <c r="C411" s="103" t="s">
        <v>137</v>
      </c>
      <c r="D411" s="106" t="s">
        <v>206</v>
      </c>
      <c r="E411" s="103" t="s">
        <v>227</v>
      </c>
    </row>
    <row r="412" spans="1:5" x14ac:dyDescent="0.25">
      <c r="A412" s="109" t="s">
        <v>256</v>
      </c>
      <c r="B412" s="102" t="s">
        <v>895</v>
      </c>
      <c r="C412" s="103" t="s">
        <v>137</v>
      </c>
      <c r="D412" s="106" t="s">
        <v>168</v>
      </c>
      <c r="E412" s="103" t="s">
        <v>282</v>
      </c>
    </row>
    <row r="413" spans="1:5" ht="25.5" x14ac:dyDescent="0.25">
      <c r="A413" s="109" t="s">
        <v>256</v>
      </c>
      <c r="B413" s="102" t="s">
        <v>896</v>
      </c>
      <c r="C413" s="103" t="s">
        <v>106</v>
      </c>
      <c r="D413" s="106" t="s">
        <v>138</v>
      </c>
      <c r="E413" s="103" t="s">
        <v>155</v>
      </c>
    </row>
    <row r="414" spans="1:5" ht="38.25" x14ac:dyDescent="0.25">
      <c r="A414" s="109" t="s">
        <v>256</v>
      </c>
      <c r="B414" s="102" t="s">
        <v>897</v>
      </c>
      <c r="C414" s="103" t="s">
        <v>72</v>
      </c>
      <c r="D414" s="106" t="s">
        <v>94</v>
      </c>
      <c r="E414" s="103" t="s">
        <v>95</v>
      </c>
    </row>
    <row r="415" spans="1:5" ht="89.25" x14ac:dyDescent="0.25">
      <c r="A415" s="109" t="s">
        <v>256</v>
      </c>
      <c r="B415" s="102" t="s">
        <v>898</v>
      </c>
      <c r="C415" s="103" t="s">
        <v>129</v>
      </c>
      <c r="D415" s="106"/>
      <c r="E415" s="103"/>
    </row>
    <row r="416" spans="1:5" ht="25.5" x14ac:dyDescent="0.25">
      <c r="A416" s="109" t="s">
        <v>256</v>
      </c>
      <c r="B416" s="102" t="s">
        <v>899</v>
      </c>
      <c r="C416" s="103" t="s">
        <v>137</v>
      </c>
      <c r="D416" s="106" t="s">
        <v>206</v>
      </c>
      <c r="E416" s="103" t="s">
        <v>434</v>
      </c>
    </row>
    <row r="417" spans="1:5" ht="38.25" x14ac:dyDescent="0.25">
      <c r="A417" s="109" t="s">
        <v>256</v>
      </c>
      <c r="B417" s="102" t="s">
        <v>900</v>
      </c>
      <c r="C417" s="103" t="s">
        <v>106</v>
      </c>
      <c r="D417" s="106" t="s">
        <v>130</v>
      </c>
      <c r="E417" s="103" t="s">
        <v>411</v>
      </c>
    </row>
    <row r="418" spans="1:5" x14ac:dyDescent="0.25">
      <c r="A418" s="109" t="s">
        <v>256</v>
      </c>
      <c r="B418" s="102" t="s">
        <v>901</v>
      </c>
      <c r="C418" s="103" t="s">
        <v>129</v>
      </c>
      <c r="D418" s="106" t="s">
        <v>94</v>
      </c>
      <c r="E418" s="103"/>
    </row>
    <row r="419" spans="1:5" x14ac:dyDescent="0.25">
      <c r="A419" s="109" t="s">
        <v>256</v>
      </c>
      <c r="B419" s="102" t="s">
        <v>903</v>
      </c>
      <c r="C419" s="103" t="s">
        <v>129</v>
      </c>
      <c r="D419" s="106"/>
      <c r="E419" s="103"/>
    </row>
    <row r="420" spans="1:5" x14ac:dyDescent="0.25">
      <c r="A420" s="109" t="s">
        <v>256</v>
      </c>
      <c r="B420" s="102" t="s">
        <v>904</v>
      </c>
      <c r="C420" s="103" t="s">
        <v>122</v>
      </c>
      <c r="D420" s="106" t="s">
        <v>288</v>
      </c>
      <c r="E420" s="103"/>
    </row>
    <row r="421" spans="1:5" x14ac:dyDescent="0.25">
      <c r="A421" s="109" t="s">
        <v>256</v>
      </c>
      <c r="B421" s="102" t="s">
        <v>905</v>
      </c>
      <c r="C421" s="103" t="s">
        <v>129</v>
      </c>
      <c r="D421" s="106" t="s">
        <v>168</v>
      </c>
      <c r="E421" s="103" t="s">
        <v>291</v>
      </c>
    </row>
    <row r="422" spans="1:5" ht="25.5" x14ac:dyDescent="0.25">
      <c r="A422" s="109" t="s">
        <v>256</v>
      </c>
      <c r="B422" s="102" t="s">
        <v>906</v>
      </c>
      <c r="C422" s="103" t="s">
        <v>137</v>
      </c>
      <c r="D422" s="106" t="s">
        <v>138</v>
      </c>
      <c r="E422" s="103" t="s">
        <v>155</v>
      </c>
    </row>
    <row r="423" spans="1:5" ht="25.5" x14ac:dyDescent="0.25">
      <c r="A423" s="109" t="s">
        <v>256</v>
      </c>
      <c r="B423" s="102" t="s">
        <v>907</v>
      </c>
      <c r="C423" s="103" t="s">
        <v>137</v>
      </c>
      <c r="D423" s="106" t="s">
        <v>73</v>
      </c>
      <c r="E423" s="103" t="s">
        <v>204</v>
      </c>
    </row>
    <row r="424" spans="1:5" ht="25.5" x14ac:dyDescent="0.25">
      <c r="A424" s="109" t="s">
        <v>256</v>
      </c>
      <c r="B424" s="102" t="s">
        <v>908</v>
      </c>
      <c r="C424" s="103" t="s">
        <v>137</v>
      </c>
      <c r="D424" s="106" t="s">
        <v>73</v>
      </c>
      <c r="E424" s="103" t="s">
        <v>204</v>
      </c>
    </row>
    <row r="425" spans="1:5" x14ac:dyDescent="0.25">
      <c r="A425" s="109" t="s">
        <v>256</v>
      </c>
      <c r="B425" s="102" t="s">
        <v>909</v>
      </c>
      <c r="C425" s="103" t="s">
        <v>137</v>
      </c>
      <c r="D425" s="106" t="s">
        <v>168</v>
      </c>
      <c r="E425" s="103" t="s">
        <v>291</v>
      </c>
    </row>
    <row r="426" spans="1:5" x14ac:dyDescent="0.25">
      <c r="A426" s="109" t="s">
        <v>256</v>
      </c>
      <c r="B426" s="102" t="s">
        <v>910</v>
      </c>
      <c r="C426" s="103" t="s">
        <v>137</v>
      </c>
      <c r="D426" s="106" t="s">
        <v>168</v>
      </c>
      <c r="E426" s="103" t="s">
        <v>291</v>
      </c>
    </row>
    <row r="427" spans="1:5" x14ac:dyDescent="0.25">
      <c r="A427" s="109" t="s">
        <v>256</v>
      </c>
      <c r="B427" s="102" t="s">
        <v>911</v>
      </c>
      <c r="C427" s="103" t="s">
        <v>137</v>
      </c>
      <c r="D427" s="106" t="s">
        <v>168</v>
      </c>
      <c r="E427" s="103" t="s">
        <v>291</v>
      </c>
    </row>
    <row r="428" spans="1:5" x14ac:dyDescent="0.25">
      <c r="A428" s="109" t="s">
        <v>256</v>
      </c>
      <c r="B428" s="102" t="s">
        <v>912</v>
      </c>
      <c r="C428" s="103" t="s">
        <v>137</v>
      </c>
      <c r="D428" s="106" t="s">
        <v>168</v>
      </c>
      <c r="E428" s="103" t="s">
        <v>291</v>
      </c>
    </row>
    <row r="429" spans="1:5" x14ac:dyDescent="0.25">
      <c r="A429" s="109" t="s">
        <v>256</v>
      </c>
      <c r="B429" s="102" t="s">
        <v>913</v>
      </c>
      <c r="C429" s="103" t="s">
        <v>106</v>
      </c>
      <c r="D429" s="106" t="s">
        <v>168</v>
      </c>
      <c r="E429" s="103" t="s">
        <v>291</v>
      </c>
    </row>
    <row r="430" spans="1:5" ht="63.75" x14ac:dyDescent="0.25">
      <c r="A430" s="109" t="s">
        <v>256</v>
      </c>
      <c r="B430" s="102" t="s">
        <v>914</v>
      </c>
      <c r="C430" s="103" t="s">
        <v>129</v>
      </c>
      <c r="D430" s="106" t="s">
        <v>168</v>
      </c>
      <c r="E430" s="103" t="s">
        <v>291</v>
      </c>
    </row>
    <row r="431" spans="1:5" ht="38.25" x14ac:dyDescent="0.25">
      <c r="A431" s="109" t="s">
        <v>256</v>
      </c>
      <c r="B431" s="102" t="s">
        <v>915</v>
      </c>
      <c r="C431" s="103" t="s">
        <v>129</v>
      </c>
      <c r="D431" s="106" t="s">
        <v>138</v>
      </c>
      <c r="E431" s="103" t="s">
        <v>232</v>
      </c>
    </row>
    <row r="432" spans="1:5" x14ac:dyDescent="0.25">
      <c r="A432" s="109" t="s">
        <v>256</v>
      </c>
      <c r="B432" s="102" t="s">
        <v>916</v>
      </c>
      <c r="C432" s="103" t="s">
        <v>106</v>
      </c>
      <c r="D432" s="106" t="s">
        <v>138</v>
      </c>
      <c r="E432" s="103" t="s">
        <v>232</v>
      </c>
    </row>
    <row r="433" spans="1:5" x14ac:dyDescent="0.25">
      <c r="A433" s="109" t="s">
        <v>256</v>
      </c>
      <c r="B433" s="102" t="s">
        <v>917</v>
      </c>
      <c r="C433" s="103" t="s">
        <v>137</v>
      </c>
      <c r="D433" s="106" t="s">
        <v>138</v>
      </c>
      <c r="E433" s="103" t="s">
        <v>341</v>
      </c>
    </row>
    <row r="434" spans="1:5" x14ac:dyDescent="0.25">
      <c r="A434" s="109" t="s">
        <v>256</v>
      </c>
      <c r="B434" s="102" t="s">
        <v>918</v>
      </c>
      <c r="C434" s="103" t="s">
        <v>72</v>
      </c>
      <c r="D434" s="106" t="s">
        <v>168</v>
      </c>
      <c r="E434" s="103" t="s">
        <v>169</v>
      </c>
    </row>
    <row r="435" spans="1:5" x14ac:dyDescent="0.25">
      <c r="A435" s="109" t="s">
        <v>256</v>
      </c>
      <c r="B435" s="102" t="s">
        <v>919</v>
      </c>
      <c r="C435" s="103" t="s">
        <v>137</v>
      </c>
      <c r="D435" s="106" t="s">
        <v>73</v>
      </c>
      <c r="E435" s="103" t="s">
        <v>204</v>
      </c>
    </row>
    <row r="436" spans="1:5" x14ac:dyDescent="0.25">
      <c r="A436" s="109" t="s">
        <v>256</v>
      </c>
      <c r="B436" s="102" t="s">
        <v>920</v>
      </c>
      <c r="C436" s="103" t="s">
        <v>106</v>
      </c>
      <c r="D436" s="106" t="s">
        <v>138</v>
      </c>
      <c r="E436" s="103" t="s">
        <v>232</v>
      </c>
    </row>
    <row r="437" spans="1:5" x14ac:dyDescent="0.25">
      <c r="A437" s="109" t="s">
        <v>256</v>
      </c>
      <c r="B437" s="102" t="s">
        <v>921</v>
      </c>
      <c r="C437" s="103" t="s">
        <v>106</v>
      </c>
      <c r="D437" s="106" t="s">
        <v>73</v>
      </c>
      <c r="E437" s="103" t="s">
        <v>204</v>
      </c>
    </row>
    <row r="438" spans="1:5" x14ac:dyDescent="0.25">
      <c r="A438" s="109" t="s">
        <v>256</v>
      </c>
      <c r="B438" s="102" t="s">
        <v>922</v>
      </c>
      <c r="C438" s="103" t="s">
        <v>129</v>
      </c>
      <c r="D438" s="106" t="s">
        <v>168</v>
      </c>
      <c r="E438" s="103" t="s">
        <v>282</v>
      </c>
    </row>
    <row r="439" spans="1:5" x14ac:dyDescent="0.25">
      <c r="A439" s="109" t="s">
        <v>256</v>
      </c>
      <c r="B439" s="102" t="s">
        <v>923</v>
      </c>
      <c r="C439" s="103" t="s">
        <v>106</v>
      </c>
      <c r="D439" s="106" t="s">
        <v>73</v>
      </c>
      <c r="E439" s="103" t="s">
        <v>204</v>
      </c>
    </row>
    <row r="440" spans="1:5" x14ac:dyDescent="0.25">
      <c r="A440" s="109" t="s">
        <v>256</v>
      </c>
      <c r="B440" s="102" t="s">
        <v>924</v>
      </c>
      <c r="C440" s="103" t="s">
        <v>129</v>
      </c>
      <c r="D440" s="106"/>
      <c r="E440" s="103"/>
    </row>
    <row r="441" spans="1:5" x14ac:dyDescent="0.25">
      <c r="A441" s="109" t="s">
        <v>256</v>
      </c>
      <c r="B441" s="111" t="s">
        <v>925</v>
      </c>
      <c r="C441" s="103" t="s">
        <v>129</v>
      </c>
      <c r="D441" s="106"/>
      <c r="E441" s="103"/>
    </row>
    <row r="442" spans="1:5" x14ac:dyDescent="0.25">
      <c r="A442" s="109" t="s">
        <v>256</v>
      </c>
      <c r="B442" s="111" t="s">
        <v>926</v>
      </c>
      <c r="C442" s="103" t="s">
        <v>129</v>
      </c>
      <c r="D442" s="106" t="s">
        <v>138</v>
      </c>
      <c r="E442" s="103" t="s">
        <v>232</v>
      </c>
    </row>
    <row r="443" spans="1:5" x14ac:dyDescent="0.25">
      <c r="A443" s="109" t="s">
        <v>256</v>
      </c>
      <c r="B443" s="111" t="s">
        <v>927</v>
      </c>
      <c r="C443" s="103" t="s">
        <v>129</v>
      </c>
      <c r="D443" s="106"/>
      <c r="E443" s="103"/>
    </row>
    <row r="444" spans="1:5" x14ac:dyDescent="0.25">
      <c r="A444" s="109" t="s">
        <v>256</v>
      </c>
      <c r="B444" s="111" t="s">
        <v>928</v>
      </c>
      <c r="C444" s="103" t="s">
        <v>137</v>
      </c>
      <c r="D444" s="106" t="s">
        <v>181</v>
      </c>
      <c r="E444" s="103" t="s">
        <v>394</v>
      </c>
    </row>
    <row r="445" spans="1:5" ht="25.5" x14ac:dyDescent="0.25">
      <c r="A445" s="109" t="s">
        <v>256</v>
      </c>
      <c r="B445" s="111" t="s">
        <v>929</v>
      </c>
      <c r="C445" s="103" t="s">
        <v>137</v>
      </c>
      <c r="D445" s="106" t="s">
        <v>130</v>
      </c>
      <c r="E445" s="103" t="s">
        <v>131</v>
      </c>
    </row>
    <row r="446" spans="1:5" ht="25.5" x14ac:dyDescent="0.25">
      <c r="A446" s="109" t="s">
        <v>256</v>
      </c>
      <c r="B446" s="111" t="s">
        <v>930</v>
      </c>
      <c r="C446" s="103"/>
      <c r="D446" s="106" t="s">
        <v>130</v>
      </c>
      <c r="E446" s="103" t="s">
        <v>131</v>
      </c>
    </row>
    <row r="447" spans="1:5" ht="25.5" x14ac:dyDescent="0.25">
      <c r="A447" s="109" t="s">
        <v>256</v>
      </c>
      <c r="B447" s="111" t="s">
        <v>931</v>
      </c>
      <c r="C447" s="103" t="s">
        <v>106</v>
      </c>
      <c r="D447" s="106" t="s">
        <v>206</v>
      </c>
      <c r="E447" s="103" t="s">
        <v>193</v>
      </c>
    </row>
    <row r="448" spans="1:5" x14ac:dyDescent="0.25">
      <c r="A448" s="109" t="s">
        <v>256</v>
      </c>
      <c r="B448" s="111" t="s">
        <v>932</v>
      </c>
      <c r="C448" s="103" t="s">
        <v>106</v>
      </c>
      <c r="D448" s="106" t="s">
        <v>138</v>
      </c>
      <c r="E448" s="103" t="s">
        <v>232</v>
      </c>
    </row>
    <row r="449" spans="1:5" x14ac:dyDescent="0.25">
      <c r="A449" s="109" t="s">
        <v>256</v>
      </c>
      <c r="B449" s="111" t="s">
        <v>933</v>
      </c>
      <c r="C449" s="103" t="s">
        <v>72</v>
      </c>
      <c r="D449" s="106" t="s">
        <v>138</v>
      </c>
      <c r="E449" s="103" t="s">
        <v>232</v>
      </c>
    </row>
    <row r="450" spans="1:5" x14ac:dyDescent="0.25">
      <c r="A450" s="109" t="s">
        <v>256</v>
      </c>
      <c r="B450" s="111" t="s">
        <v>934</v>
      </c>
      <c r="C450" s="103" t="s">
        <v>137</v>
      </c>
      <c r="D450" s="106" t="s">
        <v>162</v>
      </c>
      <c r="E450" s="103" t="s">
        <v>268</v>
      </c>
    </row>
    <row r="451" spans="1:5" ht="25.5" x14ac:dyDescent="0.25">
      <c r="A451" s="109" t="s">
        <v>256</v>
      </c>
      <c r="B451" s="111" t="s">
        <v>935</v>
      </c>
      <c r="C451" s="103" t="s">
        <v>106</v>
      </c>
      <c r="D451" s="106" t="s">
        <v>73</v>
      </c>
      <c r="E451" s="103"/>
    </row>
    <row r="452" spans="1:5" ht="63.75" x14ac:dyDescent="0.25">
      <c r="A452" s="109" t="s">
        <v>256</v>
      </c>
      <c r="B452" s="111" t="s">
        <v>936</v>
      </c>
      <c r="C452" s="103" t="s">
        <v>106</v>
      </c>
      <c r="D452" s="106" t="s">
        <v>94</v>
      </c>
      <c r="E452" s="103" t="s">
        <v>95</v>
      </c>
    </row>
    <row r="453" spans="1:5" ht="76.5" x14ac:dyDescent="0.25">
      <c r="A453" s="109" t="s">
        <v>256</v>
      </c>
      <c r="B453" s="111" t="s">
        <v>937</v>
      </c>
      <c r="C453" s="103" t="s">
        <v>106</v>
      </c>
      <c r="D453" s="106" t="s">
        <v>168</v>
      </c>
      <c r="E453" s="103" t="s">
        <v>169</v>
      </c>
    </row>
    <row r="454" spans="1:5" ht="25.5" x14ac:dyDescent="0.25">
      <c r="A454" s="109" t="s">
        <v>256</v>
      </c>
      <c r="B454" s="111" t="s">
        <v>938</v>
      </c>
      <c r="C454" s="103" t="s">
        <v>72</v>
      </c>
      <c r="D454" s="106" t="s">
        <v>138</v>
      </c>
      <c r="E454" s="103" t="s">
        <v>232</v>
      </c>
    </row>
    <row r="455" spans="1:5" ht="25.5" x14ac:dyDescent="0.25">
      <c r="A455" s="109" t="s">
        <v>256</v>
      </c>
      <c r="B455" s="111" t="s">
        <v>939</v>
      </c>
      <c r="C455" s="103" t="s">
        <v>72</v>
      </c>
      <c r="D455" s="106" t="s">
        <v>168</v>
      </c>
      <c r="E455" s="103" t="s">
        <v>169</v>
      </c>
    </row>
    <row r="456" spans="1:5" x14ac:dyDescent="0.25">
      <c r="A456" s="109" t="s">
        <v>256</v>
      </c>
      <c r="B456" s="111" t="s">
        <v>940</v>
      </c>
      <c r="C456" s="103" t="s">
        <v>72</v>
      </c>
      <c r="D456" s="106" t="s">
        <v>168</v>
      </c>
      <c r="E456" s="103" t="s">
        <v>169</v>
      </c>
    </row>
    <row r="457" spans="1:5" x14ac:dyDescent="0.25">
      <c r="A457" s="109" t="s">
        <v>256</v>
      </c>
      <c r="B457" s="111" t="s">
        <v>941</v>
      </c>
      <c r="C457" s="103" t="s">
        <v>106</v>
      </c>
      <c r="D457" s="106"/>
      <c r="E457" s="103"/>
    </row>
    <row r="458" spans="1:5" ht="38.25" x14ac:dyDescent="0.25">
      <c r="A458" s="109" t="s">
        <v>256</v>
      </c>
      <c r="B458" s="111" t="s">
        <v>942</v>
      </c>
      <c r="C458" s="103" t="s">
        <v>129</v>
      </c>
      <c r="D458" s="106" t="s">
        <v>94</v>
      </c>
      <c r="E458" s="103" t="s">
        <v>149</v>
      </c>
    </row>
    <row r="459" spans="1:5" ht="51" x14ac:dyDescent="0.25">
      <c r="A459" s="109" t="s">
        <v>256</v>
      </c>
      <c r="B459" s="111" t="s">
        <v>943</v>
      </c>
      <c r="C459" s="103" t="s">
        <v>106</v>
      </c>
      <c r="D459" s="106"/>
      <c r="E459" s="103"/>
    </row>
    <row r="460" spans="1:5" x14ac:dyDescent="0.25">
      <c r="A460" s="109" t="s">
        <v>256</v>
      </c>
      <c r="B460" s="111" t="s">
        <v>944</v>
      </c>
      <c r="C460" s="103" t="s">
        <v>129</v>
      </c>
      <c r="D460" s="106" t="s">
        <v>94</v>
      </c>
      <c r="E460" s="103" t="s">
        <v>107</v>
      </c>
    </row>
    <row r="461" spans="1:5" ht="38.25" x14ac:dyDescent="0.25">
      <c r="A461" s="109" t="s">
        <v>256</v>
      </c>
      <c r="B461" s="111" t="s">
        <v>945</v>
      </c>
      <c r="C461" s="103" t="s">
        <v>72</v>
      </c>
      <c r="D461" s="106" t="s">
        <v>94</v>
      </c>
      <c r="E461" s="103" t="s">
        <v>95</v>
      </c>
    </row>
    <row r="462" spans="1:5" ht="38.25" x14ac:dyDescent="0.25">
      <c r="A462" s="109" t="s">
        <v>256</v>
      </c>
      <c r="B462" s="111" t="s">
        <v>946</v>
      </c>
      <c r="C462" s="103" t="s">
        <v>106</v>
      </c>
      <c r="D462" s="106" t="s">
        <v>168</v>
      </c>
      <c r="E462" s="103" t="s">
        <v>169</v>
      </c>
    </row>
    <row r="463" spans="1:5" x14ac:dyDescent="0.25">
      <c r="A463" s="109" t="s">
        <v>256</v>
      </c>
      <c r="B463" s="111" t="s">
        <v>947</v>
      </c>
      <c r="C463" s="103" t="s">
        <v>72</v>
      </c>
      <c r="D463" s="106" t="s">
        <v>168</v>
      </c>
      <c r="E463" s="103" t="s">
        <v>169</v>
      </c>
    </row>
    <row r="464" spans="1:5" x14ac:dyDescent="0.25">
      <c r="A464" s="109" t="s">
        <v>256</v>
      </c>
      <c r="B464" s="111" t="s">
        <v>948</v>
      </c>
      <c r="C464" s="103" t="s">
        <v>106</v>
      </c>
      <c r="D464" s="106"/>
      <c r="E464" s="103"/>
    </row>
    <row r="465" spans="1:5" ht="25.5" x14ac:dyDescent="0.25">
      <c r="A465" s="109" t="s">
        <v>256</v>
      </c>
      <c r="B465" s="111" t="s">
        <v>949</v>
      </c>
      <c r="C465" s="103" t="s">
        <v>106</v>
      </c>
      <c r="D465" s="106"/>
      <c r="E465" s="103"/>
    </row>
    <row r="466" spans="1:5" ht="25.5" x14ac:dyDescent="0.25">
      <c r="A466" s="109" t="s">
        <v>256</v>
      </c>
      <c r="B466" s="111" t="s">
        <v>950</v>
      </c>
      <c r="C466" s="103" t="s">
        <v>106</v>
      </c>
      <c r="D466" s="106" t="s">
        <v>168</v>
      </c>
      <c r="E466" s="103" t="s">
        <v>291</v>
      </c>
    </row>
    <row r="467" spans="1:5" ht="25.5" x14ac:dyDescent="0.25">
      <c r="A467" s="109" t="s">
        <v>256</v>
      </c>
      <c r="B467" s="111" t="s">
        <v>951</v>
      </c>
      <c r="C467" s="103" t="s">
        <v>106</v>
      </c>
      <c r="D467" s="106"/>
      <c r="E467" s="103"/>
    </row>
    <row r="468" spans="1:5" x14ac:dyDescent="0.25">
      <c r="A468" s="109" t="s">
        <v>256</v>
      </c>
      <c r="B468" s="111" t="s">
        <v>952</v>
      </c>
      <c r="C468" s="103"/>
      <c r="D468" s="106" t="s">
        <v>94</v>
      </c>
      <c r="E468" s="103" t="s">
        <v>305</v>
      </c>
    </row>
    <row r="469" spans="1:5" x14ac:dyDescent="0.25">
      <c r="A469" s="109" t="s">
        <v>256</v>
      </c>
      <c r="B469" s="111" t="s">
        <v>953</v>
      </c>
      <c r="C469" s="103" t="s">
        <v>137</v>
      </c>
      <c r="D469" s="106" t="s">
        <v>138</v>
      </c>
      <c r="E469" s="103" t="s">
        <v>232</v>
      </c>
    </row>
    <row r="470" spans="1:5" x14ac:dyDescent="0.25">
      <c r="A470" s="109" t="s">
        <v>256</v>
      </c>
      <c r="B470" s="111" t="s">
        <v>954</v>
      </c>
      <c r="C470" s="103" t="s">
        <v>129</v>
      </c>
      <c r="D470" s="106" t="s">
        <v>138</v>
      </c>
      <c r="E470" s="103" t="s">
        <v>232</v>
      </c>
    </row>
    <row r="471" spans="1:5" x14ac:dyDescent="0.25">
      <c r="A471" s="109" t="s">
        <v>256</v>
      </c>
      <c r="B471" s="111" t="s">
        <v>955</v>
      </c>
      <c r="C471" s="103" t="s">
        <v>106</v>
      </c>
      <c r="D471" s="106" t="s">
        <v>73</v>
      </c>
      <c r="E471" s="103" t="s">
        <v>164</v>
      </c>
    </row>
    <row r="472" spans="1:5" x14ac:dyDescent="0.25">
      <c r="A472" s="109" t="s">
        <v>256</v>
      </c>
      <c r="B472" s="111" t="s">
        <v>956</v>
      </c>
      <c r="C472" s="103" t="s">
        <v>137</v>
      </c>
      <c r="D472" s="106" t="s">
        <v>73</v>
      </c>
      <c r="E472" s="103" t="s">
        <v>204</v>
      </c>
    </row>
    <row r="473" spans="1:5" x14ac:dyDescent="0.25">
      <c r="A473" s="109" t="s">
        <v>256</v>
      </c>
      <c r="B473" s="111" t="s">
        <v>957</v>
      </c>
      <c r="C473" s="103" t="s">
        <v>137</v>
      </c>
      <c r="D473" s="106" t="s">
        <v>288</v>
      </c>
      <c r="E473" s="103" t="s">
        <v>375</v>
      </c>
    </row>
    <row r="474" spans="1:5" ht="25.5" x14ac:dyDescent="0.25">
      <c r="A474" s="109" t="s">
        <v>256</v>
      </c>
      <c r="B474" s="111" t="s">
        <v>958</v>
      </c>
      <c r="C474" s="103" t="s">
        <v>106</v>
      </c>
      <c r="D474" s="106"/>
      <c r="E474" s="103"/>
    </row>
    <row r="475" spans="1:5" ht="25.5" x14ac:dyDescent="0.25">
      <c r="A475" s="109" t="s">
        <v>256</v>
      </c>
      <c r="B475" s="111" t="s">
        <v>959</v>
      </c>
      <c r="C475" s="103" t="s">
        <v>137</v>
      </c>
      <c r="D475" s="106" t="s">
        <v>130</v>
      </c>
      <c r="E475" s="103" t="s">
        <v>960</v>
      </c>
    </row>
    <row r="476" spans="1:5" ht="25.5" x14ac:dyDescent="0.25">
      <c r="A476" s="109" t="s">
        <v>256</v>
      </c>
      <c r="B476" s="111" t="s">
        <v>961</v>
      </c>
      <c r="C476" s="103" t="s">
        <v>129</v>
      </c>
      <c r="D476" s="106" t="s">
        <v>130</v>
      </c>
      <c r="E476" s="103" t="s">
        <v>297</v>
      </c>
    </row>
    <row r="477" spans="1:5" ht="38.25" x14ac:dyDescent="0.25">
      <c r="A477" s="109" t="s">
        <v>256</v>
      </c>
      <c r="B477" s="111" t="s">
        <v>962</v>
      </c>
      <c r="C477" s="103" t="s">
        <v>106</v>
      </c>
      <c r="D477" s="106" t="s">
        <v>94</v>
      </c>
      <c r="E477" s="103" t="s">
        <v>95</v>
      </c>
    </row>
    <row r="478" spans="1:5" ht="38.25" x14ac:dyDescent="0.25">
      <c r="A478" s="109" t="s">
        <v>256</v>
      </c>
      <c r="B478" s="111" t="s">
        <v>963</v>
      </c>
      <c r="C478" s="103" t="s">
        <v>106</v>
      </c>
      <c r="D478" s="106" t="s">
        <v>94</v>
      </c>
      <c r="E478" s="103" t="s">
        <v>95</v>
      </c>
    </row>
    <row r="479" spans="1:5" x14ac:dyDescent="0.25">
      <c r="A479" s="109" t="s">
        <v>256</v>
      </c>
      <c r="B479" s="111" t="s">
        <v>964</v>
      </c>
      <c r="C479" s="103" t="s">
        <v>106</v>
      </c>
      <c r="D479" s="106" t="s">
        <v>138</v>
      </c>
      <c r="E479" s="103" t="s">
        <v>232</v>
      </c>
    </row>
    <row r="480" spans="1:5" x14ac:dyDescent="0.25">
      <c r="A480" s="109" t="s">
        <v>256</v>
      </c>
      <c r="B480" s="111" t="s">
        <v>965</v>
      </c>
      <c r="C480" s="103" t="s">
        <v>106</v>
      </c>
      <c r="D480" s="106" t="s">
        <v>73</v>
      </c>
      <c r="E480" s="103" t="s">
        <v>74</v>
      </c>
    </row>
    <row r="481" spans="1:5" ht="25.5" x14ac:dyDescent="0.25">
      <c r="A481" s="109" t="s">
        <v>256</v>
      </c>
      <c r="B481" s="111" t="s">
        <v>966</v>
      </c>
      <c r="C481" s="103" t="s">
        <v>137</v>
      </c>
      <c r="D481" s="106" t="s">
        <v>73</v>
      </c>
      <c r="E481" s="103" t="s">
        <v>204</v>
      </c>
    </row>
    <row r="482" spans="1:5" x14ac:dyDescent="0.25">
      <c r="A482" s="109" t="s">
        <v>256</v>
      </c>
      <c r="B482" s="111" t="s">
        <v>967</v>
      </c>
      <c r="C482" s="103" t="s">
        <v>129</v>
      </c>
      <c r="D482" s="106" t="s">
        <v>138</v>
      </c>
      <c r="E482" s="103" t="s">
        <v>232</v>
      </c>
    </row>
    <row r="483" spans="1:5" ht="25.5" x14ac:dyDescent="0.25">
      <c r="A483" s="109" t="s">
        <v>256</v>
      </c>
      <c r="B483" s="111" t="s">
        <v>968</v>
      </c>
      <c r="C483" s="103" t="s">
        <v>122</v>
      </c>
      <c r="D483" s="106" t="s">
        <v>130</v>
      </c>
      <c r="E483" s="103" t="s">
        <v>406</v>
      </c>
    </row>
    <row r="484" spans="1:5" x14ac:dyDescent="0.25">
      <c r="A484" s="109" t="s">
        <v>256</v>
      </c>
      <c r="B484" s="111" t="s">
        <v>969</v>
      </c>
      <c r="C484" s="103" t="s">
        <v>106</v>
      </c>
      <c r="D484" s="106" t="s">
        <v>181</v>
      </c>
      <c r="E484" s="103"/>
    </row>
    <row r="485" spans="1:5" ht="25.5" x14ac:dyDescent="0.25">
      <c r="A485" s="109" t="s">
        <v>256</v>
      </c>
      <c r="B485" s="111" t="s">
        <v>970</v>
      </c>
      <c r="C485" s="103" t="s">
        <v>129</v>
      </c>
      <c r="D485" s="106" t="s">
        <v>168</v>
      </c>
      <c r="E485" s="103" t="s">
        <v>169</v>
      </c>
    </row>
    <row r="486" spans="1:5" ht="25.5" x14ac:dyDescent="0.25">
      <c r="A486" s="109" t="s">
        <v>256</v>
      </c>
      <c r="B486" s="111" t="s">
        <v>971</v>
      </c>
      <c r="C486" s="103" t="s">
        <v>129</v>
      </c>
      <c r="D486" s="106" t="s">
        <v>94</v>
      </c>
      <c r="E486" s="142" t="s">
        <v>699</v>
      </c>
    </row>
    <row r="487" spans="1:5" ht="25.5" x14ac:dyDescent="0.25">
      <c r="A487" s="109" t="s">
        <v>256</v>
      </c>
      <c r="B487" s="111" t="s">
        <v>972</v>
      </c>
      <c r="C487" s="103" t="s">
        <v>122</v>
      </c>
      <c r="D487" s="106"/>
      <c r="E487" s="103"/>
    </row>
    <row r="488" spans="1:5" ht="25.5" x14ac:dyDescent="0.25">
      <c r="A488" s="109" t="s">
        <v>256</v>
      </c>
      <c r="B488" s="111" t="s">
        <v>973</v>
      </c>
      <c r="C488" s="103" t="s">
        <v>129</v>
      </c>
      <c r="D488" s="106" t="s">
        <v>94</v>
      </c>
      <c r="E488" s="103"/>
    </row>
    <row r="489" spans="1:5" ht="63.75" x14ac:dyDescent="0.25">
      <c r="A489" s="109" t="s">
        <v>256</v>
      </c>
      <c r="B489" s="111" t="s">
        <v>974</v>
      </c>
      <c r="C489" s="103" t="s">
        <v>129</v>
      </c>
      <c r="D489" s="106" t="s">
        <v>192</v>
      </c>
      <c r="E489" s="103" t="s">
        <v>193</v>
      </c>
    </row>
    <row r="490" spans="1:5" x14ac:dyDescent="0.25">
      <c r="A490" s="109" t="s">
        <v>256</v>
      </c>
      <c r="B490" s="111" t="s">
        <v>975</v>
      </c>
      <c r="C490" s="103" t="s">
        <v>106</v>
      </c>
      <c r="D490" s="106" t="s">
        <v>168</v>
      </c>
      <c r="E490" s="103" t="s">
        <v>169</v>
      </c>
    </row>
    <row r="491" spans="1:5" ht="51" x14ac:dyDescent="0.25">
      <c r="A491" s="109" t="s">
        <v>256</v>
      </c>
      <c r="B491" s="111" t="s">
        <v>976</v>
      </c>
      <c r="C491" s="103" t="s">
        <v>106</v>
      </c>
      <c r="D491" s="106" t="s">
        <v>168</v>
      </c>
      <c r="E491" s="103" t="s">
        <v>169</v>
      </c>
    </row>
    <row r="492" spans="1:5" ht="76.5" x14ac:dyDescent="0.25">
      <c r="A492" s="109" t="s">
        <v>256</v>
      </c>
      <c r="B492" s="111" t="s">
        <v>977</v>
      </c>
      <c r="C492" s="103" t="s">
        <v>122</v>
      </c>
      <c r="D492" s="106" t="s">
        <v>168</v>
      </c>
      <c r="E492" s="103" t="s">
        <v>169</v>
      </c>
    </row>
    <row r="493" spans="1:5" ht="25.5" x14ac:dyDescent="0.25">
      <c r="A493" s="109" t="s">
        <v>256</v>
      </c>
      <c r="B493" s="111" t="s">
        <v>978</v>
      </c>
      <c r="C493" s="103" t="s">
        <v>129</v>
      </c>
      <c r="D493" s="106" t="s">
        <v>192</v>
      </c>
      <c r="E493" s="103" t="s">
        <v>193</v>
      </c>
    </row>
    <row r="494" spans="1:5" ht="25.5" x14ac:dyDescent="0.25">
      <c r="A494" s="109" t="s">
        <v>256</v>
      </c>
      <c r="B494" s="111" t="s">
        <v>979</v>
      </c>
      <c r="C494" s="103" t="s">
        <v>129</v>
      </c>
      <c r="D494" s="106" t="s">
        <v>73</v>
      </c>
      <c r="E494" s="103" t="s">
        <v>204</v>
      </c>
    </row>
    <row r="495" spans="1:5" x14ac:dyDescent="0.25">
      <c r="A495" s="109" t="s">
        <v>256</v>
      </c>
      <c r="B495" s="111" t="s">
        <v>980</v>
      </c>
      <c r="C495" s="103" t="s">
        <v>106</v>
      </c>
      <c r="D495" s="106" t="s">
        <v>73</v>
      </c>
      <c r="E495" s="103" t="s">
        <v>204</v>
      </c>
    </row>
    <row r="496" spans="1:5" ht="25.5" x14ac:dyDescent="0.25">
      <c r="A496" s="109" t="s">
        <v>256</v>
      </c>
      <c r="B496" s="111" t="s">
        <v>981</v>
      </c>
      <c r="C496" s="103" t="s">
        <v>129</v>
      </c>
      <c r="D496" s="106" t="s">
        <v>138</v>
      </c>
      <c r="E496" s="103" t="s">
        <v>232</v>
      </c>
    </row>
    <row r="497" spans="1:5" ht="38.25" x14ac:dyDescent="0.25">
      <c r="A497" s="109" t="s">
        <v>256</v>
      </c>
      <c r="B497" s="111" t="s">
        <v>982</v>
      </c>
      <c r="C497" s="103" t="s">
        <v>129</v>
      </c>
      <c r="D497" s="106" t="s">
        <v>192</v>
      </c>
      <c r="E497" s="103" t="s">
        <v>427</v>
      </c>
    </row>
    <row r="498" spans="1:5" ht="25.5" x14ac:dyDescent="0.25">
      <c r="A498" s="109" t="s">
        <v>256</v>
      </c>
      <c r="B498" s="111" t="s">
        <v>983</v>
      </c>
      <c r="C498" s="103" t="s">
        <v>129</v>
      </c>
      <c r="D498" s="106" t="s">
        <v>138</v>
      </c>
      <c r="E498" s="103" t="s">
        <v>232</v>
      </c>
    </row>
    <row r="499" spans="1:5" ht="38.25" x14ac:dyDescent="0.25">
      <c r="A499" s="109" t="s">
        <v>256</v>
      </c>
      <c r="B499" s="111" t="s">
        <v>984</v>
      </c>
      <c r="C499" s="103" t="s">
        <v>129</v>
      </c>
      <c r="D499" s="106" t="s">
        <v>168</v>
      </c>
      <c r="E499" s="103" t="s">
        <v>169</v>
      </c>
    </row>
    <row r="500" spans="1:5" ht="89.25" x14ac:dyDescent="0.25">
      <c r="A500" s="109" t="s">
        <v>256</v>
      </c>
      <c r="B500" s="111" t="s">
        <v>985</v>
      </c>
      <c r="C500" s="103" t="s">
        <v>106</v>
      </c>
      <c r="D500" s="106" t="s">
        <v>168</v>
      </c>
      <c r="E500" s="103" t="s">
        <v>169</v>
      </c>
    </row>
    <row r="501" spans="1:5" x14ac:dyDescent="0.25">
      <c r="A501" s="109" t="s">
        <v>285</v>
      </c>
      <c r="B501" s="111" t="s">
        <v>986</v>
      </c>
      <c r="C501" s="103" t="s">
        <v>137</v>
      </c>
      <c r="D501" s="106" t="s">
        <v>138</v>
      </c>
      <c r="E501" s="103" t="s">
        <v>232</v>
      </c>
    </row>
    <row r="502" spans="1:5" x14ac:dyDescent="0.25">
      <c r="A502" s="109" t="s">
        <v>285</v>
      </c>
      <c r="B502" s="111" t="s">
        <v>987</v>
      </c>
      <c r="C502" s="103" t="s">
        <v>137</v>
      </c>
      <c r="D502" s="106" t="s">
        <v>94</v>
      </c>
      <c r="E502" s="103" t="s">
        <v>149</v>
      </c>
    </row>
    <row r="503" spans="1:5" x14ac:dyDescent="0.25">
      <c r="A503" s="109" t="s">
        <v>285</v>
      </c>
      <c r="B503" s="111" t="s">
        <v>988</v>
      </c>
      <c r="C503" s="103" t="s">
        <v>137</v>
      </c>
      <c r="D503" s="106" t="s">
        <v>94</v>
      </c>
      <c r="E503" s="103" t="s">
        <v>149</v>
      </c>
    </row>
    <row r="504" spans="1:5" x14ac:dyDescent="0.25">
      <c r="A504" s="109" t="s">
        <v>285</v>
      </c>
      <c r="B504" s="111" t="s">
        <v>989</v>
      </c>
      <c r="C504" s="103" t="s">
        <v>137</v>
      </c>
      <c r="D504" s="106" t="s">
        <v>94</v>
      </c>
      <c r="E504" s="103" t="s">
        <v>305</v>
      </c>
    </row>
    <row r="505" spans="1:5" ht="25.5" x14ac:dyDescent="0.25">
      <c r="A505" s="109" t="s">
        <v>285</v>
      </c>
      <c r="B505" s="111" t="s">
        <v>990</v>
      </c>
      <c r="C505" s="103" t="s">
        <v>137</v>
      </c>
      <c r="D505" s="106" t="s">
        <v>206</v>
      </c>
      <c r="E505" s="103" t="s">
        <v>207</v>
      </c>
    </row>
    <row r="506" spans="1:5" ht="25.5" x14ac:dyDescent="0.25">
      <c r="A506" s="109" t="s">
        <v>285</v>
      </c>
      <c r="B506" s="111" t="s">
        <v>991</v>
      </c>
      <c r="C506" s="103" t="s">
        <v>137</v>
      </c>
      <c r="D506" s="106" t="s">
        <v>206</v>
      </c>
      <c r="E506" s="103" t="s">
        <v>207</v>
      </c>
    </row>
    <row r="507" spans="1:5" ht="25.5" x14ac:dyDescent="0.25">
      <c r="A507" s="109" t="s">
        <v>285</v>
      </c>
      <c r="B507" s="111" t="s">
        <v>992</v>
      </c>
      <c r="C507" s="103" t="s">
        <v>137</v>
      </c>
      <c r="D507" s="106" t="s">
        <v>206</v>
      </c>
      <c r="E507" s="103" t="s">
        <v>993</v>
      </c>
    </row>
    <row r="508" spans="1:5" ht="25.5" x14ac:dyDescent="0.25">
      <c r="A508" s="109" t="s">
        <v>285</v>
      </c>
      <c r="B508" s="111" t="s">
        <v>994</v>
      </c>
      <c r="C508" s="103" t="s">
        <v>137</v>
      </c>
      <c r="D508" s="106" t="s">
        <v>130</v>
      </c>
      <c r="E508" s="103" t="s">
        <v>131</v>
      </c>
    </row>
    <row r="509" spans="1:5" x14ac:dyDescent="0.25">
      <c r="A509" s="109" t="s">
        <v>285</v>
      </c>
      <c r="B509" s="111" t="s">
        <v>995</v>
      </c>
      <c r="C509" s="103" t="s">
        <v>137</v>
      </c>
      <c r="D509" s="106" t="s">
        <v>138</v>
      </c>
      <c r="E509" s="103" t="s">
        <v>232</v>
      </c>
    </row>
    <row r="510" spans="1:5" x14ac:dyDescent="0.25">
      <c r="A510" s="109" t="s">
        <v>285</v>
      </c>
      <c r="B510" s="111" t="s">
        <v>996</v>
      </c>
      <c r="C510" s="103" t="s">
        <v>137</v>
      </c>
      <c r="D510" s="106" t="s">
        <v>94</v>
      </c>
      <c r="E510" s="103" t="s">
        <v>149</v>
      </c>
    </row>
    <row r="511" spans="1:5" x14ac:dyDescent="0.25">
      <c r="A511" s="109" t="s">
        <v>285</v>
      </c>
      <c r="B511" s="111" t="s">
        <v>997</v>
      </c>
      <c r="C511" s="103" t="s">
        <v>106</v>
      </c>
      <c r="D511" s="106" t="s">
        <v>138</v>
      </c>
      <c r="E511" s="103" t="s">
        <v>232</v>
      </c>
    </row>
    <row r="512" spans="1:5" ht="25.5" x14ac:dyDescent="0.25">
      <c r="A512" s="109" t="s">
        <v>285</v>
      </c>
      <c r="B512" s="111" t="s">
        <v>3103</v>
      </c>
      <c r="C512" s="103" t="s">
        <v>137</v>
      </c>
      <c r="D512" s="106" t="s">
        <v>206</v>
      </c>
      <c r="E512" s="103" t="s">
        <v>993</v>
      </c>
    </row>
    <row r="513" spans="1:5" ht="25.5" x14ac:dyDescent="0.25">
      <c r="A513" s="109" t="s">
        <v>285</v>
      </c>
      <c r="B513" s="111" t="s">
        <v>391</v>
      </c>
      <c r="C513" s="103" t="s">
        <v>137</v>
      </c>
      <c r="D513" s="106" t="s">
        <v>206</v>
      </c>
      <c r="E513" s="103" t="s">
        <v>993</v>
      </c>
    </row>
    <row r="514" spans="1:5" x14ac:dyDescent="0.25">
      <c r="A514" s="109" t="s">
        <v>285</v>
      </c>
      <c r="B514" s="111" t="s">
        <v>998</v>
      </c>
      <c r="C514" s="103" t="s">
        <v>137</v>
      </c>
      <c r="D514" s="106" t="s">
        <v>168</v>
      </c>
      <c r="E514" s="103" t="s">
        <v>291</v>
      </c>
    </row>
    <row r="515" spans="1:5" x14ac:dyDescent="0.25">
      <c r="A515" s="109" t="s">
        <v>285</v>
      </c>
      <c r="B515" s="111" t="s">
        <v>999</v>
      </c>
      <c r="C515" s="103" t="s">
        <v>137</v>
      </c>
      <c r="D515" s="106" t="s">
        <v>138</v>
      </c>
      <c r="E515" s="103" t="s">
        <v>232</v>
      </c>
    </row>
    <row r="516" spans="1:5" x14ac:dyDescent="0.25">
      <c r="A516" s="109" t="s">
        <v>285</v>
      </c>
      <c r="B516" s="111" t="s">
        <v>1000</v>
      </c>
      <c r="C516" s="103" t="s">
        <v>106</v>
      </c>
      <c r="D516" s="106" t="s">
        <v>138</v>
      </c>
      <c r="E516" s="103" t="s">
        <v>232</v>
      </c>
    </row>
    <row r="517" spans="1:5" x14ac:dyDescent="0.25">
      <c r="A517" s="109" t="s">
        <v>285</v>
      </c>
      <c r="B517" s="111" t="s">
        <v>1001</v>
      </c>
      <c r="C517" s="103" t="s">
        <v>137</v>
      </c>
      <c r="D517" s="106" t="s">
        <v>138</v>
      </c>
      <c r="E517" s="103" t="s">
        <v>341</v>
      </c>
    </row>
    <row r="518" spans="1:5" x14ac:dyDescent="0.25">
      <c r="A518" s="109" t="s">
        <v>285</v>
      </c>
      <c r="B518" s="111" t="s">
        <v>1002</v>
      </c>
      <c r="C518" s="103" t="s">
        <v>137</v>
      </c>
      <c r="D518" s="106" t="s">
        <v>138</v>
      </c>
      <c r="E518" s="103" t="s">
        <v>232</v>
      </c>
    </row>
    <row r="519" spans="1:5" x14ac:dyDescent="0.25">
      <c r="A519" s="109" t="s">
        <v>285</v>
      </c>
      <c r="B519" s="111" t="s">
        <v>1003</v>
      </c>
      <c r="C519" s="103" t="s">
        <v>137</v>
      </c>
      <c r="D519" s="106" t="s">
        <v>94</v>
      </c>
      <c r="E519" s="103" t="s">
        <v>385</v>
      </c>
    </row>
    <row r="520" spans="1:5" x14ac:dyDescent="0.25">
      <c r="A520" s="109" t="s">
        <v>285</v>
      </c>
      <c r="B520" s="111" t="s">
        <v>1004</v>
      </c>
      <c r="C520" s="103" t="s">
        <v>106</v>
      </c>
      <c r="D520" s="106" t="s">
        <v>94</v>
      </c>
      <c r="E520" s="103" t="s">
        <v>434</v>
      </c>
    </row>
    <row r="521" spans="1:5" ht="38.25" x14ac:dyDescent="0.25">
      <c r="A521" s="109" t="s">
        <v>285</v>
      </c>
      <c r="B521" s="111" t="s">
        <v>1005</v>
      </c>
      <c r="C521" s="103" t="s">
        <v>137</v>
      </c>
      <c r="D521" s="106" t="s">
        <v>94</v>
      </c>
      <c r="E521" s="103" t="s">
        <v>95</v>
      </c>
    </row>
    <row r="522" spans="1:5" ht="38.25" x14ac:dyDescent="0.25">
      <c r="A522" s="109" t="s">
        <v>285</v>
      </c>
      <c r="B522" s="111" t="s">
        <v>1006</v>
      </c>
      <c r="C522" s="103" t="s">
        <v>137</v>
      </c>
      <c r="D522" s="106" t="s">
        <v>94</v>
      </c>
      <c r="E522" s="103" t="s">
        <v>95</v>
      </c>
    </row>
    <row r="523" spans="1:5" x14ac:dyDescent="0.25">
      <c r="A523" s="109" t="s">
        <v>364</v>
      </c>
      <c r="B523" s="111" t="s">
        <v>1008</v>
      </c>
      <c r="C523" s="103" t="s">
        <v>106</v>
      </c>
      <c r="D523" s="106" t="s">
        <v>73</v>
      </c>
      <c r="E523" s="103" t="s">
        <v>74</v>
      </c>
    </row>
    <row r="524" spans="1:5" x14ac:dyDescent="0.25">
      <c r="A524" s="109" t="s">
        <v>364</v>
      </c>
      <c r="B524" s="111" t="s">
        <v>1009</v>
      </c>
      <c r="C524" s="103" t="s">
        <v>72</v>
      </c>
      <c r="D524" s="106" t="s">
        <v>73</v>
      </c>
      <c r="E524" s="103" t="s">
        <v>204</v>
      </c>
    </row>
    <row r="525" spans="1:5" x14ac:dyDescent="0.25">
      <c r="A525" s="109" t="s">
        <v>364</v>
      </c>
      <c r="B525" s="111" t="s">
        <v>1010</v>
      </c>
      <c r="C525" s="103" t="s">
        <v>106</v>
      </c>
      <c r="D525" s="106" t="s">
        <v>94</v>
      </c>
      <c r="E525" s="103" t="s">
        <v>149</v>
      </c>
    </row>
    <row r="526" spans="1:5" x14ac:dyDescent="0.25">
      <c r="A526" s="109" t="s">
        <v>364</v>
      </c>
      <c r="B526" s="111" t="s">
        <v>1011</v>
      </c>
      <c r="C526" s="103" t="s">
        <v>72</v>
      </c>
      <c r="D526" s="106" t="s">
        <v>168</v>
      </c>
      <c r="E526" s="103" t="s">
        <v>169</v>
      </c>
    </row>
    <row r="527" spans="1:5" x14ac:dyDescent="0.25">
      <c r="A527" s="109" t="s">
        <v>364</v>
      </c>
      <c r="B527" s="111" t="s">
        <v>1012</v>
      </c>
      <c r="C527" s="103" t="s">
        <v>137</v>
      </c>
      <c r="D527" s="106" t="s">
        <v>94</v>
      </c>
      <c r="E527" s="103" t="s">
        <v>149</v>
      </c>
    </row>
    <row r="528" spans="1:5" ht="38.25" x14ac:dyDescent="0.25">
      <c r="A528" s="109" t="s">
        <v>364</v>
      </c>
      <c r="B528" s="111" t="s">
        <v>1013</v>
      </c>
      <c r="C528" s="103" t="s">
        <v>72</v>
      </c>
      <c r="D528" s="106" t="s">
        <v>94</v>
      </c>
      <c r="E528" s="103" t="s">
        <v>95</v>
      </c>
    </row>
    <row r="529" spans="1:5" ht="25.5" x14ac:dyDescent="0.25">
      <c r="A529" s="109" t="s">
        <v>364</v>
      </c>
      <c r="B529" s="111" t="s">
        <v>1014</v>
      </c>
      <c r="C529" s="103" t="s">
        <v>137</v>
      </c>
      <c r="D529" s="106" t="s">
        <v>206</v>
      </c>
      <c r="E529" s="103" t="s">
        <v>227</v>
      </c>
    </row>
    <row r="530" spans="1:5" x14ac:dyDescent="0.25">
      <c r="A530" s="109" t="s">
        <v>126</v>
      </c>
      <c r="B530" s="111" t="s">
        <v>1015</v>
      </c>
      <c r="C530" s="103" t="s">
        <v>137</v>
      </c>
      <c r="D530" s="106" t="s">
        <v>168</v>
      </c>
      <c r="E530" s="103" t="s">
        <v>169</v>
      </c>
    </row>
    <row r="531" spans="1:5" ht="25.5" x14ac:dyDescent="0.25">
      <c r="A531" s="109" t="s">
        <v>126</v>
      </c>
      <c r="B531" s="111" t="s">
        <v>1016</v>
      </c>
      <c r="C531" s="103" t="s">
        <v>137</v>
      </c>
      <c r="D531" s="106" t="s">
        <v>288</v>
      </c>
      <c r="E531" s="103" t="s">
        <v>289</v>
      </c>
    </row>
    <row r="532" spans="1:5" ht="25.5" x14ac:dyDescent="0.25">
      <c r="A532" s="109" t="s">
        <v>126</v>
      </c>
      <c r="B532" s="111" t="s">
        <v>1017</v>
      </c>
      <c r="C532" s="103" t="s">
        <v>137</v>
      </c>
      <c r="D532" s="106" t="s">
        <v>162</v>
      </c>
      <c r="E532" s="103" t="s">
        <v>268</v>
      </c>
    </row>
    <row r="533" spans="1:5" ht="38.25" x14ac:dyDescent="0.25">
      <c r="A533" s="109" t="s">
        <v>215</v>
      </c>
      <c r="B533" s="111" t="s">
        <v>1018</v>
      </c>
      <c r="C533" s="103" t="s">
        <v>72</v>
      </c>
      <c r="D533" s="106" t="s">
        <v>94</v>
      </c>
      <c r="E533" s="103" t="s">
        <v>95</v>
      </c>
    </row>
    <row r="534" spans="1:5" x14ac:dyDescent="0.25">
      <c r="A534" s="109" t="s">
        <v>186</v>
      </c>
      <c r="B534" s="111" t="s">
        <v>1019</v>
      </c>
      <c r="C534" s="103" t="s">
        <v>137</v>
      </c>
      <c r="D534" s="106" t="s">
        <v>73</v>
      </c>
      <c r="E534" s="103" t="s">
        <v>74</v>
      </c>
    </row>
    <row r="535" spans="1:5" ht="25.5" x14ac:dyDescent="0.25">
      <c r="A535" s="109" t="s">
        <v>186</v>
      </c>
      <c r="B535" s="111" t="s">
        <v>1020</v>
      </c>
      <c r="C535" s="103" t="s">
        <v>72</v>
      </c>
      <c r="D535" s="106" t="s">
        <v>73</v>
      </c>
      <c r="E535" s="103" t="s">
        <v>74</v>
      </c>
    </row>
    <row r="536" spans="1:5" x14ac:dyDescent="0.25">
      <c r="A536" s="109" t="s">
        <v>209</v>
      </c>
      <c r="B536" s="111" t="s">
        <v>1021</v>
      </c>
      <c r="C536" s="103" t="s">
        <v>137</v>
      </c>
      <c r="D536" s="106" t="s">
        <v>162</v>
      </c>
      <c r="E536" s="103" t="s">
        <v>268</v>
      </c>
    </row>
    <row r="537" spans="1:5" x14ac:dyDescent="0.25">
      <c r="A537" s="109" t="s">
        <v>229</v>
      </c>
      <c r="B537" s="111" t="s">
        <v>1022</v>
      </c>
      <c r="C537" s="103" t="s">
        <v>137</v>
      </c>
      <c r="D537" s="106" t="s">
        <v>288</v>
      </c>
      <c r="E537" s="103" t="s">
        <v>375</v>
      </c>
    </row>
    <row r="538" spans="1:5" x14ac:dyDescent="0.25">
      <c r="A538" s="109" t="s">
        <v>229</v>
      </c>
      <c r="B538" s="111" t="s">
        <v>1023</v>
      </c>
      <c r="C538" s="103" t="s">
        <v>137</v>
      </c>
      <c r="D538" s="106" t="s">
        <v>168</v>
      </c>
      <c r="E538" s="103" t="s">
        <v>291</v>
      </c>
    </row>
    <row r="539" spans="1:5" ht="25.5" x14ac:dyDescent="0.25">
      <c r="A539" s="109" t="s">
        <v>119</v>
      </c>
      <c r="B539" s="111" t="s">
        <v>1024</v>
      </c>
      <c r="C539" s="103" t="s">
        <v>72</v>
      </c>
      <c r="D539" s="106" t="s">
        <v>168</v>
      </c>
      <c r="E539" s="103" t="s">
        <v>169</v>
      </c>
    </row>
    <row r="540" spans="1:5" ht="25.5" x14ac:dyDescent="0.25">
      <c r="A540" s="109" t="s">
        <v>119</v>
      </c>
      <c r="B540" s="111" t="s">
        <v>1025</v>
      </c>
      <c r="C540" s="103" t="s">
        <v>137</v>
      </c>
      <c r="D540" s="106" t="s">
        <v>168</v>
      </c>
      <c r="E540" s="103" t="s">
        <v>169</v>
      </c>
    </row>
    <row r="541" spans="1:5" ht="25.5" x14ac:dyDescent="0.25">
      <c r="A541" s="109" t="s">
        <v>119</v>
      </c>
      <c r="B541" s="111" t="s">
        <v>1026</v>
      </c>
      <c r="C541" s="103" t="s">
        <v>137</v>
      </c>
      <c r="D541" s="106" t="s">
        <v>168</v>
      </c>
      <c r="E541" s="103" t="s">
        <v>169</v>
      </c>
    </row>
    <row r="542" spans="1:5" ht="25.5" x14ac:dyDescent="0.25">
      <c r="A542" s="109" t="s">
        <v>119</v>
      </c>
      <c r="B542" s="111" t="s">
        <v>1027</v>
      </c>
      <c r="C542" s="103" t="s">
        <v>137</v>
      </c>
      <c r="D542" s="106" t="s">
        <v>168</v>
      </c>
      <c r="E542" s="103" t="s">
        <v>291</v>
      </c>
    </row>
    <row r="543" spans="1:5" x14ac:dyDescent="0.25">
      <c r="A543" s="109" t="s">
        <v>119</v>
      </c>
      <c r="B543" s="111" t="s">
        <v>1028</v>
      </c>
      <c r="C543" s="103" t="s">
        <v>72</v>
      </c>
      <c r="D543" s="106" t="s">
        <v>168</v>
      </c>
      <c r="E543" s="103" t="s">
        <v>886</v>
      </c>
    </row>
    <row r="544" spans="1:5" ht="38.25" x14ac:dyDescent="0.25">
      <c r="A544" s="109" t="s">
        <v>119</v>
      </c>
      <c r="B544" s="111" t="s">
        <v>1029</v>
      </c>
      <c r="C544" s="103" t="s">
        <v>72</v>
      </c>
      <c r="D544" s="106" t="s">
        <v>73</v>
      </c>
      <c r="E544" s="103" t="s">
        <v>204</v>
      </c>
    </row>
    <row r="545" spans="1:5" ht="38.25" x14ac:dyDescent="0.25">
      <c r="A545" s="109" t="s">
        <v>119</v>
      </c>
      <c r="B545" s="111" t="s">
        <v>1030</v>
      </c>
      <c r="C545" s="103" t="s">
        <v>137</v>
      </c>
      <c r="D545" s="106" t="s">
        <v>73</v>
      </c>
      <c r="E545" s="103" t="s">
        <v>164</v>
      </c>
    </row>
    <row r="546" spans="1:5" ht="25.5" x14ac:dyDescent="0.25">
      <c r="A546" s="109" t="s">
        <v>119</v>
      </c>
      <c r="B546" s="111" t="s">
        <v>1031</v>
      </c>
      <c r="C546" s="103" t="s">
        <v>72</v>
      </c>
      <c r="D546" s="106" t="s">
        <v>73</v>
      </c>
      <c r="E546" s="103" t="s">
        <v>74</v>
      </c>
    </row>
    <row r="547" spans="1:5" x14ac:dyDescent="0.25">
      <c r="A547" s="109" t="s">
        <v>119</v>
      </c>
      <c r="B547" s="111" t="s">
        <v>1032</v>
      </c>
      <c r="C547" s="103" t="s">
        <v>137</v>
      </c>
      <c r="D547" s="106" t="s">
        <v>73</v>
      </c>
      <c r="E547" s="103" t="s">
        <v>204</v>
      </c>
    </row>
    <row r="548" spans="1:5" ht="25.5" x14ac:dyDescent="0.25">
      <c r="A548" s="109" t="s">
        <v>119</v>
      </c>
      <c r="B548" s="111" t="s">
        <v>1033</v>
      </c>
      <c r="C548" s="103" t="s">
        <v>72</v>
      </c>
      <c r="D548" s="106" t="s">
        <v>168</v>
      </c>
      <c r="E548" s="103" t="s">
        <v>291</v>
      </c>
    </row>
    <row r="549" spans="1:5" x14ac:dyDescent="0.25">
      <c r="A549" s="109" t="s">
        <v>498</v>
      </c>
      <c r="B549" s="111" t="s">
        <v>1034</v>
      </c>
      <c r="C549" s="103" t="s">
        <v>72</v>
      </c>
      <c r="D549" s="106" t="s">
        <v>168</v>
      </c>
      <c r="E549" s="103" t="s">
        <v>291</v>
      </c>
    </row>
    <row r="550" spans="1:5" x14ac:dyDescent="0.25">
      <c r="A550" s="109" t="s">
        <v>498</v>
      </c>
      <c r="B550" s="111" t="s">
        <v>1035</v>
      </c>
      <c r="C550" s="103" t="s">
        <v>137</v>
      </c>
      <c r="D550" s="106" t="s">
        <v>138</v>
      </c>
      <c r="E550" s="103" t="s">
        <v>232</v>
      </c>
    </row>
    <row r="551" spans="1:5" x14ac:dyDescent="0.25">
      <c r="A551" s="109" t="s">
        <v>498</v>
      </c>
      <c r="B551" s="111" t="s">
        <v>1036</v>
      </c>
      <c r="C551" s="103" t="s">
        <v>72</v>
      </c>
      <c r="D551" s="106" t="s">
        <v>138</v>
      </c>
      <c r="E551" s="103" t="s">
        <v>232</v>
      </c>
    </row>
    <row r="552" spans="1:5" ht="25.5" x14ac:dyDescent="0.25">
      <c r="A552" s="109" t="s">
        <v>498</v>
      </c>
      <c r="B552" s="111" t="s">
        <v>1037</v>
      </c>
      <c r="C552" s="103" t="s">
        <v>72</v>
      </c>
      <c r="D552" s="106" t="s">
        <v>168</v>
      </c>
      <c r="E552" s="103" t="s">
        <v>169</v>
      </c>
    </row>
    <row r="553" spans="1:5" x14ac:dyDescent="0.25">
      <c r="A553" s="109" t="s">
        <v>235</v>
      </c>
      <c r="B553" s="111" t="s">
        <v>1038</v>
      </c>
      <c r="C553" s="103" t="s">
        <v>137</v>
      </c>
      <c r="D553" s="106" t="s">
        <v>162</v>
      </c>
      <c r="E553" s="103" t="s">
        <v>231</v>
      </c>
    </row>
    <row r="554" spans="1:5" x14ac:dyDescent="0.25">
      <c r="A554" s="109" t="s">
        <v>235</v>
      </c>
      <c r="B554" s="111" t="s">
        <v>1039</v>
      </c>
      <c r="C554" s="103" t="s">
        <v>137</v>
      </c>
      <c r="D554" s="106" t="s">
        <v>168</v>
      </c>
      <c r="E554" s="103" t="s">
        <v>282</v>
      </c>
    </row>
    <row r="555" spans="1:5" x14ac:dyDescent="0.25">
      <c r="A555" s="104" t="s">
        <v>235</v>
      </c>
      <c r="B555" s="102" t="s">
        <v>1040</v>
      </c>
      <c r="C555" s="103" t="s">
        <v>106</v>
      </c>
      <c r="D555" s="106" t="s">
        <v>138</v>
      </c>
      <c r="E555" s="103" t="s">
        <v>459</v>
      </c>
    </row>
    <row r="556" spans="1:5" x14ac:dyDescent="0.25">
      <c r="A556" s="109" t="s">
        <v>235</v>
      </c>
      <c r="B556" s="102" t="s">
        <v>1041</v>
      </c>
      <c r="C556" s="103" t="s">
        <v>72</v>
      </c>
      <c r="D556" s="106" t="s">
        <v>94</v>
      </c>
      <c r="E556" s="142" t="s">
        <v>699</v>
      </c>
    </row>
    <row r="557" spans="1:5" x14ac:dyDescent="0.25">
      <c r="A557" s="109" t="s">
        <v>235</v>
      </c>
      <c r="B557" s="102" t="s">
        <v>1042</v>
      </c>
      <c r="C557" s="103" t="s">
        <v>137</v>
      </c>
      <c r="D557" s="106" t="s">
        <v>168</v>
      </c>
      <c r="E557" s="103" t="s">
        <v>169</v>
      </c>
    </row>
    <row r="558" spans="1:5" ht="25.5" x14ac:dyDescent="0.25">
      <c r="A558" s="142" t="s">
        <v>235</v>
      </c>
      <c r="B558" s="243" t="s">
        <v>1043</v>
      </c>
      <c r="C558" s="103" t="s">
        <v>72</v>
      </c>
      <c r="D558" s="209" t="s">
        <v>168</v>
      </c>
      <c r="E558" s="142" t="s">
        <v>291</v>
      </c>
    </row>
    <row r="559" spans="1:5" x14ac:dyDescent="0.25">
      <c r="A559" s="109" t="s">
        <v>395</v>
      </c>
      <c r="B559" s="102" t="s">
        <v>1044</v>
      </c>
      <c r="C559" s="103" t="s">
        <v>137</v>
      </c>
      <c r="D559" s="106" t="s">
        <v>73</v>
      </c>
      <c r="E559" s="103" t="s">
        <v>214</v>
      </c>
    </row>
    <row r="560" spans="1:5" x14ac:dyDescent="0.25">
      <c r="A560" s="109" t="s">
        <v>319</v>
      </c>
      <c r="B560" s="102" t="s">
        <v>1045</v>
      </c>
      <c r="C560" s="103" t="s">
        <v>72</v>
      </c>
      <c r="D560" s="106" t="s">
        <v>73</v>
      </c>
      <c r="E560" s="103" t="s">
        <v>74</v>
      </c>
    </row>
    <row r="561" spans="1:5" ht="38.25" x14ac:dyDescent="0.25">
      <c r="A561" s="109" t="s">
        <v>225</v>
      </c>
      <c r="B561" s="102" t="s">
        <v>1046</v>
      </c>
      <c r="C561" s="103" t="s">
        <v>137</v>
      </c>
      <c r="D561" s="106" t="s">
        <v>94</v>
      </c>
      <c r="E561" s="103" t="s">
        <v>95</v>
      </c>
    </row>
    <row r="562" spans="1:5" ht="25.5" x14ac:dyDescent="0.25">
      <c r="A562" s="109" t="s">
        <v>454</v>
      </c>
      <c r="B562" s="102" t="s">
        <v>1047</v>
      </c>
      <c r="C562" s="103" t="s">
        <v>72</v>
      </c>
      <c r="D562" s="106" t="s">
        <v>168</v>
      </c>
      <c r="E562" s="103" t="s">
        <v>169</v>
      </c>
    </row>
    <row r="563" spans="1:5" ht="38.25" x14ac:dyDescent="0.25">
      <c r="A563" s="109" t="s">
        <v>225</v>
      </c>
      <c r="B563" s="110" t="s">
        <v>1048</v>
      </c>
      <c r="C563" s="103" t="s">
        <v>72</v>
      </c>
      <c r="D563" s="106" t="s">
        <v>94</v>
      </c>
      <c r="E563" s="103" t="s">
        <v>95</v>
      </c>
    </row>
    <row r="564" spans="1:5" ht="38.25" x14ac:dyDescent="0.25">
      <c r="A564" s="109" t="s">
        <v>319</v>
      </c>
      <c r="B564" s="102" t="s">
        <v>1049</v>
      </c>
      <c r="C564" s="103" t="s">
        <v>137</v>
      </c>
      <c r="D564" s="106" t="s">
        <v>94</v>
      </c>
      <c r="E564" s="103" t="s">
        <v>95</v>
      </c>
    </row>
    <row r="565" spans="1:5" ht="38.25" x14ac:dyDescent="0.25">
      <c r="A565" s="109" t="s">
        <v>319</v>
      </c>
      <c r="B565" s="102" t="s">
        <v>1050</v>
      </c>
      <c r="C565" s="103" t="s">
        <v>137</v>
      </c>
      <c r="D565" s="106" t="s">
        <v>94</v>
      </c>
      <c r="E565" s="103" t="s">
        <v>95</v>
      </c>
    </row>
    <row r="566" spans="1:5" x14ac:dyDescent="0.25">
      <c r="A566" s="109" t="s">
        <v>454</v>
      </c>
      <c r="B566" s="110" t="s">
        <v>1051</v>
      </c>
      <c r="C566" s="103" t="s">
        <v>137</v>
      </c>
      <c r="D566" s="106" t="s">
        <v>162</v>
      </c>
      <c r="E566" s="103" t="s">
        <v>268</v>
      </c>
    </row>
    <row r="567" spans="1:5" x14ac:dyDescent="0.25">
      <c r="A567" s="109" t="s">
        <v>225</v>
      </c>
      <c r="B567" s="102" t="s">
        <v>1052</v>
      </c>
      <c r="C567" s="103" t="s">
        <v>106</v>
      </c>
      <c r="D567" s="106" t="s">
        <v>73</v>
      </c>
      <c r="E567" s="103" t="s">
        <v>164</v>
      </c>
    </row>
    <row r="568" spans="1:5" x14ac:dyDescent="0.25">
      <c r="A568" s="109" t="s">
        <v>225</v>
      </c>
      <c r="B568" s="102" t="s">
        <v>1053</v>
      </c>
      <c r="C568" s="103" t="s">
        <v>106</v>
      </c>
      <c r="D568" s="106" t="s">
        <v>73</v>
      </c>
      <c r="E568" s="103" t="s">
        <v>164</v>
      </c>
    </row>
    <row r="569" spans="1:5" x14ac:dyDescent="0.25">
      <c r="A569" s="109" t="s">
        <v>225</v>
      </c>
      <c r="B569" s="102" t="s">
        <v>1054</v>
      </c>
      <c r="C569" s="103" t="s">
        <v>106</v>
      </c>
      <c r="D569" s="106" t="s">
        <v>168</v>
      </c>
      <c r="E569" s="103" t="s">
        <v>169</v>
      </c>
    </row>
    <row r="570" spans="1:5" x14ac:dyDescent="0.25">
      <c r="A570" s="109" t="s">
        <v>225</v>
      </c>
      <c r="B570" s="102" t="s">
        <v>1055</v>
      </c>
      <c r="C570" s="103" t="s">
        <v>106</v>
      </c>
      <c r="D570" s="106" t="s">
        <v>162</v>
      </c>
      <c r="E570" s="103" t="s">
        <v>268</v>
      </c>
    </row>
    <row r="571" spans="1:5" x14ac:dyDescent="0.25">
      <c r="A571" s="109" t="s">
        <v>225</v>
      </c>
      <c r="B571" s="102" t="s">
        <v>1056</v>
      </c>
      <c r="C571" s="103" t="s">
        <v>137</v>
      </c>
      <c r="D571" s="106" t="s">
        <v>73</v>
      </c>
      <c r="E571" s="103" t="s">
        <v>164</v>
      </c>
    </row>
    <row r="572" spans="1:5" ht="38.25" x14ac:dyDescent="0.25">
      <c r="A572" s="109" t="s">
        <v>498</v>
      </c>
      <c r="B572" s="102" t="s">
        <v>1062</v>
      </c>
      <c r="C572" s="103" t="s">
        <v>106</v>
      </c>
      <c r="D572" s="106" t="s">
        <v>94</v>
      </c>
      <c r="E572" s="103" t="s">
        <v>95</v>
      </c>
    </row>
    <row r="573" spans="1:5" ht="25.5" x14ac:dyDescent="0.25">
      <c r="A573" s="109" t="s">
        <v>319</v>
      </c>
      <c r="B573" s="102" t="s">
        <v>1066</v>
      </c>
      <c r="C573" s="103" t="s">
        <v>106</v>
      </c>
      <c r="D573" s="106" t="s">
        <v>288</v>
      </c>
      <c r="E573" s="103" t="s">
        <v>337</v>
      </c>
    </row>
    <row r="574" spans="1:5" ht="25.5" x14ac:dyDescent="0.25">
      <c r="A574" s="109" t="s">
        <v>498</v>
      </c>
      <c r="B574" s="102" t="s">
        <v>1067</v>
      </c>
      <c r="C574" s="103" t="s">
        <v>72</v>
      </c>
      <c r="D574" s="106" t="s">
        <v>162</v>
      </c>
      <c r="E574" s="103" t="s">
        <v>198</v>
      </c>
    </row>
    <row r="575" spans="1:5" x14ac:dyDescent="0.25">
      <c r="A575" s="109" t="s">
        <v>235</v>
      </c>
      <c r="B575" s="102" t="s">
        <v>1068</v>
      </c>
      <c r="C575" s="103" t="s">
        <v>137</v>
      </c>
      <c r="D575" s="106" t="s">
        <v>162</v>
      </c>
      <c r="E575" s="103" t="s">
        <v>268</v>
      </c>
    </row>
    <row r="576" spans="1:5" x14ac:dyDescent="0.25">
      <c r="A576" s="109" t="s">
        <v>256</v>
      </c>
      <c r="B576" s="102" t="s">
        <v>1069</v>
      </c>
      <c r="C576" s="103" t="s">
        <v>1070</v>
      </c>
      <c r="D576" s="106" t="s">
        <v>94</v>
      </c>
      <c r="E576" s="103" t="s">
        <v>107</v>
      </c>
    </row>
    <row r="577" spans="1:5" x14ac:dyDescent="0.25">
      <c r="A577" s="109" t="s">
        <v>235</v>
      </c>
      <c r="B577" s="102" t="s">
        <v>1071</v>
      </c>
      <c r="C577" s="103" t="s">
        <v>137</v>
      </c>
      <c r="D577" s="106" t="s">
        <v>73</v>
      </c>
      <c r="E577" s="103" t="s">
        <v>74</v>
      </c>
    </row>
    <row r="578" spans="1:5" ht="25.5" x14ac:dyDescent="0.25">
      <c r="A578" s="109" t="s">
        <v>235</v>
      </c>
      <c r="B578" s="102" t="s">
        <v>1072</v>
      </c>
      <c r="C578" s="103" t="s">
        <v>1070</v>
      </c>
      <c r="D578" s="106" t="s">
        <v>288</v>
      </c>
      <c r="E578" s="103" t="s">
        <v>337</v>
      </c>
    </row>
    <row r="579" spans="1:5" x14ac:dyDescent="0.25">
      <c r="A579" s="109" t="s">
        <v>235</v>
      </c>
      <c r="B579" s="102" t="s">
        <v>1073</v>
      </c>
      <c r="C579" s="103" t="s">
        <v>1070</v>
      </c>
      <c r="D579" s="106" t="s">
        <v>94</v>
      </c>
      <c r="E579" s="103" t="s">
        <v>107</v>
      </c>
    </row>
    <row r="580" spans="1:5" ht="25.5" x14ac:dyDescent="0.25">
      <c r="A580" s="109" t="s">
        <v>235</v>
      </c>
      <c r="B580" s="102" t="s">
        <v>1075</v>
      </c>
      <c r="C580" s="103" t="s">
        <v>137</v>
      </c>
      <c r="D580" s="106" t="s">
        <v>138</v>
      </c>
      <c r="E580" s="103" t="s">
        <v>232</v>
      </c>
    </row>
    <row r="581" spans="1:5" x14ac:dyDescent="0.25">
      <c r="A581" s="142" t="s">
        <v>395</v>
      </c>
      <c r="B581" s="243" t="s">
        <v>1076</v>
      </c>
      <c r="C581" s="103" t="s">
        <v>72</v>
      </c>
      <c r="D581" s="209" t="s">
        <v>73</v>
      </c>
      <c r="E581" s="142" t="s">
        <v>204</v>
      </c>
    </row>
    <row r="582" spans="1:5" ht="25.5" x14ac:dyDescent="0.25">
      <c r="A582" s="142" t="s">
        <v>395</v>
      </c>
      <c r="B582" s="243" t="s">
        <v>1077</v>
      </c>
      <c r="C582" s="103" t="s">
        <v>72</v>
      </c>
      <c r="D582" s="209" t="s">
        <v>138</v>
      </c>
      <c r="E582" s="142" t="s">
        <v>155</v>
      </c>
    </row>
    <row r="583" spans="1:5" x14ac:dyDescent="0.25">
      <c r="A583" s="142" t="s">
        <v>235</v>
      </c>
      <c r="B583" s="243" t="s">
        <v>1079</v>
      </c>
      <c r="C583" s="103" t="s">
        <v>137</v>
      </c>
      <c r="D583" s="209" t="s">
        <v>94</v>
      </c>
      <c r="E583" s="142" t="s">
        <v>699</v>
      </c>
    </row>
    <row r="584" spans="1:5" x14ac:dyDescent="0.25">
      <c r="A584" s="142" t="s">
        <v>364</v>
      </c>
      <c r="B584" s="243" t="s">
        <v>1080</v>
      </c>
      <c r="C584" s="103" t="s">
        <v>137</v>
      </c>
      <c r="D584" s="209" t="s">
        <v>94</v>
      </c>
      <c r="E584" s="142" t="s">
        <v>699</v>
      </c>
    </row>
    <row r="585" spans="1:5" x14ac:dyDescent="0.25">
      <c r="A585" s="142" t="s">
        <v>235</v>
      </c>
      <c r="B585" s="243" t="s">
        <v>1081</v>
      </c>
      <c r="C585" s="142" t="s">
        <v>106</v>
      </c>
      <c r="D585" s="209" t="s">
        <v>94</v>
      </c>
      <c r="E585" s="142" t="s">
        <v>107</v>
      </c>
    </row>
    <row r="586" spans="1:5" ht="25.5" x14ac:dyDescent="0.25">
      <c r="A586" s="142" t="s">
        <v>364</v>
      </c>
      <c r="B586" s="243" t="s">
        <v>1082</v>
      </c>
      <c r="C586" s="142" t="s">
        <v>106</v>
      </c>
      <c r="D586" s="209" t="s">
        <v>162</v>
      </c>
      <c r="E586" s="142" t="s">
        <v>311</v>
      </c>
    </row>
    <row r="587" spans="1:5" ht="25.5" x14ac:dyDescent="0.25">
      <c r="A587" s="142" t="s">
        <v>395</v>
      </c>
      <c r="B587" s="243" t="s">
        <v>1083</v>
      </c>
      <c r="C587" s="142" t="s">
        <v>106</v>
      </c>
      <c r="D587" s="209" t="s">
        <v>162</v>
      </c>
      <c r="E587" s="142" t="s">
        <v>311</v>
      </c>
    </row>
    <row r="588" spans="1:5" x14ac:dyDescent="0.25">
      <c r="A588" s="142" t="s">
        <v>300</v>
      </c>
      <c r="B588" s="243" t="s">
        <v>1084</v>
      </c>
      <c r="C588" s="142" t="s">
        <v>106</v>
      </c>
      <c r="D588" s="209" t="s">
        <v>162</v>
      </c>
      <c r="E588" s="142" t="s">
        <v>311</v>
      </c>
    </row>
    <row r="589" spans="1:5" ht="25.5" x14ac:dyDescent="0.25">
      <c r="A589" s="142" t="s">
        <v>235</v>
      </c>
      <c r="B589" s="243" t="s">
        <v>1085</v>
      </c>
      <c r="C589" s="142" t="s">
        <v>106</v>
      </c>
      <c r="D589" s="209" t="s">
        <v>130</v>
      </c>
      <c r="E589" s="142" t="s">
        <v>131</v>
      </c>
    </row>
    <row r="590" spans="1:5" x14ac:dyDescent="0.25">
      <c r="A590" s="142" t="s">
        <v>229</v>
      </c>
      <c r="B590" s="243" t="s">
        <v>1087</v>
      </c>
      <c r="C590" s="142" t="s">
        <v>106</v>
      </c>
      <c r="D590" s="106" t="s">
        <v>94</v>
      </c>
      <c r="E590" s="142" t="s">
        <v>107</v>
      </c>
    </row>
    <row r="591" spans="1:5" x14ac:dyDescent="0.25">
      <c r="A591" s="142" t="s">
        <v>235</v>
      </c>
      <c r="B591" s="243" t="s">
        <v>1088</v>
      </c>
      <c r="C591" s="103" t="s">
        <v>137</v>
      </c>
      <c r="D591" s="209" t="s">
        <v>94</v>
      </c>
      <c r="E591" s="142" t="s">
        <v>107</v>
      </c>
    </row>
    <row r="592" spans="1:5" ht="25.5" x14ac:dyDescent="0.25">
      <c r="A592" s="142" t="s">
        <v>235</v>
      </c>
      <c r="B592" s="243" t="s">
        <v>1089</v>
      </c>
      <c r="C592" s="142" t="s">
        <v>106</v>
      </c>
      <c r="D592" s="209" t="s">
        <v>130</v>
      </c>
      <c r="E592" s="142" t="s">
        <v>960</v>
      </c>
    </row>
    <row r="593" spans="1:5" x14ac:dyDescent="0.25">
      <c r="A593" s="142" t="s">
        <v>119</v>
      </c>
      <c r="B593" s="243" t="s">
        <v>1090</v>
      </c>
      <c r="C593" s="142" t="s">
        <v>1070</v>
      </c>
      <c r="D593" s="209" t="s">
        <v>94</v>
      </c>
      <c r="E593" s="142" t="s">
        <v>305</v>
      </c>
    </row>
    <row r="594" spans="1:5" x14ac:dyDescent="0.25">
      <c r="A594" s="142" t="s">
        <v>119</v>
      </c>
      <c r="B594" s="243" t="s">
        <v>1091</v>
      </c>
      <c r="C594" s="142" t="s">
        <v>1070</v>
      </c>
      <c r="D594" s="209" t="s">
        <v>94</v>
      </c>
      <c r="E594" s="142" t="s">
        <v>305</v>
      </c>
    </row>
    <row r="595" spans="1:5" x14ac:dyDescent="0.25">
      <c r="A595" s="142" t="s">
        <v>235</v>
      </c>
      <c r="B595" s="243" t="s">
        <v>1092</v>
      </c>
      <c r="C595" s="142" t="s">
        <v>129</v>
      </c>
      <c r="D595" s="209" t="s">
        <v>94</v>
      </c>
      <c r="E595" s="142" t="s">
        <v>107</v>
      </c>
    </row>
    <row r="596" spans="1:5" x14ac:dyDescent="0.25">
      <c r="A596" s="142" t="s">
        <v>235</v>
      </c>
      <c r="B596" s="243" t="s">
        <v>1093</v>
      </c>
      <c r="C596" s="142" t="s">
        <v>106</v>
      </c>
      <c r="D596" s="209" t="s">
        <v>94</v>
      </c>
      <c r="E596" s="142" t="s">
        <v>107</v>
      </c>
    </row>
    <row r="597" spans="1:5" x14ac:dyDescent="0.25">
      <c r="A597" s="142" t="s">
        <v>235</v>
      </c>
      <c r="B597" s="243" t="s">
        <v>1094</v>
      </c>
      <c r="C597" s="103" t="s">
        <v>137</v>
      </c>
      <c r="D597" s="209" t="s">
        <v>94</v>
      </c>
      <c r="E597" s="142" t="s">
        <v>107</v>
      </c>
    </row>
    <row r="598" spans="1:5" x14ac:dyDescent="0.25">
      <c r="A598" s="142" t="s">
        <v>235</v>
      </c>
      <c r="B598" s="243" t="s">
        <v>1095</v>
      </c>
      <c r="C598" s="103" t="s">
        <v>137</v>
      </c>
      <c r="D598" s="209" t="s">
        <v>94</v>
      </c>
      <c r="E598" s="142" t="s">
        <v>107</v>
      </c>
    </row>
    <row r="599" spans="1:5" x14ac:dyDescent="0.25">
      <c r="A599" s="142" t="s">
        <v>235</v>
      </c>
      <c r="B599" s="243" t="s">
        <v>1096</v>
      </c>
      <c r="C599" s="103" t="s">
        <v>137</v>
      </c>
      <c r="D599" s="209" t="s">
        <v>94</v>
      </c>
      <c r="E599" s="142" t="s">
        <v>107</v>
      </c>
    </row>
    <row r="600" spans="1:5" x14ac:dyDescent="0.25">
      <c r="A600" s="109" t="s">
        <v>235</v>
      </c>
      <c r="B600" s="243" t="s">
        <v>1097</v>
      </c>
      <c r="C600" s="103" t="s">
        <v>137</v>
      </c>
      <c r="D600" s="106" t="s">
        <v>138</v>
      </c>
      <c r="E600" s="103" t="s">
        <v>232</v>
      </c>
    </row>
    <row r="601" spans="1:5" x14ac:dyDescent="0.25">
      <c r="A601" s="142" t="s">
        <v>229</v>
      </c>
      <c r="B601" s="243" t="s">
        <v>1098</v>
      </c>
      <c r="C601" s="103" t="s">
        <v>122</v>
      </c>
      <c r="D601" s="209" t="s">
        <v>138</v>
      </c>
      <c r="E601" s="142" t="s">
        <v>459</v>
      </c>
    </row>
    <row r="602" spans="1:5" ht="25.5" x14ac:dyDescent="0.25">
      <c r="A602" s="142" t="s">
        <v>498</v>
      </c>
      <c r="B602" s="243" t="s">
        <v>1099</v>
      </c>
      <c r="C602" s="103" t="s">
        <v>122</v>
      </c>
      <c r="D602" s="209" t="s">
        <v>138</v>
      </c>
      <c r="E602" s="142" t="s">
        <v>459</v>
      </c>
    </row>
    <row r="603" spans="1:5" ht="25.5" x14ac:dyDescent="0.25">
      <c r="A603" s="142" t="s">
        <v>498</v>
      </c>
      <c r="B603" s="243" t="s">
        <v>1100</v>
      </c>
      <c r="C603" s="103" t="s">
        <v>122</v>
      </c>
      <c r="D603" s="209" t="s">
        <v>138</v>
      </c>
      <c r="E603" s="142" t="s">
        <v>459</v>
      </c>
    </row>
    <row r="604" spans="1:5" x14ac:dyDescent="0.25">
      <c r="A604" s="142" t="s">
        <v>319</v>
      </c>
      <c r="B604" s="243" t="s">
        <v>1101</v>
      </c>
      <c r="C604" s="103" t="s">
        <v>122</v>
      </c>
      <c r="D604" s="209" t="s">
        <v>138</v>
      </c>
      <c r="E604" s="142" t="s">
        <v>459</v>
      </c>
    </row>
    <row r="605" spans="1:5" x14ac:dyDescent="0.25">
      <c r="A605" s="142" t="s">
        <v>235</v>
      </c>
      <c r="B605" s="243" t="s">
        <v>1102</v>
      </c>
      <c r="C605" s="142" t="s">
        <v>129</v>
      </c>
      <c r="D605" s="209" t="s">
        <v>288</v>
      </c>
      <c r="E605" s="142" t="s">
        <v>375</v>
      </c>
    </row>
    <row r="606" spans="1:5" x14ac:dyDescent="0.25">
      <c r="A606" s="142" t="s">
        <v>364</v>
      </c>
      <c r="B606" s="243" t="s">
        <v>1103</v>
      </c>
      <c r="C606" s="142" t="s">
        <v>137</v>
      </c>
      <c r="D606" s="209" t="s">
        <v>162</v>
      </c>
      <c r="E606" s="142" t="s">
        <v>198</v>
      </c>
    </row>
    <row r="607" spans="1:5" x14ac:dyDescent="0.25">
      <c r="A607" s="142" t="s">
        <v>256</v>
      </c>
      <c r="B607" s="243" t="s">
        <v>1104</v>
      </c>
      <c r="C607" s="142" t="s">
        <v>137</v>
      </c>
      <c r="D607" s="209" t="s">
        <v>162</v>
      </c>
      <c r="E607" s="142" t="s">
        <v>198</v>
      </c>
    </row>
    <row r="608" spans="1:5" x14ac:dyDescent="0.25">
      <c r="A608" s="142" t="s">
        <v>364</v>
      </c>
      <c r="B608" s="243" t="s">
        <v>1105</v>
      </c>
      <c r="C608" s="142" t="s">
        <v>137</v>
      </c>
      <c r="D608" s="209" t="s">
        <v>162</v>
      </c>
      <c r="E608" s="142" t="s">
        <v>198</v>
      </c>
    </row>
    <row r="609" spans="1:5" ht="25.5" x14ac:dyDescent="0.25">
      <c r="A609" s="142" t="s">
        <v>364</v>
      </c>
      <c r="B609" s="243" t="s">
        <v>1106</v>
      </c>
      <c r="C609" s="142" t="s">
        <v>106</v>
      </c>
      <c r="D609" s="209" t="s">
        <v>162</v>
      </c>
      <c r="E609" s="142" t="s">
        <v>198</v>
      </c>
    </row>
    <row r="610" spans="1:5" x14ac:dyDescent="0.25">
      <c r="A610" s="142" t="s">
        <v>215</v>
      </c>
      <c r="B610" s="243" t="s">
        <v>1107</v>
      </c>
      <c r="C610" s="142" t="s">
        <v>106</v>
      </c>
      <c r="D610" s="209" t="s">
        <v>162</v>
      </c>
      <c r="E610" s="142" t="s">
        <v>198</v>
      </c>
    </row>
    <row r="611" spans="1:5" x14ac:dyDescent="0.25">
      <c r="A611" s="142" t="s">
        <v>454</v>
      </c>
      <c r="B611" s="243" t="s">
        <v>1108</v>
      </c>
      <c r="C611" s="142" t="s">
        <v>496</v>
      </c>
      <c r="D611" s="209" t="s">
        <v>138</v>
      </c>
      <c r="E611" s="142" t="s">
        <v>459</v>
      </c>
    </row>
    <row r="612" spans="1:5" x14ac:dyDescent="0.25">
      <c r="A612" s="142" t="s">
        <v>235</v>
      </c>
      <c r="B612" s="243" t="s">
        <v>1109</v>
      </c>
      <c r="C612" s="103" t="s">
        <v>137</v>
      </c>
      <c r="D612" s="209" t="s">
        <v>162</v>
      </c>
      <c r="E612" s="142" t="s">
        <v>198</v>
      </c>
    </row>
    <row r="613" spans="1:5" x14ac:dyDescent="0.25">
      <c r="A613" s="142" t="s">
        <v>235</v>
      </c>
      <c r="B613" s="243" t="s">
        <v>1111</v>
      </c>
      <c r="C613" s="142" t="s">
        <v>106</v>
      </c>
      <c r="D613" s="209" t="s">
        <v>168</v>
      </c>
      <c r="E613" s="142" t="s">
        <v>291</v>
      </c>
    </row>
    <row r="614" spans="1:5" ht="25.5" x14ac:dyDescent="0.25">
      <c r="A614" s="142" t="s">
        <v>235</v>
      </c>
      <c r="B614" s="243" t="s">
        <v>1112</v>
      </c>
      <c r="C614" s="142" t="s">
        <v>129</v>
      </c>
      <c r="D614" s="209" t="s">
        <v>168</v>
      </c>
      <c r="E614" s="142" t="s">
        <v>291</v>
      </c>
    </row>
    <row r="615" spans="1:5" ht="25.5" x14ac:dyDescent="0.25">
      <c r="A615" s="142" t="s">
        <v>235</v>
      </c>
      <c r="B615" s="243" t="s">
        <v>1113</v>
      </c>
      <c r="C615" s="103" t="s">
        <v>72</v>
      </c>
      <c r="D615" s="209" t="s">
        <v>192</v>
      </c>
      <c r="E615" s="142" t="s">
        <v>193</v>
      </c>
    </row>
    <row r="616" spans="1:5" x14ac:dyDescent="0.25">
      <c r="A616" s="142" t="s">
        <v>235</v>
      </c>
      <c r="B616" s="243" t="s">
        <v>1114</v>
      </c>
      <c r="C616" s="103" t="s">
        <v>122</v>
      </c>
      <c r="D616" s="209" t="s">
        <v>288</v>
      </c>
      <c r="E616" s="142" t="s">
        <v>375</v>
      </c>
    </row>
    <row r="617" spans="1:5" x14ac:dyDescent="0.25">
      <c r="A617" s="142" t="s">
        <v>235</v>
      </c>
      <c r="B617" s="243" t="s">
        <v>1115</v>
      </c>
      <c r="C617" s="103" t="s">
        <v>72</v>
      </c>
      <c r="D617" s="209" t="s">
        <v>168</v>
      </c>
      <c r="E617" s="142" t="s">
        <v>291</v>
      </c>
    </row>
    <row r="618" spans="1:5" x14ac:dyDescent="0.25">
      <c r="A618" s="142" t="s">
        <v>235</v>
      </c>
      <c r="B618" s="243" t="s">
        <v>1116</v>
      </c>
      <c r="C618" s="142" t="s">
        <v>106</v>
      </c>
      <c r="D618" s="209" t="s">
        <v>168</v>
      </c>
      <c r="E618" s="142" t="s">
        <v>291</v>
      </c>
    </row>
    <row r="619" spans="1:5" x14ac:dyDescent="0.25">
      <c r="A619" s="247" t="s">
        <v>235</v>
      </c>
      <c r="B619" s="248" t="s">
        <v>1117</v>
      </c>
      <c r="C619" s="103" t="s">
        <v>122</v>
      </c>
      <c r="D619" s="249" t="s">
        <v>94</v>
      </c>
      <c r="E619" s="247" t="s">
        <v>107</v>
      </c>
    </row>
    <row r="620" spans="1:5" x14ac:dyDescent="0.25">
      <c r="A620" s="247" t="s">
        <v>126</v>
      </c>
      <c r="B620" s="248" t="s">
        <v>1118</v>
      </c>
      <c r="C620" s="247" t="s">
        <v>1070</v>
      </c>
      <c r="D620" s="249" t="s">
        <v>94</v>
      </c>
      <c r="E620" s="247" t="s">
        <v>107</v>
      </c>
    </row>
    <row r="621" spans="1:5" x14ac:dyDescent="0.25">
      <c r="A621" s="247" t="s">
        <v>235</v>
      </c>
      <c r="B621" s="248" t="s">
        <v>1123</v>
      </c>
      <c r="C621" s="247" t="s">
        <v>1070</v>
      </c>
      <c r="D621" s="249" t="s">
        <v>94</v>
      </c>
      <c r="E621" s="247" t="s">
        <v>107</v>
      </c>
    </row>
    <row r="622" spans="1:5" x14ac:dyDescent="0.25">
      <c r="A622" s="247" t="s">
        <v>235</v>
      </c>
      <c r="B622" s="248" t="s">
        <v>1128</v>
      </c>
      <c r="C622" s="103" t="s">
        <v>122</v>
      </c>
      <c r="D622" s="249" t="s">
        <v>162</v>
      </c>
      <c r="E622" s="247" t="s">
        <v>268</v>
      </c>
    </row>
    <row r="623" spans="1:5" x14ac:dyDescent="0.25">
      <c r="A623" s="247" t="s">
        <v>235</v>
      </c>
      <c r="B623" s="248" t="s">
        <v>1129</v>
      </c>
      <c r="C623" s="247" t="s">
        <v>496</v>
      </c>
      <c r="D623" s="249" t="s">
        <v>138</v>
      </c>
      <c r="E623" s="247" t="s">
        <v>380</v>
      </c>
    </row>
    <row r="624" spans="1:5" x14ac:dyDescent="0.25">
      <c r="A624" s="247" t="s">
        <v>332</v>
      </c>
      <c r="B624" s="248" t="s">
        <v>1142</v>
      </c>
      <c r="C624" s="103" t="s">
        <v>122</v>
      </c>
      <c r="D624" s="249" t="s">
        <v>94</v>
      </c>
      <c r="E624" s="247" t="s">
        <v>107</v>
      </c>
    </row>
    <row r="625" spans="1:5" x14ac:dyDescent="0.25">
      <c r="A625" s="247" t="s">
        <v>186</v>
      </c>
      <c r="B625" s="248" t="s">
        <v>1130</v>
      </c>
      <c r="C625" s="103" t="s">
        <v>72</v>
      </c>
      <c r="D625" s="249" t="s">
        <v>168</v>
      </c>
      <c r="E625" s="247" t="s">
        <v>282</v>
      </c>
    </row>
    <row r="626" spans="1:5" x14ac:dyDescent="0.25">
      <c r="A626" s="247" t="s">
        <v>235</v>
      </c>
      <c r="B626" s="248" t="s">
        <v>1143</v>
      </c>
      <c r="C626" s="247" t="s">
        <v>129</v>
      </c>
      <c r="D626" s="249" t="s">
        <v>138</v>
      </c>
      <c r="E626" s="247" t="s">
        <v>380</v>
      </c>
    </row>
    <row r="627" spans="1:5" x14ac:dyDescent="0.25">
      <c r="A627" s="247" t="s">
        <v>1131</v>
      </c>
      <c r="B627" s="248" t="s">
        <v>1132</v>
      </c>
      <c r="C627" s="247" t="s">
        <v>129</v>
      </c>
      <c r="D627" s="249" t="s">
        <v>162</v>
      </c>
      <c r="E627" s="247" t="s">
        <v>268</v>
      </c>
    </row>
    <row r="628" spans="1:5" x14ac:dyDescent="0.25">
      <c r="A628" s="247" t="s">
        <v>1133</v>
      </c>
      <c r="B628" s="248" t="s">
        <v>1134</v>
      </c>
      <c r="C628" s="247" t="s">
        <v>129</v>
      </c>
      <c r="D628" s="249" t="s">
        <v>162</v>
      </c>
      <c r="E628" s="247" t="s">
        <v>268</v>
      </c>
    </row>
    <row r="629" spans="1:5" ht="25.5" x14ac:dyDescent="0.25">
      <c r="A629" s="247" t="s">
        <v>225</v>
      </c>
      <c r="B629" s="248" t="s">
        <v>1135</v>
      </c>
      <c r="C629" s="247" t="s">
        <v>122</v>
      </c>
      <c r="D629" s="249" t="s">
        <v>94</v>
      </c>
      <c r="E629" s="247" t="s">
        <v>1136</v>
      </c>
    </row>
    <row r="630" spans="1:5" x14ac:dyDescent="0.25">
      <c r="A630" s="247" t="s">
        <v>1137</v>
      </c>
      <c r="B630" s="248" t="s">
        <v>1139</v>
      </c>
      <c r="C630" s="247" t="s">
        <v>496</v>
      </c>
      <c r="D630" s="249" t="s">
        <v>181</v>
      </c>
      <c r="E630" s="247"/>
    </row>
    <row r="631" spans="1:5" x14ac:dyDescent="0.25">
      <c r="A631" s="247" t="s">
        <v>498</v>
      </c>
      <c r="B631" s="248" t="s">
        <v>1140</v>
      </c>
      <c r="C631" s="247" t="s">
        <v>122</v>
      </c>
      <c r="D631" s="249" t="s">
        <v>192</v>
      </c>
      <c r="E631" s="247" t="s">
        <v>193</v>
      </c>
    </row>
    <row r="632" spans="1:5" x14ac:dyDescent="0.25">
      <c r="A632" s="247" t="s">
        <v>235</v>
      </c>
      <c r="B632" s="248" t="s">
        <v>1141</v>
      </c>
      <c r="C632" s="247" t="s">
        <v>122</v>
      </c>
      <c r="D632" s="249" t="s">
        <v>192</v>
      </c>
      <c r="E632" s="247" t="s">
        <v>193</v>
      </c>
    </row>
    <row r="633" spans="1:5" x14ac:dyDescent="0.25">
      <c r="A633" s="247" t="s">
        <v>235</v>
      </c>
      <c r="B633" s="248" t="s">
        <v>1156</v>
      </c>
      <c r="C633" s="247" t="s">
        <v>72</v>
      </c>
      <c r="D633" s="249" t="s">
        <v>138</v>
      </c>
      <c r="E633" s="247" t="s">
        <v>155</v>
      </c>
    </row>
    <row r="634" spans="1:5" x14ac:dyDescent="0.25">
      <c r="A634" s="109" t="s">
        <v>235</v>
      </c>
      <c r="B634" s="102" t="s">
        <v>1183</v>
      </c>
      <c r="C634" s="103" t="s">
        <v>106</v>
      </c>
      <c r="D634" s="106" t="s">
        <v>94</v>
      </c>
      <c r="E634" s="103" t="s">
        <v>305</v>
      </c>
    </row>
    <row r="635" spans="1:5" x14ac:dyDescent="0.25">
      <c r="A635" s="109" t="s">
        <v>334</v>
      </c>
      <c r="B635" s="102" t="s">
        <v>1189</v>
      </c>
      <c r="C635" s="103" t="s">
        <v>72</v>
      </c>
      <c r="D635" s="106" t="s">
        <v>288</v>
      </c>
      <c r="E635" s="103" t="s">
        <v>107</v>
      </c>
    </row>
    <row r="636" spans="1:5" ht="25.5" x14ac:dyDescent="0.25">
      <c r="A636" s="109" t="s">
        <v>319</v>
      </c>
      <c r="B636" s="102" t="s">
        <v>1195</v>
      </c>
      <c r="C636" s="103" t="s">
        <v>72</v>
      </c>
      <c r="D636" s="106" t="s">
        <v>94</v>
      </c>
      <c r="E636" s="103" t="s">
        <v>107</v>
      </c>
    </row>
    <row r="637" spans="1:5" x14ac:dyDescent="0.25">
      <c r="A637" s="109" t="s">
        <v>454</v>
      </c>
      <c r="B637" s="102" t="s">
        <v>1201</v>
      </c>
      <c r="C637" s="103" t="s">
        <v>137</v>
      </c>
      <c r="D637" s="106" t="s">
        <v>94</v>
      </c>
      <c r="E637" s="103" t="s">
        <v>107</v>
      </c>
    </row>
    <row r="638" spans="1:5" x14ac:dyDescent="0.25">
      <c r="A638" s="109" t="s">
        <v>332</v>
      </c>
      <c r="B638" s="102" t="s">
        <v>1208</v>
      </c>
      <c r="C638" s="103" t="s">
        <v>496</v>
      </c>
      <c r="D638" s="106" t="s">
        <v>94</v>
      </c>
      <c r="E638" s="103" t="s">
        <v>107</v>
      </c>
    </row>
    <row r="639" spans="1:5" x14ac:dyDescent="0.25">
      <c r="A639" s="109" t="s">
        <v>256</v>
      </c>
      <c r="B639" s="102" t="s">
        <v>1214</v>
      </c>
      <c r="C639" s="103" t="s">
        <v>72</v>
      </c>
      <c r="D639" s="106" t="s">
        <v>73</v>
      </c>
      <c r="E639" s="103" t="s">
        <v>214</v>
      </c>
    </row>
    <row r="640" spans="1:5" x14ac:dyDescent="0.25">
      <c r="A640" s="109" t="s">
        <v>69</v>
      </c>
      <c r="B640" s="102" t="s">
        <v>1223</v>
      </c>
      <c r="C640" s="103" t="s">
        <v>137</v>
      </c>
      <c r="D640" s="106" t="s">
        <v>94</v>
      </c>
      <c r="E640" s="103" t="s">
        <v>107</v>
      </c>
    </row>
    <row r="641" spans="1:5" ht="38.25" x14ac:dyDescent="0.25">
      <c r="A641" s="109" t="s">
        <v>69</v>
      </c>
      <c r="B641" s="102" t="s">
        <v>1233</v>
      </c>
      <c r="C641" s="103" t="s">
        <v>72</v>
      </c>
      <c r="D641" s="106" t="s">
        <v>138</v>
      </c>
      <c r="E641" s="103" t="s">
        <v>95</v>
      </c>
    </row>
    <row r="642" spans="1:5" x14ac:dyDescent="0.25">
      <c r="A642" s="109" t="s">
        <v>126</v>
      </c>
      <c r="B642" s="102" t="s">
        <v>1238</v>
      </c>
      <c r="C642" s="103" t="s">
        <v>72</v>
      </c>
      <c r="D642" s="106" t="s">
        <v>94</v>
      </c>
      <c r="E642" s="103" t="s">
        <v>107</v>
      </c>
    </row>
    <row r="643" spans="1:5" x14ac:dyDescent="0.25">
      <c r="A643" s="109" t="s">
        <v>126</v>
      </c>
      <c r="B643" s="102" t="s">
        <v>1243</v>
      </c>
      <c r="C643" s="103" t="s">
        <v>137</v>
      </c>
      <c r="D643" s="106" t="s">
        <v>73</v>
      </c>
      <c r="E643" s="103" t="s">
        <v>164</v>
      </c>
    </row>
    <row r="644" spans="1:5" x14ac:dyDescent="0.25">
      <c r="A644" s="109" t="s">
        <v>126</v>
      </c>
      <c r="B644" s="102" t="s">
        <v>1248</v>
      </c>
      <c r="C644" s="103" t="s">
        <v>137</v>
      </c>
      <c r="D644" s="106" t="s">
        <v>288</v>
      </c>
      <c r="E644" s="103" t="s">
        <v>164</v>
      </c>
    </row>
    <row r="645" spans="1:5" ht="38.25" x14ac:dyDescent="0.25">
      <c r="A645" s="109" t="s">
        <v>186</v>
      </c>
      <c r="B645" s="102" t="s">
        <v>1256</v>
      </c>
      <c r="C645" s="103" t="s">
        <v>72</v>
      </c>
      <c r="D645" s="106" t="s">
        <v>94</v>
      </c>
      <c r="E645" s="159" t="s">
        <v>95</v>
      </c>
    </row>
    <row r="646" spans="1:5" x14ac:dyDescent="0.25">
      <c r="A646" s="109" t="s">
        <v>119</v>
      </c>
      <c r="B646" s="102" t="s">
        <v>1270</v>
      </c>
      <c r="C646" s="103" t="s">
        <v>72</v>
      </c>
      <c r="D646" s="106" t="s">
        <v>73</v>
      </c>
      <c r="E646" s="103" t="s">
        <v>204</v>
      </c>
    </row>
    <row r="647" spans="1:5" x14ac:dyDescent="0.25">
      <c r="A647" s="109" t="s">
        <v>225</v>
      </c>
      <c r="B647" s="102" t="s">
        <v>1276</v>
      </c>
      <c r="C647" s="103" t="s">
        <v>1146</v>
      </c>
      <c r="D647" s="106" t="s">
        <v>94</v>
      </c>
      <c r="E647" s="103" t="s">
        <v>107</v>
      </c>
    </row>
    <row r="648" spans="1:5" ht="25.5" x14ac:dyDescent="0.25">
      <c r="A648" s="109" t="s">
        <v>235</v>
      </c>
      <c r="B648" s="102" t="s">
        <v>1285</v>
      </c>
      <c r="C648" s="103" t="s">
        <v>72</v>
      </c>
      <c r="D648" s="106" t="s">
        <v>138</v>
      </c>
      <c r="E648" s="103" t="s">
        <v>232</v>
      </c>
    </row>
    <row r="649" spans="1:5" x14ac:dyDescent="0.25">
      <c r="A649" s="109" t="s">
        <v>235</v>
      </c>
      <c r="B649" s="102" t="s">
        <v>1290</v>
      </c>
      <c r="C649" s="103" t="s">
        <v>72</v>
      </c>
      <c r="D649" s="106" t="s">
        <v>138</v>
      </c>
      <c r="E649" s="103" t="s">
        <v>232</v>
      </c>
    </row>
    <row r="650" spans="1:5" ht="25.5" x14ac:dyDescent="0.25">
      <c r="A650" s="109" t="s">
        <v>235</v>
      </c>
      <c r="B650" s="102" t="s">
        <v>1295</v>
      </c>
      <c r="C650" s="103" t="s">
        <v>72</v>
      </c>
      <c r="D650" s="106" t="s">
        <v>138</v>
      </c>
      <c r="E650" s="103" t="s">
        <v>232</v>
      </c>
    </row>
    <row r="651" spans="1:5" x14ac:dyDescent="0.25">
      <c r="A651" s="109" t="s">
        <v>256</v>
      </c>
      <c r="B651" s="102" t="s">
        <v>1300</v>
      </c>
      <c r="C651" s="103" t="s">
        <v>72</v>
      </c>
      <c r="D651" s="106" t="s">
        <v>94</v>
      </c>
      <c r="E651" s="103" t="s">
        <v>107</v>
      </c>
    </row>
    <row r="652" spans="1:5" x14ac:dyDescent="0.25">
      <c r="A652" s="109" t="s">
        <v>256</v>
      </c>
      <c r="B652" s="102" t="s">
        <v>1304</v>
      </c>
      <c r="C652" s="103" t="s">
        <v>72</v>
      </c>
      <c r="D652" s="106" t="s">
        <v>94</v>
      </c>
      <c r="E652" s="103" t="s">
        <v>107</v>
      </c>
    </row>
    <row r="653" spans="1:5" ht="25.5" x14ac:dyDescent="0.25">
      <c r="A653" s="109" t="s">
        <v>256</v>
      </c>
      <c r="B653" s="102" t="s">
        <v>1308</v>
      </c>
      <c r="C653" s="103" t="s">
        <v>72</v>
      </c>
      <c r="D653" s="106" t="s">
        <v>130</v>
      </c>
      <c r="E653" s="103" t="s">
        <v>107</v>
      </c>
    </row>
    <row r="654" spans="1:5" x14ac:dyDescent="0.25">
      <c r="A654" s="109" t="s">
        <v>256</v>
      </c>
      <c r="B654" s="102" t="s">
        <v>1312</v>
      </c>
      <c r="C654" s="103" t="s">
        <v>72</v>
      </c>
      <c r="D654" s="106" t="s">
        <v>162</v>
      </c>
      <c r="E654" s="103" t="s">
        <v>198</v>
      </c>
    </row>
    <row r="655" spans="1:5" x14ac:dyDescent="0.25">
      <c r="A655" s="109" t="s">
        <v>256</v>
      </c>
      <c r="B655" s="102" t="s">
        <v>1316</v>
      </c>
      <c r="C655" s="103" t="s">
        <v>72</v>
      </c>
      <c r="D655" s="106" t="s">
        <v>162</v>
      </c>
      <c r="E655" s="103" t="s">
        <v>198</v>
      </c>
    </row>
    <row r="656" spans="1:5" x14ac:dyDescent="0.25">
      <c r="A656" s="109" t="s">
        <v>256</v>
      </c>
      <c r="B656" s="102" t="s">
        <v>1323</v>
      </c>
      <c r="C656" s="103" t="s">
        <v>72</v>
      </c>
      <c r="D656" s="106" t="s">
        <v>94</v>
      </c>
      <c r="E656" s="103" t="s">
        <v>107</v>
      </c>
    </row>
    <row r="657" spans="1:5" x14ac:dyDescent="0.25">
      <c r="A657" s="109" t="s">
        <v>256</v>
      </c>
      <c r="B657" s="102" t="s">
        <v>1333</v>
      </c>
      <c r="C657" s="103" t="s">
        <v>137</v>
      </c>
      <c r="D657" s="106" t="s">
        <v>94</v>
      </c>
      <c r="E657" s="103" t="s">
        <v>107</v>
      </c>
    </row>
    <row r="658" spans="1:5" x14ac:dyDescent="0.25">
      <c r="A658" s="109" t="s">
        <v>256</v>
      </c>
      <c r="B658" s="102" t="s">
        <v>1337</v>
      </c>
      <c r="C658" s="103" t="s">
        <v>72</v>
      </c>
      <c r="D658" s="106" t="s">
        <v>162</v>
      </c>
      <c r="E658" s="103" t="s">
        <v>198</v>
      </c>
    </row>
    <row r="659" spans="1:5" ht="25.5" x14ac:dyDescent="0.25">
      <c r="A659" s="109" t="s">
        <v>256</v>
      </c>
      <c r="B659" s="102" t="s">
        <v>1341</v>
      </c>
      <c r="C659" s="103" t="s">
        <v>72</v>
      </c>
      <c r="D659" s="106" t="s">
        <v>94</v>
      </c>
      <c r="E659" s="103" t="s">
        <v>107</v>
      </c>
    </row>
    <row r="660" spans="1:5" ht="38.25" x14ac:dyDescent="0.25">
      <c r="A660" s="109" t="s">
        <v>256</v>
      </c>
      <c r="B660" s="102" t="s">
        <v>1348</v>
      </c>
      <c r="C660" s="103" t="s">
        <v>137</v>
      </c>
      <c r="D660" s="106" t="s">
        <v>94</v>
      </c>
      <c r="E660" s="103" t="s">
        <v>107</v>
      </c>
    </row>
    <row r="661" spans="1:5" ht="25.5" x14ac:dyDescent="0.25">
      <c r="A661" s="109" t="s">
        <v>256</v>
      </c>
      <c r="B661" s="102" t="s">
        <v>1352</v>
      </c>
      <c r="C661" s="103" t="s">
        <v>137</v>
      </c>
      <c r="D661" s="106" t="s">
        <v>130</v>
      </c>
      <c r="E661" s="103" t="s">
        <v>107</v>
      </c>
    </row>
    <row r="662" spans="1:5" ht="25.5" x14ac:dyDescent="0.25">
      <c r="A662" s="109" t="s">
        <v>256</v>
      </c>
      <c r="B662" s="102" t="s">
        <v>1356</v>
      </c>
      <c r="C662" s="103" t="s">
        <v>72</v>
      </c>
      <c r="D662" s="106" t="s">
        <v>94</v>
      </c>
      <c r="E662" s="103" t="s">
        <v>107</v>
      </c>
    </row>
    <row r="663" spans="1:5" x14ac:dyDescent="0.25">
      <c r="A663" s="109" t="s">
        <v>256</v>
      </c>
      <c r="B663" s="102" t="s">
        <v>1361</v>
      </c>
      <c r="C663" s="103" t="s">
        <v>137</v>
      </c>
      <c r="D663" s="106" t="s">
        <v>73</v>
      </c>
      <c r="E663" s="103" t="s">
        <v>164</v>
      </c>
    </row>
    <row r="664" spans="1:5" ht="25.5" x14ac:dyDescent="0.25">
      <c r="A664" s="109" t="s">
        <v>364</v>
      </c>
      <c r="B664" s="102" t="s">
        <v>1366</v>
      </c>
      <c r="C664" s="103" t="s">
        <v>72</v>
      </c>
      <c r="D664" s="106" t="s">
        <v>94</v>
      </c>
      <c r="E664" s="103" t="s">
        <v>107</v>
      </c>
    </row>
    <row r="665" spans="1:5" x14ac:dyDescent="0.25">
      <c r="A665" s="109" t="s">
        <v>364</v>
      </c>
      <c r="B665" s="102" t="s">
        <v>1371</v>
      </c>
      <c r="C665" s="103" t="s">
        <v>137</v>
      </c>
      <c r="D665" s="106" t="s">
        <v>94</v>
      </c>
      <c r="E665" s="103" t="s">
        <v>107</v>
      </c>
    </row>
    <row r="666" spans="1:5" x14ac:dyDescent="0.25">
      <c r="A666" s="109" t="s">
        <v>319</v>
      </c>
      <c r="B666" s="102" t="s">
        <v>1376</v>
      </c>
      <c r="C666" s="103" t="s">
        <v>72</v>
      </c>
      <c r="D666" s="106" t="s">
        <v>94</v>
      </c>
      <c r="E666" s="103" t="s">
        <v>380</v>
      </c>
    </row>
    <row r="667" spans="1:5" x14ac:dyDescent="0.25">
      <c r="A667" s="109" t="s">
        <v>454</v>
      </c>
      <c r="B667" s="102" t="s">
        <v>1381</v>
      </c>
      <c r="C667" s="103" t="s">
        <v>1146</v>
      </c>
      <c r="D667" s="106" t="s">
        <v>94</v>
      </c>
      <c r="E667" s="103" t="s">
        <v>107</v>
      </c>
    </row>
    <row r="668" spans="1:5" x14ac:dyDescent="0.25">
      <c r="A668" s="109" t="s">
        <v>454</v>
      </c>
      <c r="B668" s="102" t="s">
        <v>1386</v>
      </c>
      <c r="C668" s="103" t="s">
        <v>137</v>
      </c>
      <c r="D668" s="106" t="s">
        <v>94</v>
      </c>
      <c r="E668" s="103" t="s">
        <v>149</v>
      </c>
    </row>
    <row r="669" spans="1:5" x14ac:dyDescent="0.25">
      <c r="A669" s="109" t="s">
        <v>225</v>
      </c>
      <c r="B669" s="102" t="s">
        <v>1395</v>
      </c>
      <c r="C669" s="103" t="s">
        <v>72</v>
      </c>
      <c r="D669" s="106" t="s">
        <v>138</v>
      </c>
      <c r="E669" s="103" t="s">
        <v>149</v>
      </c>
    </row>
    <row r="670" spans="1:5" x14ac:dyDescent="0.25">
      <c r="A670" s="109" t="s">
        <v>225</v>
      </c>
      <c r="B670" s="102" t="s">
        <v>1400</v>
      </c>
      <c r="C670" s="103" t="s">
        <v>72</v>
      </c>
      <c r="D670" s="106" t="s">
        <v>73</v>
      </c>
      <c r="E670" s="103" t="s">
        <v>107</v>
      </c>
    </row>
    <row r="671" spans="1:5" x14ac:dyDescent="0.25">
      <c r="A671" s="109" t="s">
        <v>225</v>
      </c>
      <c r="B671" s="102" t="s">
        <v>1405</v>
      </c>
      <c r="C671" s="103" t="s">
        <v>72</v>
      </c>
      <c r="D671" s="106" t="s">
        <v>138</v>
      </c>
      <c r="E671" s="103" t="s">
        <v>149</v>
      </c>
    </row>
    <row r="672" spans="1:5" x14ac:dyDescent="0.25">
      <c r="A672" s="109" t="s">
        <v>225</v>
      </c>
      <c r="B672" s="102" t="s">
        <v>1410</v>
      </c>
      <c r="C672" s="103" t="s">
        <v>72</v>
      </c>
      <c r="D672" s="106" t="s">
        <v>138</v>
      </c>
      <c r="E672" s="103" t="s">
        <v>149</v>
      </c>
    </row>
    <row r="673" spans="1:5" ht="25.5" x14ac:dyDescent="0.25">
      <c r="A673" s="109" t="s">
        <v>225</v>
      </c>
      <c r="B673" s="102" t="s">
        <v>1412</v>
      </c>
      <c r="C673" s="103" t="s">
        <v>72</v>
      </c>
      <c r="D673" s="106" t="s">
        <v>138</v>
      </c>
      <c r="E673" s="103" t="s">
        <v>139</v>
      </c>
    </row>
    <row r="674" spans="1:5" x14ac:dyDescent="0.25">
      <c r="A674" s="109" t="s">
        <v>364</v>
      </c>
      <c r="B674" s="102" t="s">
        <v>1419</v>
      </c>
      <c r="C674" s="103" t="s">
        <v>1146</v>
      </c>
      <c r="D674" s="106" t="s">
        <v>94</v>
      </c>
      <c r="E674" s="103" t="s">
        <v>107</v>
      </c>
    </row>
    <row r="675" spans="1:5" x14ac:dyDescent="0.25">
      <c r="A675" s="109" t="s">
        <v>364</v>
      </c>
      <c r="B675" s="102" t="s">
        <v>1426</v>
      </c>
      <c r="C675" s="103" t="s">
        <v>137</v>
      </c>
      <c r="D675" s="106" t="s">
        <v>94</v>
      </c>
      <c r="E675" s="103" t="s">
        <v>107</v>
      </c>
    </row>
    <row r="676" spans="1:5" x14ac:dyDescent="0.25">
      <c r="A676" s="109" t="s">
        <v>334</v>
      </c>
      <c r="B676" s="102" t="s">
        <v>1438</v>
      </c>
      <c r="C676" s="103" t="s">
        <v>72</v>
      </c>
      <c r="D676" s="106" t="s">
        <v>94</v>
      </c>
      <c r="E676" s="103" t="s">
        <v>107</v>
      </c>
    </row>
    <row r="677" spans="1:5" x14ac:dyDescent="0.25">
      <c r="A677" s="109" t="s">
        <v>321</v>
      </c>
      <c r="B677" s="102" t="s">
        <v>1440</v>
      </c>
      <c r="C677" s="103" t="s">
        <v>106</v>
      </c>
      <c r="D677" s="106" t="s">
        <v>94</v>
      </c>
      <c r="E677" s="103" t="s">
        <v>107</v>
      </c>
    </row>
    <row r="678" spans="1:5" x14ac:dyDescent="0.25">
      <c r="A678" s="109" t="s">
        <v>126</v>
      </c>
      <c r="B678" s="102" t="s">
        <v>1441</v>
      </c>
      <c r="C678" s="103" t="s">
        <v>106</v>
      </c>
      <c r="D678" s="106" t="s">
        <v>94</v>
      </c>
      <c r="E678" s="103" t="s">
        <v>107</v>
      </c>
    </row>
    <row r="679" spans="1:5" x14ac:dyDescent="0.25">
      <c r="A679" s="109" t="s">
        <v>1442</v>
      </c>
      <c r="B679" s="102" t="s">
        <v>1443</v>
      </c>
      <c r="C679" s="103" t="s">
        <v>106</v>
      </c>
      <c r="D679" s="106" t="s">
        <v>94</v>
      </c>
      <c r="E679" s="103" t="s">
        <v>107</v>
      </c>
    </row>
    <row r="680" spans="1:5" x14ac:dyDescent="0.25">
      <c r="A680" s="109" t="s">
        <v>419</v>
      </c>
      <c r="B680" s="102" t="s">
        <v>1444</v>
      </c>
      <c r="C680" s="103" t="s">
        <v>72</v>
      </c>
      <c r="D680" s="106" t="s">
        <v>94</v>
      </c>
      <c r="E680" s="142" t="s">
        <v>699</v>
      </c>
    </row>
    <row r="681" spans="1:5" x14ac:dyDescent="0.25">
      <c r="A681" s="109" t="s">
        <v>298</v>
      </c>
      <c r="B681" s="102" t="s">
        <v>1445</v>
      </c>
      <c r="C681" s="103" t="s">
        <v>106</v>
      </c>
      <c r="D681" s="106" t="s">
        <v>94</v>
      </c>
      <c r="E681" s="103" t="s">
        <v>107</v>
      </c>
    </row>
    <row r="682" spans="1:5" ht="25.5" x14ac:dyDescent="0.25">
      <c r="A682" s="109" t="s">
        <v>371</v>
      </c>
      <c r="B682" s="102" t="s">
        <v>1446</v>
      </c>
      <c r="C682" s="103" t="s">
        <v>106</v>
      </c>
      <c r="D682" s="106" t="s">
        <v>94</v>
      </c>
      <c r="E682" s="103" t="s">
        <v>107</v>
      </c>
    </row>
    <row r="683" spans="1:5" x14ac:dyDescent="0.25">
      <c r="A683" s="109" t="s">
        <v>235</v>
      </c>
      <c r="B683" s="102" t="s">
        <v>1447</v>
      </c>
      <c r="C683" s="103" t="s">
        <v>106</v>
      </c>
      <c r="D683" s="106" t="s">
        <v>94</v>
      </c>
      <c r="E683" s="103" t="s">
        <v>107</v>
      </c>
    </row>
    <row r="684" spans="1:5" x14ac:dyDescent="0.25">
      <c r="A684" s="109" t="s">
        <v>1137</v>
      </c>
      <c r="B684" s="102" t="s">
        <v>1448</v>
      </c>
      <c r="C684" s="103" t="s">
        <v>106</v>
      </c>
      <c r="D684" s="106" t="s">
        <v>94</v>
      </c>
      <c r="E684" s="103" t="s">
        <v>107</v>
      </c>
    </row>
    <row r="685" spans="1:5" x14ac:dyDescent="0.25">
      <c r="A685" s="109" t="s">
        <v>319</v>
      </c>
      <c r="B685" s="102" t="s">
        <v>1449</v>
      </c>
      <c r="C685" s="103" t="s">
        <v>129</v>
      </c>
      <c r="D685" s="106" t="s">
        <v>94</v>
      </c>
      <c r="E685" s="103" t="s">
        <v>107</v>
      </c>
    </row>
    <row r="686" spans="1:5" x14ac:dyDescent="0.25">
      <c r="A686" s="109" t="s">
        <v>235</v>
      </c>
      <c r="B686" s="102" t="s">
        <v>1450</v>
      </c>
      <c r="C686" s="103" t="s">
        <v>72</v>
      </c>
      <c r="D686" s="106" t="s">
        <v>94</v>
      </c>
      <c r="E686" s="103" t="s">
        <v>107</v>
      </c>
    </row>
    <row r="687" spans="1:5" x14ac:dyDescent="0.25">
      <c r="A687" s="109" t="s">
        <v>209</v>
      </c>
      <c r="B687" s="102" t="s">
        <v>1451</v>
      </c>
      <c r="C687" s="103" t="s">
        <v>72</v>
      </c>
      <c r="D687" s="106" t="s">
        <v>94</v>
      </c>
      <c r="E687" s="103" t="s">
        <v>107</v>
      </c>
    </row>
    <row r="688" spans="1:5" x14ac:dyDescent="0.25">
      <c r="A688" s="109" t="s">
        <v>225</v>
      </c>
      <c r="B688" s="102" t="s">
        <v>1452</v>
      </c>
      <c r="C688" s="103" t="s">
        <v>72</v>
      </c>
      <c r="D688" s="106" t="s">
        <v>94</v>
      </c>
      <c r="E688" s="103" t="s">
        <v>107</v>
      </c>
    </row>
    <row r="689" spans="1:5" x14ac:dyDescent="0.25">
      <c r="A689" s="109" t="s">
        <v>209</v>
      </c>
      <c r="B689" s="102" t="s">
        <v>1453</v>
      </c>
      <c r="C689" s="103" t="s">
        <v>129</v>
      </c>
      <c r="D689" s="106" t="s">
        <v>94</v>
      </c>
      <c r="E689" s="103" t="s">
        <v>107</v>
      </c>
    </row>
    <row r="690" spans="1:5" ht="25.5" x14ac:dyDescent="0.25">
      <c r="A690" s="109" t="s">
        <v>209</v>
      </c>
      <c r="B690" s="102" t="s">
        <v>1454</v>
      </c>
      <c r="C690" s="103" t="s">
        <v>72</v>
      </c>
      <c r="D690" s="106" t="s">
        <v>94</v>
      </c>
      <c r="E690" s="103" t="s">
        <v>107</v>
      </c>
    </row>
    <row r="691" spans="1:5" x14ac:dyDescent="0.25">
      <c r="A691" s="109" t="s">
        <v>119</v>
      </c>
      <c r="B691" s="102" t="s">
        <v>1457</v>
      </c>
      <c r="C691" s="103" t="s">
        <v>106</v>
      </c>
      <c r="D691" s="106" t="s">
        <v>94</v>
      </c>
      <c r="E691" s="103" t="s">
        <v>107</v>
      </c>
    </row>
    <row r="692" spans="1:5" x14ac:dyDescent="0.25">
      <c r="A692" s="109" t="s">
        <v>256</v>
      </c>
      <c r="B692" s="102" t="s">
        <v>1458</v>
      </c>
      <c r="C692" s="103" t="s">
        <v>129</v>
      </c>
      <c r="D692" s="106" t="s">
        <v>94</v>
      </c>
      <c r="E692" s="103" t="s">
        <v>107</v>
      </c>
    </row>
    <row r="693" spans="1:5" ht="25.5" x14ac:dyDescent="0.25">
      <c r="A693" s="109" t="s">
        <v>256</v>
      </c>
      <c r="B693" s="102" t="s">
        <v>1459</v>
      </c>
      <c r="C693" s="103" t="s">
        <v>106</v>
      </c>
      <c r="D693" s="106" t="s">
        <v>94</v>
      </c>
      <c r="E693" s="103" t="s">
        <v>107</v>
      </c>
    </row>
    <row r="694" spans="1:5" x14ac:dyDescent="0.25">
      <c r="A694" s="109" t="s">
        <v>371</v>
      </c>
      <c r="B694" s="102" t="s">
        <v>1460</v>
      </c>
      <c r="C694" s="103" t="s">
        <v>106</v>
      </c>
      <c r="D694" s="106" t="s">
        <v>94</v>
      </c>
      <c r="E694" s="103" t="s">
        <v>107</v>
      </c>
    </row>
    <row r="695" spans="1:5" x14ac:dyDescent="0.25">
      <c r="A695" s="109" t="s">
        <v>225</v>
      </c>
      <c r="B695" s="102" t="s">
        <v>1462</v>
      </c>
      <c r="C695" s="103" t="s">
        <v>106</v>
      </c>
      <c r="D695" s="106" t="s">
        <v>94</v>
      </c>
      <c r="E695" s="103" t="s">
        <v>107</v>
      </c>
    </row>
    <row r="696" spans="1:5" x14ac:dyDescent="0.25">
      <c r="A696" s="109" t="s">
        <v>186</v>
      </c>
      <c r="B696" s="102" t="s">
        <v>1467</v>
      </c>
      <c r="C696" s="103" t="s">
        <v>72</v>
      </c>
      <c r="D696" s="106" t="s">
        <v>94</v>
      </c>
      <c r="E696" s="103" t="s">
        <v>107</v>
      </c>
    </row>
    <row r="697" spans="1:5" x14ac:dyDescent="0.25">
      <c r="A697" s="109" t="s">
        <v>186</v>
      </c>
      <c r="B697" s="102" t="s">
        <v>1469</v>
      </c>
      <c r="C697" s="103" t="s">
        <v>72</v>
      </c>
      <c r="D697" s="106" t="s">
        <v>94</v>
      </c>
      <c r="E697" s="103" t="s">
        <v>107</v>
      </c>
    </row>
    <row r="698" spans="1:5" x14ac:dyDescent="0.25">
      <c r="A698" s="109" t="s">
        <v>419</v>
      </c>
      <c r="B698" s="102" t="s">
        <v>1470</v>
      </c>
      <c r="C698" s="103" t="s">
        <v>106</v>
      </c>
      <c r="D698" s="106" t="s">
        <v>94</v>
      </c>
      <c r="E698" s="103" t="s">
        <v>107</v>
      </c>
    </row>
    <row r="699" spans="1:5" x14ac:dyDescent="0.25">
      <c r="A699" s="109" t="s">
        <v>256</v>
      </c>
      <c r="B699" s="102" t="s">
        <v>1471</v>
      </c>
      <c r="C699" s="103" t="s">
        <v>129</v>
      </c>
      <c r="D699" s="106" t="s">
        <v>94</v>
      </c>
      <c r="E699" s="103" t="s">
        <v>107</v>
      </c>
    </row>
    <row r="700" spans="1:5" x14ac:dyDescent="0.25">
      <c r="A700" s="109" t="s">
        <v>225</v>
      </c>
      <c r="B700" s="102" t="s">
        <v>1472</v>
      </c>
      <c r="C700" s="103" t="s">
        <v>1070</v>
      </c>
      <c r="D700" s="106" t="s">
        <v>94</v>
      </c>
      <c r="E700" s="103" t="s">
        <v>107</v>
      </c>
    </row>
    <row r="701" spans="1:5" ht="25.5" x14ac:dyDescent="0.25">
      <c r="A701" s="109" t="s">
        <v>364</v>
      </c>
      <c r="B701" s="102" t="s">
        <v>1473</v>
      </c>
      <c r="C701" s="103" t="s">
        <v>137</v>
      </c>
      <c r="D701" s="106" t="s">
        <v>162</v>
      </c>
      <c r="E701" s="103" t="s">
        <v>198</v>
      </c>
    </row>
    <row r="702" spans="1:5" ht="25.5" x14ac:dyDescent="0.25">
      <c r="A702" s="109" t="s">
        <v>186</v>
      </c>
      <c r="B702" s="102" t="s">
        <v>1474</v>
      </c>
      <c r="C702" s="103" t="s">
        <v>72</v>
      </c>
      <c r="D702" s="106" t="s">
        <v>162</v>
      </c>
      <c r="E702" s="103" t="s">
        <v>198</v>
      </c>
    </row>
    <row r="703" spans="1:5" x14ac:dyDescent="0.25">
      <c r="A703" s="109" t="s">
        <v>126</v>
      </c>
      <c r="B703" s="102" t="s">
        <v>1475</v>
      </c>
      <c r="C703" s="103" t="s">
        <v>106</v>
      </c>
      <c r="D703" s="106" t="s">
        <v>162</v>
      </c>
      <c r="E703" s="103" t="s">
        <v>198</v>
      </c>
    </row>
    <row r="704" spans="1:5" x14ac:dyDescent="0.25">
      <c r="A704" s="109" t="s">
        <v>256</v>
      </c>
      <c r="B704" s="102" t="s">
        <v>1477</v>
      </c>
      <c r="C704" s="103" t="s">
        <v>72</v>
      </c>
      <c r="D704" s="106" t="s">
        <v>94</v>
      </c>
      <c r="E704" s="103" t="s">
        <v>107</v>
      </c>
    </row>
    <row r="705" spans="1:5" x14ac:dyDescent="0.25">
      <c r="A705" s="109" t="s">
        <v>229</v>
      </c>
      <c r="B705" s="102" t="s">
        <v>1478</v>
      </c>
      <c r="C705" s="103" t="s">
        <v>129</v>
      </c>
      <c r="D705" s="106" t="s">
        <v>162</v>
      </c>
      <c r="E705" s="103" t="s">
        <v>198</v>
      </c>
    </row>
    <row r="706" spans="1:5" x14ac:dyDescent="0.25">
      <c r="A706" s="109" t="s">
        <v>256</v>
      </c>
      <c r="B706" s="102" t="s">
        <v>1479</v>
      </c>
      <c r="C706" s="103" t="s">
        <v>137</v>
      </c>
      <c r="D706" s="106" t="s">
        <v>138</v>
      </c>
      <c r="E706" s="103" t="s">
        <v>232</v>
      </c>
    </row>
    <row r="707" spans="1:5" ht="25.5" x14ac:dyDescent="0.25">
      <c r="A707" s="109" t="s">
        <v>256</v>
      </c>
      <c r="B707" s="102" t="s">
        <v>1480</v>
      </c>
      <c r="C707" s="103" t="s">
        <v>137</v>
      </c>
      <c r="D707" s="106" t="s">
        <v>94</v>
      </c>
      <c r="E707" s="103" t="s">
        <v>107</v>
      </c>
    </row>
    <row r="708" spans="1:5" x14ac:dyDescent="0.25">
      <c r="A708" s="109" t="s">
        <v>256</v>
      </c>
      <c r="B708" s="102" t="s">
        <v>1481</v>
      </c>
      <c r="C708" s="103" t="s">
        <v>137</v>
      </c>
      <c r="D708" s="106" t="s">
        <v>94</v>
      </c>
      <c r="E708" s="142" t="s">
        <v>699</v>
      </c>
    </row>
    <row r="709" spans="1:5" x14ac:dyDescent="0.25">
      <c r="A709" s="109" t="s">
        <v>256</v>
      </c>
      <c r="B709" s="102" t="s">
        <v>1482</v>
      </c>
      <c r="C709" s="103" t="s">
        <v>106</v>
      </c>
      <c r="D709" s="106" t="s">
        <v>162</v>
      </c>
      <c r="E709" s="103" t="s">
        <v>198</v>
      </c>
    </row>
    <row r="710" spans="1:5" x14ac:dyDescent="0.25">
      <c r="A710" s="109" t="s">
        <v>209</v>
      </c>
      <c r="B710" s="102" t="s">
        <v>1483</v>
      </c>
      <c r="C710" s="103" t="s">
        <v>137</v>
      </c>
      <c r="D710" s="106" t="s">
        <v>138</v>
      </c>
      <c r="E710" s="103" t="s">
        <v>232</v>
      </c>
    </row>
    <row r="711" spans="1:5" x14ac:dyDescent="0.25">
      <c r="A711" s="109" t="s">
        <v>209</v>
      </c>
      <c r="B711" s="102" t="s">
        <v>1484</v>
      </c>
      <c r="C711" s="103" t="s">
        <v>137</v>
      </c>
      <c r="D711" s="106" t="s">
        <v>162</v>
      </c>
      <c r="E711" s="103" t="s">
        <v>198</v>
      </c>
    </row>
    <row r="712" spans="1:5" ht="25.5" x14ac:dyDescent="0.25">
      <c r="A712" s="109" t="s">
        <v>209</v>
      </c>
      <c r="B712" s="102" t="s">
        <v>1485</v>
      </c>
      <c r="C712" s="103" t="s">
        <v>137</v>
      </c>
      <c r="D712" s="106" t="s">
        <v>192</v>
      </c>
      <c r="E712" s="103" t="s">
        <v>193</v>
      </c>
    </row>
    <row r="713" spans="1:5" x14ac:dyDescent="0.25">
      <c r="A713" s="109" t="s">
        <v>119</v>
      </c>
      <c r="B713" s="102" t="s">
        <v>1486</v>
      </c>
      <c r="C713" s="103" t="s">
        <v>137</v>
      </c>
      <c r="D713" s="106" t="s">
        <v>94</v>
      </c>
      <c r="E713" s="103" t="s">
        <v>149</v>
      </c>
    </row>
    <row r="714" spans="1:5" x14ac:dyDescent="0.25">
      <c r="A714" s="109" t="s">
        <v>229</v>
      </c>
      <c r="B714" s="102" t="s">
        <v>1487</v>
      </c>
      <c r="C714" s="103" t="s">
        <v>137</v>
      </c>
      <c r="D714" s="106" t="s">
        <v>94</v>
      </c>
      <c r="E714" s="103" t="s">
        <v>149</v>
      </c>
    </row>
    <row r="715" spans="1:5" x14ac:dyDescent="0.25">
      <c r="A715" s="109" t="s">
        <v>119</v>
      </c>
      <c r="B715" s="102" t="s">
        <v>1488</v>
      </c>
      <c r="C715" s="103" t="s">
        <v>137</v>
      </c>
      <c r="D715" s="106" t="s">
        <v>94</v>
      </c>
      <c r="E715" s="103" t="s">
        <v>149</v>
      </c>
    </row>
    <row r="716" spans="1:5" x14ac:dyDescent="0.25">
      <c r="A716" s="109" t="s">
        <v>69</v>
      </c>
      <c r="B716" s="102" t="s">
        <v>1489</v>
      </c>
      <c r="C716" s="103" t="s">
        <v>496</v>
      </c>
      <c r="D716" s="106" t="s">
        <v>162</v>
      </c>
      <c r="E716" s="103" t="s">
        <v>198</v>
      </c>
    </row>
    <row r="717" spans="1:5" x14ac:dyDescent="0.25">
      <c r="A717" s="109" t="s">
        <v>126</v>
      </c>
      <c r="B717" s="102" t="s">
        <v>1490</v>
      </c>
      <c r="C717" s="103" t="s">
        <v>106</v>
      </c>
      <c r="D717" s="106" t="s">
        <v>162</v>
      </c>
      <c r="E717" s="103" t="s">
        <v>198</v>
      </c>
    </row>
    <row r="718" spans="1:5" x14ac:dyDescent="0.25">
      <c r="A718" s="109" t="s">
        <v>201</v>
      </c>
      <c r="B718" s="102" t="s">
        <v>1491</v>
      </c>
      <c r="C718" s="103" t="s">
        <v>106</v>
      </c>
      <c r="D718" s="106" t="s">
        <v>162</v>
      </c>
      <c r="E718" s="103" t="s">
        <v>198</v>
      </c>
    </row>
    <row r="719" spans="1:5" x14ac:dyDescent="0.25">
      <c r="A719" s="109" t="s">
        <v>215</v>
      </c>
      <c r="B719" s="102" t="s">
        <v>1492</v>
      </c>
      <c r="C719" s="103" t="s">
        <v>106</v>
      </c>
      <c r="D719" s="106" t="s">
        <v>162</v>
      </c>
      <c r="E719" s="103" t="s">
        <v>198</v>
      </c>
    </row>
    <row r="720" spans="1:5" ht="25.5" x14ac:dyDescent="0.25">
      <c r="A720" s="109" t="s">
        <v>186</v>
      </c>
      <c r="B720" s="102" t="s">
        <v>1493</v>
      </c>
      <c r="C720" s="103" t="s">
        <v>1070</v>
      </c>
      <c r="D720" s="106" t="s">
        <v>162</v>
      </c>
      <c r="E720" s="103" t="s">
        <v>198</v>
      </c>
    </row>
    <row r="721" spans="1:5" x14ac:dyDescent="0.25">
      <c r="A721" s="109" t="s">
        <v>209</v>
      </c>
      <c r="B721" s="102" t="s">
        <v>1494</v>
      </c>
      <c r="C721" s="103" t="s">
        <v>106</v>
      </c>
      <c r="D721" s="106" t="s">
        <v>162</v>
      </c>
      <c r="E721" s="103" t="s">
        <v>198</v>
      </c>
    </row>
    <row r="722" spans="1:5" x14ac:dyDescent="0.25">
      <c r="A722" s="109" t="s">
        <v>229</v>
      </c>
      <c r="B722" s="102" t="s">
        <v>1496</v>
      </c>
      <c r="C722" s="103" t="s">
        <v>106</v>
      </c>
      <c r="D722" s="106" t="s">
        <v>162</v>
      </c>
      <c r="E722" s="103" t="s">
        <v>198</v>
      </c>
    </row>
    <row r="723" spans="1:5" x14ac:dyDescent="0.25">
      <c r="A723" s="109" t="s">
        <v>119</v>
      </c>
      <c r="B723" s="102" t="s">
        <v>1497</v>
      </c>
      <c r="C723" s="103" t="s">
        <v>106</v>
      </c>
      <c r="D723" s="106" t="s">
        <v>162</v>
      </c>
      <c r="E723" s="103" t="s">
        <v>198</v>
      </c>
    </row>
    <row r="724" spans="1:5" x14ac:dyDescent="0.25">
      <c r="A724" s="109" t="s">
        <v>298</v>
      </c>
      <c r="B724" s="102" t="s">
        <v>1498</v>
      </c>
      <c r="C724" s="103" t="s">
        <v>106</v>
      </c>
      <c r="D724" s="106" t="s">
        <v>162</v>
      </c>
      <c r="E724" s="103" t="s">
        <v>198</v>
      </c>
    </row>
    <row r="725" spans="1:5" x14ac:dyDescent="0.25">
      <c r="A725" s="109" t="s">
        <v>300</v>
      </c>
      <c r="B725" s="102" t="s">
        <v>1499</v>
      </c>
      <c r="C725" s="103" t="s">
        <v>106</v>
      </c>
      <c r="D725" s="106" t="s">
        <v>162</v>
      </c>
      <c r="E725" s="103" t="s">
        <v>198</v>
      </c>
    </row>
    <row r="726" spans="1:5" x14ac:dyDescent="0.25">
      <c r="A726" s="109" t="s">
        <v>235</v>
      </c>
      <c r="B726" s="102" t="s">
        <v>1500</v>
      </c>
      <c r="C726" s="103" t="s">
        <v>106</v>
      </c>
      <c r="D726" s="106" t="s">
        <v>162</v>
      </c>
      <c r="E726" s="103" t="s">
        <v>198</v>
      </c>
    </row>
    <row r="727" spans="1:5" ht="25.5" x14ac:dyDescent="0.25">
      <c r="A727" s="109" t="s">
        <v>321</v>
      </c>
      <c r="B727" s="102" t="s">
        <v>1501</v>
      </c>
      <c r="C727" s="103" t="s">
        <v>106</v>
      </c>
      <c r="D727" s="106" t="s">
        <v>162</v>
      </c>
      <c r="E727" s="103" t="s">
        <v>198</v>
      </c>
    </row>
    <row r="728" spans="1:5" x14ac:dyDescent="0.25">
      <c r="A728" s="109" t="s">
        <v>334</v>
      </c>
      <c r="B728" s="102" t="s">
        <v>1502</v>
      </c>
      <c r="C728" s="103" t="s">
        <v>106</v>
      </c>
      <c r="D728" s="106" t="s">
        <v>162</v>
      </c>
      <c r="E728" s="159" t="s">
        <v>198</v>
      </c>
    </row>
    <row r="729" spans="1:5" ht="25.5" x14ac:dyDescent="0.25">
      <c r="A729" s="109" t="s">
        <v>256</v>
      </c>
      <c r="B729" s="102" t="s">
        <v>1503</v>
      </c>
      <c r="C729" s="103" t="s">
        <v>106</v>
      </c>
      <c r="D729" s="106" t="s">
        <v>162</v>
      </c>
      <c r="E729" s="103" t="s">
        <v>198</v>
      </c>
    </row>
    <row r="730" spans="1:5" x14ac:dyDescent="0.25">
      <c r="A730" s="242" t="s">
        <v>371</v>
      </c>
      <c r="B730" s="159" t="s">
        <v>1504</v>
      </c>
      <c r="C730" s="103" t="s">
        <v>106</v>
      </c>
      <c r="D730" s="159" t="s">
        <v>162</v>
      </c>
      <c r="E730" s="159" t="s">
        <v>198</v>
      </c>
    </row>
    <row r="731" spans="1:5" x14ac:dyDescent="0.25">
      <c r="A731" s="109" t="s">
        <v>285</v>
      </c>
      <c r="B731" s="102" t="s">
        <v>3104</v>
      </c>
      <c r="C731" s="103" t="s">
        <v>106</v>
      </c>
      <c r="D731" s="106" t="s">
        <v>162</v>
      </c>
      <c r="E731" s="103" t="s">
        <v>198</v>
      </c>
    </row>
    <row r="732" spans="1:5" x14ac:dyDescent="0.25">
      <c r="A732" s="109" t="s">
        <v>395</v>
      </c>
      <c r="B732" s="102" t="s">
        <v>1505</v>
      </c>
      <c r="C732" s="103" t="s">
        <v>106</v>
      </c>
      <c r="D732" s="106" t="s">
        <v>162</v>
      </c>
      <c r="E732" s="103" t="s">
        <v>198</v>
      </c>
    </row>
    <row r="733" spans="1:5" x14ac:dyDescent="0.25">
      <c r="A733" s="109" t="s">
        <v>419</v>
      </c>
      <c r="B733" s="102" t="s">
        <v>1506</v>
      </c>
      <c r="C733" s="103" t="s">
        <v>106</v>
      </c>
      <c r="D733" s="106" t="s">
        <v>162</v>
      </c>
      <c r="E733" s="103" t="s">
        <v>198</v>
      </c>
    </row>
    <row r="734" spans="1:5" ht="25.5" x14ac:dyDescent="0.25">
      <c r="A734" s="109" t="s">
        <v>209</v>
      </c>
      <c r="B734" s="102" t="s">
        <v>1507</v>
      </c>
      <c r="C734" s="103" t="s">
        <v>106</v>
      </c>
      <c r="D734" s="106" t="s">
        <v>288</v>
      </c>
      <c r="E734" s="103" t="s">
        <v>873</v>
      </c>
    </row>
    <row r="735" spans="1:5" x14ac:dyDescent="0.25">
      <c r="A735" s="109" t="s">
        <v>126</v>
      </c>
      <c r="B735" s="102" t="s">
        <v>1508</v>
      </c>
      <c r="C735" s="103" t="s">
        <v>1070</v>
      </c>
      <c r="D735" s="106" t="s">
        <v>138</v>
      </c>
      <c r="E735" s="103" t="s">
        <v>232</v>
      </c>
    </row>
    <row r="736" spans="1:5" ht="25.5" x14ac:dyDescent="0.25">
      <c r="A736" s="109" t="s">
        <v>225</v>
      </c>
      <c r="B736" s="102" t="s">
        <v>1509</v>
      </c>
      <c r="C736" s="103" t="s">
        <v>129</v>
      </c>
      <c r="D736" s="106" t="s">
        <v>206</v>
      </c>
      <c r="E736" s="103" t="s">
        <v>204</v>
      </c>
    </row>
    <row r="737" spans="1:5" ht="25.5" x14ac:dyDescent="0.25">
      <c r="A737" s="112" t="s">
        <v>235</v>
      </c>
      <c r="B737" s="102" t="s">
        <v>1510</v>
      </c>
      <c r="C737" s="103" t="s">
        <v>1070</v>
      </c>
      <c r="D737" s="106" t="s">
        <v>206</v>
      </c>
      <c r="E737" s="103" t="s">
        <v>204</v>
      </c>
    </row>
    <row r="738" spans="1:5" x14ac:dyDescent="0.25">
      <c r="A738" s="112" t="s">
        <v>201</v>
      </c>
      <c r="B738" s="102" t="s">
        <v>1511</v>
      </c>
      <c r="C738" s="103" t="s">
        <v>106</v>
      </c>
      <c r="D738" s="106" t="s">
        <v>94</v>
      </c>
      <c r="E738" s="103" t="s">
        <v>107</v>
      </c>
    </row>
    <row r="739" spans="1:5" x14ac:dyDescent="0.25">
      <c r="A739" s="112" t="s">
        <v>225</v>
      </c>
      <c r="B739" s="102" t="s">
        <v>1512</v>
      </c>
      <c r="C739" s="103" t="s">
        <v>106</v>
      </c>
      <c r="D739" s="106" t="s">
        <v>162</v>
      </c>
      <c r="E739" s="103" t="s">
        <v>198</v>
      </c>
    </row>
    <row r="740" spans="1:5" x14ac:dyDescent="0.25">
      <c r="A740" s="112" t="s">
        <v>364</v>
      </c>
      <c r="B740" s="102" t="s">
        <v>1517</v>
      </c>
      <c r="C740" s="103" t="s">
        <v>129</v>
      </c>
      <c r="D740" s="106" t="s">
        <v>94</v>
      </c>
      <c r="E740" s="103" t="s">
        <v>107</v>
      </c>
    </row>
    <row r="741" spans="1:5" x14ac:dyDescent="0.25">
      <c r="A741" s="112" t="s">
        <v>256</v>
      </c>
      <c r="B741" s="102" t="s">
        <v>1519</v>
      </c>
      <c r="C741" s="103" t="s">
        <v>1070</v>
      </c>
      <c r="D741" s="106" t="s">
        <v>162</v>
      </c>
      <c r="E741" s="103" t="s">
        <v>198</v>
      </c>
    </row>
    <row r="742" spans="1:5" x14ac:dyDescent="0.25">
      <c r="A742" s="112" t="s">
        <v>225</v>
      </c>
      <c r="B742" s="102" t="s">
        <v>1521</v>
      </c>
      <c r="C742" s="103" t="s">
        <v>1070</v>
      </c>
      <c r="D742" s="106" t="s">
        <v>162</v>
      </c>
      <c r="E742" s="103" t="s">
        <v>198</v>
      </c>
    </row>
    <row r="743" spans="1:5" x14ac:dyDescent="0.25">
      <c r="A743" s="109" t="s">
        <v>298</v>
      </c>
      <c r="B743" s="102" t="s">
        <v>1522</v>
      </c>
      <c r="C743" s="103" t="s">
        <v>1070</v>
      </c>
      <c r="D743" s="106" t="s">
        <v>138</v>
      </c>
      <c r="E743" s="103" t="s">
        <v>232</v>
      </c>
    </row>
    <row r="744" spans="1:5" x14ac:dyDescent="0.25">
      <c r="A744" s="109" t="s">
        <v>225</v>
      </c>
      <c r="B744" s="102" t="s">
        <v>1523</v>
      </c>
      <c r="C744" s="103" t="s">
        <v>1070</v>
      </c>
      <c r="D744" s="106" t="s">
        <v>94</v>
      </c>
      <c r="E744" s="103" t="s">
        <v>107</v>
      </c>
    </row>
    <row r="745" spans="1:5" ht="25.5" x14ac:dyDescent="0.25">
      <c r="A745" s="109" t="s">
        <v>256</v>
      </c>
      <c r="B745" s="102" t="s">
        <v>1524</v>
      </c>
      <c r="C745" s="103" t="s">
        <v>106</v>
      </c>
      <c r="D745" s="106" t="s">
        <v>168</v>
      </c>
      <c r="E745" s="103" t="s">
        <v>427</v>
      </c>
    </row>
    <row r="746" spans="1:5" x14ac:dyDescent="0.25">
      <c r="A746" s="109" t="s">
        <v>364</v>
      </c>
      <c r="B746" s="102" t="s">
        <v>1525</v>
      </c>
      <c r="C746" s="103" t="s">
        <v>1070</v>
      </c>
      <c r="D746" s="106" t="s">
        <v>94</v>
      </c>
      <c r="E746" s="103" t="s">
        <v>107</v>
      </c>
    </row>
    <row r="747" spans="1:5" ht="25.5" x14ac:dyDescent="0.25">
      <c r="A747" s="109" t="s">
        <v>235</v>
      </c>
      <c r="B747" s="102" t="s">
        <v>1526</v>
      </c>
      <c r="C747" s="103" t="s">
        <v>1070</v>
      </c>
      <c r="D747" s="106" t="s">
        <v>138</v>
      </c>
      <c r="E747" s="103" t="s">
        <v>155</v>
      </c>
    </row>
    <row r="748" spans="1:5" x14ac:dyDescent="0.25">
      <c r="A748" s="112" t="s">
        <v>225</v>
      </c>
      <c r="B748" s="102" t="s">
        <v>1527</v>
      </c>
      <c r="C748" s="103" t="s">
        <v>1070</v>
      </c>
      <c r="D748" s="106" t="s">
        <v>73</v>
      </c>
      <c r="E748" s="103" t="s">
        <v>214</v>
      </c>
    </row>
    <row r="749" spans="1:5" x14ac:dyDescent="0.25">
      <c r="A749" s="112" t="s">
        <v>498</v>
      </c>
      <c r="B749" s="102" t="s">
        <v>1528</v>
      </c>
      <c r="C749" s="103" t="s">
        <v>1070</v>
      </c>
      <c r="D749" s="106" t="s">
        <v>94</v>
      </c>
      <c r="E749" s="103" t="s">
        <v>107</v>
      </c>
    </row>
    <row r="750" spans="1:5" ht="25.5" x14ac:dyDescent="0.25">
      <c r="A750" s="112" t="s">
        <v>119</v>
      </c>
      <c r="B750" s="102" t="s">
        <v>1529</v>
      </c>
      <c r="C750" s="103" t="s">
        <v>1070</v>
      </c>
      <c r="D750" s="106" t="s">
        <v>138</v>
      </c>
      <c r="E750" s="103" t="s">
        <v>139</v>
      </c>
    </row>
    <row r="751" spans="1:5" x14ac:dyDescent="0.25">
      <c r="A751" s="112" t="s">
        <v>235</v>
      </c>
      <c r="B751" s="102" t="s">
        <v>1530</v>
      </c>
      <c r="C751" s="103" t="s">
        <v>106</v>
      </c>
      <c r="D751" s="106" t="s">
        <v>94</v>
      </c>
      <c r="E751" s="103" t="s">
        <v>107</v>
      </c>
    </row>
    <row r="752" spans="1:5" ht="25.5" x14ac:dyDescent="0.25">
      <c r="A752" s="112" t="s">
        <v>119</v>
      </c>
      <c r="B752" s="113" t="s">
        <v>1531</v>
      </c>
      <c r="C752" s="103" t="s">
        <v>1070</v>
      </c>
      <c r="D752" s="115" t="s">
        <v>73</v>
      </c>
      <c r="E752" s="114" t="s">
        <v>204</v>
      </c>
    </row>
    <row r="753" spans="1:5" x14ac:dyDescent="0.25">
      <c r="A753" s="112" t="s">
        <v>235</v>
      </c>
      <c r="B753" s="113" t="s">
        <v>1532</v>
      </c>
      <c r="C753" s="114" t="s">
        <v>1070</v>
      </c>
      <c r="D753" s="115" t="s">
        <v>73</v>
      </c>
      <c r="E753" s="114" t="s">
        <v>204</v>
      </c>
    </row>
    <row r="754" spans="1:5" x14ac:dyDescent="0.25">
      <c r="A754" s="109" t="s">
        <v>498</v>
      </c>
      <c r="B754" s="102" t="s">
        <v>1533</v>
      </c>
      <c r="C754" s="103" t="s">
        <v>1070</v>
      </c>
      <c r="D754" s="106" t="s">
        <v>73</v>
      </c>
      <c r="E754" s="103" t="s">
        <v>204</v>
      </c>
    </row>
    <row r="755" spans="1:5" x14ac:dyDescent="0.25">
      <c r="A755" s="109" t="s">
        <v>119</v>
      </c>
      <c r="B755" s="102" t="s">
        <v>1534</v>
      </c>
      <c r="C755" s="103" t="s">
        <v>1070</v>
      </c>
      <c r="D755" s="106" t="s">
        <v>73</v>
      </c>
      <c r="E755" s="103" t="s">
        <v>204</v>
      </c>
    </row>
    <row r="756" spans="1:5" ht="25.5" x14ac:dyDescent="0.25">
      <c r="A756" s="109" t="s">
        <v>300</v>
      </c>
      <c r="B756" s="102" t="s">
        <v>1535</v>
      </c>
      <c r="C756" s="103" t="s">
        <v>72</v>
      </c>
      <c r="D756" s="106" t="s">
        <v>138</v>
      </c>
      <c r="E756" s="103" t="s">
        <v>459</v>
      </c>
    </row>
    <row r="757" spans="1:5" ht="25.5" x14ac:dyDescent="0.25">
      <c r="A757" s="109" t="s">
        <v>300</v>
      </c>
      <c r="B757" s="102" t="s">
        <v>1536</v>
      </c>
      <c r="C757" s="103" t="s">
        <v>137</v>
      </c>
      <c r="D757" s="106" t="s">
        <v>94</v>
      </c>
      <c r="E757" s="103" t="s">
        <v>107</v>
      </c>
    </row>
    <row r="758" spans="1:5" x14ac:dyDescent="0.25">
      <c r="A758" s="142" t="s">
        <v>364</v>
      </c>
      <c r="B758" s="243" t="s">
        <v>1541</v>
      </c>
      <c r="C758" s="142" t="s">
        <v>1146</v>
      </c>
      <c r="D758" s="209" t="s">
        <v>162</v>
      </c>
      <c r="E758" s="142" t="s">
        <v>198</v>
      </c>
    </row>
    <row r="759" spans="1:5" ht="25.5" x14ac:dyDescent="0.25">
      <c r="A759" s="142" t="s">
        <v>1546</v>
      </c>
      <c r="B759" s="243" t="s">
        <v>1548</v>
      </c>
      <c r="C759" s="142" t="s">
        <v>1070</v>
      </c>
      <c r="D759" s="209" t="s">
        <v>138</v>
      </c>
      <c r="E759" s="142" t="s">
        <v>459</v>
      </c>
    </row>
    <row r="760" spans="1:5" x14ac:dyDescent="0.25">
      <c r="A760" s="142" t="s">
        <v>119</v>
      </c>
      <c r="B760" s="243" t="s">
        <v>1553</v>
      </c>
      <c r="C760" s="142" t="s">
        <v>496</v>
      </c>
      <c r="D760" s="209" t="s">
        <v>73</v>
      </c>
      <c r="E760" s="142" t="s">
        <v>1554</v>
      </c>
    </row>
    <row r="761" spans="1:5" x14ac:dyDescent="0.25">
      <c r="A761" s="142" t="s">
        <v>119</v>
      </c>
      <c r="B761" s="243" t="s">
        <v>1559</v>
      </c>
      <c r="C761" s="103" t="s">
        <v>129</v>
      </c>
      <c r="D761" s="209" t="s">
        <v>94</v>
      </c>
      <c r="E761" s="142" t="s">
        <v>107</v>
      </c>
    </row>
    <row r="762" spans="1:5" x14ac:dyDescent="0.25">
      <c r="A762" s="142" t="s">
        <v>1546</v>
      </c>
      <c r="B762" s="243" t="s">
        <v>1564</v>
      </c>
      <c r="C762" s="142" t="s">
        <v>1070</v>
      </c>
      <c r="D762" s="209" t="s">
        <v>94</v>
      </c>
      <c r="E762" s="142" t="s">
        <v>107</v>
      </c>
    </row>
    <row r="763" spans="1:5" x14ac:dyDescent="0.25">
      <c r="A763" s="142" t="s">
        <v>225</v>
      </c>
      <c r="B763" s="243" t="s">
        <v>1569</v>
      </c>
      <c r="C763" s="142" t="s">
        <v>72</v>
      </c>
      <c r="D763" s="209" t="s">
        <v>162</v>
      </c>
      <c r="E763" s="142" t="s">
        <v>198</v>
      </c>
    </row>
    <row r="764" spans="1:5" x14ac:dyDescent="0.25">
      <c r="A764" s="142" t="s">
        <v>225</v>
      </c>
      <c r="B764" s="243" t="s">
        <v>1575</v>
      </c>
      <c r="C764" s="142" t="s">
        <v>122</v>
      </c>
      <c r="D764" s="209" t="s">
        <v>288</v>
      </c>
      <c r="E764" s="142" t="s">
        <v>337</v>
      </c>
    </row>
    <row r="765" spans="1:5" ht="38.25" x14ac:dyDescent="0.25">
      <c r="A765" s="142" t="s">
        <v>498</v>
      </c>
      <c r="B765" s="243" t="s">
        <v>1580</v>
      </c>
      <c r="C765" s="142" t="s">
        <v>122</v>
      </c>
      <c r="D765" s="209" t="s">
        <v>288</v>
      </c>
      <c r="E765" s="142" t="s">
        <v>1581</v>
      </c>
    </row>
    <row r="766" spans="1:5" ht="25.5" x14ac:dyDescent="0.25">
      <c r="A766" s="142" t="s">
        <v>498</v>
      </c>
      <c r="B766" s="243" t="s">
        <v>1586</v>
      </c>
      <c r="C766" s="142" t="s">
        <v>72</v>
      </c>
      <c r="D766" s="209" t="s">
        <v>94</v>
      </c>
      <c r="E766" s="142" t="s">
        <v>1587</v>
      </c>
    </row>
    <row r="767" spans="1:5" ht="25.5" x14ac:dyDescent="0.25">
      <c r="A767" s="142" t="s">
        <v>395</v>
      </c>
      <c r="B767" s="243" t="s">
        <v>1592</v>
      </c>
      <c r="C767" s="142" t="s">
        <v>72</v>
      </c>
      <c r="D767" s="209" t="s">
        <v>94</v>
      </c>
      <c r="E767" s="142" t="s">
        <v>1587</v>
      </c>
    </row>
    <row r="768" spans="1:5" x14ac:dyDescent="0.25">
      <c r="A768" s="142" t="s">
        <v>395</v>
      </c>
      <c r="B768" s="243" t="s">
        <v>1597</v>
      </c>
      <c r="C768" s="142" t="s">
        <v>72</v>
      </c>
      <c r="D768" s="209" t="s">
        <v>94</v>
      </c>
      <c r="E768" s="142" t="s">
        <v>1587</v>
      </c>
    </row>
    <row r="769" spans="1:5" x14ac:dyDescent="0.25">
      <c r="A769" s="142" t="s">
        <v>364</v>
      </c>
      <c r="B769" s="243" t="s">
        <v>1602</v>
      </c>
      <c r="C769" s="142" t="s">
        <v>137</v>
      </c>
      <c r="D769" s="209" t="s">
        <v>94</v>
      </c>
      <c r="E769" s="142" t="s">
        <v>1587</v>
      </c>
    </row>
    <row r="770" spans="1:5" x14ac:dyDescent="0.25">
      <c r="A770" s="142" t="s">
        <v>364</v>
      </c>
      <c r="B770" s="243" t="s">
        <v>1606</v>
      </c>
      <c r="C770" s="142" t="s">
        <v>137</v>
      </c>
      <c r="D770" s="209" t="s">
        <v>94</v>
      </c>
      <c r="E770" s="142" t="s">
        <v>1587</v>
      </c>
    </row>
    <row r="771" spans="1:5" x14ac:dyDescent="0.25">
      <c r="A771" s="142" t="s">
        <v>256</v>
      </c>
      <c r="B771" s="243" t="s">
        <v>1610</v>
      </c>
      <c r="C771" s="142" t="s">
        <v>137</v>
      </c>
      <c r="D771" s="209" t="s">
        <v>94</v>
      </c>
      <c r="E771" s="142" t="s">
        <v>1587</v>
      </c>
    </row>
    <row r="772" spans="1:5" x14ac:dyDescent="0.25">
      <c r="A772" s="142" t="s">
        <v>256</v>
      </c>
      <c r="B772" s="243" t="s">
        <v>1614</v>
      </c>
      <c r="C772" s="142" t="s">
        <v>775</v>
      </c>
      <c r="D772" s="209" t="s">
        <v>94</v>
      </c>
      <c r="E772" s="142" t="s">
        <v>1587</v>
      </c>
    </row>
    <row r="773" spans="1:5" ht="25.5" x14ac:dyDescent="0.25">
      <c r="A773" s="142" t="s">
        <v>235</v>
      </c>
      <c r="B773" s="243" t="s">
        <v>1619</v>
      </c>
      <c r="C773" s="142" t="s">
        <v>72</v>
      </c>
      <c r="D773" s="209" t="s">
        <v>94</v>
      </c>
      <c r="E773" s="142" t="s">
        <v>305</v>
      </c>
    </row>
    <row r="774" spans="1:5" x14ac:dyDescent="0.25">
      <c r="A774" s="142" t="s">
        <v>225</v>
      </c>
      <c r="B774" s="243" t="s">
        <v>1624</v>
      </c>
      <c r="C774" s="142" t="s">
        <v>72</v>
      </c>
      <c r="D774" s="209" t="s">
        <v>94</v>
      </c>
      <c r="E774" s="142" t="s">
        <v>1587</v>
      </c>
    </row>
    <row r="775" spans="1:5" x14ac:dyDescent="0.25">
      <c r="A775" s="142" t="s">
        <v>332</v>
      </c>
      <c r="B775" s="243" t="s">
        <v>1629</v>
      </c>
      <c r="C775" s="103" t="s">
        <v>129</v>
      </c>
      <c r="D775" s="209" t="s">
        <v>94</v>
      </c>
      <c r="E775" s="142" t="s">
        <v>1587</v>
      </c>
    </row>
    <row r="776" spans="1:5" x14ac:dyDescent="0.25">
      <c r="A776" s="142" t="s">
        <v>1546</v>
      </c>
      <c r="B776" s="243" t="s">
        <v>1634</v>
      </c>
      <c r="C776" s="142" t="s">
        <v>122</v>
      </c>
      <c r="D776" s="209" t="s">
        <v>94</v>
      </c>
      <c r="E776" s="142" t="s">
        <v>1587</v>
      </c>
    </row>
    <row r="777" spans="1:5" x14ac:dyDescent="0.25">
      <c r="A777" s="142" t="s">
        <v>1639</v>
      </c>
      <c r="B777" s="243" t="s">
        <v>1641</v>
      </c>
      <c r="C777" s="142" t="s">
        <v>137</v>
      </c>
      <c r="D777" s="209" t="s">
        <v>94</v>
      </c>
      <c r="E777" s="142" t="s">
        <v>1587</v>
      </c>
    </row>
    <row r="778" spans="1:5" x14ac:dyDescent="0.25">
      <c r="A778" s="142" t="s">
        <v>1137</v>
      </c>
      <c r="B778" s="243" t="s">
        <v>1646</v>
      </c>
      <c r="C778" s="142" t="s">
        <v>72</v>
      </c>
      <c r="D778" s="244" t="s">
        <v>94</v>
      </c>
      <c r="E778" s="142" t="s">
        <v>1587</v>
      </c>
    </row>
    <row r="779" spans="1:5" x14ac:dyDescent="0.25">
      <c r="A779" s="142" t="s">
        <v>235</v>
      </c>
      <c r="B779" s="243" t="s">
        <v>1651</v>
      </c>
      <c r="C779" s="142" t="s">
        <v>72</v>
      </c>
      <c r="D779" s="209" t="s">
        <v>288</v>
      </c>
      <c r="E779" s="142" t="s">
        <v>307</v>
      </c>
    </row>
    <row r="780" spans="1:5" x14ac:dyDescent="0.25">
      <c r="A780" s="142" t="s">
        <v>235</v>
      </c>
      <c r="B780" s="243" t="s">
        <v>1656</v>
      </c>
      <c r="C780" s="142" t="s">
        <v>72</v>
      </c>
      <c r="D780" s="209" t="s">
        <v>162</v>
      </c>
      <c r="E780" s="142" t="s">
        <v>198</v>
      </c>
    </row>
    <row r="781" spans="1:5" x14ac:dyDescent="0.25">
      <c r="A781" s="142" t="s">
        <v>1661</v>
      </c>
      <c r="B781" s="243" t="s">
        <v>1663</v>
      </c>
      <c r="C781" s="142" t="s">
        <v>72</v>
      </c>
      <c r="D781" s="209" t="s">
        <v>288</v>
      </c>
      <c r="E781" s="142" t="s">
        <v>1664</v>
      </c>
    </row>
    <row r="782" spans="1:5" ht="25.5" x14ac:dyDescent="0.25">
      <c r="A782" s="142" t="s">
        <v>1639</v>
      </c>
      <c r="B782" s="243" t="s">
        <v>1669</v>
      </c>
      <c r="C782" s="142" t="s">
        <v>72</v>
      </c>
      <c r="D782" s="209" t="s">
        <v>138</v>
      </c>
      <c r="E782" s="142" t="s">
        <v>155</v>
      </c>
    </row>
    <row r="783" spans="1:5" x14ac:dyDescent="0.25">
      <c r="A783" s="142" t="s">
        <v>334</v>
      </c>
      <c r="B783" s="243" t="s">
        <v>1674</v>
      </c>
      <c r="C783" s="142" t="s">
        <v>72</v>
      </c>
      <c r="D783" s="209" t="s">
        <v>138</v>
      </c>
      <c r="E783" s="142" t="s">
        <v>155</v>
      </c>
    </row>
    <row r="784" spans="1:5" x14ac:dyDescent="0.25">
      <c r="A784" s="142" t="s">
        <v>1639</v>
      </c>
      <c r="B784" s="243" t="s">
        <v>1679</v>
      </c>
      <c r="C784" s="142" t="s">
        <v>1146</v>
      </c>
      <c r="D784" s="209" t="s">
        <v>94</v>
      </c>
      <c r="E784" s="142" t="s">
        <v>107</v>
      </c>
    </row>
    <row r="785" spans="1:5" x14ac:dyDescent="0.25">
      <c r="A785" s="142" t="s">
        <v>1684</v>
      </c>
      <c r="B785" s="243" t="s">
        <v>1686</v>
      </c>
      <c r="C785" s="142" t="s">
        <v>72</v>
      </c>
      <c r="D785" s="209" t="s">
        <v>130</v>
      </c>
      <c r="E785" s="142" t="s">
        <v>107</v>
      </c>
    </row>
    <row r="786" spans="1:5" x14ac:dyDescent="0.25">
      <c r="A786" s="142" t="s">
        <v>1546</v>
      </c>
      <c r="B786" s="243" t="s">
        <v>1692</v>
      </c>
      <c r="C786" s="142" t="s">
        <v>72</v>
      </c>
      <c r="D786" s="209" t="s">
        <v>94</v>
      </c>
      <c r="E786" s="142" t="s">
        <v>107</v>
      </c>
    </row>
    <row r="787" spans="1:5" x14ac:dyDescent="0.25">
      <c r="A787" s="142" t="s">
        <v>1455</v>
      </c>
      <c r="B787" s="243" t="s">
        <v>1697</v>
      </c>
      <c r="C787" s="142" t="s">
        <v>72</v>
      </c>
      <c r="D787" s="209" t="s">
        <v>94</v>
      </c>
      <c r="E787" s="142" t="s">
        <v>169</v>
      </c>
    </row>
    <row r="788" spans="1:5" x14ac:dyDescent="0.25">
      <c r="A788" s="142" t="s">
        <v>1546</v>
      </c>
      <c r="B788" s="243" t="s">
        <v>1702</v>
      </c>
      <c r="C788" s="142" t="s">
        <v>122</v>
      </c>
      <c r="D788" s="209" t="s">
        <v>94</v>
      </c>
      <c r="E788" s="142" t="s">
        <v>107</v>
      </c>
    </row>
    <row r="789" spans="1:5" x14ac:dyDescent="0.25">
      <c r="A789" s="142" t="s">
        <v>201</v>
      </c>
      <c r="B789" s="243" t="s">
        <v>1707</v>
      </c>
      <c r="C789" s="103" t="s">
        <v>122</v>
      </c>
      <c r="D789" s="209" t="s">
        <v>288</v>
      </c>
      <c r="E789" s="142" t="s">
        <v>307</v>
      </c>
    </row>
    <row r="790" spans="1:5" ht="25.5" x14ac:dyDescent="0.25">
      <c r="A790" s="142" t="s">
        <v>1639</v>
      </c>
      <c r="B790" s="243" t="s">
        <v>1712</v>
      </c>
      <c r="C790" s="142" t="s">
        <v>72</v>
      </c>
      <c r="D790" s="209" t="s">
        <v>94</v>
      </c>
      <c r="E790" s="142" t="s">
        <v>107</v>
      </c>
    </row>
    <row r="791" spans="1:5" x14ac:dyDescent="0.25">
      <c r="A791" s="142" t="s">
        <v>235</v>
      </c>
      <c r="B791" s="243" t="s">
        <v>1717</v>
      </c>
      <c r="C791" s="142" t="s">
        <v>137</v>
      </c>
      <c r="D791" s="209" t="s">
        <v>94</v>
      </c>
      <c r="E791" s="142" t="s">
        <v>107</v>
      </c>
    </row>
    <row r="792" spans="1:5" x14ac:dyDescent="0.25">
      <c r="A792" s="142" t="s">
        <v>334</v>
      </c>
      <c r="B792" s="243" t="s">
        <v>1722</v>
      </c>
      <c r="C792" s="142" t="s">
        <v>72</v>
      </c>
      <c r="D792" s="209" t="s">
        <v>206</v>
      </c>
      <c r="E792" s="142" t="s">
        <v>227</v>
      </c>
    </row>
    <row r="793" spans="1:5" x14ac:dyDescent="0.25">
      <c r="A793" s="142" t="s">
        <v>225</v>
      </c>
      <c r="B793" s="243" t="s">
        <v>1727</v>
      </c>
      <c r="C793" s="142" t="s">
        <v>72</v>
      </c>
      <c r="D793" s="209" t="s">
        <v>73</v>
      </c>
      <c r="E793" s="142" t="s">
        <v>204</v>
      </c>
    </row>
    <row r="794" spans="1:5" x14ac:dyDescent="0.25">
      <c r="A794" s="142" t="s">
        <v>364</v>
      </c>
      <c r="B794" s="243" t="s">
        <v>1732</v>
      </c>
      <c r="C794" s="142" t="s">
        <v>1146</v>
      </c>
      <c r="D794" s="209" t="s">
        <v>94</v>
      </c>
      <c r="E794" s="142" t="s">
        <v>1587</v>
      </c>
    </row>
    <row r="795" spans="1:5" x14ac:dyDescent="0.25">
      <c r="A795" s="142" t="s">
        <v>235</v>
      </c>
      <c r="B795" s="243" t="s">
        <v>1737</v>
      </c>
      <c r="C795" s="142" t="s">
        <v>137</v>
      </c>
      <c r="D795" s="209" t="s">
        <v>138</v>
      </c>
      <c r="E795" s="142" t="s">
        <v>341</v>
      </c>
    </row>
    <row r="796" spans="1:5" x14ac:dyDescent="0.25">
      <c r="A796" s="142" t="s">
        <v>235</v>
      </c>
      <c r="B796" s="243" t="s">
        <v>1742</v>
      </c>
      <c r="C796" s="103" t="s">
        <v>122</v>
      </c>
      <c r="D796" s="209" t="s">
        <v>288</v>
      </c>
      <c r="E796" s="142" t="s">
        <v>1581</v>
      </c>
    </row>
    <row r="797" spans="1:5" ht="25.5" x14ac:dyDescent="0.25">
      <c r="A797" s="142" t="s">
        <v>364</v>
      </c>
      <c r="B797" s="243" t="s">
        <v>1747</v>
      </c>
      <c r="C797" s="142" t="s">
        <v>1146</v>
      </c>
      <c r="D797" s="209" t="s">
        <v>94</v>
      </c>
      <c r="E797" s="142" t="s">
        <v>232</v>
      </c>
    </row>
    <row r="798" spans="1:5" x14ac:dyDescent="0.25">
      <c r="A798" s="142" t="s">
        <v>225</v>
      </c>
      <c r="B798" s="243" t="s">
        <v>1752</v>
      </c>
      <c r="C798" s="103" t="s">
        <v>129</v>
      </c>
      <c r="D798" s="209" t="s">
        <v>162</v>
      </c>
      <c r="E798" s="142" t="s">
        <v>231</v>
      </c>
    </row>
    <row r="799" spans="1:5" x14ac:dyDescent="0.25">
      <c r="A799" s="142" t="s">
        <v>1639</v>
      </c>
      <c r="B799" s="243" t="s">
        <v>1757</v>
      </c>
      <c r="C799" s="142" t="s">
        <v>1146</v>
      </c>
      <c r="D799" s="209" t="s">
        <v>73</v>
      </c>
      <c r="E799" s="142" t="s">
        <v>204</v>
      </c>
    </row>
    <row r="800" spans="1:5" ht="25.5" x14ac:dyDescent="0.25">
      <c r="A800" s="142" t="s">
        <v>229</v>
      </c>
      <c r="B800" s="243" t="s">
        <v>1762</v>
      </c>
      <c r="C800" s="142" t="s">
        <v>72</v>
      </c>
      <c r="D800" s="209" t="s">
        <v>168</v>
      </c>
      <c r="E800" s="142" t="s">
        <v>169</v>
      </c>
    </row>
    <row r="801" spans="1:5" ht="25.5" x14ac:dyDescent="0.25">
      <c r="A801" s="142" t="s">
        <v>119</v>
      </c>
      <c r="B801" s="243" t="s">
        <v>1767</v>
      </c>
      <c r="C801" s="142" t="s">
        <v>1146</v>
      </c>
      <c r="D801" s="209" t="s">
        <v>288</v>
      </c>
      <c r="E801" s="142" t="s">
        <v>337</v>
      </c>
    </row>
    <row r="802" spans="1:5" ht="25.5" x14ac:dyDescent="0.25">
      <c r="A802" s="142" t="s">
        <v>235</v>
      </c>
      <c r="B802" s="243" t="s">
        <v>1772</v>
      </c>
      <c r="C802" s="142" t="s">
        <v>72</v>
      </c>
      <c r="D802" s="209" t="s">
        <v>138</v>
      </c>
      <c r="E802" s="142" t="s">
        <v>193</v>
      </c>
    </row>
    <row r="803" spans="1:5" ht="38.25" x14ac:dyDescent="0.25">
      <c r="A803" s="142" t="s">
        <v>69</v>
      </c>
      <c r="B803" s="243" t="s">
        <v>1777</v>
      </c>
      <c r="C803" s="142" t="s">
        <v>72</v>
      </c>
      <c r="D803" s="209" t="s">
        <v>130</v>
      </c>
      <c r="E803" s="142" t="s">
        <v>179</v>
      </c>
    </row>
    <row r="804" spans="1:5" x14ac:dyDescent="0.25">
      <c r="A804" s="142" t="s">
        <v>454</v>
      </c>
      <c r="B804" s="243" t="s">
        <v>1782</v>
      </c>
      <c r="C804" s="103" t="s">
        <v>129</v>
      </c>
      <c r="D804" s="209" t="s">
        <v>162</v>
      </c>
      <c r="E804" s="142" t="s">
        <v>198</v>
      </c>
    </row>
    <row r="805" spans="1:5" x14ac:dyDescent="0.25">
      <c r="A805" s="142" t="s">
        <v>201</v>
      </c>
      <c r="B805" s="243" t="s">
        <v>1787</v>
      </c>
      <c r="C805" s="103" t="s">
        <v>129</v>
      </c>
      <c r="D805" s="209" t="s">
        <v>162</v>
      </c>
      <c r="E805" s="142" t="s">
        <v>198</v>
      </c>
    </row>
    <row r="806" spans="1:5" x14ac:dyDescent="0.25">
      <c r="A806" s="142" t="s">
        <v>454</v>
      </c>
      <c r="B806" s="243" t="s">
        <v>1792</v>
      </c>
      <c r="C806" s="142" t="s">
        <v>137</v>
      </c>
      <c r="D806" s="209" t="s">
        <v>94</v>
      </c>
      <c r="E806" s="142" t="s">
        <v>1587</v>
      </c>
    </row>
    <row r="807" spans="1:5" x14ac:dyDescent="0.25">
      <c r="A807" s="142" t="s">
        <v>235</v>
      </c>
      <c r="B807" s="243" t="s">
        <v>1797</v>
      </c>
      <c r="C807" s="142" t="s">
        <v>496</v>
      </c>
      <c r="D807" s="209" t="s">
        <v>73</v>
      </c>
      <c r="E807" s="142" t="s">
        <v>155</v>
      </c>
    </row>
    <row r="808" spans="1:5" ht="25.5" x14ac:dyDescent="0.25">
      <c r="A808" s="142" t="s">
        <v>235</v>
      </c>
      <c r="B808" s="243" t="s">
        <v>1802</v>
      </c>
      <c r="C808" s="142" t="s">
        <v>1146</v>
      </c>
      <c r="D808" s="209" t="s">
        <v>138</v>
      </c>
      <c r="E808" s="142" t="s">
        <v>155</v>
      </c>
    </row>
    <row r="809" spans="1:5" x14ac:dyDescent="0.25">
      <c r="A809" s="142" t="s">
        <v>235</v>
      </c>
      <c r="B809" s="243" t="s">
        <v>1807</v>
      </c>
      <c r="C809" s="103" t="s">
        <v>122</v>
      </c>
      <c r="D809" s="209" t="s">
        <v>288</v>
      </c>
      <c r="E809" s="142" t="s">
        <v>494</v>
      </c>
    </row>
    <row r="810" spans="1:5" x14ac:dyDescent="0.25">
      <c r="A810" s="142" t="s">
        <v>209</v>
      </c>
      <c r="B810" s="243" t="s">
        <v>1812</v>
      </c>
      <c r="C810" s="142" t="s">
        <v>72</v>
      </c>
      <c r="D810" s="209" t="s">
        <v>73</v>
      </c>
      <c r="E810" s="142" t="s">
        <v>204</v>
      </c>
    </row>
    <row r="811" spans="1:5" ht="25.5" x14ac:dyDescent="0.25">
      <c r="A811" s="142" t="s">
        <v>235</v>
      </c>
      <c r="B811" s="243" t="s">
        <v>1817</v>
      </c>
      <c r="C811" s="142" t="s">
        <v>72</v>
      </c>
      <c r="D811" s="209" t="s">
        <v>94</v>
      </c>
      <c r="E811" s="142" t="s">
        <v>1818</v>
      </c>
    </row>
    <row r="812" spans="1:5" x14ac:dyDescent="0.25">
      <c r="A812" s="142" t="s">
        <v>334</v>
      </c>
      <c r="B812" s="243" t="s">
        <v>1822</v>
      </c>
      <c r="C812" s="142" t="s">
        <v>72</v>
      </c>
      <c r="D812" s="209" t="s">
        <v>94</v>
      </c>
      <c r="E812" s="142" t="s">
        <v>1587</v>
      </c>
    </row>
    <row r="813" spans="1:5" ht="25.5" x14ac:dyDescent="0.25">
      <c r="A813" s="142" t="s">
        <v>225</v>
      </c>
      <c r="B813" s="243" t="s">
        <v>1826</v>
      </c>
      <c r="C813" s="142" t="s">
        <v>1146</v>
      </c>
      <c r="D813" s="209" t="s">
        <v>168</v>
      </c>
      <c r="E813" s="142" t="s">
        <v>169</v>
      </c>
    </row>
    <row r="814" spans="1:5" x14ac:dyDescent="0.25">
      <c r="A814" s="142" t="s">
        <v>1639</v>
      </c>
      <c r="B814" s="243" t="s">
        <v>1831</v>
      </c>
      <c r="C814" s="142" t="s">
        <v>72</v>
      </c>
      <c r="D814" s="209" t="s">
        <v>94</v>
      </c>
      <c r="E814" s="142" t="s">
        <v>1587</v>
      </c>
    </row>
    <row r="815" spans="1:5" x14ac:dyDescent="0.25">
      <c r="A815" s="142" t="s">
        <v>229</v>
      </c>
      <c r="B815" s="243" t="s">
        <v>1836</v>
      </c>
      <c r="C815" s="142" t="s">
        <v>72</v>
      </c>
      <c r="D815" s="209" t="s">
        <v>94</v>
      </c>
      <c r="E815" s="142" t="s">
        <v>282</v>
      </c>
    </row>
    <row r="816" spans="1:5" x14ac:dyDescent="0.25">
      <c r="A816" s="142" t="s">
        <v>235</v>
      </c>
      <c r="B816" s="243" t="s">
        <v>1841</v>
      </c>
      <c r="C816" s="103" t="s">
        <v>122</v>
      </c>
      <c r="D816" s="209" t="s">
        <v>288</v>
      </c>
      <c r="E816" s="142" t="s">
        <v>307</v>
      </c>
    </row>
    <row r="817" spans="1:5" x14ac:dyDescent="0.25">
      <c r="A817" s="142" t="s">
        <v>235</v>
      </c>
      <c r="B817" s="243" t="s">
        <v>1846</v>
      </c>
      <c r="C817" s="142" t="s">
        <v>72</v>
      </c>
      <c r="D817" s="209" t="s">
        <v>94</v>
      </c>
      <c r="E817" s="142" t="s">
        <v>107</v>
      </c>
    </row>
    <row r="818" spans="1:5" x14ac:dyDescent="0.25">
      <c r="A818" s="142" t="s">
        <v>454</v>
      </c>
      <c r="B818" s="243" t="s">
        <v>1851</v>
      </c>
      <c r="C818" s="103" t="s">
        <v>122</v>
      </c>
      <c r="D818" s="209" t="s">
        <v>288</v>
      </c>
      <c r="E818" s="142" t="s">
        <v>307</v>
      </c>
    </row>
    <row r="819" spans="1:5" ht="25.5" x14ac:dyDescent="0.25">
      <c r="A819" s="142" t="s">
        <v>235</v>
      </c>
      <c r="B819" s="243" t="s">
        <v>1856</v>
      </c>
      <c r="C819" s="142" t="s">
        <v>72</v>
      </c>
      <c r="D819" s="209" t="s">
        <v>130</v>
      </c>
      <c r="E819" s="116" t="s">
        <v>380</v>
      </c>
    </row>
    <row r="820" spans="1:5" x14ac:dyDescent="0.25">
      <c r="A820" s="142" t="s">
        <v>229</v>
      </c>
      <c r="B820" s="243" t="s">
        <v>1861</v>
      </c>
      <c r="C820" s="142" t="s">
        <v>137</v>
      </c>
      <c r="D820" s="209" t="s">
        <v>138</v>
      </c>
      <c r="E820" s="142" t="s">
        <v>232</v>
      </c>
    </row>
    <row r="821" spans="1:5" ht="38.25" x14ac:dyDescent="0.25">
      <c r="A821" s="142" t="s">
        <v>364</v>
      </c>
      <c r="B821" s="243" t="s">
        <v>1866</v>
      </c>
      <c r="C821" s="103" t="s">
        <v>122</v>
      </c>
      <c r="D821" s="209" t="s">
        <v>288</v>
      </c>
      <c r="E821" s="142" t="s">
        <v>307</v>
      </c>
    </row>
    <row r="822" spans="1:5" ht="25.5" x14ac:dyDescent="0.25">
      <c r="A822" s="142" t="s">
        <v>69</v>
      </c>
      <c r="B822" s="243" t="s">
        <v>1871</v>
      </c>
      <c r="C822" s="142" t="s">
        <v>72</v>
      </c>
      <c r="D822" s="209" t="s">
        <v>162</v>
      </c>
      <c r="E822" s="142" t="s">
        <v>311</v>
      </c>
    </row>
    <row r="823" spans="1:5" ht="38.25" x14ac:dyDescent="0.25">
      <c r="A823" s="142" t="s">
        <v>235</v>
      </c>
      <c r="B823" s="243" t="s">
        <v>1876</v>
      </c>
      <c r="C823" s="142" t="s">
        <v>72</v>
      </c>
      <c r="D823" s="209" t="s">
        <v>138</v>
      </c>
      <c r="E823" s="142" t="s">
        <v>459</v>
      </c>
    </row>
    <row r="824" spans="1:5" x14ac:dyDescent="0.25">
      <c r="A824" s="247" t="s">
        <v>256</v>
      </c>
      <c r="B824" s="248" t="s">
        <v>1881</v>
      </c>
      <c r="C824" s="247" t="s">
        <v>496</v>
      </c>
      <c r="D824" s="249" t="s">
        <v>138</v>
      </c>
      <c r="E824" s="247" t="s">
        <v>459</v>
      </c>
    </row>
    <row r="825" spans="1:5" x14ac:dyDescent="0.25">
      <c r="A825" s="247" t="s">
        <v>256</v>
      </c>
      <c r="B825" s="248" t="s">
        <v>1887</v>
      </c>
      <c r="C825" s="247" t="s">
        <v>72</v>
      </c>
      <c r="D825" s="249" t="s">
        <v>288</v>
      </c>
      <c r="E825" s="247" t="s">
        <v>107</v>
      </c>
    </row>
    <row r="826" spans="1:5" x14ac:dyDescent="0.25">
      <c r="A826" s="247" t="s">
        <v>256</v>
      </c>
      <c r="B826" s="248" t="s">
        <v>1900</v>
      </c>
      <c r="C826" s="247" t="s">
        <v>137</v>
      </c>
      <c r="D826" s="249" t="s">
        <v>138</v>
      </c>
      <c r="E826" s="247" t="s">
        <v>232</v>
      </c>
    </row>
    <row r="827" spans="1:5" x14ac:dyDescent="0.25">
      <c r="A827" s="247" t="s">
        <v>119</v>
      </c>
      <c r="B827" s="248" t="s">
        <v>1905</v>
      </c>
      <c r="C827" s="247" t="s">
        <v>122</v>
      </c>
      <c r="D827" s="249" t="s">
        <v>138</v>
      </c>
      <c r="E827" s="247" t="s">
        <v>380</v>
      </c>
    </row>
    <row r="828" spans="1:5" ht="25.5" x14ac:dyDescent="0.25">
      <c r="A828" s="247" t="s">
        <v>1546</v>
      </c>
      <c r="B828" s="248" t="s">
        <v>1917</v>
      </c>
      <c r="C828" s="247" t="s">
        <v>122</v>
      </c>
      <c r="D828" s="249" t="s">
        <v>94</v>
      </c>
      <c r="E828" s="247" t="s">
        <v>107</v>
      </c>
    </row>
    <row r="829" spans="1:5" x14ac:dyDescent="0.25">
      <c r="A829" s="247" t="s">
        <v>235</v>
      </c>
      <c r="B829" s="248" t="s">
        <v>1922</v>
      </c>
      <c r="C829" s="247" t="s">
        <v>129</v>
      </c>
      <c r="D829" s="249" t="s">
        <v>138</v>
      </c>
      <c r="E829" s="247" t="s">
        <v>232</v>
      </c>
    </row>
    <row r="830" spans="1:5" ht="38.25" x14ac:dyDescent="0.25">
      <c r="A830" s="247" t="s">
        <v>235</v>
      </c>
      <c r="B830" s="248" t="s">
        <v>1927</v>
      </c>
      <c r="C830" s="247" t="s">
        <v>72</v>
      </c>
      <c r="D830" s="249" t="s">
        <v>288</v>
      </c>
      <c r="E830" s="247" t="s">
        <v>1928</v>
      </c>
    </row>
    <row r="831" spans="1:5" x14ac:dyDescent="0.25">
      <c r="A831" s="247" t="s">
        <v>235</v>
      </c>
      <c r="B831" s="248" t="s">
        <v>1933</v>
      </c>
      <c r="C831" s="247" t="s">
        <v>496</v>
      </c>
      <c r="D831" s="249" t="s">
        <v>94</v>
      </c>
      <c r="E831" s="247" t="s">
        <v>107</v>
      </c>
    </row>
    <row r="832" spans="1:5" ht="25.5" x14ac:dyDescent="0.25">
      <c r="A832" s="247" t="s">
        <v>119</v>
      </c>
      <c r="B832" s="248" t="s">
        <v>1938</v>
      </c>
      <c r="C832" s="247" t="s">
        <v>72</v>
      </c>
      <c r="D832" s="249" t="s">
        <v>94</v>
      </c>
      <c r="E832" s="247" t="s">
        <v>107</v>
      </c>
    </row>
    <row r="833" spans="1:5" x14ac:dyDescent="0.25">
      <c r="A833" s="247" t="s">
        <v>454</v>
      </c>
      <c r="B833" s="248" t="s">
        <v>1943</v>
      </c>
      <c r="C833" s="247" t="s">
        <v>137</v>
      </c>
      <c r="D833" s="249" t="s">
        <v>94</v>
      </c>
      <c r="E833" s="247" t="s">
        <v>305</v>
      </c>
    </row>
    <row r="834" spans="1:5" x14ac:dyDescent="0.25">
      <c r="A834" s="247" t="s">
        <v>1684</v>
      </c>
      <c r="B834" s="248" t="s">
        <v>1949</v>
      </c>
      <c r="C834" s="247" t="s">
        <v>72</v>
      </c>
      <c r="D834" s="249" t="s">
        <v>162</v>
      </c>
      <c r="E834" s="247" t="s">
        <v>198</v>
      </c>
    </row>
    <row r="835" spans="1:5" x14ac:dyDescent="0.25">
      <c r="A835" s="247" t="s">
        <v>235</v>
      </c>
      <c r="B835" s="248" t="s">
        <v>1954</v>
      </c>
      <c r="C835" s="247" t="s">
        <v>129</v>
      </c>
      <c r="D835" s="249" t="s">
        <v>130</v>
      </c>
      <c r="E835" s="247" t="s">
        <v>131</v>
      </c>
    </row>
    <row r="836" spans="1:5" x14ac:dyDescent="0.25">
      <c r="A836" s="247" t="s">
        <v>235</v>
      </c>
      <c r="B836" s="248" t="s">
        <v>1959</v>
      </c>
      <c r="C836" s="247" t="s">
        <v>72</v>
      </c>
      <c r="D836" s="249" t="s">
        <v>94</v>
      </c>
      <c r="E836" s="247" t="s">
        <v>107</v>
      </c>
    </row>
    <row r="837" spans="1:5" x14ac:dyDescent="0.25">
      <c r="A837" s="247" t="s">
        <v>1639</v>
      </c>
      <c r="B837" s="248" t="s">
        <v>1964</v>
      </c>
      <c r="C837" s="247" t="s">
        <v>72</v>
      </c>
      <c r="D837" s="249" t="s">
        <v>138</v>
      </c>
      <c r="E837" s="247" t="s">
        <v>411</v>
      </c>
    </row>
    <row r="838" spans="1:5" ht="38.25" x14ac:dyDescent="0.25">
      <c r="A838" s="247" t="s">
        <v>1546</v>
      </c>
      <c r="B838" s="248" t="s">
        <v>1969</v>
      </c>
      <c r="C838" s="247" t="s">
        <v>72</v>
      </c>
      <c r="D838" s="249" t="s">
        <v>162</v>
      </c>
      <c r="E838" s="247" t="s">
        <v>311</v>
      </c>
    </row>
    <row r="839" spans="1:5" ht="25.5" x14ac:dyDescent="0.25">
      <c r="A839" s="247" t="s">
        <v>235</v>
      </c>
      <c r="B839" s="248" t="s">
        <v>1974</v>
      </c>
      <c r="C839" s="247" t="s">
        <v>72</v>
      </c>
      <c r="D839" s="249" t="s">
        <v>94</v>
      </c>
      <c r="E839" s="247" t="s">
        <v>107</v>
      </c>
    </row>
    <row r="840" spans="1:5" x14ac:dyDescent="0.25">
      <c r="A840" s="247" t="s">
        <v>235</v>
      </c>
      <c r="B840" s="248" t="s">
        <v>1979</v>
      </c>
      <c r="C840" s="247" t="s">
        <v>129</v>
      </c>
      <c r="D840" s="249" t="s">
        <v>130</v>
      </c>
      <c r="E840" s="247" t="s">
        <v>406</v>
      </c>
    </row>
    <row r="841" spans="1:5" x14ac:dyDescent="0.25">
      <c r="A841" s="247" t="s">
        <v>285</v>
      </c>
      <c r="B841" s="248" t="s">
        <v>1984</v>
      </c>
      <c r="C841" s="247" t="s">
        <v>129</v>
      </c>
      <c r="D841" s="249" t="s">
        <v>162</v>
      </c>
      <c r="E841" s="247" t="s">
        <v>198</v>
      </c>
    </row>
    <row r="842" spans="1:5" x14ac:dyDescent="0.25">
      <c r="A842" s="247" t="s">
        <v>235</v>
      </c>
      <c r="B842" s="248" t="s">
        <v>1989</v>
      </c>
      <c r="C842" s="247" t="s">
        <v>72</v>
      </c>
      <c r="D842" s="249" t="s">
        <v>94</v>
      </c>
      <c r="E842" s="247" t="s">
        <v>282</v>
      </c>
    </row>
    <row r="843" spans="1:5" x14ac:dyDescent="0.25">
      <c r="A843" s="247" t="s">
        <v>229</v>
      </c>
      <c r="B843" s="248" t="s">
        <v>1994</v>
      </c>
      <c r="C843" s="247" t="s">
        <v>122</v>
      </c>
      <c r="D843" s="249" t="s">
        <v>288</v>
      </c>
      <c r="E843" s="247" t="s">
        <v>307</v>
      </c>
    </row>
    <row r="844" spans="1:5" x14ac:dyDescent="0.25">
      <c r="A844" s="247" t="s">
        <v>256</v>
      </c>
      <c r="B844" s="248" t="s">
        <v>1999</v>
      </c>
      <c r="C844" s="247" t="s">
        <v>137</v>
      </c>
      <c r="D844" s="249" t="s">
        <v>130</v>
      </c>
      <c r="E844" s="247" t="s">
        <v>131</v>
      </c>
    </row>
    <row r="845" spans="1:5" x14ac:dyDescent="0.25">
      <c r="A845" s="247" t="s">
        <v>364</v>
      </c>
      <c r="B845" s="248" t="s">
        <v>2004</v>
      </c>
      <c r="C845" s="247" t="s">
        <v>137</v>
      </c>
      <c r="D845" s="249" t="s">
        <v>94</v>
      </c>
      <c r="E845" s="247" t="s">
        <v>107</v>
      </c>
    </row>
    <row r="846" spans="1:5" ht="25.5" x14ac:dyDescent="0.25">
      <c r="A846" s="247" t="s">
        <v>256</v>
      </c>
      <c r="B846" s="248" t="s">
        <v>2009</v>
      </c>
      <c r="C846" s="247" t="s">
        <v>137</v>
      </c>
      <c r="D846" s="249" t="s">
        <v>138</v>
      </c>
      <c r="E846" s="247" t="s">
        <v>1554</v>
      </c>
    </row>
    <row r="847" spans="1:5" ht="25.5" x14ac:dyDescent="0.25">
      <c r="A847" s="142" t="s">
        <v>235</v>
      </c>
      <c r="B847" s="243" t="s">
        <v>2054</v>
      </c>
      <c r="C847" s="103" t="s">
        <v>122</v>
      </c>
      <c r="D847" s="209" t="s">
        <v>162</v>
      </c>
      <c r="E847" s="142" t="s">
        <v>231</v>
      </c>
    </row>
    <row r="848" spans="1:5" x14ac:dyDescent="0.25">
      <c r="A848" s="142" t="s">
        <v>235</v>
      </c>
      <c r="B848" s="243" t="s">
        <v>2060</v>
      </c>
      <c r="C848" s="142" t="s">
        <v>137</v>
      </c>
      <c r="D848" s="209" t="s">
        <v>162</v>
      </c>
      <c r="E848" s="142" t="s">
        <v>198</v>
      </c>
    </row>
    <row r="849" spans="1:5" x14ac:dyDescent="0.25">
      <c r="A849" s="142" t="s">
        <v>235</v>
      </c>
      <c r="B849" s="243" t="s">
        <v>2066</v>
      </c>
      <c r="C849" s="103" t="s">
        <v>72</v>
      </c>
      <c r="D849" s="209" t="s">
        <v>162</v>
      </c>
      <c r="E849" s="142" t="s">
        <v>231</v>
      </c>
    </row>
    <row r="850" spans="1:5" x14ac:dyDescent="0.25">
      <c r="A850" s="142" t="s">
        <v>235</v>
      </c>
      <c r="B850" s="243" t="s">
        <v>2071</v>
      </c>
      <c r="C850" s="103" t="s">
        <v>137</v>
      </c>
      <c r="D850" s="209" t="s">
        <v>162</v>
      </c>
      <c r="E850" s="142" t="s">
        <v>231</v>
      </c>
    </row>
    <row r="851" spans="1:5" x14ac:dyDescent="0.25">
      <c r="A851" s="142" t="s">
        <v>235</v>
      </c>
      <c r="B851" s="243" t="s">
        <v>2076</v>
      </c>
      <c r="C851" s="103" t="s">
        <v>122</v>
      </c>
      <c r="D851" s="209" t="s">
        <v>168</v>
      </c>
      <c r="E851" s="142" t="s">
        <v>291</v>
      </c>
    </row>
    <row r="852" spans="1:5" x14ac:dyDescent="0.25">
      <c r="A852" s="142" t="s">
        <v>225</v>
      </c>
      <c r="B852" s="243" t="s">
        <v>2080</v>
      </c>
      <c r="C852" s="103" t="s">
        <v>137</v>
      </c>
      <c r="D852" s="209" t="s">
        <v>168</v>
      </c>
      <c r="E852" s="142" t="s">
        <v>291</v>
      </c>
    </row>
    <row r="853" spans="1:5" ht="25.5" x14ac:dyDescent="0.25">
      <c r="A853" s="142" t="s">
        <v>319</v>
      </c>
      <c r="B853" s="243" t="s">
        <v>2084</v>
      </c>
      <c r="C853" s="103" t="s">
        <v>72</v>
      </c>
      <c r="D853" s="106" t="s">
        <v>206</v>
      </c>
      <c r="E853" s="142" t="s">
        <v>434</v>
      </c>
    </row>
    <row r="854" spans="1:5" ht="25.5" x14ac:dyDescent="0.25">
      <c r="A854" s="142" t="s">
        <v>235</v>
      </c>
      <c r="B854" s="243" t="s">
        <v>2093</v>
      </c>
      <c r="C854" s="142" t="s">
        <v>1070</v>
      </c>
      <c r="D854" s="209" t="s">
        <v>162</v>
      </c>
      <c r="E854" s="116" t="s">
        <v>198</v>
      </c>
    </row>
    <row r="855" spans="1:5" x14ac:dyDescent="0.25">
      <c r="A855" s="142" t="s">
        <v>225</v>
      </c>
      <c r="B855" s="243" t="s">
        <v>2099</v>
      </c>
      <c r="C855" s="103" t="s">
        <v>72</v>
      </c>
      <c r="D855" s="209" t="s">
        <v>138</v>
      </c>
      <c r="E855" s="142" t="s">
        <v>97</v>
      </c>
    </row>
    <row r="856" spans="1:5" x14ac:dyDescent="0.25">
      <c r="A856" s="142" t="s">
        <v>225</v>
      </c>
      <c r="B856" s="243" t="s">
        <v>2104</v>
      </c>
      <c r="C856" s="103" t="s">
        <v>72</v>
      </c>
      <c r="D856" s="209" t="s">
        <v>138</v>
      </c>
      <c r="E856" s="142" t="s">
        <v>232</v>
      </c>
    </row>
    <row r="857" spans="1:5" ht="25.5" x14ac:dyDescent="0.25">
      <c r="A857" s="142" t="s">
        <v>225</v>
      </c>
      <c r="B857" s="243" t="s">
        <v>2109</v>
      </c>
      <c r="C857" s="142" t="s">
        <v>106</v>
      </c>
      <c r="D857" s="209" t="s">
        <v>94</v>
      </c>
      <c r="E857" s="142" t="s">
        <v>107</v>
      </c>
    </row>
    <row r="858" spans="1:5" x14ac:dyDescent="0.25">
      <c r="A858" s="142" t="s">
        <v>235</v>
      </c>
      <c r="B858" s="243" t="s">
        <v>2113</v>
      </c>
      <c r="C858" s="103" t="s">
        <v>137</v>
      </c>
      <c r="D858" s="209" t="s">
        <v>138</v>
      </c>
      <c r="E858" s="142" t="s">
        <v>97</v>
      </c>
    </row>
    <row r="859" spans="1:5" x14ac:dyDescent="0.25">
      <c r="A859" s="142" t="s">
        <v>126</v>
      </c>
      <c r="B859" s="243" t="s">
        <v>2118</v>
      </c>
      <c r="C859" s="142" t="s">
        <v>106</v>
      </c>
      <c r="D859" s="209" t="s">
        <v>162</v>
      </c>
      <c r="E859" s="142" t="s">
        <v>231</v>
      </c>
    </row>
    <row r="860" spans="1:5" x14ac:dyDescent="0.25">
      <c r="A860" s="142" t="s">
        <v>186</v>
      </c>
      <c r="B860" s="243" t="s">
        <v>2123</v>
      </c>
      <c r="C860" s="103" t="s">
        <v>137</v>
      </c>
      <c r="D860" s="209" t="s">
        <v>138</v>
      </c>
      <c r="E860" s="142" t="s">
        <v>232</v>
      </c>
    </row>
    <row r="861" spans="1:5" ht="25.5" x14ac:dyDescent="0.25">
      <c r="A861" s="142" t="s">
        <v>235</v>
      </c>
      <c r="B861" s="243" t="s">
        <v>2130</v>
      </c>
      <c r="C861" s="103" t="s">
        <v>137</v>
      </c>
      <c r="D861" s="209" t="s">
        <v>162</v>
      </c>
      <c r="E861" s="142" t="s">
        <v>231</v>
      </c>
    </row>
    <row r="862" spans="1:5" x14ac:dyDescent="0.25">
      <c r="A862" s="142" t="s">
        <v>126</v>
      </c>
      <c r="B862" s="243" t="s">
        <v>2134</v>
      </c>
      <c r="C862" s="142" t="s">
        <v>106</v>
      </c>
      <c r="D862" s="209" t="s">
        <v>94</v>
      </c>
      <c r="E862" s="142" t="s">
        <v>107</v>
      </c>
    </row>
    <row r="863" spans="1:5" x14ac:dyDescent="0.25">
      <c r="A863" s="142" t="s">
        <v>119</v>
      </c>
      <c r="B863" s="243" t="s">
        <v>2140</v>
      </c>
      <c r="C863" s="103" t="s">
        <v>137</v>
      </c>
      <c r="D863" s="209" t="s">
        <v>94</v>
      </c>
      <c r="E863" s="142" t="s">
        <v>107</v>
      </c>
    </row>
    <row r="864" spans="1:5" x14ac:dyDescent="0.25">
      <c r="A864" s="142" t="s">
        <v>119</v>
      </c>
      <c r="B864" s="243" t="s">
        <v>2144</v>
      </c>
      <c r="C864" s="103" t="s">
        <v>137</v>
      </c>
      <c r="D864" s="209" t="s">
        <v>94</v>
      </c>
      <c r="E864" s="142" t="s">
        <v>305</v>
      </c>
    </row>
    <row r="865" spans="1:5" x14ac:dyDescent="0.25">
      <c r="A865" s="142" t="s">
        <v>119</v>
      </c>
      <c r="B865" s="243" t="s">
        <v>2148</v>
      </c>
      <c r="C865" s="142" t="s">
        <v>106</v>
      </c>
      <c r="D865" s="209" t="s">
        <v>94</v>
      </c>
      <c r="E865" s="142" t="s">
        <v>699</v>
      </c>
    </row>
    <row r="866" spans="1:5" x14ac:dyDescent="0.25">
      <c r="A866" s="142" t="s">
        <v>319</v>
      </c>
      <c r="B866" s="243" t="s">
        <v>2157</v>
      </c>
      <c r="C866" s="103" t="s">
        <v>137</v>
      </c>
      <c r="D866" s="209" t="s">
        <v>73</v>
      </c>
      <c r="E866" s="142" t="s">
        <v>74</v>
      </c>
    </row>
    <row r="867" spans="1:5" x14ac:dyDescent="0.25">
      <c r="A867" s="142" t="s">
        <v>321</v>
      </c>
      <c r="B867" s="243" t="s">
        <v>2162</v>
      </c>
      <c r="C867" s="103" t="s">
        <v>72</v>
      </c>
      <c r="D867" s="209" t="s">
        <v>138</v>
      </c>
      <c r="E867" s="142" t="s">
        <v>97</v>
      </c>
    </row>
    <row r="868" spans="1:5" x14ac:dyDescent="0.25">
      <c r="A868" s="142" t="s">
        <v>225</v>
      </c>
      <c r="B868" s="243" t="s">
        <v>2167</v>
      </c>
      <c r="C868" s="103" t="s">
        <v>137</v>
      </c>
      <c r="D868" s="209" t="s">
        <v>168</v>
      </c>
      <c r="E868" s="142" t="s">
        <v>291</v>
      </c>
    </row>
    <row r="869" spans="1:5" x14ac:dyDescent="0.25">
      <c r="A869" s="142" t="s">
        <v>371</v>
      </c>
      <c r="B869" s="243" t="s">
        <v>2172</v>
      </c>
      <c r="C869" s="103" t="s">
        <v>137</v>
      </c>
      <c r="D869" s="209" t="s">
        <v>138</v>
      </c>
      <c r="E869" s="142" t="s">
        <v>97</v>
      </c>
    </row>
    <row r="870" spans="1:5" x14ac:dyDescent="0.25">
      <c r="A870" s="142" t="s">
        <v>225</v>
      </c>
      <c r="B870" s="243" t="s">
        <v>2184</v>
      </c>
      <c r="C870" s="103" t="s">
        <v>137</v>
      </c>
      <c r="D870" s="209" t="s">
        <v>138</v>
      </c>
      <c r="E870" s="142" t="s">
        <v>97</v>
      </c>
    </row>
    <row r="871" spans="1:5" x14ac:dyDescent="0.25">
      <c r="A871" s="142" t="s">
        <v>209</v>
      </c>
      <c r="B871" s="243" t="s">
        <v>2195</v>
      </c>
      <c r="C871" s="142" t="s">
        <v>1070</v>
      </c>
      <c r="D871" s="209" t="s">
        <v>138</v>
      </c>
      <c r="E871" s="142" t="s">
        <v>232</v>
      </c>
    </row>
    <row r="872" spans="1:5" x14ac:dyDescent="0.25">
      <c r="A872" s="142" t="s">
        <v>300</v>
      </c>
      <c r="B872" s="243" t="s">
        <v>2211</v>
      </c>
      <c r="C872" s="103" t="s">
        <v>72</v>
      </c>
      <c r="D872" s="209" t="s">
        <v>94</v>
      </c>
      <c r="E872" s="142" t="s">
        <v>107</v>
      </c>
    </row>
    <row r="873" spans="1:5" x14ac:dyDescent="0.25">
      <c r="A873" s="142" t="s">
        <v>235</v>
      </c>
      <c r="B873" s="243" t="s">
        <v>2218</v>
      </c>
      <c r="C873" s="103" t="s">
        <v>122</v>
      </c>
      <c r="D873" s="209" t="s">
        <v>94</v>
      </c>
      <c r="E873" s="142" t="s">
        <v>149</v>
      </c>
    </row>
    <row r="874" spans="1:5" x14ac:dyDescent="0.25">
      <c r="A874" s="142" t="s">
        <v>235</v>
      </c>
      <c r="B874" s="243" t="s">
        <v>2225</v>
      </c>
      <c r="C874" s="103" t="s">
        <v>137</v>
      </c>
      <c r="D874" s="209" t="s">
        <v>94</v>
      </c>
      <c r="E874" s="142" t="s">
        <v>305</v>
      </c>
    </row>
    <row r="875" spans="1:5" x14ac:dyDescent="0.25">
      <c r="A875" s="142" t="s">
        <v>235</v>
      </c>
      <c r="B875" s="243" t="s">
        <v>2232</v>
      </c>
      <c r="C875" s="103" t="s">
        <v>137</v>
      </c>
      <c r="D875" s="209" t="s">
        <v>94</v>
      </c>
      <c r="E875" s="142" t="s">
        <v>107</v>
      </c>
    </row>
    <row r="876" spans="1:5" x14ac:dyDescent="0.25">
      <c r="A876" s="142" t="s">
        <v>225</v>
      </c>
      <c r="B876" s="243" t="s">
        <v>2237</v>
      </c>
      <c r="C876" s="103" t="s">
        <v>122</v>
      </c>
      <c r="D876" s="209" t="s">
        <v>73</v>
      </c>
      <c r="E876" s="142" t="s">
        <v>214</v>
      </c>
    </row>
    <row r="877" spans="1:5" x14ac:dyDescent="0.25">
      <c r="A877" s="142" t="s">
        <v>235</v>
      </c>
      <c r="B877" s="243" t="s">
        <v>2243</v>
      </c>
      <c r="C877" s="103" t="s">
        <v>137</v>
      </c>
      <c r="D877" s="209" t="s">
        <v>94</v>
      </c>
      <c r="E877" s="142" t="s">
        <v>149</v>
      </c>
    </row>
    <row r="878" spans="1:5" ht="25.5" x14ac:dyDescent="0.25">
      <c r="A878" s="142" t="s">
        <v>371</v>
      </c>
      <c r="B878" s="243" t="s">
        <v>2248</v>
      </c>
      <c r="C878" s="103" t="s">
        <v>122</v>
      </c>
      <c r="D878" s="209" t="s">
        <v>94</v>
      </c>
      <c r="E878" s="142" t="s">
        <v>107</v>
      </c>
    </row>
    <row r="879" spans="1:5" ht="25.5" x14ac:dyDescent="0.25">
      <c r="A879" s="142" t="s">
        <v>364</v>
      </c>
      <c r="B879" s="243" t="s">
        <v>2253</v>
      </c>
      <c r="C879" s="142" t="s">
        <v>129</v>
      </c>
      <c r="D879" s="209" t="s">
        <v>130</v>
      </c>
      <c r="E879" s="142" t="s">
        <v>131</v>
      </c>
    </row>
    <row r="880" spans="1:5" x14ac:dyDescent="0.25">
      <c r="A880" s="142" t="s">
        <v>69</v>
      </c>
      <c r="B880" s="243" t="s">
        <v>2258</v>
      </c>
      <c r="C880" s="142" t="s">
        <v>129</v>
      </c>
      <c r="D880" s="209" t="s">
        <v>138</v>
      </c>
      <c r="E880" s="142" t="s">
        <v>97</v>
      </c>
    </row>
    <row r="881" spans="1:5" x14ac:dyDescent="0.25">
      <c r="A881" s="142" t="s">
        <v>298</v>
      </c>
      <c r="B881" s="243" t="s">
        <v>2264</v>
      </c>
      <c r="C881" s="103" t="s">
        <v>72</v>
      </c>
      <c r="D881" s="209" t="s">
        <v>192</v>
      </c>
      <c r="E881" s="142" t="s">
        <v>193</v>
      </c>
    </row>
    <row r="882" spans="1:5" x14ac:dyDescent="0.25">
      <c r="A882" s="142" t="s">
        <v>126</v>
      </c>
      <c r="B882" s="243" t="s">
        <v>2270</v>
      </c>
      <c r="C882" s="142" t="s">
        <v>129</v>
      </c>
      <c r="D882" s="209" t="s">
        <v>138</v>
      </c>
      <c r="E882" s="142" t="s">
        <v>97</v>
      </c>
    </row>
    <row r="883" spans="1:5" x14ac:dyDescent="0.25">
      <c r="A883" s="142" t="s">
        <v>215</v>
      </c>
      <c r="B883" s="243" t="s">
        <v>2275</v>
      </c>
      <c r="C883" s="103" t="s">
        <v>122</v>
      </c>
      <c r="D883" s="209" t="s">
        <v>192</v>
      </c>
      <c r="E883" s="142" t="s">
        <v>193</v>
      </c>
    </row>
    <row r="884" spans="1:5" ht="25.5" x14ac:dyDescent="0.25">
      <c r="A884" s="142" t="s">
        <v>225</v>
      </c>
      <c r="B884" s="243" t="s">
        <v>2278</v>
      </c>
      <c r="C884" s="103" t="s">
        <v>72</v>
      </c>
      <c r="D884" s="209" t="s">
        <v>162</v>
      </c>
      <c r="E884" s="142" t="s">
        <v>311</v>
      </c>
    </row>
    <row r="885" spans="1:5" ht="25.5" x14ac:dyDescent="0.25">
      <c r="A885" s="142" t="s">
        <v>235</v>
      </c>
      <c r="B885" s="243" t="s">
        <v>2285</v>
      </c>
      <c r="C885" s="103" t="s">
        <v>137</v>
      </c>
      <c r="D885" s="209" t="s">
        <v>162</v>
      </c>
      <c r="E885" s="142" t="s">
        <v>198</v>
      </c>
    </row>
    <row r="886" spans="1:5" x14ac:dyDescent="0.25">
      <c r="A886" s="247" t="s">
        <v>319</v>
      </c>
      <c r="B886" s="248" t="s">
        <v>2291</v>
      </c>
      <c r="C886" s="103" t="s">
        <v>137</v>
      </c>
      <c r="D886" s="249" t="s">
        <v>138</v>
      </c>
      <c r="E886" s="247" t="s">
        <v>232</v>
      </c>
    </row>
    <row r="887" spans="1:5" x14ac:dyDescent="0.25">
      <c r="A887" s="247" t="s">
        <v>235</v>
      </c>
      <c r="B887" s="248" t="s">
        <v>2298</v>
      </c>
      <c r="C887" s="103" t="s">
        <v>72</v>
      </c>
      <c r="D887" s="249" t="s">
        <v>94</v>
      </c>
      <c r="E887" s="247" t="s">
        <v>107</v>
      </c>
    </row>
    <row r="888" spans="1:5" x14ac:dyDescent="0.25">
      <c r="A888" s="247" t="s">
        <v>119</v>
      </c>
      <c r="B888" s="248" t="s">
        <v>2305</v>
      </c>
      <c r="C888" s="103" t="s">
        <v>137</v>
      </c>
      <c r="D888" s="249" t="s">
        <v>138</v>
      </c>
      <c r="E888" s="247" t="s">
        <v>232</v>
      </c>
    </row>
    <row r="889" spans="1:5" x14ac:dyDescent="0.25">
      <c r="A889" s="247" t="s">
        <v>225</v>
      </c>
      <c r="B889" s="248" t="s">
        <v>2311</v>
      </c>
      <c r="C889" s="103" t="s">
        <v>137</v>
      </c>
      <c r="D889" s="249" t="s">
        <v>138</v>
      </c>
      <c r="E889" s="247" t="s">
        <v>232</v>
      </c>
    </row>
    <row r="890" spans="1:5" x14ac:dyDescent="0.25">
      <c r="A890" s="247" t="s">
        <v>196</v>
      </c>
      <c r="B890" s="248" t="s">
        <v>2317</v>
      </c>
      <c r="C890" s="103" t="s">
        <v>137</v>
      </c>
      <c r="D890" s="249" t="s">
        <v>94</v>
      </c>
      <c r="E890" s="247" t="s">
        <v>107</v>
      </c>
    </row>
    <row r="891" spans="1:5" x14ac:dyDescent="0.25">
      <c r="A891" s="247" t="s">
        <v>235</v>
      </c>
      <c r="B891" s="248" t="s">
        <v>2324</v>
      </c>
      <c r="C891" s="103" t="s">
        <v>122</v>
      </c>
      <c r="D891" s="249" t="s">
        <v>162</v>
      </c>
      <c r="E891" s="247" t="s">
        <v>268</v>
      </c>
    </row>
    <row r="892" spans="1:5" x14ac:dyDescent="0.25">
      <c r="A892" s="247" t="s">
        <v>225</v>
      </c>
      <c r="B892" s="248" t="s">
        <v>2329</v>
      </c>
      <c r="C892" s="103" t="s">
        <v>137</v>
      </c>
      <c r="D892" s="249" t="s">
        <v>138</v>
      </c>
      <c r="E892" s="247" t="s">
        <v>232</v>
      </c>
    </row>
    <row r="893" spans="1:5" x14ac:dyDescent="0.25">
      <c r="A893" s="247" t="s">
        <v>235</v>
      </c>
      <c r="B893" s="248" t="s">
        <v>2334</v>
      </c>
      <c r="C893" s="103" t="s">
        <v>137</v>
      </c>
      <c r="D893" s="249" t="s">
        <v>130</v>
      </c>
      <c r="E893" s="247" t="s">
        <v>131</v>
      </c>
    </row>
    <row r="894" spans="1:5" x14ac:dyDescent="0.25">
      <c r="A894" s="247" t="s">
        <v>300</v>
      </c>
      <c r="B894" s="248" t="s">
        <v>2342</v>
      </c>
      <c r="C894" s="103" t="s">
        <v>122</v>
      </c>
      <c r="D894" s="249" t="s">
        <v>130</v>
      </c>
      <c r="E894" s="247" t="s">
        <v>131</v>
      </c>
    </row>
    <row r="895" spans="1:5" x14ac:dyDescent="0.25">
      <c r="A895" s="247" t="s">
        <v>209</v>
      </c>
      <c r="B895" s="248" t="s">
        <v>1154</v>
      </c>
      <c r="C895" s="103" t="s">
        <v>137</v>
      </c>
      <c r="D895" s="249" t="s">
        <v>94</v>
      </c>
      <c r="E895" s="247" t="s">
        <v>107</v>
      </c>
    </row>
    <row r="896" spans="1:5" x14ac:dyDescent="0.25">
      <c r="A896" s="247" t="s">
        <v>235</v>
      </c>
      <c r="B896" s="248" t="s">
        <v>2352</v>
      </c>
      <c r="C896" s="103" t="s">
        <v>137</v>
      </c>
      <c r="D896" s="249" t="s">
        <v>94</v>
      </c>
      <c r="E896" s="247" t="s">
        <v>107</v>
      </c>
    </row>
    <row r="897" spans="1:5" ht="25.5" x14ac:dyDescent="0.25">
      <c r="A897" s="247" t="s">
        <v>235</v>
      </c>
      <c r="B897" s="248" t="s">
        <v>2360</v>
      </c>
      <c r="C897" s="247" t="s">
        <v>1070</v>
      </c>
      <c r="D897" s="249" t="s">
        <v>168</v>
      </c>
      <c r="E897" s="247" t="s">
        <v>169</v>
      </c>
    </row>
    <row r="898" spans="1:5" ht="25.5" x14ac:dyDescent="0.25">
      <c r="A898" s="247" t="s">
        <v>235</v>
      </c>
      <c r="B898" s="248" t="s">
        <v>2367</v>
      </c>
      <c r="C898" s="103" t="s">
        <v>137</v>
      </c>
      <c r="D898" s="249" t="s">
        <v>94</v>
      </c>
      <c r="E898" s="247" t="s">
        <v>107</v>
      </c>
    </row>
    <row r="899" spans="1:5" x14ac:dyDescent="0.25">
      <c r="A899" s="247" t="s">
        <v>126</v>
      </c>
      <c r="B899" s="248" t="s">
        <v>2373</v>
      </c>
      <c r="C899" s="103" t="s">
        <v>137</v>
      </c>
      <c r="D899" s="249" t="s">
        <v>130</v>
      </c>
      <c r="E899" s="247" t="s">
        <v>131</v>
      </c>
    </row>
    <row r="900" spans="1:5" x14ac:dyDescent="0.25">
      <c r="A900" s="247" t="s">
        <v>235</v>
      </c>
      <c r="B900" s="248" t="s">
        <v>2379</v>
      </c>
      <c r="C900" s="103" t="s">
        <v>72</v>
      </c>
      <c r="D900" s="249" t="s">
        <v>94</v>
      </c>
      <c r="E900" s="247" t="s">
        <v>107</v>
      </c>
    </row>
    <row r="901" spans="1:5" x14ac:dyDescent="0.25">
      <c r="A901" s="247" t="s">
        <v>256</v>
      </c>
      <c r="B901" s="248" t="s">
        <v>2014</v>
      </c>
      <c r="C901" s="103" t="s">
        <v>137</v>
      </c>
      <c r="D901" s="249" t="s">
        <v>94</v>
      </c>
      <c r="E901" s="247" t="s">
        <v>107</v>
      </c>
    </row>
    <row r="902" spans="1:5" x14ac:dyDescent="0.25">
      <c r="A902" s="247" t="s">
        <v>119</v>
      </c>
      <c r="B902" s="248" t="s">
        <v>2019</v>
      </c>
      <c r="C902" s="103" t="s">
        <v>137</v>
      </c>
      <c r="D902" s="249" t="s">
        <v>162</v>
      </c>
      <c r="E902" s="247" t="s">
        <v>198</v>
      </c>
    </row>
    <row r="903" spans="1:5" x14ac:dyDescent="0.25">
      <c r="A903" s="247" t="s">
        <v>126</v>
      </c>
      <c r="B903" s="248" t="s">
        <v>2024</v>
      </c>
      <c r="C903" s="103" t="s">
        <v>137</v>
      </c>
      <c r="D903" s="249" t="s">
        <v>162</v>
      </c>
      <c r="E903" s="247" t="s">
        <v>198</v>
      </c>
    </row>
    <row r="904" spans="1:5" x14ac:dyDescent="0.25">
      <c r="A904" s="247" t="s">
        <v>126</v>
      </c>
      <c r="B904" s="248" t="s">
        <v>2029</v>
      </c>
      <c r="C904" s="103" t="s">
        <v>137</v>
      </c>
      <c r="D904" s="249" t="s">
        <v>94</v>
      </c>
      <c r="E904" s="247" t="s">
        <v>232</v>
      </c>
    </row>
    <row r="905" spans="1:5" x14ac:dyDescent="0.25">
      <c r="A905" s="247" t="s">
        <v>126</v>
      </c>
      <c r="B905" s="248" t="s">
        <v>1144</v>
      </c>
      <c r="C905" s="103" t="s">
        <v>122</v>
      </c>
      <c r="D905" s="249" t="s">
        <v>206</v>
      </c>
      <c r="E905" s="247" t="s">
        <v>434</v>
      </c>
    </row>
    <row r="906" spans="1:5" x14ac:dyDescent="0.25">
      <c r="A906" s="247" t="s">
        <v>126</v>
      </c>
      <c r="B906" s="248" t="s">
        <v>1145</v>
      </c>
      <c r="C906" s="103" t="s">
        <v>1146</v>
      </c>
      <c r="D906" s="249"/>
      <c r="E906" s="247"/>
    </row>
    <row r="907" spans="1:5" x14ac:dyDescent="0.25">
      <c r="A907" s="247" t="s">
        <v>229</v>
      </c>
      <c r="B907" s="248" t="s">
        <v>1147</v>
      </c>
      <c r="C907" s="103" t="s">
        <v>122</v>
      </c>
      <c r="D907" s="249"/>
      <c r="E907" s="247"/>
    </row>
    <row r="908" spans="1:5" x14ac:dyDescent="0.25">
      <c r="A908" s="247" t="s">
        <v>454</v>
      </c>
      <c r="B908" s="248" t="s">
        <v>1148</v>
      </c>
      <c r="C908" s="103" t="s">
        <v>122</v>
      </c>
      <c r="D908" s="249"/>
      <c r="E908" s="247"/>
    </row>
    <row r="909" spans="1:5" x14ac:dyDescent="0.25">
      <c r="A909" s="247" t="s">
        <v>126</v>
      </c>
      <c r="B909" s="248" t="s">
        <v>1149</v>
      </c>
      <c r="C909" s="103" t="s">
        <v>122</v>
      </c>
      <c r="D909" s="249"/>
      <c r="E909" s="247"/>
    </row>
    <row r="910" spans="1:5" x14ac:dyDescent="0.25">
      <c r="A910" s="247" t="s">
        <v>126</v>
      </c>
      <c r="B910" s="248" t="s">
        <v>1150</v>
      </c>
      <c r="C910" s="103" t="s">
        <v>122</v>
      </c>
      <c r="D910" s="249"/>
      <c r="E910" s="247"/>
    </row>
    <row r="911" spans="1:5" x14ac:dyDescent="0.25">
      <c r="A911" s="247" t="s">
        <v>256</v>
      </c>
      <c r="B911" s="248" t="s">
        <v>1151</v>
      </c>
      <c r="C911" s="103" t="s">
        <v>122</v>
      </c>
      <c r="D911" s="249"/>
      <c r="E911" s="247"/>
    </row>
    <row r="912" spans="1:5" x14ac:dyDescent="0.25">
      <c r="A912" s="247" t="s">
        <v>126</v>
      </c>
      <c r="B912" s="248" t="s">
        <v>1152</v>
      </c>
      <c r="C912" s="103" t="s">
        <v>122</v>
      </c>
      <c r="D912" s="249"/>
      <c r="E912" s="247"/>
    </row>
    <row r="913" spans="1:5" x14ac:dyDescent="0.25">
      <c r="A913" s="247" t="s">
        <v>332</v>
      </c>
      <c r="B913" s="248" t="s">
        <v>1153</v>
      </c>
      <c r="C913" s="103" t="s">
        <v>122</v>
      </c>
      <c r="D913" s="249"/>
      <c r="E913" s="247"/>
    </row>
    <row r="914" spans="1:5" x14ac:dyDescent="0.25">
      <c r="A914" s="247" t="s">
        <v>215</v>
      </c>
      <c r="B914" s="248" t="s">
        <v>2034</v>
      </c>
      <c r="C914" s="103" t="s">
        <v>122</v>
      </c>
      <c r="D914" s="249" t="s">
        <v>138</v>
      </c>
      <c r="E914" s="247" t="s">
        <v>232</v>
      </c>
    </row>
    <row r="915" spans="1:5" ht="25.5" x14ac:dyDescent="0.25">
      <c r="A915" s="121" t="s">
        <v>498</v>
      </c>
      <c r="B915" s="99" t="s">
        <v>2038</v>
      </c>
      <c r="C915" s="103" t="s">
        <v>122</v>
      </c>
      <c r="D915" s="121" t="s">
        <v>94</v>
      </c>
      <c r="E915" s="121" t="s">
        <v>107</v>
      </c>
    </row>
    <row r="916" spans="1:5" x14ac:dyDescent="0.25">
      <c r="A916" s="121" t="s">
        <v>119</v>
      </c>
      <c r="B916" s="99" t="s">
        <v>2043</v>
      </c>
      <c r="C916" s="103" t="s">
        <v>1070</v>
      </c>
      <c r="D916" s="121" t="s">
        <v>94</v>
      </c>
      <c r="E916" s="121" t="s">
        <v>107</v>
      </c>
    </row>
    <row r="917" spans="1:5" x14ac:dyDescent="0.25">
      <c r="A917" s="121" t="s">
        <v>235</v>
      </c>
      <c r="B917" s="99" t="s">
        <v>1155</v>
      </c>
      <c r="C917" s="103" t="s">
        <v>496</v>
      </c>
      <c r="D917" s="121" t="s">
        <v>94</v>
      </c>
      <c r="E917" s="121" t="s">
        <v>107</v>
      </c>
    </row>
    <row r="918" spans="1:5" x14ac:dyDescent="0.25">
      <c r="A918" s="121" t="s">
        <v>235</v>
      </c>
      <c r="B918" s="99" t="s">
        <v>1157</v>
      </c>
      <c r="C918" s="103" t="s">
        <v>72</v>
      </c>
      <c r="D918" s="121" t="s">
        <v>138</v>
      </c>
      <c r="E918" s="121" t="s">
        <v>232</v>
      </c>
    </row>
    <row r="919" spans="1:5" x14ac:dyDescent="0.25">
      <c r="A919" s="121" t="s">
        <v>235</v>
      </c>
      <c r="B919" s="99" t="s">
        <v>1158</v>
      </c>
      <c r="C919" s="159" t="s">
        <v>122</v>
      </c>
      <c r="D919" s="121" t="s">
        <v>288</v>
      </c>
      <c r="E919" s="121" t="s">
        <v>307</v>
      </c>
    </row>
    <row r="920" spans="1:5" x14ac:dyDescent="0.25">
      <c r="A920" s="121" t="s">
        <v>319</v>
      </c>
      <c r="B920" s="117" t="s">
        <v>1159</v>
      </c>
      <c r="C920" s="103" t="s">
        <v>137</v>
      </c>
      <c r="D920" s="159" t="s">
        <v>138</v>
      </c>
      <c r="E920" s="159" t="s">
        <v>380</v>
      </c>
    </row>
    <row r="921" spans="1:5" x14ac:dyDescent="0.25">
      <c r="A921" s="121" t="s">
        <v>319</v>
      </c>
      <c r="B921" s="117" t="s">
        <v>1160</v>
      </c>
      <c r="C921" s="103" t="s">
        <v>137</v>
      </c>
      <c r="D921" s="159" t="s">
        <v>162</v>
      </c>
      <c r="E921" s="159" t="s">
        <v>231</v>
      </c>
    </row>
  </sheetData>
  <autoFilter ref="A1:E1" xr:uid="{00000000-0009-0000-0000-000009000000}"/>
  <sortState xmlns:xlrd2="http://schemas.microsoft.com/office/spreadsheetml/2017/richdata2" ref="A1:A1048575">
    <sortCondition ref="A1:A1048575"/>
  </sortState>
  <conditionalFormatting sqref="A1 A1226:A1048576">
    <cfRule type="duplicateValues" dxfId="0" priority="1"/>
  </conditionalFormatting>
  <dataValidations count="2">
    <dataValidation type="list" allowBlank="1" showInputMessage="1" showErrorMessage="1" sqref="E2:E921" xr:uid="{00000000-0002-0000-0900-000000000000}">
      <formula1>#REF!</formula1>
    </dataValidation>
    <dataValidation type="list" allowBlank="1" showInputMessage="1" showErrorMessage="1" sqref="A2:A921 C2:D921" xr:uid="{00000000-0002-0000-0900-000001000000}">
      <formula1>#REF!</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5B48FF0CC296458A06F45EF4467227" ma:contentTypeVersion="15" ma:contentTypeDescription="Create a new document." ma:contentTypeScope="" ma:versionID="52fa2b4278f911383dbe2f48e44e6fdf">
  <xsd:schema xmlns:xsd="http://www.w3.org/2001/XMLSchema" xmlns:xs="http://www.w3.org/2001/XMLSchema" xmlns:p="http://schemas.microsoft.com/office/2006/metadata/properties" xmlns:ns2="d5375bd6-41ca-4bd6-bd15-cc491fe67d56" xmlns:ns3="ca389862-8822-4f5b-b306-df79f3f1f689" targetNamespace="http://schemas.microsoft.com/office/2006/metadata/properties" ma:root="true" ma:fieldsID="1453a58efbf6df3d919ad5b4d00db486" ns2:_="" ns3:_="">
    <xsd:import namespace="d5375bd6-41ca-4bd6-bd15-cc491fe67d56"/>
    <xsd:import namespace="ca389862-8822-4f5b-b306-df79f3f1f6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5375bd6-41ca-4bd6-bd15-cc491fe67d5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22b2fad6-9d2c-441c-a321-3f5f1e9bd92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a389862-8822-4f5b-b306-df79f3f1f6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3573f27-29df-4166-bb65-d176811f1faa}" ma:internalName="TaxCatchAll" ma:showField="CatchAllData" ma:web="ca389862-8822-4f5b-b306-df79f3f1f68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ca389862-8822-4f5b-b306-df79f3f1f689" xsi:nil="true"/>
    <lcf76f155ced4ddcb4097134ff3c332f xmlns="d5375bd6-41ca-4bd6-bd15-cc491fe67d5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6703E2A-AAEC-4A6F-9BC7-997715AAA1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5375bd6-41ca-4bd6-bd15-cc491fe67d56"/>
    <ds:schemaRef ds:uri="ca389862-8822-4f5b-b306-df79f3f1f6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1DAFFB-2A28-4EFB-901A-1694CC5B334E}">
  <ds:schemaRefs>
    <ds:schemaRef ds:uri="http://schemas.microsoft.com/sharepoint/v3/contenttype/forms"/>
  </ds:schemaRefs>
</ds:datastoreItem>
</file>

<file path=customXml/itemProps3.xml><?xml version="1.0" encoding="utf-8"?>
<ds:datastoreItem xmlns:ds="http://schemas.openxmlformats.org/officeDocument/2006/customXml" ds:itemID="{0FF8DB94-79A2-42C3-91D6-6182C8FA4DB4}">
  <ds:schemaRefs>
    <ds:schemaRef ds:uri="http://schemas.microsoft.com/office/2006/metadata/properties"/>
    <ds:schemaRef ds:uri="d5375bd6-41ca-4bd6-bd15-cc491fe67d56"/>
    <ds:schemaRef ds:uri="http://purl.org/dc/terms/"/>
    <ds:schemaRef ds:uri="http://schemas.openxmlformats.org/package/2006/metadata/core-properties"/>
    <ds:schemaRef ds:uri="ca389862-8822-4f5b-b306-df79f3f1f689"/>
    <ds:schemaRef ds:uri="http://schemas.microsoft.com/office/2006/documentManagement/types"/>
    <ds:schemaRef ds:uri="http://schemas.microsoft.com/office/infopath/2007/PartnerControls"/>
    <ds:schemaRef ds:uri="http://purl.org/dc/elements/1.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9</vt:i4>
      </vt:variant>
    </vt:vector>
  </HeadingPairs>
  <TitlesOfParts>
    <vt:vector size="9" baseType="lpstr">
      <vt:lpstr>Data</vt:lpstr>
      <vt:lpstr>AI BI 1</vt:lpstr>
      <vt:lpstr>AI BI 2</vt:lpstr>
      <vt:lpstr>Stats</vt:lpstr>
      <vt:lpstr>AI Survey_Cases</vt:lpstr>
      <vt:lpstr>Definitions</vt:lpstr>
      <vt:lpstr>211230_AI_PoliMI</vt:lpstr>
      <vt:lpstr>2022 AI Cases TBV</vt:lpstr>
      <vt:lpstr>Organisations</vt:lpstr>
    </vt:vector>
  </TitlesOfParts>
  <Manager/>
  <Company>European Commission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TANGI Luca (JRC-ISPRA)</dc:creator>
  <cp:keywords/>
  <dc:description/>
  <cp:lastModifiedBy>Marco Combetto</cp:lastModifiedBy>
  <cp:revision/>
  <dcterms:created xsi:type="dcterms:W3CDTF">2021-06-09T13:24:57Z</dcterms:created>
  <dcterms:modified xsi:type="dcterms:W3CDTF">2022-11-22T20:08:28Z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0x010100355B48FF0CC296458A06F45EF4467227</vt:lpwstr>
  </property>
  <property fmtid="{D5CDD505-2E9C-101B-9397-08002B2CF9AE}" pid="3" name="MediaServiceImageTags">
    <vt:lpwstr/>
  </property>
</Properties>
</file>