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arning\Udemy\PMP\Tools\"/>
    </mc:Choice>
  </mc:AlternateContent>
  <xr:revisionPtr revIDLastSave="0" documentId="13_ncr:1_{EE042D64-9D05-458D-A597-C8D61714EB16}" xr6:coauthVersionLast="47" xr6:coauthVersionMax="47" xr10:uidLastSave="{00000000-0000-0000-0000-000000000000}"/>
  <workbookProtection workbookAlgorithmName="SHA-512" workbookHashValue="RE6ffXP1uCYWGe457H0Gi7HQyreLCZPKnL3//+zIIcDwXNFVPDioXc02f0sENoOwbKm65fo8i/12K23AxXMxPQ==" workbookSaltValue="WvMn5MqIRnTmV+5YWqch1A==" workbookSpinCount="100000" lockStructure="1"/>
  <bookViews>
    <workbookView showSheetTabs="0" xWindow="-120" yWindow="-120" windowWidth="20730" windowHeight="11160" tabRatio="807" xr2:uid="{5B36CBF1-84C3-4D6A-8007-B28509267DB3}"/>
  </bookViews>
  <sheets>
    <sheet name="Dashboard" sheetId="6" r:id="rId1"/>
    <sheet name="Goal1" sheetId="12" r:id="rId2"/>
    <sheet name="Goal2" sheetId="34" r:id="rId3"/>
    <sheet name="Goal3" sheetId="35" r:id="rId4"/>
    <sheet name="Goal4" sheetId="36" r:id="rId5"/>
    <sheet name="Goal5" sheetId="37" r:id="rId6"/>
    <sheet name="Goal6" sheetId="38" r:id="rId7"/>
    <sheet name="Calc" sheetId="14" state="hidden" r:id="rId8"/>
    <sheet name="ToU" sheetId="63" r:id="rId9"/>
  </sheets>
  <definedNames>
    <definedName name="_xlnm.Print_Area" localSheetId="0">Dashboard!$B$2:$M$40</definedName>
    <definedName name="_xlnm.Print_Area" localSheetId="1">Goal1!$B$2:$J$83</definedName>
    <definedName name="_xlnm.Print_Area" localSheetId="2">Goal2!$B$2:$J$83</definedName>
    <definedName name="_xlnm.Print_Area" localSheetId="3">Goal3!$B$2:$J$83</definedName>
    <definedName name="_xlnm.Print_Area" localSheetId="4">Goal4!$B$2:$J$83</definedName>
    <definedName name="_xlnm.Print_Area" localSheetId="5">Goal5!$B$2:$J$83</definedName>
    <definedName name="_xlnm.Print_Area" localSheetId="6">Goal6!$B$2:$J$83</definedName>
    <definedName name="_xlnm.Print_Area" localSheetId="8">ToU!$B$2:$B$17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4" l="1"/>
  <c r="C6" i="14"/>
  <c r="C7" i="14"/>
  <c r="C8" i="14"/>
  <c r="C9" i="14"/>
  <c r="E13" i="6"/>
  <c r="Q9" i="14"/>
  <c r="N9" i="14"/>
  <c r="O9" i="14"/>
  <c r="P9" i="14"/>
  <c r="F6" i="14"/>
  <c r="F7" i="14"/>
  <c r="F5" i="14"/>
  <c r="E5" i="14"/>
  <c r="D4" i="14"/>
  <c r="H7" i="14"/>
  <c r="H6" i="14"/>
  <c r="D5" i="14"/>
  <c r="E8" i="14"/>
  <c r="G8" i="14"/>
  <c r="D6" i="14"/>
  <c r="D7" i="14"/>
  <c r="G6" i="14"/>
  <c r="P6" i="14"/>
  <c r="N5" i="14"/>
  <c r="G9" i="14"/>
  <c r="P5" i="14"/>
  <c r="F8" i="14"/>
  <c r="E9" i="14"/>
  <c r="D8" i="14"/>
  <c r="Q5" i="14"/>
  <c r="O8" i="14"/>
  <c r="N6" i="14"/>
  <c r="O7" i="14"/>
  <c r="O5" i="14"/>
  <c r="E4" i="14"/>
  <c r="G7" i="14"/>
  <c r="H4" i="14"/>
  <c r="E6" i="14"/>
  <c r="D9" i="14"/>
  <c r="G4" i="14"/>
  <c r="H5" i="14"/>
  <c r="H9" i="14"/>
  <c r="F4" i="14"/>
  <c r="N7" i="14"/>
  <c r="F9" i="14"/>
  <c r="Q6" i="14"/>
  <c r="G5" i="14"/>
  <c r="H8" i="14"/>
  <c r="E7" i="14"/>
  <c r="P7" i="14"/>
  <c r="C4" i="14" l="1"/>
  <c r="P4" i="14"/>
  <c r="Q7" i="14"/>
  <c r="P8" i="14"/>
  <c r="N8" i="14"/>
  <c r="Q8" i="14"/>
  <c r="O6" i="14"/>
  <c r="O4" i="14"/>
  <c r="Q4" i="14"/>
  <c r="N4" i="14"/>
  <c r="C16" i="14" l="1"/>
  <c r="E16" i="14"/>
  <c r="D7" i="38"/>
  <c r="D7" i="37"/>
  <c r="I81" i="38"/>
  <c r="J81" i="38" s="1"/>
  <c r="I80" i="38"/>
  <c r="J80" i="38" s="1"/>
  <c r="I79" i="38"/>
  <c r="J79" i="38" s="1"/>
  <c r="I78" i="38"/>
  <c r="J78" i="38" s="1"/>
  <c r="I77" i="38"/>
  <c r="J77" i="38" s="1"/>
  <c r="I76" i="38"/>
  <c r="J76" i="38" s="1"/>
  <c r="I75" i="38"/>
  <c r="J75" i="38" s="1"/>
  <c r="I74" i="38"/>
  <c r="J74" i="38" s="1"/>
  <c r="I73" i="38"/>
  <c r="J73" i="38" s="1"/>
  <c r="I72" i="38"/>
  <c r="J72" i="38" s="1"/>
  <c r="I71" i="38"/>
  <c r="J71" i="38" s="1"/>
  <c r="I70" i="38"/>
  <c r="J70" i="38" s="1"/>
  <c r="I69" i="38"/>
  <c r="J69" i="38" s="1"/>
  <c r="I68" i="38"/>
  <c r="J68" i="38" s="1"/>
  <c r="I67" i="38"/>
  <c r="J67" i="38" s="1"/>
  <c r="I66" i="38"/>
  <c r="J66" i="38" s="1"/>
  <c r="I65" i="38"/>
  <c r="J65" i="38" s="1"/>
  <c r="I64" i="38"/>
  <c r="J64" i="38" s="1"/>
  <c r="I63" i="38"/>
  <c r="J63" i="38" s="1"/>
  <c r="I62" i="38"/>
  <c r="J62" i="38" s="1"/>
  <c r="I61" i="38"/>
  <c r="J61" i="38" s="1"/>
  <c r="I60" i="38"/>
  <c r="J60" i="38" s="1"/>
  <c r="I59" i="38"/>
  <c r="J59" i="38" s="1"/>
  <c r="I58" i="38"/>
  <c r="J58" i="38" s="1"/>
  <c r="I57" i="38"/>
  <c r="J57" i="38" s="1"/>
  <c r="I56" i="38"/>
  <c r="J56" i="38" s="1"/>
  <c r="I55" i="38"/>
  <c r="J55" i="38" s="1"/>
  <c r="I54" i="38"/>
  <c r="J54" i="38" s="1"/>
  <c r="I53" i="38"/>
  <c r="J53" i="38" s="1"/>
  <c r="I52" i="38"/>
  <c r="J52" i="38" s="1"/>
  <c r="I51" i="38"/>
  <c r="J51" i="38" s="1"/>
  <c r="I50" i="38"/>
  <c r="J50" i="38" s="1"/>
  <c r="I49" i="38"/>
  <c r="J49" i="38" s="1"/>
  <c r="I48" i="38"/>
  <c r="J48" i="38" s="1"/>
  <c r="I47" i="38"/>
  <c r="J47" i="38" s="1"/>
  <c r="I46" i="38"/>
  <c r="J46" i="38" s="1"/>
  <c r="I45" i="38"/>
  <c r="J45" i="38" s="1"/>
  <c r="I44" i="38"/>
  <c r="J44" i="38" s="1"/>
  <c r="I43" i="38"/>
  <c r="J43" i="38" s="1"/>
  <c r="I42" i="38"/>
  <c r="J42" i="38" s="1"/>
  <c r="I41" i="38"/>
  <c r="J41" i="38" s="1"/>
  <c r="I40" i="38"/>
  <c r="J40" i="38" s="1"/>
  <c r="I39" i="38"/>
  <c r="J39" i="38" s="1"/>
  <c r="I38" i="38"/>
  <c r="J38" i="38" s="1"/>
  <c r="I37" i="38"/>
  <c r="J37" i="38" s="1"/>
  <c r="I36" i="38"/>
  <c r="J36" i="38" s="1"/>
  <c r="I35" i="38"/>
  <c r="J35" i="38" s="1"/>
  <c r="I34" i="38"/>
  <c r="J34" i="38" s="1"/>
  <c r="I33" i="38"/>
  <c r="J33" i="38" s="1"/>
  <c r="I32" i="38"/>
  <c r="I81" i="37"/>
  <c r="J81" i="37" s="1"/>
  <c r="I80" i="37"/>
  <c r="J80" i="37" s="1"/>
  <c r="I79" i="37"/>
  <c r="J79" i="37" s="1"/>
  <c r="I78" i="37"/>
  <c r="J78" i="37" s="1"/>
  <c r="I77" i="37"/>
  <c r="J77" i="37" s="1"/>
  <c r="I76" i="37"/>
  <c r="J76" i="37" s="1"/>
  <c r="I75" i="37"/>
  <c r="J75" i="37" s="1"/>
  <c r="I74" i="37"/>
  <c r="J74" i="37" s="1"/>
  <c r="I73" i="37"/>
  <c r="J73" i="37" s="1"/>
  <c r="I72" i="37"/>
  <c r="J72" i="37" s="1"/>
  <c r="I71" i="37"/>
  <c r="J71" i="37" s="1"/>
  <c r="I70" i="37"/>
  <c r="J70" i="37" s="1"/>
  <c r="I69" i="37"/>
  <c r="J69" i="37" s="1"/>
  <c r="I68" i="37"/>
  <c r="J68" i="37" s="1"/>
  <c r="I67" i="37"/>
  <c r="J67" i="37" s="1"/>
  <c r="I66" i="37"/>
  <c r="J66" i="37" s="1"/>
  <c r="I65" i="37"/>
  <c r="J65" i="37" s="1"/>
  <c r="I64" i="37"/>
  <c r="J64" i="37" s="1"/>
  <c r="I63" i="37"/>
  <c r="J63" i="37" s="1"/>
  <c r="I62" i="37"/>
  <c r="J62" i="37" s="1"/>
  <c r="I61" i="37"/>
  <c r="J61" i="37" s="1"/>
  <c r="I60" i="37"/>
  <c r="J60" i="37" s="1"/>
  <c r="I59" i="37"/>
  <c r="J59" i="37" s="1"/>
  <c r="I58" i="37"/>
  <c r="J58" i="37" s="1"/>
  <c r="I57" i="37"/>
  <c r="J57" i="37" s="1"/>
  <c r="I56" i="37"/>
  <c r="J56" i="37" s="1"/>
  <c r="I55" i="37"/>
  <c r="J55" i="37" s="1"/>
  <c r="I54" i="37"/>
  <c r="J54" i="37" s="1"/>
  <c r="I53" i="37"/>
  <c r="J53" i="37" s="1"/>
  <c r="I52" i="37"/>
  <c r="J52" i="37" s="1"/>
  <c r="I51" i="37"/>
  <c r="J51" i="37" s="1"/>
  <c r="I50" i="37"/>
  <c r="J50" i="37" s="1"/>
  <c r="I49" i="37"/>
  <c r="J49" i="37" s="1"/>
  <c r="I48" i="37"/>
  <c r="J48" i="37" s="1"/>
  <c r="I47" i="37"/>
  <c r="J47" i="37" s="1"/>
  <c r="I46" i="37"/>
  <c r="J46" i="37" s="1"/>
  <c r="I45" i="37"/>
  <c r="J45" i="37" s="1"/>
  <c r="I44" i="37"/>
  <c r="J44" i="37" s="1"/>
  <c r="I43" i="37"/>
  <c r="J43" i="37" s="1"/>
  <c r="I42" i="37"/>
  <c r="J42" i="37" s="1"/>
  <c r="I41" i="37"/>
  <c r="J41" i="37" s="1"/>
  <c r="I40" i="37"/>
  <c r="J40" i="37" s="1"/>
  <c r="I39" i="37"/>
  <c r="J39" i="37" s="1"/>
  <c r="I38" i="37"/>
  <c r="J38" i="37" s="1"/>
  <c r="I37" i="37"/>
  <c r="J37" i="37" s="1"/>
  <c r="I36" i="37"/>
  <c r="J36" i="37" s="1"/>
  <c r="I35" i="37"/>
  <c r="J35" i="37" s="1"/>
  <c r="I34" i="37"/>
  <c r="J34" i="37" s="1"/>
  <c r="I33" i="37"/>
  <c r="J33" i="37" s="1"/>
  <c r="I32" i="37"/>
  <c r="D7" i="36"/>
  <c r="I81" i="36"/>
  <c r="J81" i="36" s="1"/>
  <c r="I80" i="36"/>
  <c r="J80" i="36" s="1"/>
  <c r="I79" i="36"/>
  <c r="J79" i="36" s="1"/>
  <c r="I78" i="36"/>
  <c r="J78" i="36" s="1"/>
  <c r="I77" i="36"/>
  <c r="J77" i="36" s="1"/>
  <c r="I76" i="36"/>
  <c r="J76" i="36" s="1"/>
  <c r="I75" i="36"/>
  <c r="J75" i="36" s="1"/>
  <c r="I74" i="36"/>
  <c r="J74" i="36" s="1"/>
  <c r="I73" i="36"/>
  <c r="J73" i="36" s="1"/>
  <c r="I72" i="36"/>
  <c r="J72" i="36" s="1"/>
  <c r="I71" i="36"/>
  <c r="J71" i="36" s="1"/>
  <c r="I70" i="36"/>
  <c r="J70" i="36" s="1"/>
  <c r="I69" i="36"/>
  <c r="J69" i="36" s="1"/>
  <c r="I68" i="36"/>
  <c r="J68" i="36" s="1"/>
  <c r="I67" i="36"/>
  <c r="J67" i="36" s="1"/>
  <c r="I66" i="36"/>
  <c r="J66" i="36" s="1"/>
  <c r="I65" i="36"/>
  <c r="J65" i="36" s="1"/>
  <c r="I64" i="36"/>
  <c r="J64" i="36" s="1"/>
  <c r="I63" i="36"/>
  <c r="J63" i="36" s="1"/>
  <c r="I62" i="36"/>
  <c r="J62" i="36" s="1"/>
  <c r="I61" i="36"/>
  <c r="J61" i="36" s="1"/>
  <c r="I60" i="36"/>
  <c r="J60" i="36" s="1"/>
  <c r="I59" i="36"/>
  <c r="J59" i="36" s="1"/>
  <c r="I58" i="36"/>
  <c r="J58" i="36" s="1"/>
  <c r="I57" i="36"/>
  <c r="J57" i="36" s="1"/>
  <c r="I56" i="36"/>
  <c r="J56" i="36" s="1"/>
  <c r="I55" i="36"/>
  <c r="J55" i="36" s="1"/>
  <c r="I54" i="36"/>
  <c r="J54" i="36" s="1"/>
  <c r="I53" i="36"/>
  <c r="J53" i="36" s="1"/>
  <c r="I52" i="36"/>
  <c r="J52" i="36" s="1"/>
  <c r="I51" i="36"/>
  <c r="J51" i="36" s="1"/>
  <c r="I50" i="36"/>
  <c r="J50" i="36" s="1"/>
  <c r="I49" i="36"/>
  <c r="J49" i="36" s="1"/>
  <c r="I48" i="36"/>
  <c r="J48" i="36" s="1"/>
  <c r="I47" i="36"/>
  <c r="J47" i="36" s="1"/>
  <c r="I46" i="36"/>
  <c r="J46" i="36" s="1"/>
  <c r="I45" i="36"/>
  <c r="J45" i="36" s="1"/>
  <c r="I44" i="36"/>
  <c r="J44" i="36" s="1"/>
  <c r="I43" i="36"/>
  <c r="J43" i="36" s="1"/>
  <c r="I42" i="36"/>
  <c r="J42" i="36" s="1"/>
  <c r="I41" i="36"/>
  <c r="J41" i="36" s="1"/>
  <c r="I40" i="36"/>
  <c r="J40" i="36" s="1"/>
  <c r="I39" i="36"/>
  <c r="J39" i="36" s="1"/>
  <c r="I38" i="36"/>
  <c r="J38" i="36" s="1"/>
  <c r="I37" i="36"/>
  <c r="J37" i="36" s="1"/>
  <c r="I36" i="36"/>
  <c r="J36" i="36" s="1"/>
  <c r="I35" i="36"/>
  <c r="J35" i="36" s="1"/>
  <c r="I34" i="36"/>
  <c r="J34" i="36" s="1"/>
  <c r="I33" i="36"/>
  <c r="J33" i="36" s="1"/>
  <c r="I32" i="36"/>
  <c r="D7" i="35"/>
  <c r="I81" i="35"/>
  <c r="J81" i="35" s="1"/>
  <c r="I80" i="35"/>
  <c r="J80" i="35" s="1"/>
  <c r="I79" i="35"/>
  <c r="J79" i="35" s="1"/>
  <c r="I78" i="35"/>
  <c r="J78" i="35" s="1"/>
  <c r="I77" i="35"/>
  <c r="J77" i="35" s="1"/>
  <c r="I76" i="35"/>
  <c r="J76" i="35" s="1"/>
  <c r="I75" i="35"/>
  <c r="J75" i="35" s="1"/>
  <c r="I74" i="35"/>
  <c r="J74" i="35" s="1"/>
  <c r="I73" i="35"/>
  <c r="J73" i="35" s="1"/>
  <c r="I72" i="35"/>
  <c r="J72" i="35" s="1"/>
  <c r="I71" i="35"/>
  <c r="J71" i="35" s="1"/>
  <c r="I70" i="35"/>
  <c r="J70" i="35" s="1"/>
  <c r="I69" i="35"/>
  <c r="J69" i="35" s="1"/>
  <c r="I68" i="35"/>
  <c r="J68" i="35" s="1"/>
  <c r="I67" i="35"/>
  <c r="J67" i="35" s="1"/>
  <c r="I66" i="35"/>
  <c r="J66" i="35" s="1"/>
  <c r="I65" i="35"/>
  <c r="J65" i="35" s="1"/>
  <c r="I64" i="35"/>
  <c r="J64" i="35" s="1"/>
  <c r="I63" i="35"/>
  <c r="J63" i="35" s="1"/>
  <c r="I62" i="35"/>
  <c r="J62" i="35" s="1"/>
  <c r="I61" i="35"/>
  <c r="J61" i="35" s="1"/>
  <c r="I60" i="35"/>
  <c r="J60" i="35" s="1"/>
  <c r="I59" i="35"/>
  <c r="J59" i="35" s="1"/>
  <c r="I58" i="35"/>
  <c r="J58" i="35" s="1"/>
  <c r="I57" i="35"/>
  <c r="J57" i="35" s="1"/>
  <c r="I56" i="35"/>
  <c r="J56" i="35" s="1"/>
  <c r="I55" i="35"/>
  <c r="J55" i="35" s="1"/>
  <c r="I54" i="35"/>
  <c r="J54" i="35" s="1"/>
  <c r="I53" i="35"/>
  <c r="J53" i="35" s="1"/>
  <c r="I52" i="35"/>
  <c r="J52" i="35" s="1"/>
  <c r="I51" i="35"/>
  <c r="J51" i="35" s="1"/>
  <c r="I50" i="35"/>
  <c r="J50" i="35" s="1"/>
  <c r="I49" i="35"/>
  <c r="J49" i="35" s="1"/>
  <c r="I48" i="35"/>
  <c r="J48" i="35" s="1"/>
  <c r="I47" i="35"/>
  <c r="J47" i="35" s="1"/>
  <c r="I46" i="35"/>
  <c r="J46" i="35" s="1"/>
  <c r="I45" i="35"/>
  <c r="J45" i="35" s="1"/>
  <c r="I44" i="35"/>
  <c r="J44" i="35" s="1"/>
  <c r="I43" i="35"/>
  <c r="J43" i="35" s="1"/>
  <c r="I42" i="35"/>
  <c r="J42" i="35" s="1"/>
  <c r="I41" i="35"/>
  <c r="J41" i="35" s="1"/>
  <c r="I40" i="35"/>
  <c r="J40" i="35" s="1"/>
  <c r="I39" i="35"/>
  <c r="J39" i="35" s="1"/>
  <c r="I38" i="35"/>
  <c r="J38" i="35" s="1"/>
  <c r="I37" i="35"/>
  <c r="J37" i="35" s="1"/>
  <c r="I36" i="35"/>
  <c r="J36" i="35" s="1"/>
  <c r="I35" i="35"/>
  <c r="J35" i="35" s="1"/>
  <c r="I34" i="35"/>
  <c r="J34" i="35" s="1"/>
  <c r="I33" i="35"/>
  <c r="J33" i="35" s="1"/>
  <c r="I32" i="35"/>
  <c r="D7" i="34"/>
  <c r="I81" i="34"/>
  <c r="J81" i="34" s="1"/>
  <c r="I80" i="34"/>
  <c r="J80" i="34" s="1"/>
  <c r="I79" i="34"/>
  <c r="J79" i="34" s="1"/>
  <c r="I78" i="34"/>
  <c r="J78" i="34" s="1"/>
  <c r="I77" i="34"/>
  <c r="J77" i="34" s="1"/>
  <c r="I76" i="34"/>
  <c r="J76" i="34" s="1"/>
  <c r="I75" i="34"/>
  <c r="J75" i="34" s="1"/>
  <c r="I74" i="34"/>
  <c r="J74" i="34" s="1"/>
  <c r="I73" i="34"/>
  <c r="J73" i="34" s="1"/>
  <c r="I72" i="34"/>
  <c r="J72" i="34" s="1"/>
  <c r="I71" i="34"/>
  <c r="J71" i="34" s="1"/>
  <c r="I70" i="34"/>
  <c r="J70" i="34" s="1"/>
  <c r="I69" i="34"/>
  <c r="J69" i="34" s="1"/>
  <c r="I68" i="34"/>
  <c r="J68" i="34" s="1"/>
  <c r="I67" i="34"/>
  <c r="J67" i="34" s="1"/>
  <c r="I66" i="34"/>
  <c r="J66" i="34" s="1"/>
  <c r="I65" i="34"/>
  <c r="J65" i="34" s="1"/>
  <c r="I64" i="34"/>
  <c r="J64" i="34" s="1"/>
  <c r="I63" i="34"/>
  <c r="J63" i="34" s="1"/>
  <c r="I62" i="34"/>
  <c r="J62" i="34" s="1"/>
  <c r="I61" i="34"/>
  <c r="J61" i="34" s="1"/>
  <c r="I60" i="34"/>
  <c r="J60" i="34" s="1"/>
  <c r="I59" i="34"/>
  <c r="J59" i="34" s="1"/>
  <c r="I58" i="34"/>
  <c r="J58" i="34" s="1"/>
  <c r="I57" i="34"/>
  <c r="J57" i="34" s="1"/>
  <c r="I56" i="34"/>
  <c r="J56" i="34" s="1"/>
  <c r="I55" i="34"/>
  <c r="J55" i="34" s="1"/>
  <c r="I54" i="34"/>
  <c r="J54" i="34" s="1"/>
  <c r="I53" i="34"/>
  <c r="J53" i="34" s="1"/>
  <c r="I52" i="34"/>
  <c r="J52" i="34" s="1"/>
  <c r="I51" i="34"/>
  <c r="J51" i="34" s="1"/>
  <c r="I50" i="34"/>
  <c r="J50" i="34" s="1"/>
  <c r="I49" i="34"/>
  <c r="J49" i="34" s="1"/>
  <c r="I48" i="34"/>
  <c r="J48" i="34" s="1"/>
  <c r="I47" i="34"/>
  <c r="J47" i="34" s="1"/>
  <c r="I46" i="34"/>
  <c r="J46" i="34" s="1"/>
  <c r="I45" i="34"/>
  <c r="J45" i="34" s="1"/>
  <c r="I44" i="34"/>
  <c r="J44" i="34" s="1"/>
  <c r="I43" i="34"/>
  <c r="J43" i="34" s="1"/>
  <c r="I42" i="34"/>
  <c r="J42" i="34" s="1"/>
  <c r="I41" i="34"/>
  <c r="J41" i="34" s="1"/>
  <c r="I40" i="34"/>
  <c r="J40" i="34" s="1"/>
  <c r="I39" i="34"/>
  <c r="J39" i="34" s="1"/>
  <c r="I38" i="34"/>
  <c r="J38" i="34" s="1"/>
  <c r="I37" i="34"/>
  <c r="J37" i="34" s="1"/>
  <c r="I36" i="34"/>
  <c r="J36" i="34" s="1"/>
  <c r="I35" i="34"/>
  <c r="J35" i="34" s="1"/>
  <c r="I34" i="34"/>
  <c r="J34" i="34" s="1"/>
  <c r="I33" i="34"/>
  <c r="J33" i="34" s="1"/>
  <c r="I32" i="34"/>
  <c r="E12" i="6"/>
  <c r="E11" i="6"/>
  <c r="E10" i="6"/>
  <c r="E9" i="6"/>
  <c r="E8" i="6"/>
  <c r="L8" i="14"/>
  <c r="I8" i="14"/>
  <c r="I5" i="14"/>
  <c r="K6" i="14"/>
  <c r="J7" i="14"/>
  <c r="L7" i="14"/>
  <c r="J6" i="14"/>
  <c r="L5" i="14"/>
  <c r="I9" i="14"/>
  <c r="I6" i="14"/>
  <c r="K7" i="14"/>
  <c r="J8" i="14"/>
  <c r="J9" i="14"/>
  <c r="I7" i="14"/>
  <c r="K8" i="14"/>
  <c r="J5" i="14"/>
  <c r="K5" i="14"/>
  <c r="L6" i="14"/>
  <c r="K9" i="14"/>
  <c r="L9" i="14"/>
  <c r="C17" i="14" l="1"/>
  <c r="C18" i="14"/>
  <c r="C19" i="14"/>
  <c r="J32" i="38"/>
  <c r="J32" i="37"/>
  <c r="J32" i="36"/>
  <c r="J32" i="35"/>
  <c r="J32" i="34"/>
  <c r="C23" i="14"/>
  <c r="C22" i="14"/>
  <c r="C24" i="14"/>
  <c r="C25" i="14"/>
  <c r="H9" i="6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J4" i="14"/>
  <c r="I4" i="14"/>
  <c r="L4" i="14"/>
  <c r="K4" i="14"/>
  <c r="J39" i="12" l="1"/>
  <c r="J40" i="12"/>
  <c r="J48" i="12"/>
  <c r="J56" i="12"/>
  <c r="J64" i="12"/>
  <c r="J72" i="12"/>
  <c r="J80" i="12"/>
  <c r="J63" i="12"/>
  <c r="J33" i="12"/>
  <c r="J41" i="12"/>
  <c r="J49" i="12"/>
  <c r="J57" i="12"/>
  <c r="J65" i="12"/>
  <c r="J73" i="12"/>
  <c r="J81" i="12"/>
  <c r="J71" i="12"/>
  <c r="J34" i="12"/>
  <c r="J42" i="12"/>
  <c r="J50" i="12"/>
  <c r="J58" i="12"/>
  <c r="J66" i="12"/>
  <c r="J74" i="12"/>
  <c r="J79" i="12"/>
  <c r="J59" i="12"/>
  <c r="J75" i="12"/>
  <c r="J36" i="12"/>
  <c r="J44" i="12"/>
  <c r="J52" i="12"/>
  <c r="J60" i="12"/>
  <c r="J68" i="12"/>
  <c r="J76" i="12"/>
  <c r="J55" i="12"/>
  <c r="J43" i="12"/>
  <c r="J45" i="12"/>
  <c r="J53" i="12"/>
  <c r="J61" i="12"/>
  <c r="J69" i="12"/>
  <c r="J77" i="12"/>
  <c r="J47" i="12"/>
  <c r="J35" i="12"/>
  <c r="J51" i="12"/>
  <c r="J67" i="12"/>
  <c r="J37" i="12"/>
  <c r="J38" i="12"/>
  <c r="J46" i="12"/>
  <c r="J54" i="12"/>
  <c r="J62" i="12"/>
  <c r="J70" i="12"/>
  <c r="J78" i="12"/>
  <c r="J32" i="12"/>
  <c r="C28" i="14"/>
  <c r="C29" i="14" s="1"/>
  <c r="D7" i="12"/>
  <c r="G13" i="14" l="1"/>
  <c r="H13" i="14"/>
  <c r="I13" i="14"/>
  <c r="C13" i="14"/>
  <c r="D13" i="14"/>
  <c r="F13" i="14" l="1"/>
  <c r="F16" i="14" s="1"/>
  <c r="E13" i="14" s="1"/>
  <c r="J9" i="6" l="1"/>
  <c r="L9" i="6"/>
</calcChain>
</file>

<file path=xl/sharedStrings.xml><?xml version="1.0" encoding="utf-8"?>
<sst xmlns="http://schemas.openxmlformats.org/spreadsheetml/2006/main" count="198" uniqueCount="105">
  <si>
    <t>Start Date</t>
  </si>
  <si>
    <t>Due Date</t>
  </si>
  <si>
    <t>Progress</t>
  </si>
  <si>
    <t>Status</t>
  </si>
  <si>
    <t>Risks</t>
  </si>
  <si>
    <t>Action</t>
  </si>
  <si>
    <t>Priority</t>
  </si>
  <si>
    <t>GOAL</t>
  </si>
  <si>
    <t>On Hold</t>
  </si>
  <si>
    <t>High</t>
  </si>
  <si>
    <t>ACTION PLAN TEMPLATE</t>
  </si>
  <si>
    <t>GOAL - 1</t>
  </si>
  <si>
    <t>GOAL - 2</t>
  </si>
  <si>
    <t>Low</t>
  </si>
  <si>
    <t>Cancelled</t>
  </si>
  <si>
    <t>Opportunities</t>
  </si>
  <si>
    <t>GOAL - 3</t>
  </si>
  <si>
    <t>GOAL - 4</t>
  </si>
  <si>
    <t>GOAL - 5</t>
  </si>
  <si>
    <t>GOAL - 6</t>
  </si>
  <si>
    <t>GOALS</t>
  </si>
  <si>
    <t>Status of Tasks</t>
  </si>
  <si>
    <t>Not Started</t>
  </si>
  <si>
    <t>In Progress</t>
  </si>
  <si>
    <t>Done</t>
  </si>
  <si>
    <t>SUM</t>
  </si>
  <si>
    <t>&lt;=50%</t>
  </si>
  <si>
    <t>Overdue</t>
  </si>
  <si>
    <t>0%</t>
  </si>
  <si>
    <t>&gt;50%</t>
  </si>
  <si>
    <t>100%</t>
  </si>
  <si>
    <t>Goals</t>
  </si>
  <si>
    <t>Actions</t>
  </si>
  <si>
    <t>Average Action Progress</t>
  </si>
  <si>
    <t>Remaining</t>
  </si>
  <si>
    <t>Kate Burke</t>
  </si>
  <si>
    <t>Ann Bailey</t>
  </si>
  <si>
    <t>Mike Oakey</t>
  </si>
  <si>
    <t>Clara Swanson</t>
  </si>
  <si>
    <t>Maya Kos</t>
  </si>
  <si>
    <t>Thomas Peterson</t>
  </si>
  <si>
    <t>Peter Thomson</t>
  </si>
  <si>
    <t>Oswald Tailor</t>
  </si>
  <si>
    <t>DASHBOARD</t>
  </si>
  <si>
    <t>There may be an increase in customer service</t>
  </si>
  <si>
    <t>Increase in sales</t>
  </si>
  <si>
    <t>Increase in brand awareness</t>
  </si>
  <si>
    <t>Perform keyword research</t>
  </si>
  <si>
    <t>Create memorable content</t>
  </si>
  <si>
    <t>Write guest posts</t>
  </si>
  <si>
    <t>Achieved</t>
  </si>
  <si>
    <t>Statuses</t>
  </si>
  <si>
    <t>Goals by Status</t>
  </si>
  <si>
    <t>Goals by Progress</t>
  </si>
  <si>
    <t>Action by Progress</t>
  </si>
  <si>
    <t>Number of Goals</t>
  </si>
  <si>
    <t>Number of Actions</t>
  </si>
  <si>
    <t>Reply to more emails</t>
  </si>
  <si>
    <t>Creating coupons for products</t>
  </si>
  <si>
    <t>Offer deals</t>
  </si>
  <si>
    <t>Use paid advertising</t>
  </si>
  <si>
    <t>Customers will not be able to access the site for a while</t>
  </si>
  <si>
    <t>There may be an increase in website traffic</t>
  </si>
  <si>
    <t>Existing problems can be solved</t>
  </si>
  <si>
    <t>New problems can be found and solved</t>
  </si>
  <si>
    <t>Updating website background codes</t>
  </si>
  <si>
    <t>Interface update</t>
  </si>
  <si>
    <t>Inauthentic partnerships and content</t>
  </si>
  <si>
    <t>Ethical implications</t>
  </si>
  <si>
    <t>Influencer research</t>
  </si>
  <si>
    <t>Meeting with agencies</t>
  </si>
  <si>
    <t>Navigation</t>
  </si>
  <si>
    <t>Progress (%)</t>
  </si>
  <si>
    <t>Total</t>
  </si>
  <si>
    <t xml:space="preserve"> Action Progress</t>
  </si>
  <si>
    <t>Responsible Person</t>
  </si>
  <si>
    <t>Goal1</t>
  </si>
  <si>
    <t>Goal2</t>
  </si>
  <si>
    <t>Goal3</t>
  </si>
  <si>
    <t>Goal4</t>
  </si>
  <si>
    <t>Goal5</t>
  </si>
  <si>
    <t>Goal6</t>
  </si>
  <si>
    <t>Index</t>
  </si>
  <si>
    <t>Percantages</t>
  </si>
  <si>
    <t>TERMS OF USE</t>
  </si>
  <si>
    <t>END USER LICENSE AGREEMENT</t>
  </si>
  <si>
    <r>
      <t xml:space="preserve">This End-User License Agreement is a legal agreement between you and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scheme val="minor"/>
      </rPr>
      <t xml:space="preserve"> that covers all Microsoft Excel templates, spreadsheets or software built by </t>
    </r>
    <r>
      <rPr>
        <b/>
        <sz val="11"/>
        <color theme="1"/>
        <rFont val="Calibri"/>
        <family val="2"/>
        <charset val="162"/>
        <scheme val="minor"/>
      </rPr>
      <t>someka.net</t>
    </r>
    <r>
      <rPr>
        <sz val="11"/>
        <color theme="1"/>
        <rFont val="Calibri"/>
        <family val="2"/>
        <scheme val="minor"/>
      </rPr>
      <t>.</t>
    </r>
  </si>
  <si>
    <t>By downloading, copying, accessing or otherwise using any of these templates, you agree to abide by the following terms:</t>
  </si>
  <si>
    <r>
      <t xml:space="preserve">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sell, resell, license, rent, lease, lend or otherwise transfer for value without written permission of someka.net
* Unless you've purchased the proper license rights,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 or alter any someka.net logo, trademark, copyright, disclaimer, brand, terms of use, attribution, or other proprietary notices or marks within the template.
* You may </t>
    </r>
    <r>
      <rPr>
        <b/>
        <sz val="11"/>
        <color theme="1"/>
        <rFont val="Calibri"/>
        <family val="2"/>
        <charset val="162"/>
        <scheme val="minor"/>
      </rPr>
      <t>NOT</t>
    </r>
    <r>
      <rPr>
        <sz val="11"/>
        <color theme="1"/>
        <rFont val="Calibri"/>
        <family val="2"/>
        <scheme val="minor"/>
      </rPr>
      <t xml:space="preserve"> distribute, publish to an online gallery, host on a website, or place on any server in a way that makes it available to the general public.</t>
    </r>
  </si>
  <si>
    <t>RESERVATION OF RIGHTS</t>
  </si>
  <si>
    <r>
      <t xml:space="preserve">All title and copyrights in and to the Template, and any copies of the Template, are </t>
    </r>
    <r>
      <rPr>
        <b/>
        <u/>
        <sz val="11"/>
        <color theme="1"/>
        <rFont val="Calibri"/>
        <family val="2"/>
        <charset val="162"/>
        <scheme val="minor"/>
      </rPr>
      <t>owned by someka.net</t>
    </r>
    <r>
      <rPr>
        <sz val="11"/>
        <color theme="1"/>
        <rFont val="Calibri"/>
        <family val="2"/>
        <scheme val="minor"/>
      </rPr>
      <t xml:space="preserve">. All rights not expressly granted are reserved by someka.net. 
</t>
    </r>
    <r>
      <rPr>
        <u/>
        <sz val="11"/>
        <color theme="1"/>
        <rFont val="Calibri"/>
        <family val="2"/>
        <charset val="162"/>
        <scheme val="minor"/>
      </rPr>
      <t>Use of any Template for any purpose other than expressly permitted in this EULA is prohibited, and may result in severe civil and criminal penalties.</t>
    </r>
  </si>
  <si>
    <t>CONTACT</t>
  </si>
  <si>
    <r>
      <t xml:space="preserve">For more information and specific permissions for your case, please contact us at: </t>
    </r>
    <r>
      <rPr>
        <i/>
        <sz val="11"/>
        <color theme="1"/>
        <rFont val="Calibri"/>
        <family val="2"/>
        <charset val="162"/>
        <scheme val="minor"/>
      </rPr>
      <t>contact@someka.net</t>
    </r>
  </si>
  <si>
    <t>Increase relevant traffic</t>
  </si>
  <si>
    <t>Grow your email list</t>
  </si>
  <si>
    <t>Maintaining the website</t>
  </si>
  <si>
    <t>Partner with influencers</t>
  </si>
  <si>
    <t>Dropdown List</t>
  </si>
  <si>
    <t>Test 1</t>
  </si>
  <si>
    <t>sddsfd</t>
  </si>
  <si>
    <t>dfdsfdsfsdf</t>
  </si>
  <si>
    <t>dfdsfdf</t>
  </si>
  <si>
    <t>sdasdasd</t>
  </si>
  <si>
    <t>sdsfdsf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</si>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</sst>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u/>
      <sz val="10"/>
      <color indexed="12"/>
      <name val="Verdana"/>
      <family val="2"/>
    </font>
    <font>
      <u/>
      <sz val="11"/>
      <color theme="0"/>
      <name val="Calibri"/>
      <family val="2"/>
      <charset val="162"/>
      <scheme val="minor"/>
    </font>
    <font>
      <sz val="13"/>
      <color rgb="FFFFC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1"/>
      <color theme="4" tint="-0.499984740745262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4"/>
      <color rgb="FF1F4E79"/>
      <name val="Calibri"/>
      <family val="2"/>
      <charset val="162"/>
      <scheme val="minor"/>
    </font>
    <font>
      <sz val="16"/>
      <color rgb="FF1F4E79"/>
      <name val="Calibri"/>
      <family val="2"/>
      <charset val="162"/>
      <scheme val="minor"/>
    </font>
    <font>
      <b/>
      <sz val="14"/>
      <color theme="0" tint="-4.9989318521683403E-2"/>
      <name val="Calibri"/>
      <family val="2"/>
      <charset val="162"/>
      <scheme val="minor"/>
    </font>
    <font>
      <sz val="16"/>
      <color theme="0" tint="-4.9989318521683403E-2"/>
      <name val="Calibri"/>
      <family val="2"/>
      <charset val="162"/>
      <scheme val="minor"/>
    </font>
    <font>
      <sz val="20"/>
      <color rgb="FF1F4E79"/>
      <name val="Calibri"/>
      <family val="2"/>
      <charset val="162"/>
      <scheme val="minor"/>
    </font>
    <font>
      <sz val="20"/>
      <color theme="0" tint="-4.9989318521683403E-2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charset val="162"/>
      <scheme val="minor"/>
    </font>
    <font>
      <b/>
      <sz val="10"/>
      <color theme="0"/>
      <name val="Verdana"/>
      <family val="2"/>
      <charset val="162"/>
    </font>
    <font>
      <sz val="13"/>
      <color theme="0" tint="-4.9989318521683403E-2"/>
      <name val="Calibri"/>
      <family val="2"/>
      <charset val="162"/>
      <scheme val="minor"/>
    </font>
    <font>
      <b/>
      <i/>
      <sz val="16"/>
      <color theme="0" tint="-4.9989318521683403E-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trike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67C1C9"/>
        <bgColor indexed="64"/>
      </patternFill>
    </fill>
    <fill>
      <patternFill patternType="solid">
        <fgColor rgb="FF576C87"/>
        <bgColor indexed="64"/>
      </patternFill>
    </fill>
    <fill>
      <patternFill patternType="solid">
        <fgColor rgb="FFF3736A"/>
        <bgColor indexed="64"/>
      </patternFill>
    </fill>
    <fill>
      <patternFill patternType="solid">
        <fgColor rgb="FFD8545D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A6A6A6"/>
      </bottom>
      <diagonal/>
    </border>
  </borders>
  <cellStyleXfs count="9">
    <xf numFmtId="0" fontId="0" fillId="0" borderId="0"/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7" fillId="0" borderId="0"/>
    <xf numFmtId="0" fontId="7" fillId="0" borderId="0"/>
    <xf numFmtId="0" fontId="6" fillId="0" borderId="0"/>
    <xf numFmtId="9" fontId="10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10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49" fontId="12" fillId="4" borderId="0" xfId="0" applyNumberFormat="1" applyFont="1" applyFill="1" applyAlignment="1">
      <alignment horizontal="left" vertical="center" indent="1"/>
    </xf>
    <xf numFmtId="49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1" applyFill="1" applyAlignment="1">
      <alignment vertical="center"/>
    </xf>
    <xf numFmtId="0" fontId="10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vertical="center"/>
    </xf>
    <xf numFmtId="0" fontId="0" fillId="5" borderId="0" xfId="0" applyFill="1"/>
    <xf numFmtId="0" fontId="14" fillId="5" borderId="0" xfId="2" applyFont="1" applyFill="1" applyBorder="1" applyAlignment="1" applyProtection="1">
      <alignment vertical="center"/>
    </xf>
    <xf numFmtId="49" fontId="15" fillId="3" borderId="0" xfId="0" applyNumberFormat="1" applyFont="1" applyFill="1" applyAlignment="1">
      <alignment vertical="center"/>
    </xf>
    <xf numFmtId="49" fontId="15" fillId="3" borderId="0" xfId="0" applyNumberFormat="1" applyFont="1" applyFill="1" applyAlignment="1">
      <alignment horizontal="left" vertical="center" indent="1"/>
    </xf>
    <xf numFmtId="0" fontId="19" fillId="2" borderId="0" xfId="0" applyFont="1" applyFill="1" applyAlignment="1">
      <alignment vertical="center"/>
    </xf>
    <xf numFmtId="0" fontId="19" fillId="3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0" fillId="0" borderId="4" xfId="0" applyFont="1" applyBorder="1"/>
    <xf numFmtId="0" fontId="0" fillId="0" borderId="13" xfId="0" applyBorder="1"/>
    <xf numFmtId="0" fontId="10" fillId="0" borderId="4" xfId="0" applyFont="1" applyBorder="1" applyAlignment="1">
      <alignment horizontal="center" vertical="center"/>
    </xf>
    <xf numFmtId="0" fontId="22" fillId="0" borderId="5" xfId="0" applyFont="1" applyBorder="1" applyAlignment="1" applyProtection="1">
      <alignment horizontal="center" vertical="center"/>
      <protection hidden="1"/>
    </xf>
    <xf numFmtId="49" fontId="15" fillId="3" borderId="0" xfId="0" applyNumberFormat="1" applyFont="1" applyFill="1" applyAlignment="1">
      <alignment horizontal="left" vertical="center" indent="6"/>
    </xf>
    <xf numFmtId="49" fontId="12" fillId="4" borderId="0" xfId="0" applyNumberFormat="1" applyFont="1" applyFill="1" applyAlignment="1">
      <alignment horizontal="left" vertical="center" indent="6"/>
    </xf>
    <xf numFmtId="0" fontId="0" fillId="8" borderId="0" xfId="0" applyFill="1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 vertical="center"/>
    </xf>
    <xf numFmtId="0" fontId="16" fillId="9" borderId="11" xfId="0" applyFont="1" applyFill="1" applyBorder="1" applyAlignment="1">
      <alignment horizontal="centerContinuous" vertical="center"/>
    </xf>
    <xf numFmtId="0" fontId="16" fillId="9" borderId="12" xfId="0" applyFont="1" applyFill="1" applyBorder="1" applyAlignment="1">
      <alignment horizontal="centerContinuous" vertical="center"/>
    </xf>
    <xf numFmtId="0" fontId="16" fillId="9" borderId="10" xfId="0" applyFont="1" applyFill="1" applyBorder="1" applyAlignment="1">
      <alignment horizontal="center" vertical="center"/>
    </xf>
    <xf numFmtId="1" fontId="0" fillId="0" borderId="10" xfId="7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49" fontId="5" fillId="9" borderId="9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49" fontId="5" fillId="9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1" fillId="0" borderId="10" xfId="0" applyFont="1" applyBorder="1"/>
    <xf numFmtId="0" fontId="18" fillId="0" borderId="10" xfId="0" applyFont="1" applyBorder="1" applyAlignment="1">
      <alignment horizontal="centerContinuous"/>
    </xf>
    <xf numFmtId="0" fontId="31" fillId="0" borderId="10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4" fillId="9" borderId="10" xfId="0" applyNumberFormat="1" applyFont="1" applyFill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Continuous" shrinkToFit="1"/>
    </xf>
    <xf numFmtId="0" fontId="27" fillId="10" borderId="0" xfId="0" applyFont="1" applyFill="1" applyAlignment="1">
      <alignment horizontal="centerContinuous" vertical="center"/>
    </xf>
    <xf numFmtId="1" fontId="29" fillId="10" borderId="0" xfId="0" applyNumberFormat="1" applyFont="1" applyFill="1" applyAlignment="1" applyProtection="1">
      <alignment horizontal="center" vertical="center"/>
      <protection hidden="1"/>
    </xf>
    <xf numFmtId="3" fontId="27" fillId="10" borderId="0" xfId="0" applyNumberFormat="1" applyFont="1" applyFill="1" applyAlignment="1">
      <alignment horizontal="centerContinuous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/>
    <xf numFmtId="10" fontId="10" fillId="2" borderId="0" xfId="0" applyNumberFormat="1" applyFont="1" applyFill="1"/>
    <xf numFmtId="164" fontId="4" fillId="9" borderId="9" xfId="0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164" fontId="5" fillId="0" borderId="10" xfId="7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Continuous" shrinkToFit="1"/>
    </xf>
    <xf numFmtId="0" fontId="25" fillId="2" borderId="0" xfId="0" applyFont="1" applyFill="1" applyAlignment="1">
      <alignment horizontal="centerContinuous" vertical="center"/>
    </xf>
    <xf numFmtId="3" fontId="28" fillId="2" borderId="0" xfId="0" applyNumberFormat="1" applyFont="1" applyFill="1" applyAlignment="1" applyProtection="1">
      <alignment horizontal="center" vertical="center"/>
      <protection hidden="1"/>
    </xf>
    <xf numFmtId="3" fontId="25" fillId="2" borderId="0" xfId="0" applyNumberFormat="1" applyFont="1" applyFill="1" applyAlignment="1">
      <alignment horizontal="centerContinuous" vertical="center"/>
    </xf>
    <xf numFmtId="164" fontId="28" fillId="2" borderId="0" xfId="0" applyNumberFormat="1" applyFont="1" applyFill="1" applyAlignment="1" applyProtection="1">
      <alignment horizontal="centerContinuous" vertical="center"/>
      <protection hidden="1"/>
    </xf>
    <xf numFmtId="0" fontId="0" fillId="6" borderId="14" xfId="0" applyFill="1" applyBorder="1" applyAlignment="1" applyProtection="1">
      <alignment vertical="center" shrinkToFit="1"/>
      <protection locked="0"/>
    </xf>
    <xf numFmtId="0" fontId="21" fillId="12" borderId="10" xfId="0" applyFont="1" applyFill="1" applyBorder="1" applyAlignment="1">
      <alignment horizontal="center" vertical="center"/>
    </xf>
    <xf numFmtId="49" fontId="2" fillId="9" borderId="9" xfId="0" applyNumberFormat="1" applyFont="1" applyFill="1" applyBorder="1" applyAlignment="1">
      <alignment horizontal="center" vertical="center"/>
    </xf>
    <xf numFmtId="0" fontId="32" fillId="9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34" fillId="13" borderId="16" xfId="2" applyFont="1" applyFill="1" applyBorder="1" applyAlignment="1" applyProtection="1">
      <alignment horizontal="center" vertical="center"/>
      <protection hidden="1"/>
    </xf>
    <xf numFmtId="0" fontId="0" fillId="9" borderId="10" xfId="0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Continuous"/>
    </xf>
    <xf numFmtId="0" fontId="0" fillId="9" borderId="13" xfId="0" applyFill="1" applyBorder="1" applyAlignment="1">
      <alignment horizontal="centerContinuous"/>
    </xf>
    <xf numFmtId="0" fontId="0" fillId="9" borderId="12" xfId="0" applyFill="1" applyBorder="1" applyAlignment="1">
      <alignment horizontal="centerContinuous"/>
    </xf>
    <xf numFmtId="0" fontId="16" fillId="9" borderId="9" xfId="0" applyFont="1" applyFill="1" applyBorder="1" applyAlignment="1">
      <alignment horizontal="center" vertical="center"/>
    </xf>
    <xf numFmtId="0" fontId="1" fillId="2" borderId="0" xfId="1" applyFont="1" applyFill="1" applyAlignment="1">
      <alignment vertical="center"/>
    </xf>
    <xf numFmtId="49" fontId="15" fillId="3" borderId="0" xfId="0" applyNumberFormat="1" applyFont="1" applyFill="1" applyAlignment="1">
      <alignment horizontal="left" vertical="center" indent="2"/>
    </xf>
    <xf numFmtId="0" fontId="35" fillId="2" borderId="0" xfId="0" applyFont="1" applyFill="1" applyAlignment="1">
      <alignment horizontal="right" vertical="center"/>
    </xf>
    <xf numFmtId="49" fontId="12" fillId="4" borderId="0" xfId="0" applyNumberFormat="1" applyFont="1" applyFill="1" applyAlignment="1">
      <alignment horizontal="left" vertical="center" indent="2"/>
    </xf>
    <xf numFmtId="0" fontId="36" fillId="2" borderId="0" xfId="0" applyFont="1" applyFill="1" applyAlignment="1">
      <alignment horizontal="right" vertical="center"/>
    </xf>
    <xf numFmtId="0" fontId="0" fillId="2" borderId="0" xfId="0" applyFill="1"/>
    <xf numFmtId="0" fontId="37" fillId="2" borderId="0" xfId="4" applyFont="1" applyFill="1" applyAlignment="1" applyProtection="1">
      <alignment vertical="center"/>
      <protection locked="0"/>
    </xf>
    <xf numFmtId="0" fontId="1" fillId="0" borderId="18" xfId="8" applyBorder="1" applyAlignment="1">
      <alignment horizontal="left" wrapText="1" indent="1"/>
    </xf>
    <xf numFmtId="0" fontId="1" fillId="2" borderId="0" xfId="8" applyFill="1"/>
    <xf numFmtId="0" fontId="38" fillId="2" borderId="0" xfId="4" applyFont="1" applyFill="1" applyAlignment="1" applyProtection="1">
      <alignment vertical="center"/>
      <protection locked="0"/>
    </xf>
    <xf numFmtId="0" fontId="1" fillId="0" borderId="19" xfId="8" applyBorder="1" applyAlignment="1">
      <alignment horizontal="left" indent="1"/>
    </xf>
    <xf numFmtId="0" fontId="1" fillId="0" borderId="19" xfId="8" applyBorder="1" applyAlignment="1">
      <alignment horizontal="left" vertical="center" wrapText="1" indent="1"/>
    </xf>
    <xf numFmtId="0" fontId="1" fillId="0" borderId="19" xfId="8" applyBorder="1" applyAlignment="1">
      <alignment horizontal="left" vertical="top" wrapText="1" indent="2"/>
    </xf>
    <xf numFmtId="0" fontId="18" fillId="2" borderId="0" xfId="4" applyFont="1" applyFill="1" applyAlignment="1" applyProtection="1">
      <alignment vertical="center"/>
      <protection locked="0"/>
    </xf>
    <xf numFmtId="0" fontId="16" fillId="0" borderId="19" xfId="8" applyFont="1" applyBorder="1" applyAlignment="1">
      <alignment horizontal="left" indent="1"/>
    </xf>
    <xf numFmtId="0" fontId="1" fillId="0" borderId="9" xfId="8" applyBorder="1" applyAlignment="1">
      <alignment horizontal="left" indent="1"/>
    </xf>
    <xf numFmtId="0" fontId="16" fillId="2" borderId="0" xfId="0" applyFont="1" applyFill="1"/>
    <xf numFmtId="0" fontId="21" fillId="5" borderId="15" xfId="0" applyFont="1" applyFill="1" applyBorder="1" applyAlignment="1">
      <alignment horizontal="center" vertical="center"/>
    </xf>
    <xf numFmtId="0" fontId="43" fillId="0" borderId="15" xfId="0" applyFont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shrinkToFit="1"/>
      <protection locked="0"/>
    </xf>
    <xf numFmtId="0" fontId="0" fillId="6" borderId="24" xfId="0" applyFill="1" applyBorder="1" applyAlignment="1" applyProtection="1">
      <alignment horizontal="center" vertical="center" shrinkToFit="1"/>
      <protection locked="0"/>
    </xf>
    <xf numFmtId="14" fontId="0" fillId="6" borderId="24" xfId="0" applyNumberFormat="1" applyFill="1" applyBorder="1" applyAlignment="1" applyProtection="1">
      <alignment horizontal="center" vertical="center" shrinkToFit="1"/>
      <protection locked="0"/>
    </xf>
    <xf numFmtId="0" fontId="20" fillId="7" borderId="24" xfId="0" applyFont="1" applyFill="1" applyBorder="1" applyAlignment="1" applyProtection="1">
      <alignment horizontal="center"/>
      <protection hidden="1"/>
    </xf>
    <xf numFmtId="0" fontId="0" fillId="6" borderId="22" xfId="0" applyFill="1" applyBorder="1" applyAlignment="1" applyProtection="1">
      <alignment shrinkToFit="1"/>
      <protection locked="0"/>
    </xf>
    <xf numFmtId="0" fontId="0" fillId="6" borderId="22" xfId="0" applyFill="1" applyBorder="1" applyAlignment="1" applyProtection="1">
      <alignment horizontal="center" vertical="center" shrinkToFit="1"/>
      <protection locked="0"/>
    </xf>
    <xf numFmtId="14" fontId="0" fillId="6" borderId="22" xfId="0" applyNumberFormat="1" applyFill="1" applyBorder="1" applyAlignment="1" applyProtection="1">
      <alignment horizontal="center" vertical="center" shrinkToFit="1"/>
      <protection locked="0"/>
    </xf>
    <xf numFmtId="0" fontId="20" fillId="7" borderId="22" xfId="0" applyFont="1" applyFill="1" applyBorder="1" applyAlignment="1" applyProtection="1">
      <alignment horizontal="center"/>
      <protection hidden="1"/>
    </xf>
    <xf numFmtId="0" fontId="0" fillId="6" borderId="23" xfId="0" applyFill="1" applyBorder="1" applyAlignment="1" applyProtection="1">
      <alignment shrinkToFit="1"/>
      <protection locked="0"/>
    </xf>
    <xf numFmtId="0" fontId="0" fillId="6" borderId="23" xfId="0" applyFill="1" applyBorder="1" applyAlignment="1" applyProtection="1">
      <alignment horizontal="center" vertical="center" shrinkToFit="1"/>
      <protection locked="0"/>
    </xf>
    <xf numFmtId="14" fontId="0" fillId="6" borderId="23" xfId="0" applyNumberFormat="1" applyFill="1" applyBorder="1" applyAlignment="1" applyProtection="1">
      <alignment horizontal="center" vertical="center" shrinkToFit="1"/>
      <protection locked="0"/>
    </xf>
    <xf numFmtId="0" fontId="20" fillId="7" borderId="23" xfId="0" applyFont="1" applyFill="1" applyBorder="1" applyAlignment="1" applyProtection="1">
      <alignment horizontal="center"/>
      <protection hidden="1"/>
    </xf>
    <xf numFmtId="0" fontId="33" fillId="12" borderId="20" xfId="0" applyFont="1" applyFill="1" applyBorder="1" applyAlignment="1">
      <alignment horizontal="center" vertical="center"/>
    </xf>
    <xf numFmtId="0" fontId="30" fillId="12" borderId="20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44" fillId="2" borderId="0" xfId="0" applyFont="1" applyFill="1"/>
    <xf numFmtId="0" fontId="0" fillId="6" borderId="19" xfId="0" applyFill="1" applyBorder="1" applyAlignment="1" applyProtection="1">
      <alignment vertical="center" shrinkToFit="1"/>
      <protection locked="0"/>
    </xf>
    <xf numFmtId="0" fontId="0" fillId="15" borderId="29" xfId="0" applyFill="1" applyBorder="1" applyAlignment="1">
      <alignment vertical="center" shrinkToFit="1"/>
    </xf>
    <xf numFmtId="0" fontId="0" fillId="15" borderId="27" xfId="0" applyFill="1" applyBorder="1" applyAlignment="1">
      <alignment vertical="center" shrinkToFit="1"/>
    </xf>
    <xf numFmtId="0" fontId="0" fillId="15" borderId="28" xfId="0" applyFill="1" applyBorder="1" applyAlignment="1">
      <alignment vertical="center" shrinkToFit="1"/>
    </xf>
    <xf numFmtId="0" fontId="0" fillId="9" borderId="1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42" fillId="9" borderId="15" xfId="0" applyFont="1" applyFill="1" applyBorder="1" applyAlignment="1" applyProtection="1">
      <alignment horizontal="left" vertical="center" indent="1" shrinkToFit="1"/>
      <protection hidden="1"/>
    </xf>
    <xf numFmtId="0" fontId="30" fillId="14" borderId="20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0" fillId="6" borderId="21" xfId="0" applyFill="1" applyBorder="1" applyAlignment="1" applyProtection="1">
      <alignment horizontal="left" vertical="center" indent="1" shrinkToFit="1"/>
      <protection locked="0"/>
    </xf>
    <xf numFmtId="0" fontId="0" fillId="6" borderId="22" xfId="0" applyFill="1" applyBorder="1" applyAlignment="1" applyProtection="1">
      <alignment horizontal="left" vertical="center" indent="1" shrinkToFit="1"/>
      <protection locked="0"/>
    </xf>
    <xf numFmtId="0" fontId="0" fillId="6" borderId="23" xfId="0" applyFill="1" applyBorder="1" applyAlignment="1" applyProtection="1">
      <alignment horizontal="left" vertical="center" indent="1" shrinkToFit="1"/>
      <protection locked="0"/>
    </xf>
  </cellXfs>
  <cellStyles count="9">
    <cellStyle name="Hyperlink" xfId="2" builtinId="8"/>
    <cellStyle name="Normal" xfId="0" builtinId="0"/>
    <cellStyle name="Normal 2" xfId="1" xr:uid="{3954E752-B4A6-4129-A4B7-AFC294856010}"/>
    <cellStyle name="Normal 2 2" xfId="4" xr:uid="{536D19DF-F8AB-4192-80B1-9D84BD191CDA}"/>
    <cellStyle name="Normal 2 3" xfId="6" xr:uid="{2DFF089E-6293-4C7C-B055-C89846627F2E}"/>
    <cellStyle name="Normal 3" xfId="3" xr:uid="{6CDF8B16-5B16-4C1E-8190-16EFBDFCEFB4}"/>
    <cellStyle name="Normal 3 2" xfId="5" xr:uid="{EBE6B589-17BD-473F-A3A7-5779EC871246}"/>
    <cellStyle name="Normal 3 2 2" xfId="8" xr:uid="{1F2CE0FA-F887-4897-8109-C01E7F5C0CE9}"/>
    <cellStyle name="Percent" xfId="7" builtinId="5"/>
  </cellStyles>
  <dxfs count="31"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A6A6A6"/>
      <color rgb="FFCCCCCC"/>
      <color rgb="FFD8545D"/>
      <color rgb="FFF3736A"/>
      <color rgb="FFC00000"/>
      <color rgb="FF47B5BD"/>
      <color rgb="FFF72F2D"/>
      <color rgb="FFED1B24"/>
      <color rgb="FFEE005F"/>
      <color rgb="FFDD5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Actions</a:t>
            </a:r>
            <a:r>
              <a:rPr lang="tr-TR" baseline="0"/>
              <a:t> by Status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576C8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Calc!$F$12:$I$12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Overdue</c:v>
                </c:pt>
              </c:strCache>
            </c:strRef>
          </c:cat>
          <c:val>
            <c:numRef>
              <c:f>Calc!$F$13:$I$13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5E5-8C0C-016A721EA2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86741519"/>
        <c:axId val="86741935"/>
      </c:barChart>
      <c:catAx>
        <c:axId val="8674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1935"/>
        <c:crosses val="autoZero"/>
        <c:auto val="1"/>
        <c:lblAlgn val="ctr"/>
        <c:lblOffset val="100"/>
        <c:noMultiLvlLbl val="0"/>
      </c:catAx>
      <c:valAx>
        <c:axId val="86741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74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Goals by</a:t>
            </a:r>
            <a:r>
              <a:rPr lang="tr-TR" baseline="0"/>
              <a:t>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4E9BD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576C8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Calc!$B$22:$B$25</c:f>
              <c:strCache>
                <c:ptCount val="4"/>
                <c:pt idx="0">
                  <c:v>Achieved</c:v>
                </c:pt>
                <c:pt idx="1">
                  <c:v>In Progress</c:v>
                </c:pt>
                <c:pt idx="2">
                  <c:v>On Hold</c:v>
                </c:pt>
                <c:pt idx="3">
                  <c:v>Cancelled</c:v>
                </c:pt>
              </c:strCache>
            </c:strRef>
          </c:cat>
          <c:val>
            <c:numRef>
              <c:f>Calc!$C$22:$C$25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C-4201-AE17-315F6E158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7"/>
        <c:axId val="473795887"/>
        <c:axId val="473793391"/>
      </c:barChart>
      <c:catAx>
        <c:axId val="47379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3391"/>
        <c:crosses val="autoZero"/>
        <c:auto val="1"/>
        <c:lblAlgn val="ctr"/>
        <c:lblOffset val="100"/>
        <c:noMultiLvlLbl val="0"/>
      </c:catAx>
      <c:valAx>
        <c:axId val="473793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37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Actions by</a:t>
            </a:r>
            <a:r>
              <a:rPr lang="tr-TR" baseline="0"/>
              <a:t> Progress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4E9BD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576C8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Calc!$B$16:$B$19</c:f>
              <c:strCache>
                <c:ptCount val="4"/>
                <c:pt idx="0">
                  <c:v>0%</c:v>
                </c:pt>
                <c:pt idx="1">
                  <c:v>&lt;=50%</c:v>
                </c:pt>
                <c:pt idx="2">
                  <c:v>&gt;50%</c:v>
                </c:pt>
                <c:pt idx="3">
                  <c:v>100%</c:v>
                </c:pt>
              </c:strCache>
            </c:strRef>
          </c:cat>
          <c:val>
            <c:numRef>
              <c:f>Calc!$C$16:$C$19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1-4300-9292-5118DE36C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318596207"/>
        <c:axId val="318592879"/>
      </c:barChart>
      <c:valAx>
        <c:axId val="31859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96207"/>
        <c:crosses val="autoZero"/>
        <c:crossBetween val="between"/>
      </c:valAx>
      <c:catAx>
        <c:axId val="318596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92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Achievement</a:t>
            </a:r>
            <a:r>
              <a:rPr lang="tr-TR" baseline="0"/>
              <a:t> Rate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F-4417-9E61-29DEA5EC352C}"/>
              </c:ext>
            </c:extLst>
          </c:dPt>
          <c:dPt>
            <c:idx val="1"/>
            <c:bubble3D val="0"/>
            <c:spPr>
              <a:solidFill>
                <a:srgbClr val="D0CE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F-4417-9E61-29DEA5EC352C}"/>
              </c:ext>
            </c:extLst>
          </c:dPt>
          <c:cat>
            <c:strRef>
              <c:f>Calc!$B$28:$B$29</c:f>
              <c:strCache>
                <c:ptCount val="2"/>
                <c:pt idx="0">
                  <c:v>Achieved</c:v>
                </c:pt>
                <c:pt idx="1">
                  <c:v>Remaining</c:v>
                </c:pt>
              </c:strCache>
            </c:strRef>
          </c:cat>
          <c:val>
            <c:numRef>
              <c:f>Calc!$C$28:$C$29</c:f>
              <c:numCache>
                <c:formatCode>0.0%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F-4417-9E61-29DEA5EC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hyperlink" Target="https://www.someka.net/excel-template/action-plan-template/?utm_source=someka_file&amp;open=1" TargetMode="External"/><Relationship Id="rId3" Type="http://schemas.openxmlformats.org/officeDocument/2006/relationships/chart" Target="../charts/chart1.xml"/><Relationship Id="rId7" Type="http://schemas.openxmlformats.org/officeDocument/2006/relationships/hyperlink" Target="https://www.someka.net/excel-template/action-plan-template/?utm_source=someka_file&amp;video=1" TargetMode="External"/><Relationship Id="rId12" Type="http://schemas.openxmlformats.org/officeDocument/2006/relationships/hyperlink" Target="https://www.someka.net/excel-template/action-plan-template/rota-template/?utm_source=someka_file&amp;open=1" TargetMode="External"/><Relationship Id="rId2" Type="http://schemas.openxmlformats.org/officeDocument/2006/relationships/image" Target="../media/image1.png"/><Relationship Id="rId1" Type="http://schemas.openxmlformats.org/officeDocument/2006/relationships/hyperlink" Target="#ToU!A4"/><Relationship Id="rId6" Type="http://schemas.openxmlformats.org/officeDocument/2006/relationships/chart" Target="../charts/chart4.xml"/><Relationship Id="rId11" Type="http://schemas.openxmlformats.org/officeDocument/2006/relationships/image" Target="../media/image3.png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10" Type="http://schemas.openxmlformats.org/officeDocument/2006/relationships/hyperlink" Target="https://www.someka.net/?utm_source=someka&amp;utm_medium=excel&amp;utm_campaign=File_Action-Plan-Excel-Template" TargetMode="External"/><Relationship Id="rId4" Type="http://schemas.openxmlformats.org/officeDocument/2006/relationships/chart" Target="../charts/chart2.xml"/><Relationship Id="rId9" Type="http://schemas.microsoft.com/office/2007/relationships/hdphoto" Target="../media/hdphoto1.wdp"/><Relationship Id="rId1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8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9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10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1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12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https://www.someka.net/?utm_source=someka&amp;utm_medium=excel&amp;utm_campaign=File_Action-Plan-Excel-Templat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someka.net/excel-template/action-plan-template/?utm_source=someka_file&amp;open=1" TargetMode="External"/><Relationship Id="rId5" Type="http://schemas.openxmlformats.org/officeDocument/2006/relationships/image" Target="../media/image6.png"/><Relationship Id="rId4" Type="http://schemas.openxmlformats.org/officeDocument/2006/relationships/hyperlink" Target="#Dashboard!C13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5"/><Relationship Id="rId2" Type="http://schemas.openxmlformats.org/officeDocument/2006/relationships/image" Target="../media/image3.png"/><Relationship Id="rId1" Type="http://schemas.openxmlformats.org/officeDocument/2006/relationships/hyperlink" Target="https://www.someka.net/?utm_source=someka&amp;utm_medium=excel&amp;utm_campaign=File_TermsofUse" TargetMode="Externa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707327</xdr:colOff>
      <xdr:row>39</xdr:row>
      <xdr:rowOff>281281</xdr:rowOff>
    </xdr:to>
    <xdr:sp macro="" textlink="">
      <xdr:nvSpPr>
        <xdr:cNvPr id="4" name="termsbox">
          <a:hlinkClick xmlns:r="http://schemas.openxmlformats.org/officeDocument/2006/relationships" r:id="rId1" tooltip="Terms of Use"/>
          <a:extLst>
            <a:ext uri="{FF2B5EF4-FFF2-40B4-BE49-F238E27FC236}">
              <a16:creationId xmlns:a16="http://schemas.microsoft.com/office/drawing/2014/main" id="{928D7ACE-AAE9-4942-805E-6E5AACB31A5A}"/>
            </a:ext>
          </a:extLst>
        </xdr:cNvPr>
        <xdr:cNvSpPr/>
      </xdr:nvSpPr>
      <xdr:spPr>
        <a:xfrm>
          <a:off x="247650" y="8839200"/>
          <a:ext cx="888302" cy="2812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108000" tIns="54000" rIns="36000" bIns="54000" rtlCol="0" anchor="t">
          <a:spAutoFit/>
        </a:bodyPr>
        <a:lstStyle/>
        <a:p>
          <a:pPr algn="l"/>
          <a:r>
            <a:rPr lang="tr-TR" sz="1100" i="1" u="sng">
              <a:solidFill>
                <a:schemeClr val="bg1">
                  <a:lumMod val="95000"/>
                </a:schemeClr>
              </a:solidFill>
            </a:rPr>
            <a:t>Terms of Use</a:t>
          </a:r>
        </a:p>
      </xdr:txBody>
    </xdr:sp>
    <xdr:clientData fPrintsWithSheet="0"/>
  </xdr:twoCellAnchor>
  <xdr:twoCellAnchor editAs="oneCell">
    <xdr:from>
      <xdr:col>2</xdr:col>
      <xdr:colOff>0</xdr:colOff>
      <xdr:row>1</xdr:row>
      <xdr:rowOff>56590</xdr:rowOff>
    </xdr:from>
    <xdr:to>
      <xdr:col>2</xdr:col>
      <xdr:colOff>432000</xdr:colOff>
      <xdr:row>2</xdr:row>
      <xdr:rowOff>240940</xdr:rowOff>
    </xdr:to>
    <xdr:pic>
      <xdr:nvPicPr>
        <xdr:cNvPr id="29" name="mainicon">
          <a:extLst>
            <a:ext uri="{FF2B5EF4-FFF2-40B4-BE49-F238E27FC236}">
              <a16:creationId xmlns:a16="http://schemas.microsoft.com/office/drawing/2014/main" id="{AEA64554-E5D1-453B-8411-8C47BA4A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9</xdr:col>
      <xdr:colOff>969075</xdr:colOff>
      <xdr:row>10</xdr:row>
      <xdr:rowOff>161925</xdr:rowOff>
    </xdr:from>
    <xdr:to>
      <xdr:col>11</xdr:col>
      <xdr:colOff>1701600</xdr:colOff>
      <xdr:row>18</xdr:row>
      <xdr:rowOff>112125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C6495A-D94C-4CA2-A436-FB91661885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9525</xdr:colOff>
      <xdr:row>10</xdr:row>
      <xdr:rowOff>161925</xdr:rowOff>
    </xdr:from>
    <xdr:to>
      <xdr:col>9</xdr:col>
      <xdr:colOff>742050</xdr:colOff>
      <xdr:row>18</xdr:row>
      <xdr:rowOff>112125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C2C1A-6F77-46AA-AFAB-29B74F57A6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969075</xdr:colOff>
      <xdr:row>19</xdr:row>
      <xdr:rowOff>0</xdr:rowOff>
    </xdr:from>
    <xdr:to>
      <xdr:col>11</xdr:col>
      <xdr:colOff>1701600</xdr:colOff>
      <xdr:row>26</xdr:row>
      <xdr:rowOff>226425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8BC771-FE12-40C6-97ED-F07E0F41C61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9525</xdr:colOff>
      <xdr:row>19</xdr:row>
      <xdr:rowOff>0</xdr:rowOff>
    </xdr:from>
    <xdr:to>
      <xdr:col>9</xdr:col>
      <xdr:colOff>742050</xdr:colOff>
      <xdr:row>26</xdr:row>
      <xdr:rowOff>226425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EC610B6-014A-479A-BDB8-8B9F7E297B23}"/>
            </a:ext>
          </a:extLst>
        </xdr:cNvPr>
        <xdr:cNvGrpSpPr>
          <a:grpSpLocks noChangeAspect="1"/>
        </xdr:cNvGrpSpPr>
      </xdr:nvGrpSpPr>
      <xdr:grpSpPr>
        <a:xfrm>
          <a:off x="5153025" y="4533900"/>
          <a:ext cx="2628000" cy="2160000"/>
          <a:chOff x="5514975" y="4533900"/>
          <a:chExt cx="3199950" cy="2205675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3CA40118-BC96-462B-85FF-CC631EC5DF32}"/>
              </a:ext>
            </a:extLst>
          </xdr:cNvPr>
          <xdr:cNvGraphicFramePr>
            <a:graphicFrameLocks noChangeAspect="1"/>
          </xdr:cNvGraphicFramePr>
        </xdr:nvGraphicFramePr>
        <xdr:xfrm>
          <a:off x="5514975" y="4533900"/>
          <a:ext cx="3199950" cy="2205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Calc!$C$28">
        <xdr:nvSpPr>
          <xdr:cNvPr id="2" name="Rectangle 1">
            <a:extLst>
              <a:ext uri="{FF2B5EF4-FFF2-40B4-BE49-F238E27FC236}">
                <a16:creationId xmlns:a16="http://schemas.microsoft.com/office/drawing/2014/main" id="{207F6B7B-7E92-4F41-BABC-AE48839C3CDF}"/>
              </a:ext>
            </a:extLst>
          </xdr:cNvPr>
          <xdr:cNvSpPr>
            <a:spLocks noChangeAspect="1"/>
          </xdr:cNvSpPr>
        </xdr:nvSpPr>
        <xdr:spPr>
          <a:xfrm>
            <a:off x="6411202" y="5390974"/>
            <a:ext cx="1400175" cy="5143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/>
          <a:lstStyle/>
          <a:p>
            <a:pPr algn="ctr"/>
            <a:fld id="{E0863755-1DC3-4465-A34F-CBA643AD29E3}" type="TxLink">
              <a:rPr lang="en-US" sz="1500" b="1" i="0" u="none" strike="noStrike">
                <a:solidFill>
                  <a:srgbClr val="576C87"/>
                </a:solidFill>
                <a:latin typeface="Calibri"/>
                <a:cs typeface="Calibri"/>
              </a:rPr>
              <a:pPr algn="ctr"/>
              <a:t>20,0%</a:t>
            </a:fld>
            <a:endParaRPr lang="tr-TR" sz="1500" b="1">
              <a:solidFill>
                <a:srgbClr val="576C87"/>
              </a:solidFill>
            </a:endParaRPr>
          </a:p>
        </xdr:txBody>
      </xdr:sp>
    </xdr:grpSp>
    <xdr:clientData/>
  </xdr:twoCellAnchor>
  <xdr:twoCellAnchor editAs="oneCell">
    <xdr:from>
      <xdr:col>14</xdr:col>
      <xdr:colOff>0</xdr:colOff>
      <xdr:row>1</xdr:row>
      <xdr:rowOff>131675</xdr:rowOff>
    </xdr:from>
    <xdr:to>
      <xdr:col>17</xdr:col>
      <xdr:colOff>133350</xdr:colOff>
      <xdr:row>2</xdr:row>
      <xdr:rowOff>173125</xdr:rowOff>
    </xdr:to>
    <xdr:grpSp>
      <xdr:nvGrpSpPr>
        <xdr:cNvPr id="15" name="videobutton">
          <a:hlinkClick xmlns:r="http://schemas.openxmlformats.org/officeDocument/2006/relationships" r:id="rId7" tooltip="Watch Product Video"/>
          <a:extLst>
            <a:ext uri="{FF2B5EF4-FFF2-40B4-BE49-F238E27FC236}">
              <a16:creationId xmlns:a16="http://schemas.microsoft.com/office/drawing/2014/main" id="{7162DC66-062C-4F31-9506-5D16CA4D33FC}"/>
            </a:ext>
          </a:extLst>
        </xdr:cNvPr>
        <xdr:cNvGrpSpPr/>
      </xdr:nvGrpSpPr>
      <xdr:grpSpPr>
        <a:xfrm>
          <a:off x="11077575" y="217400"/>
          <a:ext cx="1905000" cy="289100"/>
          <a:chOff x="11182351" y="287833"/>
          <a:chExt cx="1905000" cy="289100"/>
        </a:xfrm>
      </xdr:grpSpPr>
      <xdr:sp macro="" textlink="">
        <xdr:nvSpPr>
          <xdr:cNvPr id="16" name="yellownotes">
            <a:hlinkClick xmlns:r="http://schemas.openxmlformats.org/officeDocument/2006/relationships" r:id="rId7" tooltip="Watch Product Video"/>
            <a:extLst>
              <a:ext uri="{FF2B5EF4-FFF2-40B4-BE49-F238E27FC236}">
                <a16:creationId xmlns:a16="http://schemas.microsoft.com/office/drawing/2014/main" id="{56394B6C-DA69-FBD1-2A15-B9B4FB8616A5}"/>
              </a:ext>
            </a:extLst>
          </xdr:cNvPr>
          <xdr:cNvSpPr txBox="1"/>
        </xdr:nvSpPr>
        <xdr:spPr>
          <a:xfrm>
            <a:off x="11182351" y="287833"/>
            <a:ext cx="1905000" cy="289100"/>
          </a:xfrm>
          <a:prstGeom prst="rect">
            <a:avLst/>
          </a:prstGeom>
          <a:solidFill>
            <a:srgbClr val="FFE699"/>
          </a:solidFill>
          <a:ln w="3175" cmpd="sng">
            <a:solidFill>
              <a:schemeClr val="bg1">
                <a:lumMod val="75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lIns="432000" tIns="72000" rIns="36000" bIns="72000" rtlCol="0" anchor="ctr">
            <a:spAutoFit/>
          </a:bodyPr>
          <a:lstStyle/>
          <a:p>
            <a:pPr marL="0" indent="0" algn="l">
              <a:lnSpc>
                <a:spcPts val="1100"/>
              </a:lnSpc>
              <a:spcAft>
                <a:spcPts val="1000"/>
              </a:spcAft>
              <a:buFont typeface="Arial" panose="020B0604020202020204" pitchFamily="34" charset="0"/>
              <a:buNone/>
            </a:pPr>
            <a:r>
              <a:rPr lang="en-US" sz="1000" b="1" i="1" baseline="0">
                <a:solidFill>
                  <a:schemeClr val="tx1">
                    <a:lumMod val="85000"/>
                    <a:lumOff val="15000"/>
                  </a:schemeClr>
                </a:solidFill>
                <a:sym typeface="Wingdings 3" panose="05040102010807070707" pitchFamily="18" charset="2"/>
              </a:rPr>
              <a:t>WATCH PRODUCT VIDEO</a:t>
            </a:r>
            <a:endParaRPr lang="en-US" sz="1000" b="1" i="1" baseline="0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pic>
        <xdr:nvPicPr>
          <xdr:cNvPr id="17" name="Picture 16">
            <a:hlinkClick xmlns:r="http://schemas.openxmlformats.org/officeDocument/2006/relationships" r:id="rId7" tooltip="Watch Product Video"/>
            <a:extLst>
              <a:ext uri="{FF2B5EF4-FFF2-40B4-BE49-F238E27FC236}">
                <a16:creationId xmlns:a16="http://schemas.microsoft.com/office/drawing/2014/main" id="{8F3327C6-1E1F-7F7A-C30B-F254783FED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saturation sat="8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87125" y="340156"/>
            <a:ext cx="252000" cy="174384"/>
          </a:xfrm>
          <a:prstGeom prst="rect">
            <a:avLst/>
          </a:prstGeom>
        </xdr:spPr>
      </xdr:pic>
    </xdr:grpSp>
    <xdr:clientData fPrintsWithSheet="0"/>
  </xdr:twoCellAnchor>
  <xdr:oneCellAnchor>
    <xdr:from>
      <xdr:col>14</xdr:col>
      <xdr:colOff>0</xdr:colOff>
      <xdr:row>5</xdr:row>
      <xdr:rowOff>28575</xdr:rowOff>
    </xdr:from>
    <xdr:ext cx="1904400" cy="1786881"/>
    <xdr:sp macro="" textlink="">
      <xdr:nvSpPr>
        <xdr:cNvPr id="18" name="yellownotes">
          <a:extLst>
            <a:ext uri="{FF2B5EF4-FFF2-40B4-BE49-F238E27FC236}">
              <a16:creationId xmlns:a16="http://schemas.microsoft.com/office/drawing/2014/main" id="{B72EF037-8921-4AFC-8B7F-08EE52738FFE}"/>
            </a:ext>
          </a:extLst>
        </xdr:cNvPr>
        <xdr:cNvSpPr txBox="1"/>
      </xdr:nvSpPr>
      <xdr:spPr>
        <a:xfrm>
          <a:off x="11077575" y="781050"/>
          <a:ext cx="1904400" cy="1786881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DASHBOARD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goals into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"GOALS"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When you input your goals into this table, you will see the navigation button to go to the related goal sheet.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track your goals and actions from the charts and boards.</a:t>
          </a:r>
          <a:endParaRPr lang="en-US" sz="1000" i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 fPrintsWithSheet="0"/>
  </xdr:oneCellAnchor>
  <xdr:twoCellAnchor editAs="oneCell">
    <xdr:from>
      <xdr:col>11</xdr:col>
      <xdr:colOff>485775</xdr:colOff>
      <xdr:row>1</xdr:row>
      <xdr:rowOff>47625</xdr:rowOff>
    </xdr:from>
    <xdr:to>
      <xdr:col>12</xdr:col>
      <xdr:colOff>86846</xdr:colOff>
      <xdr:row>2</xdr:row>
      <xdr:rowOff>247444</xdr:rowOff>
    </xdr:to>
    <xdr:pic>
      <xdr:nvPicPr>
        <xdr:cNvPr id="20" name="somekalogo">
          <a:hlinkClick xmlns:r="http://schemas.openxmlformats.org/officeDocument/2006/relationships" r:id="rId10" tooltip="Someka"/>
          <a:extLst>
            <a:ext uri="{FF2B5EF4-FFF2-40B4-BE49-F238E27FC236}">
              <a16:creationId xmlns:a16="http://schemas.microsoft.com/office/drawing/2014/main" id="{93B9A42D-CA81-4CDF-BE55-2F28B0FF3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94202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456326</xdr:colOff>
      <xdr:row>39</xdr:row>
      <xdr:rowOff>0</xdr:rowOff>
    </xdr:from>
    <xdr:to>
      <xdr:col>13</xdr:col>
      <xdr:colOff>0</xdr:colOff>
      <xdr:row>39</xdr:row>
      <xdr:rowOff>281281</xdr:rowOff>
    </xdr:to>
    <xdr:sp macro="" textlink="">
      <xdr:nvSpPr>
        <xdr:cNvPr id="19" name="contactinfobox">
          <a:extLst>
            <a:ext uri="{FF2B5EF4-FFF2-40B4-BE49-F238E27FC236}">
              <a16:creationId xmlns:a16="http://schemas.microsoft.com/office/drawing/2014/main" id="{6A48CF17-D7D8-40FF-AC24-1D3685E76AED}"/>
            </a:ext>
          </a:extLst>
        </xdr:cNvPr>
        <xdr:cNvSpPr txBox="1"/>
      </xdr:nvSpPr>
      <xdr:spPr>
        <a:xfrm>
          <a:off x="9390776" y="9782175"/>
          <a:ext cx="1439149" cy="281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108000" tIns="54000" rIns="108000" bIns="54000" rtlCol="0" anchor="t">
          <a:spAutoFit/>
        </a:bodyPr>
        <a:lstStyle/>
        <a:p>
          <a:pPr algn="r"/>
          <a:r>
            <a:rPr lang="tr-TR" sz="1100" i="1">
              <a:solidFill>
                <a:schemeClr val="bg1">
                  <a:lumMod val="95000"/>
                </a:schemeClr>
              </a:solidFill>
            </a:rPr>
            <a:t>contact@someka.net</a:t>
          </a:r>
        </a:p>
      </xdr:txBody>
    </xdr:sp>
    <xdr:clientData/>
  </xdr:twoCellAnchor>
  <xdr:twoCellAnchor editAs="oneCell">
    <xdr:from>
      <xdr:col>2</xdr:col>
      <xdr:colOff>85724</xdr:colOff>
      <xdr:row>14</xdr:row>
      <xdr:rowOff>38100</xdr:rowOff>
    </xdr:from>
    <xdr:to>
      <xdr:col>2</xdr:col>
      <xdr:colOff>3295648</xdr:colOff>
      <xdr:row>19</xdr:row>
      <xdr:rowOff>219075</xdr:rowOff>
    </xdr:to>
    <xdr:grpSp>
      <xdr:nvGrpSpPr>
        <xdr:cNvPr id="21" name="unlockbutton">
          <a:hlinkClick xmlns:r="http://schemas.openxmlformats.org/officeDocument/2006/relationships" r:id="rId12" tooltip="Get Full Version"/>
          <a:extLst>
            <a:ext uri="{FF2B5EF4-FFF2-40B4-BE49-F238E27FC236}">
              <a16:creationId xmlns:a16="http://schemas.microsoft.com/office/drawing/2014/main" id="{1B69DFD8-E8F0-4103-A2C8-EFD90882627D}"/>
            </a:ext>
          </a:extLst>
        </xdr:cNvPr>
        <xdr:cNvGrpSpPr/>
      </xdr:nvGrpSpPr>
      <xdr:grpSpPr>
        <a:xfrm>
          <a:off x="514349" y="3190875"/>
          <a:ext cx="3209924" cy="1562100"/>
          <a:chOff x="10506075" y="3181351"/>
          <a:chExt cx="2419350" cy="1846683"/>
        </a:xfrm>
      </xdr:grpSpPr>
      <xdr:sp macro="" textlink="">
        <xdr:nvSpPr>
          <xdr:cNvPr id="22" name="Rectangle: Rounded Corners 21">
            <a:hlinkClick xmlns:r="http://schemas.openxmlformats.org/officeDocument/2006/relationships" r:id="rId13" tooltip="Get Full Version"/>
            <a:extLst>
              <a:ext uri="{FF2B5EF4-FFF2-40B4-BE49-F238E27FC236}">
                <a16:creationId xmlns:a16="http://schemas.microsoft.com/office/drawing/2014/main" id="{CD4317A6-CCF3-6F69-7270-7F0CD46F2673}"/>
              </a:ext>
            </a:extLst>
          </xdr:cNvPr>
          <xdr:cNvSpPr>
            <a:spLocks/>
          </xdr:cNvSpPr>
        </xdr:nvSpPr>
        <xdr:spPr>
          <a:xfrm>
            <a:off x="10506075" y="3181351"/>
            <a:ext cx="2419350" cy="1846683"/>
          </a:xfrm>
          <a:prstGeom prst="roundRect">
            <a:avLst/>
          </a:prstGeom>
          <a:solidFill>
            <a:srgbClr val="3B3838">
              <a:alpha val="69804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72000" rtlCol="0" anchor="b"/>
          <a:lstStyle/>
          <a:p>
            <a:pPr marL="0" algn="ctr">
              <a:spcBef>
                <a:spcPts val="0"/>
              </a:spcBef>
              <a:spcAft>
                <a:spcPts val="800"/>
              </a:spcAft>
            </a:pPr>
            <a:r>
              <a:rPr lang="en-US" sz="1500" b="1" u="sng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Get Full Version</a:t>
            </a:r>
          </a:p>
          <a:p>
            <a:pPr marL="0" algn="ctr">
              <a:spcAft>
                <a:spcPts val="0"/>
              </a:spcAft>
            </a:pPr>
            <a:r>
              <a:rPr lang="en-US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Unlock</a:t>
            </a:r>
            <a:r>
              <a:rPr lang="en-US" sz="1300" b="0" baseline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 </a:t>
            </a:r>
            <a:r>
              <a:rPr lang="en-US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tables, remove logo and access many other cool features</a:t>
            </a:r>
            <a:r>
              <a:rPr lang="tr-TR" sz="1300" b="0">
                <a:solidFill>
                  <a:srgbClr val="D9D1C9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</a:rPr>
              <a:t>.</a:t>
            </a:r>
          </a:p>
        </xdr:txBody>
      </xdr:sp>
      <xdr:pic>
        <xdr:nvPicPr>
          <xdr:cNvPr id="23" name="Picture 22">
            <a:hlinkClick xmlns:r="http://schemas.openxmlformats.org/officeDocument/2006/relationships" r:id="rId13" tooltip="Get Full Version"/>
            <a:extLst>
              <a:ext uri="{FF2B5EF4-FFF2-40B4-BE49-F238E27FC236}">
                <a16:creationId xmlns:a16="http://schemas.microsoft.com/office/drawing/2014/main" id="{1AC618F2-48C0-E246-665A-82020A989A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duotone>
              <a:prstClr val="black"/>
              <a:srgbClr val="D9C3A5">
                <a:tint val="50000"/>
                <a:satMod val="180000"/>
              </a:srgbClr>
            </a:duotone>
            <a:alphaModFix amt="8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44759" y="3306065"/>
            <a:ext cx="338464" cy="531981"/>
          </a:xfrm>
          <a:prstGeom prst="rect">
            <a:avLst/>
          </a:prstGeom>
          <a:effectLst>
            <a:outerShdw blurRad="38100" dist="25400" dir="2700000" algn="tl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  <xdr:twoCellAnchor editAs="oneCell">
    <xdr:from>
      <xdr:col>4</xdr:col>
      <xdr:colOff>771637</xdr:colOff>
      <xdr:row>1</xdr:row>
      <xdr:rowOff>90488</xdr:rowOff>
    </xdr:from>
    <xdr:to>
      <xdr:col>7</xdr:col>
      <xdr:colOff>1295287</xdr:colOff>
      <xdr:row>2</xdr:row>
      <xdr:rowOff>214313</xdr:rowOff>
    </xdr:to>
    <xdr:grpSp>
      <xdr:nvGrpSpPr>
        <xdr:cNvPr id="24" name="buybutton">
          <a:hlinkClick xmlns:r="http://schemas.openxmlformats.org/officeDocument/2006/relationships" r:id="rId13" tooltip="Get Full Version"/>
          <a:extLst>
            <a:ext uri="{FF2B5EF4-FFF2-40B4-BE49-F238E27FC236}">
              <a16:creationId xmlns:a16="http://schemas.microsoft.com/office/drawing/2014/main" id="{5E510388-DE4B-49AD-AEF9-2CE3096923FC}"/>
            </a:ext>
          </a:extLst>
        </xdr:cNvPr>
        <xdr:cNvGrpSpPr>
          <a:grpSpLocks/>
        </xdr:cNvGrpSpPr>
      </xdr:nvGrpSpPr>
      <xdr:grpSpPr>
        <a:xfrm>
          <a:off x="4638787" y="176213"/>
          <a:ext cx="1800000" cy="371475"/>
          <a:chOff x="4160526" y="356290"/>
          <a:chExt cx="2073334" cy="396001"/>
        </a:xfrm>
      </xdr:grpSpPr>
      <xdr:sp macro="" textlink="">
        <xdr:nvSpPr>
          <xdr:cNvPr id="25" name="Rectangle: Rounded Corners 24">
            <a:hlinkClick xmlns:r="http://schemas.openxmlformats.org/officeDocument/2006/relationships" r:id="rId13" tooltip="Get Full Version"/>
            <a:extLst>
              <a:ext uri="{FF2B5EF4-FFF2-40B4-BE49-F238E27FC236}">
                <a16:creationId xmlns:a16="http://schemas.microsoft.com/office/drawing/2014/main" id="{C24CE8A6-0CA4-41B4-BEA5-F14EE00914A8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26" name="Picture 25">
            <a:hlinkClick xmlns:r="http://schemas.openxmlformats.org/officeDocument/2006/relationships" r:id="rId13" tooltip="Get Full Version"/>
            <a:extLst>
              <a:ext uri="{FF2B5EF4-FFF2-40B4-BE49-F238E27FC236}">
                <a16:creationId xmlns:a16="http://schemas.microsoft.com/office/drawing/2014/main" id="{53B37A2E-4825-B734-ACC2-3162AB34E4A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0.22562</cdr:x>
      <cdr:y>0.43778</cdr:y>
    </cdr:from>
    <cdr:to>
      <cdr:x>0.79329</cdr:x>
      <cdr:y>0.54735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C5B00B2-C5B5-41A4-81C5-1672B1955E53}"/>
            </a:ext>
          </a:extLst>
        </cdr:cNvPr>
        <cdr:cNvSpPr/>
      </cdr:nvSpPr>
      <cdr:spPr>
        <a:xfrm xmlns:a="http://schemas.openxmlformats.org/drawingml/2006/main">
          <a:off x="631825" y="1250950"/>
          <a:ext cx="1589664" cy="313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36000" tIns="0" rIns="36000" bIns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tr-TR" sz="2000" b="0" i="0" u="none" strike="noStrike">
            <a:solidFill>
              <a:srgbClr val="1F4E79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10" name="mainicon">
          <a:extLst>
            <a:ext uri="{FF2B5EF4-FFF2-40B4-BE49-F238E27FC236}">
              <a16:creationId xmlns:a16="http://schemas.microsoft.com/office/drawing/2014/main" id="{D6BA9B1C-2471-49E4-8BFB-D06E7FE8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3412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3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AD4B43CA-98B4-4E98-9B8B-9AF3505B7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20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4ABF28FB-2263-4F63-A56D-0AA63B4113AD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21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715C49B8-E342-560C-CF0D-3AF2879C802F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22" name="Picture 21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67BA99FE-6D8B-4BA2-A8E0-6498B99B85F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2" name="yellownotes">
          <a:extLst>
            <a:ext uri="{FF2B5EF4-FFF2-40B4-BE49-F238E27FC236}">
              <a16:creationId xmlns:a16="http://schemas.microsoft.com/office/drawing/2014/main" id="{465A81FF-4E04-435B-8E1C-79F81C258E5A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4" name="Left Arrow 1">
          <a:extLst>
            <a:ext uri="{FF2B5EF4-FFF2-40B4-BE49-F238E27FC236}">
              <a16:creationId xmlns:a16="http://schemas.microsoft.com/office/drawing/2014/main" id="{A1299412-A459-4F97-837E-21CFAD67F09C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1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4BDF5DC8-6489-4BF1-8958-155809AC420E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5" name="Rectangle: Rounded Corners 14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005D606B-11B0-6E21-9AF7-3C983613C585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6" name="Picture 15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AD0C1BB0-84A6-659A-7A1A-28F425AFCE6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4" name="mainicon">
          <a:extLst>
            <a:ext uri="{FF2B5EF4-FFF2-40B4-BE49-F238E27FC236}">
              <a16:creationId xmlns:a16="http://schemas.microsoft.com/office/drawing/2014/main" id="{FE89C665-4A20-4711-A98B-181DFA90A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2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1715F838-BFFE-47ED-9265-1A563F61AD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14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350F4E7D-B41C-48DB-A1F0-36AB86A54DB5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15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03DDA133-EF4D-A521-E5C7-FEBB8FA63043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16" name="Picture 15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A2AA019B-1A76-F99D-8E19-29318EEFF3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3" name="yellownotes">
          <a:extLst>
            <a:ext uri="{FF2B5EF4-FFF2-40B4-BE49-F238E27FC236}">
              <a16:creationId xmlns:a16="http://schemas.microsoft.com/office/drawing/2014/main" id="{E15803D2-8959-4E87-96FA-0EF6D40BA88C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7" name="Left Arrow 1">
          <a:extLst>
            <a:ext uri="{FF2B5EF4-FFF2-40B4-BE49-F238E27FC236}">
              <a16:creationId xmlns:a16="http://schemas.microsoft.com/office/drawing/2014/main" id="{AF890916-A251-448A-81E3-FFC44B85FE41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0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6EF280AC-9BF8-4EC3-AFDC-092100D70E7F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1" name="Rectangle: Rounded Corners 10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378E375D-8084-9979-F570-3C528CE72386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8" name="Picture 17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01C5B25A-C328-3C11-31DF-BE93E8F45B37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4" name="mainicon">
          <a:extLst>
            <a:ext uri="{FF2B5EF4-FFF2-40B4-BE49-F238E27FC236}">
              <a16:creationId xmlns:a16="http://schemas.microsoft.com/office/drawing/2014/main" id="{6EE0AB16-4AAC-457C-8427-E1C1A8FE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2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90ABC6C9-AD3C-4380-BE68-19936C8134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14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303D1927-22E9-4DAE-AE8F-30C67D1B380E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15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E7904C0A-51FE-BC2E-75B3-EF928DA71B93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16" name="Picture 15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3BC9DFF4-B8C6-511F-42CB-0EF9C873CB1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3" name="yellownotes">
          <a:extLst>
            <a:ext uri="{FF2B5EF4-FFF2-40B4-BE49-F238E27FC236}">
              <a16:creationId xmlns:a16="http://schemas.microsoft.com/office/drawing/2014/main" id="{04872C55-A181-41E5-BF62-902690C6DE51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7" name="Left Arrow 1">
          <a:extLst>
            <a:ext uri="{FF2B5EF4-FFF2-40B4-BE49-F238E27FC236}">
              <a16:creationId xmlns:a16="http://schemas.microsoft.com/office/drawing/2014/main" id="{8DB477B8-5C9D-4966-AF42-19AEB5022110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0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4516FBF8-1D06-4B08-B2A8-6C0EDCD16063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1" name="Rectangle: Rounded Corners 10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8732D870-1B14-C513-04E9-6630A25D9179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8" name="Picture 17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388E6B5B-F970-4521-86EB-33F6F3EF26D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4" name="mainicon">
          <a:extLst>
            <a:ext uri="{FF2B5EF4-FFF2-40B4-BE49-F238E27FC236}">
              <a16:creationId xmlns:a16="http://schemas.microsoft.com/office/drawing/2014/main" id="{D9BA0B1B-E6A6-4E04-B415-5ABA808D6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0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9E662412-27CA-46CC-AFFF-0BA27C1CCC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16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702B1443-F8E2-4656-B231-AC157786C500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21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EEE57B9E-50A0-BFF6-F44B-698091F6D94C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22" name="Picture 21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446D8021-4A26-DA6A-67BB-3F3420B7376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1" name="yellownotes">
          <a:extLst>
            <a:ext uri="{FF2B5EF4-FFF2-40B4-BE49-F238E27FC236}">
              <a16:creationId xmlns:a16="http://schemas.microsoft.com/office/drawing/2014/main" id="{859F013F-C557-4DB6-8DE1-C8FDA6377478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2" name="Left Arrow 1">
          <a:extLst>
            <a:ext uri="{FF2B5EF4-FFF2-40B4-BE49-F238E27FC236}">
              <a16:creationId xmlns:a16="http://schemas.microsoft.com/office/drawing/2014/main" id="{DABCA351-0EB2-43BC-B7E1-9D58A9460B93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3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6888F70F-8648-44A0-8F6A-FB8444CCD061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4" name="Rectangle: Rounded Corners 13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76C8AF3E-13A5-5639-6F3A-C21A708A5189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5" name="Picture 14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3E5EC67E-AA48-D212-7355-5A56F0F7D44F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4" name="mainicon">
          <a:extLst>
            <a:ext uri="{FF2B5EF4-FFF2-40B4-BE49-F238E27FC236}">
              <a16:creationId xmlns:a16="http://schemas.microsoft.com/office/drawing/2014/main" id="{66936843-FAA9-4FC8-8206-1B672F6B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0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169AE82C-CD68-428A-AB69-39D3CA516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16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24F2E944-7869-48F6-8985-A1C97AFEB54B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17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499EF92E-1B28-E9D0-DE6F-F8CC60895843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18" name="Picture 17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284AAB7E-9E84-78E8-4774-3FB1F294201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1" name="yellownotes">
          <a:extLst>
            <a:ext uri="{FF2B5EF4-FFF2-40B4-BE49-F238E27FC236}">
              <a16:creationId xmlns:a16="http://schemas.microsoft.com/office/drawing/2014/main" id="{DDF4EC1E-618C-47F4-BFC6-D50ADD46E711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2" name="Left Arrow 1">
          <a:extLst>
            <a:ext uri="{FF2B5EF4-FFF2-40B4-BE49-F238E27FC236}">
              <a16:creationId xmlns:a16="http://schemas.microsoft.com/office/drawing/2014/main" id="{299CBA3D-1CD1-4116-A480-8CCE2387D0EC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3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B360A572-E19B-4F58-A68D-0FBC76383E41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4" name="Rectangle: Rounded Corners 13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0ECDEE6A-B795-EA92-4BC6-E4628C24E514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5" name="Picture 14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430B7CDD-CAD9-735E-0C29-755EF9E605B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</xdr:colOff>
      <xdr:row>1</xdr:row>
      <xdr:rowOff>56590</xdr:rowOff>
    </xdr:from>
    <xdr:to>
      <xdr:col>2</xdr:col>
      <xdr:colOff>435362</xdr:colOff>
      <xdr:row>2</xdr:row>
      <xdr:rowOff>240940</xdr:rowOff>
    </xdr:to>
    <xdr:pic>
      <xdr:nvPicPr>
        <xdr:cNvPr id="4" name="mainicon">
          <a:extLst>
            <a:ext uri="{FF2B5EF4-FFF2-40B4-BE49-F238E27FC236}">
              <a16:creationId xmlns:a16="http://schemas.microsoft.com/office/drawing/2014/main" id="{695200E2-1BD1-48C0-9E4C-35B6AB0DA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987" y="142315"/>
          <a:ext cx="432000" cy="432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1514475</xdr:colOff>
      <xdr:row>1</xdr:row>
      <xdr:rowOff>47625</xdr:rowOff>
    </xdr:from>
    <xdr:to>
      <xdr:col>9</xdr:col>
      <xdr:colOff>86846</xdr:colOff>
      <xdr:row>2</xdr:row>
      <xdr:rowOff>247444</xdr:rowOff>
    </xdr:to>
    <xdr:pic>
      <xdr:nvPicPr>
        <xdr:cNvPr id="10" name="somekalogo">
          <a:hlinkClick xmlns:r="http://schemas.openxmlformats.org/officeDocument/2006/relationships" r:id="rId2" tooltip="Someka"/>
          <a:extLst>
            <a:ext uri="{FF2B5EF4-FFF2-40B4-BE49-F238E27FC236}">
              <a16:creationId xmlns:a16="http://schemas.microsoft.com/office/drawing/2014/main" id="{6AD4DD4A-7741-4D9A-86CB-5C67C764D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848725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3749</xdr:colOff>
      <xdr:row>1</xdr:row>
      <xdr:rowOff>51225</xdr:rowOff>
    </xdr:from>
    <xdr:to>
      <xdr:col>5</xdr:col>
      <xdr:colOff>1047749</xdr:colOff>
      <xdr:row>2</xdr:row>
      <xdr:rowOff>253575</xdr:rowOff>
    </xdr:to>
    <xdr:grpSp>
      <xdr:nvGrpSpPr>
        <xdr:cNvPr id="16" name="backtomenu">
          <a:hlinkClick xmlns:r="http://schemas.openxmlformats.org/officeDocument/2006/relationships" r:id="rId4" tooltip="Go to"/>
          <a:extLst>
            <a:ext uri="{FF2B5EF4-FFF2-40B4-BE49-F238E27FC236}">
              <a16:creationId xmlns:a16="http://schemas.microsoft.com/office/drawing/2014/main" id="{A38D4AD6-F31B-4DAA-B377-84680E9DEC4B}"/>
            </a:ext>
          </a:extLst>
        </xdr:cNvPr>
        <xdr:cNvGrpSpPr/>
      </xdr:nvGrpSpPr>
      <xdr:grpSpPr>
        <a:xfrm>
          <a:off x="5242499" y="136950"/>
          <a:ext cx="1044000" cy="450000"/>
          <a:chOff x="6972831" y="127063"/>
          <a:chExt cx="1044000" cy="450000"/>
        </a:xfrm>
      </xdr:grpSpPr>
      <xdr:sp macro="" textlink="">
        <xdr:nvSpPr>
          <xdr:cNvPr id="17" name="Rounded Rectangle 2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FE6E65D8-4A28-28AF-1BFD-FAC04B3164EF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overflow" horzOverflow="overflow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18" name="Picture 17" descr="http://swiss-delicious.com/images/1024/icons/back.png">
            <a:hlinkClick xmlns:r="http://schemas.openxmlformats.org/officeDocument/2006/relationships" r:id="rId4" tooltip="Go to"/>
            <a:extLst>
              <a:ext uri="{FF2B5EF4-FFF2-40B4-BE49-F238E27FC236}">
                <a16:creationId xmlns:a16="http://schemas.microsoft.com/office/drawing/2014/main" id="{B23D98BA-22B7-1CBE-9365-713DFC2A97E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  <xdr:oneCellAnchor>
    <xdr:from>
      <xdr:col>10</xdr:col>
      <xdr:colOff>628650</xdr:colOff>
      <xdr:row>5</xdr:row>
      <xdr:rowOff>28575</xdr:rowOff>
    </xdr:from>
    <xdr:ext cx="2135868" cy="2312666"/>
    <xdr:sp macro="" textlink="">
      <xdr:nvSpPr>
        <xdr:cNvPr id="11" name="yellownotes">
          <a:extLst>
            <a:ext uri="{FF2B5EF4-FFF2-40B4-BE49-F238E27FC236}">
              <a16:creationId xmlns:a16="http://schemas.microsoft.com/office/drawing/2014/main" id="{45562503-CE78-4252-891D-3CBFA949ABE6}"/>
            </a:ext>
          </a:extLst>
        </xdr:cNvPr>
        <xdr:cNvSpPr txBox="1"/>
      </xdr:nvSpPr>
      <xdr:spPr>
        <a:xfrm>
          <a:off x="10887075" y="781050"/>
          <a:ext cx="2135868" cy="2312666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1000"/>
            </a:spcAft>
            <a:buFont typeface="Arial" panose="020B0604020202020204" pitchFamily="34" charset="0"/>
            <a:buNone/>
          </a:pP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GOAL SECTION</a:t>
          </a: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should select your goal progress from the dropdown list.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add risks and opportunities to your goal.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can input your actions and properties.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Start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that you start the action and,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Due Date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is the date set for the end of the action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If today's date is greater than the due date, you will see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"Overdue"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in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"Status" 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section and the </a:t>
          </a:r>
          <a:r>
            <a:rPr lang="tr-TR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"!"</a:t>
          </a:r>
          <a:r>
            <a:rPr lang="tr-TR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 sign.</a:t>
          </a:r>
        </a:p>
      </xdr:txBody>
    </xdr:sp>
    <xdr:clientData fPrintsWithSheet="0"/>
  </xdr:oneCellAnchor>
  <xdr:twoCellAnchor editAs="oneCell">
    <xdr:from>
      <xdr:col>10</xdr:col>
      <xdr:colOff>133350</xdr:colOff>
      <xdr:row>6</xdr:row>
      <xdr:rowOff>104775</xdr:rowOff>
    </xdr:from>
    <xdr:to>
      <xdr:col>10</xdr:col>
      <xdr:colOff>476250</xdr:colOff>
      <xdr:row>6</xdr:row>
      <xdr:rowOff>367395</xdr:rowOff>
    </xdr:to>
    <xdr:sp macro="" textlink="">
      <xdr:nvSpPr>
        <xdr:cNvPr id="12" name="Left Arrow 1">
          <a:extLst>
            <a:ext uri="{FF2B5EF4-FFF2-40B4-BE49-F238E27FC236}">
              <a16:creationId xmlns:a16="http://schemas.microsoft.com/office/drawing/2014/main" id="{C11FC053-DBEF-4B2C-B8E4-267C0CE632F9}"/>
            </a:ext>
          </a:extLst>
        </xdr:cNvPr>
        <xdr:cNvSpPr/>
      </xdr:nvSpPr>
      <xdr:spPr>
        <a:xfrm>
          <a:off x="10391775" y="1009650"/>
          <a:ext cx="342900" cy="262620"/>
        </a:xfrm>
        <a:prstGeom prst="leftArrow">
          <a:avLst/>
        </a:prstGeom>
        <a:solidFill>
          <a:srgbClr val="FFC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endParaRPr lang="tr-TR" sz="1100"/>
        </a:p>
      </xdr:txBody>
    </xdr:sp>
    <xdr:clientData fPrintsWithSheet="0"/>
  </xdr:twoCellAnchor>
  <xdr:twoCellAnchor editAs="oneCell">
    <xdr:from>
      <xdr:col>2</xdr:col>
      <xdr:colOff>2629125</xdr:colOff>
      <xdr:row>1</xdr:row>
      <xdr:rowOff>90488</xdr:rowOff>
    </xdr:from>
    <xdr:to>
      <xdr:col>4</xdr:col>
      <xdr:colOff>333375</xdr:colOff>
      <xdr:row>2</xdr:row>
      <xdr:rowOff>214313</xdr:rowOff>
    </xdr:to>
    <xdr:grpSp>
      <xdr:nvGrpSpPr>
        <xdr:cNvPr id="13" name="buybutton">
          <a:hlinkClick xmlns:r="http://schemas.openxmlformats.org/officeDocument/2006/relationships" r:id="rId6" tooltip="Get Full Version"/>
          <a:extLst>
            <a:ext uri="{FF2B5EF4-FFF2-40B4-BE49-F238E27FC236}">
              <a16:creationId xmlns:a16="http://schemas.microsoft.com/office/drawing/2014/main" id="{BDB0EC92-C51A-448A-8914-1AFE1EBEDF78}"/>
            </a:ext>
          </a:extLst>
        </xdr:cNvPr>
        <xdr:cNvGrpSpPr>
          <a:grpSpLocks/>
        </xdr:cNvGrpSpPr>
      </xdr:nvGrpSpPr>
      <xdr:grpSpPr>
        <a:xfrm>
          <a:off x="3057750" y="176213"/>
          <a:ext cx="1800000" cy="371475"/>
          <a:chOff x="4160526" y="356290"/>
          <a:chExt cx="2073334" cy="396001"/>
        </a:xfrm>
      </xdr:grpSpPr>
      <xdr:sp macro="" textlink="">
        <xdr:nvSpPr>
          <xdr:cNvPr id="14" name="Rectangle: Rounded Corners 13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3A407F8A-1959-8E7E-4FF6-376458FC593C}"/>
              </a:ext>
            </a:extLst>
          </xdr:cNvPr>
          <xdr:cNvSpPr/>
        </xdr:nvSpPr>
        <xdr:spPr>
          <a:xfrm>
            <a:off x="4160526" y="356290"/>
            <a:ext cx="2073334" cy="396001"/>
          </a:xfrm>
          <a:prstGeom prst="roundRect">
            <a:avLst/>
          </a:prstGeom>
          <a:solidFill>
            <a:srgbClr val="ED7D3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360000" tIns="0" rIns="36000" bIns="18000" rtlCol="0" anchor="ctr">
            <a:noAutofit/>
          </a:bodyPr>
          <a:lstStyle/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GET </a:t>
            </a:r>
            <a:r>
              <a:rPr lang="en-US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FULL </a:t>
            </a: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VERSION</a:t>
            </a:r>
          </a:p>
          <a:p>
            <a:pPr algn="ctr">
              <a:lnSpc>
                <a:spcPts val="1050"/>
              </a:lnSpc>
            </a:pPr>
            <a:r>
              <a:rPr lang="tr-TR" sz="800" b="0">
                <a:solidFill>
                  <a:srgbClr val="FDFDFD"/>
                </a:solidFill>
                <a:effectLst>
                  <a:outerShdw blurRad="50800" dist="50800" dir="18900000" algn="bl" rotWithShape="0">
                    <a:prstClr val="black">
                      <a:alpha val="5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WITH PASSWORD</a:t>
            </a:r>
          </a:p>
        </xdr:txBody>
      </xdr:sp>
      <xdr:pic>
        <xdr:nvPicPr>
          <xdr:cNvPr id="15" name="Picture 14">
            <a:hlinkClick xmlns:r="http://schemas.openxmlformats.org/officeDocument/2006/relationships" r:id="rId6" tooltip="Get Full Version"/>
            <a:extLst>
              <a:ext uri="{FF2B5EF4-FFF2-40B4-BE49-F238E27FC236}">
                <a16:creationId xmlns:a16="http://schemas.microsoft.com/office/drawing/2014/main" id="{3D412B35-BAC8-9BB4-BB82-257C3BD111E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4080" y="391160"/>
            <a:ext cx="315147" cy="291664"/>
          </a:xfrm>
          <a:prstGeom prst="rect">
            <a:avLst/>
          </a:prstGeom>
          <a:effectLst>
            <a:outerShdw blurRad="12700" dist="25400" dir="8100000" algn="tr" rotWithShape="0">
              <a:prstClr val="black">
                <a:alpha val="40000"/>
              </a:prstClr>
            </a:outerShdw>
          </a:effectLst>
        </xdr:spPr>
      </xdr:pic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8420100</xdr:colOff>
      <xdr:row>1</xdr:row>
      <xdr:rowOff>47625</xdr:rowOff>
    </xdr:from>
    <xdr:to>
      <xdr:col>1</xdr:col>
      <xdr:colOff>9735671</xdr:colOff>
      <xdr:row>2</xdr:row>
      <xdr:rowOff>247444</xdr:rowOff>
    </xdr:to>
    <xdr:pic>
      <xdr:nvPicPr>
        <xdr:cNvPr id="2" name="somekalogo">
          <a:hlinkClick xmlns:r="http://schemas.openxmlformats.org/officeDocument/2006/relationships" r:id="rId1" tooltip="Someka"/>
          <a:extLst>
            <a:ext uri="{FF2B5EF4-FFF2-40B4-BE49-F238E27FC236}">
              <a16:creationId xmlns:a16="http://schemas.microsoft.com/office/drawing/2014/main" id="{35506929-5029-4054-B277-1D2BE97F68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8667750" y="133350"/>
          <a:ext cx="1315571" cy="44746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250869</xdr:colOff>
      <xdr:row>1</xdr:row>
      <xdr:rowOff>19050</xdr:rowOff>
    </xdr:from>
    <xdr:to>
      <xdr:col>4</xdr:col>
      <xdr:colOff>113769</xdr:colOff>
      <xdr:row>2</xdr:row>
      <xdr:rowOff>221400</xdr:rowOff>
    </xdr:to>
    <xdr:grpSp>
      <xdr:nvGrpSpPr>
        <xdr:cNvPr id="3" name="backtomenu">
          <a:hlinkClick xmlns:r="http://schemas.openxmlformats.org/officeDocument/2006/relationships" r:id="rId3" tooltip="Go to"/>
          <a:extLst>
            <a:ext uri="{FF2B5EF4-FFF2-40B4-BE49-F238E27FC236}">
              <a16:creationId xmlns:a16="http://schemas.microsoft.com/office/drawing/2014/main" id="{8150C042-074A-4836-8770-F597A5FE8B2A}"/>
            </a:ext>
          </a:extLst>
        </xdr:cNvPr>
        <xdr:cNvGrpSpPr/>
      </xdr:nvGrpSpPr>
      <xdr:grpSpPr>
        <a:xfrm>
          <a:off x="10309269" y="104775"/>
          <a:ext cx="1044000" cy="450000"/>
          <a:chOff x="6972831" y="127063"/>
          <a:chExt cx="1044000" cy="450000"/>
        </a:xfrm>
      </xdr:grpSpPr>
      <xdr:sp macro="" textlink="">
        <xdr:nvSpPr>
          <xdr:cNvPr id="4" name="Rounded Rectangle 2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A12A8978-1A46-B73F-C81D-90783B536A59}"/>
              </a:ext>
            </a:extLst>
          </xdr:cNvPr>
          <xdr:cNvSpPr/>
        </xdr:nvSpPr>
        <xdr:spPr>
          <a:xfrm>
            <a:off x="6972831" y="127063"/>
            <a:ext cx="1044000" cy="45000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432000" tIns="0" rIns="0" bIns="0" rtlCol="0" anchor="ctr"/>
          <a:lstStyle/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Back to </a:t>
            </a:r>
          </a:p>
          <a:p>
            <a:pPr algn="ctr"/>
            <a:r>
              <a:rPr lang="en-US" sz="1000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Menu</a:t>
            </a:r>
            <a:endParaRPr lang="tr-TR" sz="1000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pic>
        <xdr:nvPicPr>
          <xdr:cNvPr id="5" name="Picture 4" descr="http://swiss-delicious.com/images/1024/icons/back.png">
            <a:hlinkClick xmlns:r="http://schemas.openxmlformats.org/officeDocument/2006/relationships" r:id="rId3" tooltip="Go to"/>
            <a:extLst>
              <a:ext uri="{FF2B5EF4-FFF2-40B4-BE49-F238E27FC236}">
                <a16:creationId xmlns:a16="http://schemas.microsoft.com/office/drawing/2014/main" id="{81EED0F0-0D64-8EDF-2C62-21478B857F7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 bwMode="auto">
          <a:xfrm>
            <a:off x="7064544" y="141367"/>
            <a:ext cx="414000" cy="4110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E0FF-7964-4FC7-A123-11D7627C15ED}">
  <sheetPr codeName="Sheet3">
    <pageSetUpPr autoPageBreaks="0" fitToPage="1"/>
  </sheetPr>
  <dimension ref="A1:Q40"/>
  <sheetViews>
    <sheetView showGridLines="0" showRowColHeaders="0" tabSelected="1" zoomScaleNormal="100" zoomScaleSheetLayoutView="85" workbookViewId="0">
      <pane ySplit="4" topLeftCell="A5" activePane="bottomLeft" state="frozen"/>
      <selection activeCell="D8" sqref="D8"/>
      <selection pane="bottomLeft" activeCell="C8" sqref="C8"/>
    </sheetView>
  </sheetViews>
  <sheetFormatPr defaultColWidth="8.85546875" defaultRowHeight="15" outlineLevelRow="1" x14ac:dyDescent="0.25"/>
  <cols>
    <col min="1" max="1" width="3.7109375" style="10" customWidth="1"/>
    <col min="2" max="2" width="2.7109375" style="10" customWidth="1"/>
    <col min="3" max="3" width="50.7109375" style="10" customWidth="1"/>
    <col min="4" max="4" width="0.85546875" style="10" customWidth="1"/>
    <col min="5" max="5" width="13.7109375" style="10" customWidth="1"/>
    <col min="6" max="7" width="2.7109375" style="10" customWidth="1"/>
    <col min="8" max="8" width="25.7109375" style="10" customWidth="1"/>
    <col min="9" max="9" width="2.7109375" style="10" customWidth="1"/>
    <col min="10" max="10" width="25.7109375" style="10" customWidth="1"/>
    <col min="11" max="11" width="2.7109375" style="10" customWidth="1"/>
    <col min="12" max="12" width="25.7109375" style="10" customWidth="1"/>
    <col min="13" max="13" width="2.7109375" style="10" customWidth="1"/>
    <col min="14" max="14" width="3.7109375" style="10" customWidth="1"/>
    <col min="15" max="16384" width="8.85546875" style="10"/>
  </cols>
  <sheetData>
    <row r="1" spans="1:14" s="1" customFormat="1" ht="6.75" customHeight="1" x14ac:dyDescent="0.25">
      <c r="B1" s="2"/>
    </row>
    <row r="2" spans="1:14" s="24" customFormat="1" ht="20.100000000000001" customHeight="1" x14ac:dyDescent="0.25">
      <c r="B2" s="23"/>
      <c r="C2" s="31" t="s">
        <v>10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4" customFormat="1" ht="24" customHeight="1" x14ac:dyDescent="0.25">
      <c r="B3" s="5"/>
      <c r="C3" s="32" t="s">
        <v>43</v>
      </c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4.9000000000000004" customHeight="1" x14ac:dyDescent="0.25">
      <c r="A5" s="8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2" customHeight="1" thickBot="1" x14ac:dyDescent="0.3">
      <c r="A6" s="9"/>
      <c r="B6" s="11"/>
      <c r="C6" s="12"/>
      <c r="D6" s="12"/>
      <c r="E6" s="12"/>
      <c r="F6" s="13"/>
      <c r="G6" s="12"/>
      <c r="H6" s="12"/>
      <c r="I6" s="12"/>
      <c r="J6" s="12"/>
      <c r="K6" s="12"/>
      <c r="L6" s="12"/>
      <c r="M6" s="13"/>
      <c r="N6" s="9"/>
    </row>
    <row r="7" spans="1:14" s="3" customFormat="1" ht="24.95" customHeight="1" thickBot="1" x14ac:dyDescent="0.35">
      <c r="B7" s="29"/>
      <c r="C7" s="76" t="s">
        <v>20</v>
      </c>
      <c r="D7"/>
      <c r="E7" s="80" t="s">
        <v>71</v>
      </c>
      <c r="F7" s="15"/>
      <c r="G7" s="62"/>
      <c r="H7" s="70" t="s">
        <v>55</v>
      </c>
      <c r="I7" s="62"/>
      <c r="J7" s="58" t="s">
        <v>56</v>
      </c>
      <c r="K7"/>
      <c r="L7" s="70" t="s">
        <v>74</v>
      </c>
      <c r="M7" s="64"/>
    </row>
    <row r="8" spans="1:14" ht="21.95" customHeight="1" thickBot="1" x14ac:dyDescent="0.3">
      <c r="B8" s="27"/>
      <c r="C8" s="75" t="s">
        <v>93</v>
      </c>
      <c r="D8"/>
      <c r="E8" s="81" t="str">
        <f>IFERROR(IF(LEN(C8)&gt;0,"Go to Goal",""),"")</f>
        <v>Go to Goal</v>
      </c>
      <c r="F8" s="15"/>
      <c r="G8" s="63"/>
      <c r="H8" s="71"/>
      <c r="I8" s="63"/>
      <c r="J8" s="59"/>
      <c r="K8"/>
      <c r="L8" s="71"/>
      <c r="M8" s="65"/>
    </row>
    <row r="9" spans="1:14" ht="21.95" customHeight="1" thickBot="1" x14ac:dyDescent="0.3">
      <c r="B9" s="27"/>
      <c r="C9" s="75" t="s">
        <v>94</v>
      </c>
      <c r="D9"/>
      <c r="E9" s="81" t="str">
        <f t="shared" ref="E9:E13" si="0">IFERROR(IF(LEN(C9)&gt;0,"Go to Goal",""),"")</f>
        <v>Go to Goal</v>
      </c>
      <c r="F9" s="15"/>
      <c r="G9" s="63"/>
      <c r="H9" s="72">
        <f>Calc!$E$16</f>
        <v>5</v>
      </c>
      <c r="I9" s="63"/>
      <c r="J9" s="60">
        <f ca="1">Calc!$F$16</f>
        <v>11</v>
      </c>
      <c r="K9"/>
      <c r="L9" s="74">
        <f ca="1">Calc!$E$13</f>
        <v>0.63181818181818183</v>
      </c>
      <c r="M9" s="65"/>
    </row>
    <row r="10" spans="1:14" ht="21.95" customHeight="1" thickBot="1" x14ac:dyDescent="0.3">
      <c r="B10" s="27"/>
      <c r="C10" s="75" t="s">
        <v>95</v>
      </c>
      <c r="D10"/>
      <c r="E10" s="81" t="str">
        <f t="shared" si="0"/>
        <v>Go to Goal</v>
      </c>
      <c r="F10" s="15"/>
      <c r="G10" s="63"/>
      <c r="H10" s="73"/>
      <c r="I10" s="63"/>
      <c r="J10" s="61"/>
      <c r="K10"/>
      <c r="L10" s="73"/>
      <c r="M10" s="65"/>
    </row>
    <row r="11" spans="1:14" ht="21.95" customHeight="1" thickBot="1" x14ac:dyDescent="0.3">
      <c r="B11" s="27"/>
      <c r="C11" s="75" t="s">
        <v>96</v>
      </c>
      <c r="D11"/>
      <c r="E11" s="81" t="str">
        <f t="shared" si="0"/>
        <v>Go to Goal</v>
      </c>
      <c r="F11" s="15"/>
      <c r="G11"/>
      <c r="H11"/>
      <c r="I11"/>
      <c r="J11"/>
      <c r="K11"/>
      <c r="L11"/>
      <c r="M11" s="15"/>
    </row>
    <row r="12" spans="1:14" ht="21.95" customHeight="1" thickBot="1" x14ac:dyDescent="0.3">
      <c r="B12" s="27"/>
      <c r="C12" s="75" t="s">
        <v>98</v>
      </c>
      <c r="D12"/>
      <c r="E12" s="81" t="str">
        <f t="shared" si="0"/>
        <v>Go to Goal</v>
      </c>
      <c r="F12" s="15"/>
      <c r="G12"/>
      <c r="H12"/>
      <c r="I12"/>
      <c r="J12"/>
      <c r="K12"/>
      <c r="L12"/>
      <c r="M12" s="15"/>
    </row>
    <row r="13" spans="1:14" ht="21.95" customHeight="1" thickBot="1" x14ac:dyDescent="0.3">
      <c r="B13" s="27"/>
      <c r="C13" s="123"/>
      <c r="D13"/>
      <c r="E13" s="81" t="str">
        <f t="shared" si="0"/>
        <v/>
      </c>
      <c r="F13" s="15"/>
      <c r="G13"/>
      <c r="H13"/>
      <c r="I13"/>
      <c r="J13"/>
      <c r="K13"/>
      <c r="L13"/>
      <c r="M13" s="15"/>
    </row>
    <row r="14" spans="1:14" ht="21.95" customHeight="1" thickBot="1" x14ac:dyDescent="0.3">
      <c r="B14" s="27"/>
      <c r="C14" s="124"/>
      <c r="D14"/>
      <c r="E14" s="81"/>
      <c r="F14" s="15"/>
      <c r="G14"/>
      <c r="H14"/>
      <c r="I14"/>
      <c r="J14"/>
      <c r="K14"/>
      <c r="L14"/>
      <c r="M14" s="15"/>
    </row>
    <row r="15" spans="1:14" ht="21.95" customHeight="1" thickBot="1" x14ac:dyDescent="0.3">
      <c r="B15" s="27"/>
      <c r="C15" s="125"/>
      <c r="D15"/>
      <c r="E15" s="81"/>
      <c r="F15" s="15"/>
      <c r="G15"/>
      <c r="H15"/>
      <c r="I15"/>
      <c r="J15"/>
      <c r="K15"/>
      <c r="L15"/>
      <c r="M15" s="15"/>
    </row>
    <row r="16" spans="1:14" ht="21.95" customHeight="1" thickBot="1" x14ac:dyDescent="0.3">
      <c r="B16" s="27"/>
      <c r="C16" s="125"/>
      <c r="D16"/>
      <c r="E16" s="81"/>
      <c r="F16" s="15"/>
      <c r="G16"/>
      <c r="H16"/>
      <c r="I16"/>
      <c r="J16"/>
      <c r="K16"/>
      <c r="L16"/>
      <c r="M16" s="15"/>
    </row>
    <row r="17" spans="2:17" ht="21.95" customHeight="1" thickBot="1" x14ac:dyDescent="0.3">
      <c r="B17" s="27"/>
      <c r="C17" s="125"/>
      <c r="D17"/>
      <c r="E17" s="81"/>
      <c r="F17" s="15"/>
      <c r="G17"/>
      <c r="H17"/>
      <c r="I17"/>
      <c r="J17"/>
      <c r="K17"/>
      <c r="L17"/>
      <c r="M17" s="15"/>
    </row>
    <row r="18" spans="2:17" ht="21.95" customHeight="1" thickBot="1" x14ac:dyDescent="0.3">
      <c r="B18" s="27"/>
      <c r="C18" s="125"/>
      <c r="D18"/>
      <c r="E18" s="81"/>
      <c r="F18" s="15"/>
      <c r="G18"/>
      <c r="H18"/>
      <c r="I18"/>
      <c r="J18"/>
      <c r="K18"/>
      <c r="L18"/>
      <c r="M18" s="15"/>
    </row>
    <row r="19" spans="2:17" ht="21.95" customHeight="1" thickBot="1" x14ac:dyDescent="0.3">
      <c r="B19" s="27"/>
      <c r="C19" s="125"/>
      <c r="D19"/>
      <c r="E19" s="81"/>
      <c r="F19" s="15"/>
      <c r="G19"/>
      <c r="H19"/>
      <c r="I19"/>
      <c r="J19"/>
      <c r="K19"/>
      <c r="L19"/>
      <c r="M19" s="15"/>
    </row>
    <row r="20" spans="2:17" ht="21.95" customHeight="1" thickBot="1" x14ac:dyDescent="0.3">
      <c r="B20" s="27"/>
      <c r="C20" s="125"/>
      <c r="D20"/>
      <c r="E20" s="81"/>
      <c r="F20" s="15"/>
      <c r="G20"/>
      <c r="H20"/>
      <c r="I20"/>
      <c r="J20"/>
      <c r="K20"/>
      <c r="L20"/>
      <c r="M20" s="15"/>
    </row>
    <row r="21" spans="2:17" ht="21.95" customHeight="1" thickBot="1" x14ac:dyDescent="0.3">
      <c r="B21" s="27"/>
      <c r="C21" s="125"/>
      <c r="D21"/>
      <c r="E21" s="81"/>
      <c r="F21" s="15"/>
      <c r="G21"/>
      <c r="H21"/>
      <c r="I21"/>
      <c r="J21"/>
      <c r="K21"/>
      <c r="L21"/>
      <c r="M21" s="15"/>
    </row>
    <row r="22" spans="2:17" ht="21.95" customHeight="1" thickBot="1" x14ac:dyDescent="0.3">
      <c r="B22" s="27"/>
      <c r="C22" s="125"/>
      <c r="D22"/>
      <c r="E22" s="81"/>
      <c r="F22" s="15"/>
      <c r="G22"/>
      <c r="H22"/>
      <c r="I22"/>
      <c r="J22"/>
      <c r="K22"/>
      <c r="L22"/>
      <c r="M22" s="15"/>
    </row>
    <row r="23" spans="2:17" ht="21.95" customHeight="1" thickBot="1" x14ac:dyDescent="0.3">
      <c r="B23" s="27"/>
      <c r="C23" s="125"/>
      <c r="D23"/>
      <c r="E23" s="81"/>
      <c r="F23" s="15"/>
      <c r="G23"/>
      <c r="H23"/>
      <c r="I23"/>
      <c r="J23"/>
      <c r="K23"/>
      <c r="L23"/>
      <c r="M23" s="15"/>
    </row>
    <row r="24" spans="2:17" ht="21.95" customHeight="1" thickBot="1" x14ac:dyDescent="0.3">
      <c r="B24" s="27"/>
      <c r="C24" s="125"/>
      <c r="D24"/>
      <c r="E24" s="81"/>
      <c r="F24" s="15"/>
      <c r="G24"/>
      <c r="H24"/>
      <c r="I24"/>
      <c r="J24"/>
      <c r="K24"/>
      <c r="L24"/>
      <c r="M24" s="15"/>
    </row>
    <row r="25" spans="2:17" ht="21.95" customHeight="1" thickBot="1" x14ac:dyDescent="0.3">
      <c r="B25" s="27"/>
      <c r="C25" s="125"/>
      <c r="D25"/>
      <c r="E25" s="81"/>
      <c r="F25" s="15"/>
      <c r="G25"/>
      <c r="H25"/>
      <c r="I25"/>
      <c r="J25"/>
      <c r="K25"/>
      <c r="L25"/>
      <c r="M25" s="15"/>
    </row>
    <row r="26" spans="2:17" ht="21.95" customHeight="1" thickBot="1" x14ac:dyDescent="0.3">
      <c r="B26" s="27"/>
      <c r="C26" s="125"/>
      <c r="D26"/>
      <c r="E26" s="81"/>
      <c r="F26" s="15"/>
      <c r="G26"/>
      <c r="H26"/>
      <c r="I26"/>
      <c r="J26"/>
      <c r="K26"/>
      <c r="L26"/>
      <c r="M26" s="15"/>
    </row>
    <row r="27" spans="2:17" ht="21.95" customHeight="1" thickBot="1" x14ac:dyDescent="0.3">
      <c r="B27" s="27"/>
      <c r="C27" s="125"/>
      <c r="D27"/>
      <c r="E27" s="81"/>
      <c r="F27" s="15"/>
      <c r="G27"/>
      <c r="H27"/>
      <c r="I27"/>
      <c r="J27"/>
      <c r="K27"/>
      <c r="L27"/>
      <c r="M27" s="15"/>
    </row>
    <row r="28" spans="2:17" ht="21.95" hidden="1" customHeight="1" outlineLevel="1" thickBot="1" x14ac:dyDescent="0.3">
      <c r="B28" s="27"/>
      <c r="C28" s="125"/>
      <c r="D28"/>
      <c r="E28" s="81"/>
      <c r="F28" s="15"/>
      <c r="G28"/>
      <c r="H28"/>
      <c r="I28"/>
      <c r="J28"/>
      <c r="K28"/>
      <c r="L28"/>
      <c r="M28" s="15"/>
    </row>
    <row r="29" spans="2:17" ht="21.95" hidden="1" customHeight="1" outlineLevel="1" thickBot="1" x14ac:dyDescent="0.3">
      <c r="B29" s="27"/>
      <c r="C29" s="125"/>
      <c r="D29"/>
      <c r="E29" s="81"/>
      <c r="F29" s="15"/>
      <c r="G29"/>
      <c r="H29"/>
      <c r="I29"/>
      <c r="J29"/>
      <c r="K29"/>
      <c r="L29"/>
      <c r="M29" s="15"/>
    </row>
    <row r="30" spans="2:17" ht="21.95" hidden="1" customHeight="1" outlineLevel="1" thickBot="1" x14ac:dyDescent="0.3">
      <c r="B30" s="27"/>
      <c r="C30" s="125"/>
      <c r="D30"/>
      <c r="E30" s="81"/>
      <c r="F30" s="15"/>
      <c r="G30"/>
      <c r="H30"/>
      <c r="I30"/>
      <c r="J30"/>
      <c r="K30"/>
      <c r="L30"/>
      <c r="M30" s="15"/>
      <c r="Q30" s="66"/>
    </row>
    <row r="31" spans="2:17" ht="21.95" hidden="1" customHeight="1" outlineLevel="1" thickBot="1" x14ac:dyDescent="0.3">
      <c r="B31" s="27"/>
      <c r="C31" s="125"/>
      <c r="D31"/>
      <c r="E31" s="81"/>
      <c r="F31" s="15"/>
      <c r="G31"/>
      <c r="H31"/>
      <c r="I31"/>
      <c r="J31"/>
      <c r="K31"/>
      <c r="L31"/>
      <c r="M31" s="15"/>
    </row>
    <row r="32" spans="2:17" ht="21.95" hidden="1" customHeight="1" outlineLevel="1" thickBot="1" x14ac:dyDescent="0.3">
      <c r="B32" s="27"/>
      <c r="C32" s="125"/>
      <c r="D32"/>
      <c r="E32" s="81"/>
      <c r="F32" s="15"/>
      <c r="G32"/>
      <c r="H32"/>
      <c r="I32"/>
      <c r="J32"/>
      <c r="K32"/>
      <c r="L32"/>
      <c r="M32" s="15"/>
    </row>
    <row r="33" spans="2:13" ht="21.95" hidden="1" customHeight="1" outlineLevel="1" thickBot="1" x14ac:dyDescent="0.3">
      <c r="B33" s="27"/>
      <c r="C33" s="125"/>
      <c r="D33"/>
      <c r="E33" s="81"/>
      <c r="F33" s="15"/>
      <c r="G33"/>
      <c r="H33"/>
      <c r="I33"/>
      <c r="J33"/>
      <c r="K33"/>
      <c r="L33"/>
      <c r="M33" s="15"/>
    </row>
    <row r="34" spans="2:13" ht="21.95" hidden="1" customHeight="1" outlineLevel="1" thickBot="1" x14ac:dyDescent="0.3">
      <c r="B34" s="27"/>
      <c r="C34" s="125"/>
      <c r="D34"/>
      <c r="E34" s="81"/>
      <c r="F34" s="15"/>
      <c r="G34"/>
      <c r="H34"/>
      <c r="I34"/>
      <c r="J34"/>
      <c r="K34"/>
      <c r="L34"/>
      <c r="M34" s="15"/>
    </row>
    <row r="35" spans="2:13" ht="21.95" hidden="1" customHeight="1" outlineLevel="1" thickBot="1" x14ac:dyDescent="0.3">
      <c r="B35" s="27"/>
      <c r="C35" s="125"/>
      <c r="D35"/>
      <c r="E35" s="81"/>
      <c r="F35" s="15"/>
      <c r="G35"/>
      <c r="H35"/>
      <c r="I35"/>
      <c r="J35"/>
      <c r="K35"/>
      <c r="L35"/>
      <c r="M35" s="15"/>
    </row>
    <row r="36" spans="2:13" ht="21.95" hidden="1" customHeight="1" outlineLevel="1" thickBot="1" x14ac:dyDescent="0.3">
      <c r="B36" s="27"/>
      <c r="C36" s="125"/>
      <c r="D36"/>
      <c r="E36" s="81"/>
      <c r="F36" s="15"/>
      <c r="G36"/>
      <c r="H36"/>
      <c r="I36"/>
      <c r="J36"/>
      <c r="K36"/>
      <c r="L36"/>
      <c r="M36" s="15"/>
    </row>
    <row r="37" spans="2:13" ht="21.95" hidden="1" customHeight="1" outlineLevel="1" thickBot="1" x14ac:dyDescent="0.3">
      <c r="B37" s="27"/>
      <c r="C37" s="126"/>
      <c r="D37"/>
      <c r="E37" s="81"/>
      <c r="F37" s="15"/>
      <c r="G37"/>
      <c r="H37"/>
      <c r="I37"/>
      <c r="J37"/>
      <c r="K37"/>
      <c r="L37"/>
      <c r="M37" s="15"/>
    </row>
    <row r="38" spans="2:13" collapsed="1" x14ac:dyDescent="0.25">
      <c r="B38" s="16"/>
      <c r="C38" s="28"/>
      <c r="D38" s="17"/>
      <c r="E38" s="17"/>
      <c r="F38" s="18"/>
      <c r="G38" s="17"/>
      <c r="H38" s="17"/>
      <c r="I38" s="17"/>
      <c r="J38" s="17"/>
      <c r="K38" s="17"/>
      <c r="L38" s="17"/>
      <c r="M38" s="18"/>
    </row>
    <row r="39" spans="2:13" ht="7.15" customHeight="1" x14ac:dyDescent="0.25"/>
    <row r="40" spans="2:13" s="19" customFormat="1" ht="22.9" customHeight="1" x14ac:dyDescent="0.25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</sheetData>
  <sheetProtection algorithmName="SHA-512" hashValue="c9GFscFtnQl0bnMs47uuwXZBv0FmkWEB244OyUIOeXiIN26GGtO8Wq4t9BjupNSK55jkU9xRC8JQB8l1YN6Alw==" saltValue="QppRc/WeUxoEEJGnFjIUXQ==" spinCount="100000" sheet="1" objects="1" scenarios="1"/>
  <phoneticPr fontId="23" type="noConversion"/>
  <conditionalFormatting sqref="E8:E37">
    <cfRule type="expression" dxfId="30" priority="1">
      <formula>LEN($C8)=0</formula>
    </cfRule>
  </conditionalFormatting>
  <hyperlinks>
    <hyperlink ref="E8" location="Goal1!I7" tooltip="Go to" display="Goal1!I7" xr:uid="{AF2146BA-EC14-4445-9560-C4ECCBCB7B46}"/>
    <hyperlink ref="E9" location="Goal2!I7" tooltip="Go to" display="Goal2!I7" xr:uid="{93838609-147C-4722-8AB0-9BB00F6675B4}"/>
    <hyperlink ref="E10" location="Goal3!I7" tooltip="Go to" display="Goal3!I7" xr:uid="{7CE4AA70-9183-40D6-80AD-4A37D14B71F2}"/>
    <hyperlink ref="E11" location="Goal4!I7" tooltip="Go to" display="Goal4!I7" xr:uid="{5882E9A7-810D-4E16-83CE-C2394E1E2AD8}"/>
    <hyperlink ref="E12" location="Goal5!I7" tooltip="Go to" display="Goal5!I7" xr:uid="{8BB5954E-EB4F-44E2-8CF0-E7217049D5AA}"/>
    <hyperlink ref="E13" location="Goal6!I7" tooltip="Go to" display="Goal6!I7" xr:uid="{7F705EED-1199-418C-AD82-CAEE2B4BBC33}"/>
  </hyperlinks>
  <printOptions horizontalCentered="1"/>
  <pageMargins left="0.31496062992125984" right="0.31496062992125984" top="0.31496062992125984" bottom="0.31496062992125984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D12C-6957-4329-B14F-6D8E08D219AD}">
  <sheetPr codeName="Sheet5">
    <pageSetUpPr autoPageBreaks="0" fitToPage="1"/>
  </sheetPr>
  <dimension ref="A1:O83"/>
  <sheetViews>
    <sheetView showGridLines="0" showRowColHeaders="0" zoomScaleNormal="100" zoomScaleSheetLayoutView="85" workbookViewId="0">
      <pane ySplit="4" topLeftCell="A7" activePane="bottomLeft" state="frozen"/>
      <selection activeCell="H32" sqref="H32:H81"/>
      <selection pane="bottomLeft" activeCell="C34" sqref="C34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11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IF(LEN(Dashboard!$C$8)&gt;0,Dashboard!$C$8,"")</f>
        <v>Increase relevant traffic</v>
      </c>
      <c r="E7" s="130"/>
      <c r="F7" s="130"/>
      <c r="G7" s="130"/>
      <c r="H7" s="130"/>
      <c r="I7" s="105" t="s">
        <v>50</v>
      </c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 t="s">
        <v>44</v>
      </c>
      <c r="D10" s="133"/>
      <c r="E10" s="133"/>
      <c r="F10" s="133" t="s">
        <v>45</v>
      </c>
      <c r="G10" s="133"/>
      <c r="H10" s="133"/>
      <c r="I10" s="133"/>
      <c r="J10" s="15"/>
      <c r="K10" s="9"/>
    </row>
    <row r="11" spans="1:11" x14ac:dyDescent="0.25">
      <c r="A11" s="9"/>
      <c r="B11" s="14"/>
      <c r="C11" s="134"/>
      <c r="D11" s="134"/>
      <c r="E11" s="134"/>
      <c r="F11" s="134" t="s">
        <v>46</v>
      </c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/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5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  <c r="O17" s="122"/>
    </row>
    <row r="18" spans="1:15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5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5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5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5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5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5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5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5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5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5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5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5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5" ht="20.100000000000001" customHeight="1" x14ac:dyDescent="0.25">
      <c r="A31" s="9"/>
      <c r="B31" s="14"/>
      <c r="C31" s="119" t="s">
        <v>5</v>
      </c>
      <c r="D31" s="119" t="s">
        <v>75</v>
      </c>
      <c r="E31" s="119" t="s">
        <v>6</v>
      </c>
      <c r="F31" s="119" t="s">
        <v>0</v>
      </c>
      <c r="G31" s="119" t="s">
        <v>1</v>
      </c>
      <c r="H31" s="119" t="s">
        <v>72</v>
      </c>
      <c r="I31" s="119" t="s">
        <v>3</v>
      </c>
      <c r="J31" s="15"/>
      <c r="K31" s="9"/>
    </row>
    <row r="32" spans="1:15" x14ac:dyDescent="0.25">
      <c r="A32" s="9"/>
      <c r="B32" s="14"/>
      <c r="C32" s="106" t="s">
        <v>47</v>
      </c>
      <c r="D32" s="106" t="s">
        <v>35</v>
      </c>
      <c r="E32" s="107" t="s">
        <v>9</v>
      </c>
      <c r="F32" s="108">
        <v>44621</v>
      </c>
      <c r="G32" s="108">
        <v>44727</v>
      </c>
      <c r="H32" s="107">
        <v>100</v>
      </c>
      <c r="I32" s="109" t="str">
        <f ca="1">IFERROR(IF(LEN(C32)=0,"",IF(AND(LEN(G32)&gt;0,TODAY()&gt;G32,H32&lt;&gt;100),"Overdue",IF(H32=0,"Not Started",IF(AND(H32&gt;0,H32&lt;100),"In Progress",IF(H32=100,"Done",""))))),"")</f>
        <v>Done</v>
      </c>
      <c r="J32" s="30" t="str">
        <f ca="1">IFERROR(IF(I32="Overdue","!",""),"")</f>
        <v/>
      </c>
      <c r="K32" s="9"/>
    </row>
    <row r="33" spans="1:15" x14ac:dyDescent="0.25">
      <c r="A33" s="9"/>
      <c r="B33" s="14"/>
      <c r="C33" s="110" t="s">
        <v>48</v>
      </c>
      <c r="D33" s="110" t="s">
        <v>36</v>
      </c>
      <c r="E33" s="111" t="s">
        <v>13</v>
      </c>
      <c r="F33" s="112">
        <v>44671</v>
      </c>
      <c r="G33" s="112">
        <v>44743</v>
      </c>
      <c r="H33" s="111">
        <v>100</v>
      </c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>Done</v>
      </c>
      <c r="J33" s="30" t="str">
        <f t="shared" ref="J33:J81" ca="1" si="1">IFERROR(IF(I33="Overdue","!",""),"")</f>
        <v/>
      </c>
      <c r="K33" s="9"/>
    </row>
    <row r="34" spans="1:15" x14ac:dyDescent="0.25">
      <c r="A34" s="9"/>
      <c r="B34" s="14"/>
      <c r="C34" s="110" t="s">
        <v>49</v>
      </c>
      <c r="D34" s="110" t="s">
        <v>37</v>
      </c>
      <c r="E34" s="111" t="s">
        <v>13</v>
      </c>
      <c r="F34" s="112">
        <v>44423</v>
      </c>
      <c r="G34" s="112">
        <v>44555</v>
      </c>
      <c r="H34" s="111">
        <v>100</v>
      </c>
      <c r="I34" s="113" t="str">
        <f t="shared" ca="1" si="0"/>
        <v>Done</v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UTRWMZvCv8GgiJhdDkIqdfVXJjOAE5RBdGni+JrBVE3/O6pFfKxfvDQRMmNB4jLE+h0GtiWp7qaudCcJI5wvXQ==" saltValue="wBmef4GeRiBWPIw3DCGeJg==" spinCount="100000" sheet="1" objects="1" scenarios="1"/>
  <mergeCells count="43">
    <mergeCell ref="F23:I23"/>
    <mergeCell ref="F29:I29"/>
    <mergeCell ref="F24:I24"/>
    <mergeCell ref="F25:I25"/>
    <mergeCell ref="F26:I26"/>
    <mergeCell ref="F27:I27"/>
    <mergeCell ref="F28:I28"/>
    <mergeCell ref="C27:E27"/>
    <mergeCell ref="C28:E28"/>
    <mergeCell ref="C29:E2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C12:E12"/>
    <mergeCell ref="C13:E13"/>
    <mergeCell ref="C14:E14"/>
    <mergeCell ref="C15:E15"/>
    <mergeCell ref="C16:E16"/>
    <mergeCell ref="D7:H7"/>
    <mergeCell ref="C9:E9"/>
    <mergeCell ref="F9:I9"/>
    <mergeCell ref="C10:E10"/>
    <mergeCell ref="C11:E11"/>
  </mergeCells>
  <conditionalFormatting sqref="I7">
    <cfRule type="expression" dxfId="29" priority="2">
      <formula>$I$7="Achieved"</formula>
    </cfRule>
    <cfRule type="expression" dxfId="28" priority="4">
      <formula>$I$7="In Progress"</formula>
    </cfRule>
    <cfRule type="expression" dxfId="27" priority="5">
      <formula>$I$7="On Hold"</formula>
    </cfRule>
    <cfRule type="expression" dxfId="26" priority="6">
      <formula>$I$7="Cancelled"</formula>
    </cfRule>
  </conditionalFormatting>
  <conditionalFormatting sqref="H32:H81">
    <cfRule type="dataBar" priority="3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{8BE962A3-767B-41CD-BCC8-3287D1A0F988}</x14:id>
        </ext>
      </extLst>
    </cfRule>
  </conditionalFormatting>
  <conditionalFormatting sqref="I32:I81">
    <cfRule type="expression" dxfId="25" priority="1">
      <formula>LEN($C32)=0</formula>
    </cfRule>
  </conditionalFormatting>
  <dataValidations count="3">
    <dataValidation type="list" allowBlank="1" showInputMessage="1" showErrorMessage="1" sqref="E32:E81" xr:uid="{5448CF97-5514-4B22-BFF5-BEA2A287A947}">
      <formula1>"High,Medium,Low"</formula1>
    </dataValidation>
    <dataValidation type="list" allowBlank="1" showInputMessage="1" showErrorMessage="1" sqref="I7" xr:uid="{D1922274-718A-4966-96C5-2ACC2C231D7D}">
      <formula1>"Achieved,In Progress,On Hold,Cancelled"</formula1>
    </dataValidation>
    <dataValidation allowBlank="1" showInputMessage="1" showErrorMessage="1" sqref="D32:D81" xr:uid="{14DE76EC-6FDA-450E-A99E-33C06CA02EFE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E962A3-767B-41CD-BCC8-3287D1A0F988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EA88C2-53EF-4024-AFB9-403DBDDEE990}">
          <x14:formula1>
            <xm:f>Calc!$S$4:$S$14</xm:f>
          </x14:formula1>
          <xm:sqref>H32:H81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0905-4515-45CE-A421-8048ADEE6952}">
  <sheetPr codeName="Sheet6">
    <pageSetUpPr autoPageBreaks="0" fitToPage="1"/>
  </sheetPr>
  <dimension ref="A1:O83"/>
  <sheetViews>
    <sheetView showGridLines="0" showRowColHeaders="0" zoomScaleNormal="100" zoomScaleSheetLayoutView="85" workbookViewId="0">
      <pane ySplit="4" topLeftCell="A5" activePane="bottomLeft" state="frozen"/>
      <selection activeCell="A5" sqref="A5"/>
      <selection pane="bottomLeft" activeCell="I7" sqref="I7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12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IF(LEN(Dashboard!$C$9)&gt;0,Dashboard!$C$9,"")</f>
        <v>Grow your email list</v>
      </c>
      <c r="E7" s="130"/>
      <c r="F7" s="130"/>
      <c r="G7" s="130"/>
      <c r="H7" s="130"/>
      <c r="I7" s="105" t="s">
        <v>23</v>
      </c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 t="s">
        <v>57</v>
      </c>
      <c r="D10" s="133"/>
      <c r="E10" s="133"/>
      <c r="F10" s="133" t="s">
        <v>45</v>
      </c>
      <c r="G10" s="133"/>
      <c r="H10" s="133"/>
      <c r="I10" s="133"/>
      <c r="J10" s="15"/>
      <c r="K10" s="9"/>
    </row>
    <row r="11" spans="1:11" x14ac:dyDescent="0.25">
      <c r="A11" s="9"/>
      <c r="B11" s="14"/>
      <c r="C11" s="134"/>
      <c r="D11" s="134"/>
      <c r="E11" s="134"/>
      <c r="F11" s="134" t="s">
        <v>46</v>
      </c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/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1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</row>
    <row r="18" spans="1:11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1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1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1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1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1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1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1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1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1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1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1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1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1" ht="20.100000000000001" customHeight="1" x14ac:dyDescent="0.25">
      <c r="A31" s="9"/>
      <c r="B31" s="14"/>
      <c r="C31" s="118" t="s">
        <v>5</v>
      </c>
      <c r="D31" s="118" t="s">
        <v>75</v>
      </c>
      <c r="E31" s="118" t="s">
        <v>6</v>
      </c>
      <c r="F31" s="118" t="s">
        <v>0</v>
      </c>
      <c r="G31" s="118" t="s">
        <v>1</v>
      </c>
      <c r="H31" s="118" t="s">
        <v>72</v>
      </c>
      <c r="I31" s="118" t="s">
        <v>3</v>
      </c>
      <c r="J31" s="15"/>
      <c r="K31" s="9"/>
    </row>
    <row r="32" spans="1:11" x14ac:dyDescent="0.25">
      <c r="A32" s="9"/>
      <c r="B32" s="14"/>
      <c r="C32" s="106" t="s">
        <v>58</v>
      </c>
      <c r="D32" s="106" t="s">
        <v>38</v>
      </c>
      <c r="E32" s="107" t="s">
        <v>9</v>
      </c>
      <c r="F32" s="108">
        <v>44775</v>
      </c>
      <c r="G32" s="108">
        <v>44824</v>
      </c>
      <c r="H32" s="107"/>
      <c r="I32" s="109" t="str">
        <f ca="1">IFERROR(IF(LEN(C32)=0,"",IF(AND(LEN(G32)&gt;0,TODAY()&gt;G32,H32&lt;&gt;100),"Overdue",IF(H32=0,"Not Started",IF(AND(H32&gt;0,H32&lt;100),"In Progress",IF(H32=100,"Done",""))))),"")</f>
        <v>Overdue</v>
      </c>
      <c r="J32" s="30" t="str">
        <f ca="1">IFERROR(IF(I32="Overdue","!",""),"")</f>
        <v>!</v>
      </c>
      <c r="K32" s="9"/>
    </row>
    <row r="33" spans="1:15" x14ac:dyDescent="0.25">
      <c r="A33" s="9"/>
      <c r="B33" s="14"/>
      <c r="C33" s="110" t="s">
        <v>59</v>
      </c>
      <c r="D33" s="110" t="s">
        <v>39</v>
      </c>
      <c r="E33" s="111" t="s">
        <v>9</v>
      </c>
      <c r="F33" s="112">
        <v>44666</v>
      </c>
      <c r="G33" s="112">
        <v>44682</v>
      </c>
      <c r="H33" s="111">
        <v>30</v>
      </c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>Overdue</v>
      </c>
      <c r="J33" s="30" t="str">
        <f t="shared" ref="J33:J81" ca="1" si="1">IFERROR(IF(I33="Overdue","!",""),"")</f>
        <v>!</v>
      </c>
      <c r="K33" s="9"/>
    </row>
    <row r="34" spans="1:15" x14ac:dyDescent="0.25">
      <c r="A34" s="9"/>
      <c r="B34" s="14"/>
      <c r="C34" s="110" t="s">
        <v>60</v>
      </c>
      <c r="D34" s="110" t="s">
        <v>40</v>
      </c>
      <c r="E34" s="111" t="s">
        <v>13</v>
      </c>
      <c r="F34" s="112">
        <v>44652</v>
      </c>
      <c r="G34" s="112">
        <v>44743</v>
      </c>
      <c r="H34" s="111">
        <v>100</v>
      </c>
      <c r="I34" s="113" t="str">
        <f t="shared" ca="1" si="0"/>
        <v>Done</v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EyW0EkMRvtq9TeSyI1xpGRrXc5mLLe/+kYStLnWRr8udlyuEDY/izqYICneoQROxuR0wd86xtha8DBDGchl88w==" saltValue="sTFT7pKoobsVYNmfdIWXbQ==" spinCount="100000" sheet="1" objects="1" scenarios="1"/>
  <mergeCells count="43"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D7:H7"/>
    <mergeCell ref="C9:E9"/>
    <mergeCell ref="F9:I9"/>
    <mergeCell ref="C10:E10"/>
    <mergeCell ref="F10:I10"/>
  </mergeCells>
  <conditionalFormatting sqref="H32:H81">
    <cfRule type="dataBar" priority="7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{7516A9DF-CFB2-4483-8DEE-B87258AD0BD5}</x14:id>
        </ext>
      </extLst>
    </cfRule>
  </conditionalFormatting>
  <conditionalFormatting sqref="I32:I81">
    <cfRule type="expression" dxfId="24" priority="5">
      <formula>LEN($C32)=0</formula>
    </cfRule>
  </conditionalFormatting>
  <conditionalFormatting sqref="I7">
    <cfRule type="expression" dxfId="23" priority="1">
      <formula>$I$7="Achieved"</formula>
    </cfRule>
    <cfRule type="expression" dxfId="22" priority="2">
      <formula>$I$7="In Progress"</formula>
    </cfRule>
    <cfRule type="expression" dxfId="21" priority="3">
      <formula>$I$7="On Hold"</formula>
    </cfRule>
    <cfRule type="expression" dxfId="20" priority="4">
      <formula>$I$7="Cancelled"</formula>
    </cfRule>
  </conditionalFormatting>
  <dataValidations count="3">
    <dataValidation type="list" allowBlank="1" showInputMessage="1" showErrorMessage="1" sqref="I7" xr:uid="{675436B3-962C-4B43-98B9-1F06105AE552}">
      <formula1>"Achieved,In Progress,On Hold,Cancelled"</formula1>
    </dataValidation>
    <dataValidation type="list" allowBlank="1" showInputMessage="1" showErrorMessage="1" sqref="E32:E81" xr:uid="{D0212B57-2A41-4798-B13D-D6EC539483FB}">
      <formula1>"High,Medium,Low"</formula1>
    </dataValidation>
    <dataValidation allowBlank="1" showInputMessage="1" showErrorMessage="1" sqref="D32:D81" xr:uid="{4D8C86BB-F564-4AC3-81B3-0620DCC2A8E1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16A9DF-CFB2-4483-8DEE-B87258AD0BD5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A4F368-F73F-4712-BC84-EA82EB1DADFF}">
          <x14:formula1>
            <xm:f>Calc!$S$4:$S$14</xm:f>
          </x14:formula1>
          <xm:sqref>H32:H81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FAE9-72F8-467C-8E35-C0D6DD0708B0}">
  <sheetPr codeName="Sheet7">
    <pageSetUpPr autoPageBreaks="0" fitToPage="1"/>
  </sheetPr>
  <dimension ref="A1:O83"/>
  <sheetViews>
    <sheetView showGridLines="0" showRowColHeaders="0" zoomScaleNormal="100" zoomScaleSheetLayoutView="85" workbookViewId="0">
      <pane ySplit="4" topLeftCell="A5" activePane="bottomLeft" state="frozen"/>
      <selection activeCell="A5" sqref="A5"/>
      <selection pane="bottomLeft" activeCell="I7" sqref="I7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16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IF(LEN(Dashboard!$C$10)&gt;0,Dashboard!$C$10,"")</f>
        <v>Maintaining the website</v>
      </c>
      <c r="E7" s="130"/>
      <c r="F7" s="130"/>
      <c r="G7" s="130"/>
      <c r="H7" s="130"/>
      <c r="I7" s="105" t="s">
        <v>23</v>
      </c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 t="s">
        <v>61</v>
      </c>
      <c r="D10" s="133"/>
      <c r="E10" s="133"/>
      <c r="F10" s="133" t="s">
        <v>62</v>
      </c>
      <c r="G10" s="133"/>
      <c r="H10" s="133"/>
      <c r="I10" s="133"/>
      <c r="J10" s="15"/>
      <c r="K10" s="9"/>
    </row>
    <row r="11" spans="1:11" x14ac:dyDescent="0.25">
      <c r="A11" s="9"/>
      <c r="B11" s="14"/>
      <c r="C11" s="134"/>
      <c r="D11" s="134"/>
      <c r="E11" s="134"/>
      <c r="F11" s="134" t="s">
        <v>63</v>
      </c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 t="s">
        <v>64</v>
      </c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1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</row>
    <row r="18" spans="1:11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1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1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1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1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1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1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1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1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1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1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1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1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1" ht="20.100000000000001" customHeight="1" x14ac:dyDescent="0.25">
      <c r="A31" s="9"/>
      <c r="B31" s="14"/>
      <c r="C31" s="118" t="s">
        <v>5</v>
      </c>
      <c r="D31" s="118" t="s">
        <v>75</v>
      </c>
      <c r="E31" s="118" t="s">
        <v>6</v>
      </c>
      <c r="F31" s="118" t="s">
        <v>0</v>
      </c>
      <c r="G31" s="118" t="s">
        <v>1</v>
      </c>
      <c r="H31" s="118" t="s">
        <v>72</v>
      </c>
      <c r="I31" s="118" t="s">
        <v>3</v>
      </c>
      <c r="J31" s="15"/>
      <c r="K31" s="9"/>
    </row>
    <row r="32" spans="1:11" x14ac:dyDescent="0.25">
      <c r="A32" s="9"/>
      <c r="B32" s="14"/>
      <c r="C32" s="106" t="s">
        <v>65</v>
      </c>
      <c r="D32" s="106" t="s">
        <v>36</v>
      </c>
      <c r="E32" s="107" t="s">
        <v>9</v>
      </c>
      <c r="F32" s="108">
        <v>44682</v>
      </c>
      <c r="G32" s="108">
        <v>44742</v>
      </c>
      <c r="H32" s="107">
        <v>10</v>
      </c>
      <c r="I32" s="109" t="str">
        <f ca="1">IFERROR(IF(LEN(C32)=0,"",IF(AND(LEN(G32)&gt;0,TODAY()&gt;G32,H32&lt;&gt;100),"Overdue",IF(H32=0,"Not Started",IF(AND(H32&gt;0,H32&lt;100),"In Progress",IF(H32=100,"Done",""))))),"")</f>
        <v>Overdue</v>
      </c>
      <c r="J32" s="30" t="str">
        <f ca="1">IFERROR(IF(I32="Overdue","!",""),"")</f>
        <v>!</v>
      </c>
      <c r="K32" s="9"/>
    </row>
    <row r="33" spans="1:15" x14ac:dyDescent="0.25">
      <c r="A33" s="9"/>
      <c r="B33" s="14"/>
      <c r="C33" s="110" t="s">
        <v>66</v>
      </c>
      <c r="D33" s="110" t="s">
        <v>41</v>
      </c>
      <c r="E33" s="111" t="s">
        <v>13</v>
      </c>
      <c r="F33" s="112">
        <v>44661</v>
      </c>
      <c r="G33" s="112">
        <v>44711</v>
      </c>
      <c r="H33" s="111">
        <v>25</v>
      </c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>Overdue</v>
      </c>
      <c r="J33" s="30" t="str">
        <f t="shared" ref="J33:J81" ca="1" si="1">IFERROR(IF(I33="Overdue","!",""),"")</f>
        <v>!</v>
      </c>
      <c r="K33" s="9"/>
    </row>
    <row r="34" spans="1:15" x14ac:dyDescent="0.25">
      <c r="A34" s="9"/>
      <c r="B34" s="14"/>
      <c r="C34" s="110"/>
      <c r="D34" s="110"/>
      <c r="E34" s="111"/>
      <c r="F34" s="112"/>
      <c r="G34" s="112"/>
      <c r="H34" s="111"/>
      <c r="I34" s="113" t="str">
        <f t="shared" ca="1" si="0"/>
        <v/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p6q1MlUJcxcFUYAN/f2zFjWAB3uOdbOZYz1JWRNpYwgc6hd0M5BIal+x2ircFRUsRtmRkwDBDveAVTMwJ5moAg==" saltValue="aucfJz2GK+fLuBtUz4QI8A==" spinCount="100000" sheet="1" objects="1" scenarios="1"/>
  <mergeCells count="43"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D7:H7"/>
    <mergeCell ref="C9:E9"/>
    <mergeCell ref="F9:I9"/>
    <mergeCell ref="C10:E10"/>
    <mergeCell ref="F10:I10"/>
  </mergeCells>
  <conditionalFormatting sqref="H32:H81">
    <cfRule type="dataBar" priority="7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{68E8E2E8-1A90-4895-96E7-94733A9DB1D1}</x14:id>
        </ext>
      </extLst>
    </cfRule>
  </conditionalFormatting>
  <conditionalFormatting sqref="I32:I81">
    <cfRule type="expression" dxfId="19" priority="5">
      <formula>LEN($C32)=0</formula>
    </cfRule>
  </conditionalFormatting>
  <conditionalFormatting sqref="I7">
    <cfRule type="expression" dxfId="18" priority="1">
      <formula>$I$7="Achieved"</formula>
    </cfRule>
    <cfRule type="expression" dxfId="17" priority="2">
      <formula>$I$7="In Progress"</formula>
    </cfRule>
    <cfRule type="expression" dxfId="16" priority="3">
      <formula>$I$7="On Hold"</formula>
    </cfRule>
    <cfRule type="expression" dxfId="15" priority="4">
      <formula>$I$7="Cancelled"</formula>
    </cfRule>
  </conditionalFormatting>
  <dataValidations count="3">
    <dataValidation type="list" allowBlank="1" showInputMessage="1" showErrorMessage="1" sqref="E32:E81" xr:uid="{9719A933-66DC-429B-AE3D-EA7979D13071}">
      <formula1>"High,Medium,Low"</formula1>
    </dataValidation>
    <dataValidation type="list" allowBlank="1" showInputMessage="1" showErrorMessage="1" sqref="I7" xr:uid="{1B9B2EE0-898F-4301-BBE9-5E5171476F44}">
      <formula1>"Achieved,In Progress,On Hold,Cancelled"</formula1>
    </dataValidation>
    <dataValidation allowBlank="1" showInputMessage="1" showErrorMessage="1" sqref="D32:D81" xr:uid="{F87B0576-4CBF-46AD-B070-0C87CB47E239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E8E2E8-1A90-4895-96E7-94733A9DB1D1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C60F9-D5D6-4034-9932-83DE4BF6ACE9}">
          <x14:formula1>
            <xm:f>Calc!$S$4:$S$14</xm:f>
          </x14:formula1>
          <xm:sqref>H32:H81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3F21-C06D-4683-9C26-A5619261F25F}">
  <sheetPr codeName="Sheet8">
    <pageSetUpPr autoPageBreaks="0" fitToPage="1"/>
  </sheetPr>
  <dimension ref="A1:O83"/>
  <sheetViews>
    <sheetView showGridLines="0" showRowColHeaders="0" zoomScaleNormal="100" zoomScaleSheetLayoutView="85" workbookViewId="0">
      <pane ySplit="4" topLeftCell="A8" activePane="bottomLeft" state="frozen"/>
      <selection activeCell="A5" sqref="A5"/>
      <selection pane="bottomLeft" activeCell="F16" sqref="F16:I16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17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IF(LEN(Dashboard!$C$11)&gt;0,Dashboard!$C$11,"")</f>
        <v>Partner with influencers</v>
      </c>
      <c r="E7" s="130"/>
      <c r="F7" s="130"/>
      <c r="G7" s="130"/>
      <c r="H7" s="130"/>
      <c r="I7" s="105" t="s">
        <v>23</v>
      </c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 t="s">
        <v>67</v>
      </c>
      <c r="D10" s="133"/>
      <c r="E10" s="133"/>
      <c r="F10" s="133" t="s">
        <v>45</v>
      </c>
      <c r="G10" s="133"/>
      <c r="H10" s="133"/>
      <c r="I10" s="133"/>
      <c r="J10" s="15"/>
      <c r="K10" s="9"/>
    </row>
    <row r="11" spans="1:11" x14ac:dyDescent="0.25">
      <c r="A11" s="9"/>
      <c r="B11" s="14"/>
      <c r="C11" s="134" t="s">
        <v>68</v>
      </c>
      <c r="D11" s="134"/>
      <c r="E11" s="134"/>
      <c r="F11" s="134" t="s">
        <v>46</v>
      </c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/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1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</row>
    <row r="18" spans="1:11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1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1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1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1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1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1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1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1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1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1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1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1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1" ht="20.100000000000001" customHeight="1" x14ac:dyDescent="0.25">
      <c r="A31" s="9"/>
      <c r="B31" s="14"/>
      <c r="C31" s="118" t="s">
        <v>5</v>
      </c>
      <c r="D31" s="118" t="s">
        <v>75</v>
      </c>
      <c r="E31" s="118" t="s">
        <v>6</v>
      </c>
      <c r="F31" s="118" t="s">
        <v>0</v>
      </c>
      <c r="G31" s="118" t="s">
        <v>1</v>
      </c>
      <c r="H31" s="118" t="s">
        <v>72</v>
      </c>
      <c r="I31" s="118" t="s">
        <v>3</v>
      </c>
      <c r="J31" s="15"/>
      <c r="K31" s="9"/>
    </row>
    <row r="32" spans="1:11" x14ac:dyDescent="0.25">
      <c r="A32" s="9"/>
      <c r="B32" s="14"/>
      <c r="C32" s="106" t="s">
        <v>69</v>
      </c>
      <c r="D32" s="106" t="s">
        <v>42</v>
      </c>
      <c r="E32" s="107" t="s">
        <v>13</v>
      </c>
      <c r="F32" s="108">
        <v>44682</v>
      </c>
      <c r="G32" s="108">
        <v>44711</v>
      </c>
      <c r="H32" s="107">
        <v>70</v>
      </c>
      <c r="I32" s="109" t="str">
        <f ca="1">IFERROR(IF(LEN(C32)=0,"",IF(AND(LEN(G32)&gt;0,TODAY()&gt;G32,H32&lt;&gt;100),"Overdue",IF(H32=0,"Not Started",IF(AND(H32&gt;0,H32&lt;100),"In Progress",IF(H32=100,"Done",""))))),"")</f>
        <v>Overdue</v>
      </c>
      <c r="J32" s="30" t="str">
        <f ca="1">IFERROR(IF(I32="Overdue","!",""),"")</f>
        <v>!</v>
      </c>
      <c r="K32" s="9"/>
    </row>
    <row r="33" spans="1:15" x14ac:dyDescent="0.25">
      <c r="A33" s="9"/>
      <c r="B33" s="14"/>
      <c r="C33" s="110" t="s">
        <v>70</v>
      </c>
      <c r="D33" s="110" t="s">
        <v>35</v>
      </c>
      <c r="E33" s="111" t="s">
        <v>13</v>
      </c>
      <c r="F33" s="112">
        <v>44661</v>
      </c>
      <c r="G33" s="112">
        <v>44662</v>
      </c>
      <c r="H33" s="111">
        <v>100</v>
      </c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>Done</v>
      </c>
      <c r="J33" s="30" t="str">
        <f t="shared" ref="J33:J81" ca="1" si="1">IFERROR(IF(I33="Overdue","!",""),"")</f>
        <v/>
      </c>
      <c r="K33" s="9"/>
    </row>
    <row r="34" spans="1:15" x14ac:dyDescent="0.25">
      <c r="A34" s="9"/>
      <c r="B34" s="14"/>
      <c r="C34" s="110"/>
      <c r="D34" s="110"/>
      <c r="E34" s="111"/>
      <c r="F34" s="112"/>
      <c r="G34" s="112"/>
      <c r="H34" s="111"/>
      <c r="I34" s="113" t="str">
        <f t="shared" ca="1" si="0"/>
        <v/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Kh+gAuOM2zlc9n3TiSRic3OAjP4x23SqWs14qxBRpkGNaKq92jTY9oUxZZs+cwxS41MydfAmzpqBnOWCFJWEEQ==" saltValue="Unyyqv7ZF8jfeYbIo30QwQ==" spinCount="100000" sheet="1" objects="1" scenarios="1"/>
  <mergeCells count="43"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D7:H7"/>
    <mergeCell ref="C9:E9"/>
    <mergeCell ref="F9:I9"/>
    <mergeCell ref="C10:E10"/>
    <mergeCell ref="F10:I10"/>
  </mergeCells>
  <conditionalFormatting sqref="H32:H81">
    <cfRule type="dataBar" priority="7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{ADCB1714-E47E-4B00-8771-515591D1F920}</x14:id>
        </ext>
      </extLst>
    </cfRule>
  </conditionalFormatting>
  <conditionalFormatting sqref="I32:I81">
    <cfRule type="expression" dxfId="14" priority="5">
      <formula>LEN($C32)=0</formula>
    </cfRule>
  </conditionalFormatting>
  <conditionalFormatting sqref="I7">
    <cfRule type="expression" dxfId="13" priority="1">
      <formula>$I$7="Achieved"</formula>
    </cfRule>
    <cfRule type="expression" dxfId="12" priority="2">
      <formula>$I$7="In Progress"</formula>
    </cfRule>
    <cfRule type="expression" dxfId="11" priority="3">
      <formula>$I$7="On Hold"</formula>
    </cfRule>
    <cfRule type="expression" dxfId="10" priority="4">
      <formula>$I$7="Cancelled"</formula>
    </cfRule>
  </conditionalFormatting>
  <dataValidations count="3">
    <dataValidation type="list" allowBlank="1" showInputMessage="1" showErrorMessage="1" sqref="I7" xr:uid="{24A3E784-E88A-4D3E-8526-D09CDE720445}">
      <formula1>"Achieved,In Progress,On Hold,Cancelled"</formula1>
    </dataValidation>
    <dataValidation type="list" allowBlank="1" showInputMessage="1" showErrorMessage="1" sqref="E32:E81" xr:uid="{CEECCB3B-4807-4DFD-B34A-ABB2FD44D129}">
      <formula1>"High,Medium,Low"</formula1>
    </dataValidation>
    <dataValidation allowBlank="1" showInputMessage="1" showErrorMessage="1" sqref="D32:D81" xr:uid="{315E5B4E-F0F9-40EB-9405-A43827CCACDC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B1714-E47E-4B00-8771-515591D1F920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A71524-E5BC-47C5-A6D3-94108869DDD9}">
          <x14:formula1>
            <xm:f>Calc!$S$4:$S$14</xm:f>
          </x14:formula1>
          <xm:sqref>H32:H81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6C16-C797-458E-817F-8DF2CE46DDE4}">
  <sheetPr codeName="Sheet9">
    <pageSetUpPr autoPageBreaks="0" fitToPage="1"/>
  </sheetPr>
  <dimension ref="A1:O83"/>
  <sheetViews>
    <sheetView showGridLines="0" showRowColHeaders="0" zoomScaleNormal="100" zoomScaleSheetLayoutView="85" workbookViewId="0">
      <pane ySplit="4" topLeftCell="A5" activePane="bottomLeft" state="frozen"/>
      <selection activeCell="A5" sqref="A5"/>
      <selection pane="bottomLeft" activeCell="H32" sqref="H32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18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IF(LEN(Dashboard!$C$12)&gt;0,Dashboard!$C$12,"")</f>
        <v>Test 1</v>
      </c>
      <c r="E7" s="130"/>
      <c r="F7" s="130"/>
      <c r="G7" s="130"/>
      <c r="H7" s="130"/>
      <c r="I7" s="105" t="s">
        <v>23</v>
      </c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 t="s">
        <v>99</v>
      </c>
      <c r="D10" s="133"/>
      <c r="E10" s="133"/>
      <c r="F10" s="133" t="s">
        <v>100</v>
      </c>
      <c r="G10" s="133"/>
      <c r="H10" s="133"/>
      <c r="I10" s="133"/>
      <c r="J10" s="15"/>
      <c r="K10" s="9"/>
    </row>
    <row r="11" spans="1:11" x14ac:dyDescent="0.25">
      <c r="A11" s="9"/>
      <c r="B11" s="14"/>
      <c r="C11" s="134"/>
      <c r="D11" s="134"/>
      <c r="E11" s="134"/>
      <c r="F11" s="134" t="s">
        <v>101</v>
      </c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/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1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</row>
    <row r="18" spans="1:11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1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1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1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1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1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1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1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1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1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1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1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1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1" ht="20.100000000000001" customHeight="1" x14ac:dyDescent="0.25">
      <c r="A31" s="9"/>
      <c r="B31" s="14"/>
      <c r="C31" s="118" t="s">
        <v>5</v>
      </c>
      <c r="D31" s="118" t="s">
        <v>75</v>
      </c>
      <c r="E31" s="118" t="s">
        <v>6</v>
      </c>
      <c r="F31" s="118" t="s">
        <v>0</v>
      </c>
      <c r="G31" s="118" t="s">
        <v>1</v>
      </c>
      <c r="H31" s="118" t="s">
        <v>72</v>
      </c>
      <c r="I31" s="118" t="s">
        <v>3</v>
      </c>
      <c r="J31" s="15"/>
      <c r="K31" s="9"/>
    </row>
    <row r="32" spans="1:11" x14ac:dyDescent="0.25">
      <c r="A32" s="9"/>
      <c r="B32" s="14"/>
      <c r="C32" s="106" t="s">
        <v>102</v>
      </c>
      <c r="D32" s="106" t="s">
        <v>103</v>
      </c>
      <c r="E32" s="107" t="s">
        <v>104</v>
      </c>
      <c r="F32" s="108">
        <v>45383</v>
      </c>
      <c r="G32" s="108">
        <v>45413</v>
      </c>
      <c r="H32" s="107">
        <v>60</v>
      </c>
      <c r="I32" s="109" t="str">
        <f ca="1">IFERROR(IF(LEN(C32)=0,"",IF(AND(LEN(G32)&gt;0,TODAY()&gt;G32,H32&lt;&gt;100),"Overdue",IF(H32=0,"Not Started",IF(AND(H32&gt;0,H32&lt;100),"In Progress",IF(H32=100,"Done",""))))),"")</f>
        <v>In Progress</v>
      </c>
      <c r="J32" s="30" t="str">
        <f ca="1">IFERROR(IF(I32="Overdue","!",""),"")</f>
        <v/>
      </c>
      <c r="K32" s="9"/>
    </row>
    <row r="33" spans="1:15" x14ac:dyDescent="0.25">
      <c r="A33" s="9"/>
      <c r="B33" s="14"/>
      <c r="C33" s="110"/>
      <c r="D33" s="110"/>
      <c r="E33" s="111"/>
      <c r="F33" s="112"/>
      <c r="G33" s="112"/>
      <c r="H33" s="111"/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/>
      </c>
      <c r="J33" s="30" t="str">
        <f t="shared" ref="J33:J81" ca="1" si="1">IFERROR(IF(I33="Overdue","!",""),"")</f>
        <v/>
      </c>
      <c r="K33" s="9"/>
    </row>
    <row r="34" spans="1:15" x14ac:dyDescent="0.25">
      <c r="A34" s="9"/>
      <c r="B34" s="14"/>
      <c r="C34" s="110"/>
      <c r="D34" s="110"/>
      <c r="E34" s="111"/>
      <c r="F34" s="112"/>
      <c r="G34" s="112"/>
      <c r="H34" s="111"/>
      <c r="I34" s="113" t="str">
        <f t="shared" ca="1" si="0"/>
        <v/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1IR3syoxaV0fV6WOwC62Ij6IQISTYpYbXd5e6r1YPyUqKg9Rvk9FXWDgbvqYh+/bZtBTLE/YAyRXE4YIScuSQw==" saltValue="1arpt9V8xTUP6DLoBuKU7A==" spinCount="100000" sheet="1" objects="1" scenarios="1"/>
  <mergeCells count="43"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D7:H7"/>
    <mergeCell ref="C9:E9"/>
    <mergeCell ref="F9:I9"/>
    <mergeCell ref="C10:E10"/>
    <mergeCell ref="F10:I10"/>
  </mergeCells>
  <conditionalFormatting sqref="H32:H81">
    <cfRule type="dataBar" priority="7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{7AA78B83-79E3-48C2-8846-AF979B987354}</x14:id>
        </ext>
      </extLst>
    </cfRule>
  </conditionalFormatting>
  <conditionalFormatting sqref="I32:I81">
    <cfRule type="expression" dxfId="9" priority="5">
      <formula>LEN($C32)=0</formula>
    </cfRule>
  </conditionalFormatting>
  <conditionalFormatting sqref="I7">
    <cfRule type="expression" dxfId="8" priority="1">
      <formula>$I$7="Achieved"</formula>
    </cfRule>
    <cfRule type="expression" dxfId="7" priority="2">
      <formula>$I$7="In Progress"</formula>
    </cfRule>
    <cfRule type="expression" dxfId="6" priority="3">
      <formula>$I$7="On Hold"</formula>
    </cfRule>
    <cfRule type="expression" dxfId="5" priority="4">
      <formula>$I$7="Cancelled"</formula>
    </cfRule>
  </conditionalFormatting>
  <dataValidations count="3">
    <dataValidation type="list" allowBlank="1" showInputMessage="1" showErrorMessage="1" sqref="E32:E81" xr:uid="{AD53511D-E4C8-4ACD-A812-3A5D9DCDC91D}">
      <formula1>"High,Medium,Low"</formula1>
    </dataValidation>
    <dataValidation type="list" allowBlank="1" showInputMessage="1" showErrorMessage="1" sqref="I7" xr:uid="{2668BC9C-7D77-4260-87A3-4FD39003C1D2}">
      <formula1>"Achieved,In Progress,On Hold,Cancelled"</formula1>
    </dataValidation>
    <dataValidation allowBlank="1" showInputMessage="1" showErrorMessage="1" sqref="D32:D81" xr:uid="{5ECC776D-7D10-4CDC-87B6-2AC3A4C87840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A78B83-79E3-48C2-8846-AF979B987354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8A9293-4108-4D89-894C-F0C9E3F5726B}">
          <x14:formula1>
            <xm:f>Calc!$S$4:$S$14</xm:f>
          </x14:formula1>
          <xm:sqref>H32:H81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58B9-F23D-42E3-BFF6-059F4431CED5}">
  <sheetPr codeName="Sheet10">
    <pageSetUpPr autoPageBreaks="0" fitToPage="1"/>
  </sheetPr>
  <dimension ref="A1:O83"/>
  <sheetViews>
    <sheetView showGridLines="0" showRowColHeaders="0" zoomScaleNormal="100" zoomScaleSheetLayoutView="85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20.7109375" defaultRowHeight="15" outlineLevelRow="1" x14ac:dyDescent="0.25"/>
  <cols>
    <col min="1" max="1" width="3.7109375" style="10" customWidth="1"/>
    <col min="2" max="2" width="2.7109375" style="10" customWidth="1"/>
    <col min="3" max="3" width="40.7109375" style="10" customWidth="1"/>
    <col min="4" max="4" width="20.7109375" style="10" customWidth="1"/>
    <col min="5" max="5" width="10.7109375" style="10" customWidth="1"/>
    <col min="6" max="7" width="15.7109375" style="10" customWidth="1"/>
    <col min="8" max="8" width="25.7109375" style="10" customWidth="1"/>
    <col min="9" max="9" width="15.42578125" style="10" customWidth="1"/>
    <col min="10" max="10" width="2.7109375" style="10" customWidth="1"/>
    <col min="11" max="16384" width="20.7109375" style="10"/>
  </cols>
  <sheetData>
    <row r="1" spans="1:11" s="1" customFormat="1" ht="6.75" customHeight="1" x14ac:dyDescent="0.25">
      <c r="B1" s="2"/>
      <c r="F1" s="3"/>
      <c r="G1" s="3"/>
    </row>
    <row r="2" spans="1:11" s="24" customFormat="1" ht="20.100000000000001" customHeight="1" x14ac:dyDescent="0.25">
      <c r="B2" s="23"/>
      <c r="C2" s="31" t="s">
        <v>10</v>
      </c>
      <c r="D2" s="22"/>
      <c r="E2" s="25"/>
      <c r="F2" s="25"/>
      <c r="G2" s="25"/>
      <c r="H2" s="25"/>
      <c r="I2" s="25"/>
      <c r="J2" s="25"/>
      <c r="K2" s="26"/>
    </row>
    <row r="3" spans="1:11" s="4" customFormat="1" ht="24" customHeight="1" x14ac:dyDescent="0.25">
      <c r="B3" s="5"/>
      <c r="C3" s="32" t="s">
        <v>19</v>
      </c>
      <c r="D3" s="6"/>
      <c r="E3" s="7"/>
      <c r="F3" s="7"/>
      <c r="G3" s="7"/>
      <c r="H3" s="7"/>
      <c r="I3" s="7"/>
      <c r="J3" s="7"/>
      <c r="K3" s="8"/>
    </row>
    <row r="4" spans="1:11" ht="4.9000000000000004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4.900000000000000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2" customHeight="1" x14ac:dyDescent="0.25">
      <c r="A6" s="9"/>
      <c r="B6" s="11"/>
      <c r="C6" s="12"/>
      <c r="D6" s="12"/>
      <c r="E6" s="12"/>
      <c r="F6" s="12"/>
      <c r="G6" s="12"/>
      <c r="H6" s="12"/>
      <c r="I6" s="12"/>
      <c r="J6" s="13"/>
      <c r="K6" s="9"/>
    </row>
    <row r="7" spans="1:11" ht="30" customHeight="1" x14ac:dyDescent="0.25">
      <c r="A7" s="9"/>
      <c r="B7" s="14"/>
      <c r="C7" s="104" t="s">
        <v>7</v>
      </c>
      <c r="D7" s="130" t="str">
        <f>IF(LEN(Dashboard!$C$13)&gt;0,Dashboard!$C$13,"")</f>
        <v/>
      </c>
      <c r="E7" s="130"/>
      <c r="F7" s="130"/>
      <c r="G7" s="130"/>
      <c r="H7" s="130"/>
      <c r="I7" s="105"/>
      <c r="J7" s="15"/>
      <c r="K7" s="9"/>
    </row>
    <row r="8" spans="1:11" ht="15" customHeight="1" x14ac:dyDescent="0.25">
      <c r="A8" s="9"/>
      <c r="B8" s="14"/>
      <c r="C8"/>
      <c r="D8"/>
      <c r="E8"/>
      <c r="F8"/>
      <c r="G8"/>
      <c r="H8"/>
      <c r="I8"/>
      <c r="J8" s="15"/>
      <c r="K8" s="9"/>
    </row>
    <row r="9" spans="1:11" ht="20.100000000000001" customHeight="1" x14ac:dyDescent="0.25">
      <c r="A9" s="9"/>
      <c r="B9" s="14"/>
      <c r="C9" s="131" t="s">
        <v>4</v>
      </c>
      <c r="D9" s="131"/>
      <c r="E9" s="131"/>
      <c r="F9" s="132" t="s">
        <v>15</v>
      </c>
      <c r="G9" s="132"/>
      <c r="H9" s="132"/>
      <c r="I9" s="132"/>
      <c r="J9" s="15"/>
      <c r="K9" s="9"/>
    </row>
    <row r="10" spans="1:11" x14ac:dyDescent="0.25">
      <c r="A10" s="9"/>
      <c r="B10" s="14"/>
      <c r="C10" s="133"/>
      <c r="D10" s="133"/>
      <c r="E10" s="133"/>
      <c r="F10" s="133"/>
      <c r="G10" s="133"/>
      <c r="H10" s="133"/>
      <c r="I10" s="133"/>
      <c r="J10" s="15"/>
      <c r="K10" s="9"/>
    </row>
    <row r="11" spans="1:11" x14ac:dyDescent="0.25">
      <c r="A11" s="9"/>
      <c r="B11" s="14"/>
      <c r="C11" s="134"/>
      <c r="D11" s="134"/>
      <c r="E11" s="134"/>
      <c r="F11" s="134"/>
      <c r="G11" s="134"/>
      <c r="H11" s="134"/>
      <c r="I11" s="134"/>
      <c r="J11" s="15"/>
      <c r="K11" s="9"/>
    </row>
    <row r="12" spans="1:11" x14ac:dyDescent="0.25">
      <c r="A12" s="9"/>
      <c r="B12" s="14"/>
      <c r="C12" s="134"/>
      <c r="D12" s="134"/>
      <c r="E12" s="134"/>
      <c r="F12" s="134"/>
      <c r="G12" s="134"/>
      <c r="H12" s="134"/>
      <c r="I12" s="134"/>
      <c r="J12" s="15"/>
      <c r="K12" s="9"/>
    </row>
    <row r="13" spans="1:11" x14ac:dyDescent="0.25">
      <c r="A13" s="9"/>
      <c r="B13" s="14"/>
      <c r="C13" s="134"/>
      <c r="D13" s="134"/>
      <c r="E13" s="134"/>
      <c r="F13" s="134"/>
      <c r="G13" s="134"/>
      <c r="H13" s="134"/>
      <c r="I13" s="134"/>
      <c r="J13" s="15"/>
      <c r="K13" s="9"/>
    </row>
    <row r="14" spans="1:11" x14ac:dyDescent="0.25">
      <c r="A14" s="9"/>
      <c r="B14" s="14"/>
      <c r="C14" s="134"/>
      <c r="D14" s="134"/>
      <c r="E14" s="134"/>
      <c r="F14" s="134"/>
      <c r="G14" s="134"/>
      <c r="H14" s="134"/>
      <c r="I14" s="134"/>
      <c r="J14" s="15"/>
      <c r="K14" s="9"/>
    </row>
    <row r="15" spans="1:11" x14ac:dyDescent="0.25">
      <c r="A15" s="9"/>
      <c r="B15" s="14"/>
      <c r="C15" s="134"/>
      <c r="D15" s="134"/>
      <c r="E15" s="134"/>
      <c r="F15" s="134"/>
      <c r="G15" s="134"/>
      <c r="H15" s="134"/>
      <c r="I15" s="134"/>
      <c r="J15" s="15"/>
      <c r="K15" s="9"/>
    </row>
    <row r="16" spans="1:11" x14ac:dyDescent="0.25">
      <c r="A16" s="9"/>
      <c r="B16" s="14"/>
      <c r="C16" s="134"/>
      <c r="D16" s="134"/>
      <c r="E16" s="134"/>
      <c r="F16" s="134"/>
      <c r="G16" s="134"/>
      <c r="H16" s="134"/>
      <c r="I16" s="134"/>
      <c r="J16" s="15"/>
      <c r="K16" s="9"/>
    </row>
    <row r="17" spans="1:11" x14ac:dyDescent="0.25">
      <c r="A17" s="9"/>
      <c r="B17" s="14"/>
      <c r="C17" s="134"/>
      <c r="D17" s="134"/>
      <c r="E17" s="134"/>
      <c r="F17" s="134"/>
      <c r="G17" s="134"/>
      <c r="H17" s="134"/>
      <c r="I17" s="134"/>
      <c r="J17" s="15"/>
      <c r="K17" s="9"/>
    </row>
    <row r="18" spans="1:11" x14ac:dyDescent="0.25">
      <c r="A18" s="9"/>
      <c r="B18" s="14"/>
      <c r="C18" s="134"/>
      <c r="D18" s="134"/>
      <c r="E18" s="134"/>
      <c r="F18" s="134"/>
      <c r="G18" s="134"/>
      <c r="H18" s="134"/>
      <c r="I18" s="134"/>
      <c r="J18" s="15"/>
      <c r="K18" s="9"/>
    </row>
    <row r="19" spans="1:11" x14ac:dyDescent="0.25">
      <c r="A19" s="9"/>
      <c r="B19" s="14"/>
      <c r="C19" s="134"/>
      <c r="D19" s="134"/>
      <c r="E19" s="134"/>
      <c r="F19" s="134"/>
      <c r="G19" s="134"/>
      <c r="H19" s="134"/>
      <c r="I19" s="134"/>
      <c r="J19" s="15"/>
      <c r="K19" s="9"/>
    </row>
    <row r="20" spans="1:11" hidden="1" outlineLevel="1" x14ac:dyDescent="0.25">
      <c r="A20" s="9"/>
      <c r="B20" s="14"/>
      <c r="C20" s="134"/>
      <c r="D20" s="134"/>
      <c r="E20" s="134"/>
      <c r="F20" s="134"/>
      <c r="G20" s="134"/>
      <c r="H20" s="134"/>
      <c r="I20" s="134"/>
      <c r="J20" s="15"/>
      <c r="K20" s="9"/>
    </row>
    <row r="21" spans="1:11" hidden="1" outlineLevel="1" x14ac:dyDescent="0.25">
      <c r="A21" s="9"/>
      <c r="B21" s="14"/>
      <c r="C21" s="134"/>
      <c r="D21" s="134"/>
      <c r="E21" s="134"/>
      <c r="F21" s="134"/>
      <c r="G21" s="134"/>
      <c r="H21" s="134"/>
      <c r="I21" s="134"/>
      <c r="J21" s="15"/>
      <c r="K21" s="9"/>
    </row>
    <row r="22" spans="1:11" hidden="1" outlineLevel="1" x14ac:dyDescent="0.25">
      <c r="A22" s="9"/>
      <c r="B22" s="14"/>
      <c r="C22" s="134"/>
      <c r="D22" s="134"/>
      <c r="E22" s="134"/>
      <c r="F22" s="134"/>
      <c r="G22" s="134"/>
      <c r="H22" s="134"/>
      <c r="I22" s="134"/>
      <c r="J22" s="15"/>
      <c r="K22" s="9"/>
    </row>
    <row r="23" spans="1:11" hidden="1" outlineLevel="1" x14ac:dyDescent="0.25">
      <c r="A23" s="9"/>
      <c r="B23" s="14"/>
      <c r="C23" s="134"/>
      <c r="D23" s="134"/>
      <c r="E23" s="134"/>
      <c r="F23" s="134"/>
      <c r="G23" s="134"/>
      <c r="H23" s="134"/>
      <c r="I23" s="134"/>
      <c r="J23" s="15"/>
      <c r="K23" s="9"/>
    </row>
    <row r="24" spans="1:11" hidden="1" outlineLevel="1" x14ac:dyDescent="0.25">
      <c r="A24" s="9"/>
      <c r="B24" s="14"/>
      <c r="C24" s="134"/>
      <c r="D24" s="134"/>
      <c r="E24" s="134"/>
      <c r="F24" s="134"/>
      <c r="G24" s="134"/>
      <c r="H24" s="134"/>
      <c r="I24" s="134"/>
      <c r="J24" s="15"/>
      <c r="K24" s="9"/>
    </row>
    <row r="25" spans="1:11" hidden="1" outlineLevel="1" x14ac:dyDescent="0.25">
      <c r="A25" s="9"/>
      <c r="B25" s="14"/>
      <c r="C25" s="134"/>
      <c r="D25" s="134"/>
      <c r="E25" s="134"/>
      <c r="F25" s="134"/>
      <c r="G25" s="134"/>
      <c r="H25" s="134"/>
      <c r="I25" s="134"/>
      <c r="J25" s="15"/>
      <c r="K25" s="9"/>
    </row>
    <row r="26" spans="1:11" hidden="1" outlineLevel="1" x14ac:dyDescent="0.25">
      <c r="A26" s="9"/>
      <c r="B26" s="14"/>
      <c r="C26" s="134"/>
      <c r="D26" s="134"/>
      <c r="E26" s="134"/>
      <c r="F26" s="134"/>
      <c r="G26" s="134"/>
      <c r="H26" s="134"/>
      <c r="I26" s="134"/>
      <c r="J26" s="15"/>
      <c r="K26" s="9"/>
    </row>
    <row r="27" spans="1:11" hidden="1" outlineLevel="1" x14ac:dyDescent="0.25">
      <c r="A27" s="9"/>
      <c r="B27" s="14"/>
      <c r="C27" s="134"/>
      <c r="D27" s="134"/>
      <c r="E27" s="134"/>
      <c r="F27" s="134"/>
      <c r="G27" s="134"/>
      <c r="H27" s="134"/>
      <c r="I27" s="134"/>
      <c r="J27" s="15"/>
      <c r="K27" s="9"/>
    </row>
    <row r="28" spans="1:11" hidden="1" outlineLevel="1" x14ac:dyDescent="0.25">
      <c r="A28" s="9"/>
      <c r="B28" s="14"/>
      <c r="C28" s="134"/>
      <c r="D28" s="134"/>
      <c r="E28" s="134"/>
      <c r="F28" s="134"/>
      <c r="G28" s="134"/>
      <c r="H28" s="134"/>
      <c r="I28" s="134"/>
      <c r="J28" s="15"/>
      <c r="K28" s="9"/>
    </row>
    <row r="29" spans="1:11" hidden="1" outlineLevel="1" x14ac:dyDescent="0.25">
      <c r="A29" s="9"/>
      <c r="B29" s="14"/>
      <c r="C29" s="135"/>
      <c r="D29" s="135"/>
      <c r="E29" s="135"/>
      <c r="F29" s="135"/>
      <c r="G29" s="135"/>
      <c r="H29" s="135"/>
      <c r="I29" s="135"/>
      <c r="J29" s="15"/>
      <c r="K29" s="9"/>
    </row>
    <row r="30" spans="1:11" ht="15" customHeight="1" collapsed="1" x14ac:dyDescent="0.25">
      <c r="A30" s="9"/>
      <c r="B30" s="14"/>
      <c r="C30" s="121"/>
      <c r="D30" s="121"/>
      <c r="E30" s="121"/>
      <c r="F30" s="121"/>
      <c r="G30" s="121"/>
      <c r="H30" s="121"/>
      <c r="I30" s="121"/>
      <c r="J30" s="15"/>
      <c r="K30" s="9"/>
    </row>
    <row r="31" spans="1:11" ht="20.100000000000001" customHeight="1" x14ac:dyDescent="0.25">
      <c r="A31" s="9"/>
      <c r="B31" s="14"/>
      <c r="C31" s="118" t="s">
        <v>5</v>
      </c>
      <c r="D31" s="118" t="s">
        <v>75</v>
      </c>
      <c r="E31" s="118" t="s">
        <v>6</v>
      </c>
      <c r="F31" s="118" t="s">
        <v>0</v>
      </c>
      <c r="G31" s="118" t="s">
        <v>1</v>
      </c>
      <c r="H31" s="118" t="s">
        <v>72</v>
      </c>
      <c r="I31" s="118" t="s">
        <v>3</v>
      </c>
      <c r="J31" s="15"/>
      <c r="K31" s="9"/>
    </row>
    <row r="32" spans="1:11" x14ac:dyDescent="0.25">
      <c r="A32" s="9"/>
      <c r="B32" s="14"/>
      <c r="C32" s="106"/>
      <c r="D32" s="106"/>
      <c r="E32" s="107"/>
      <c r="F32" s="108"/>
      <c r="G32" s="108"/>
      <c r="H32" s="107"/>
      <c r="I32" s="109" t="str">
        <f ca="1">IFERROR(IF(LEN(C32)=0,"",IF(AND(LEN(G32)&gt;0,TODAY()&gt;G32,H32&lt;&gt;100),"Overdue",IF(H32=0,"Not Started",IF(AND(H32&gt;0,H32&lt;100),"In Progress",IF(H32=100,"Done",""))))),"")</f>
        <v/>
      </c>
      <c r="J32" s="30" t="str">
        <f ca="1">IFERROR(IF(I32="Overdue","!",""),"")</f>
        <v/>
      </c>
      <c r="K32" s="9"/>
    </row>
    <row r="33" spans="1:15" x14ac:dyDescent="0.25">
      <c r="A33" s="9"/>
      <c r="B33" s="14"/>
      <c r="C33" s="110"/>
      <c r="D33" s="110"/>
      <c r="E33" s="111"/>
      <c r="F33" s="112"/>
      <c r="G33" s="112"/>
      <c r="H33" s="111"/>
      <c r="I33" s="113" t="str">
        <f t="shared" ref="I33:I81" ca="1" si="0">IFERROR(IF(LEN(C33)=0,"",IF(AND(LEN(G33)&gt;0,TODAY()&gt;G33,H33&lt;&gt;100),"Overdue",IF(H33=0,"Not Started",IF(AND(H33&gt;0,H33&lt;100),"In Progress",IF(H33=100,"Done",""))))),"")</f>
        <v/>
      </c>
      <c r="J33" s="30" t="str">
        <f t="shared" ref="J33:J81" ca="1" si="1">IFERROR(IF(I33="Overdue","!",""),"")</f>
        <v/>
      </c>
      <c r="K33" s="9"/>
    </row>
    <row r="34" spans="1:15" x14ac:dyDescent="0.25">
      <c r="A34" s="9"/>
      <c r="B34" s="14"/>
      <c r="C34" s="110"/>
      <c r="D34" s="110"/>
      <c r="E34" s="111"/>
      <c r="F34" s="112"/>
      <c r="G34" s="112"/>
      <c r="H34" s="111"/>
      <c r="I34" s="113" t="str">
        <f t="shared" ca="1" si="0"/>
        <v/>
      </c>
      <c r="J34" s="30" t="str">
        <f t="shared" ca="1" si="1"/>
        <v/>
      </c>
      <c r="K34" s="9"/>
    </row>
    <row r="35" spans="1:15" x14ac:dyDescent="0.25">
      <c r="A35" s="9"/>
      <c r="B35" s="14"/>
      <c r="C35" s="110"/>
      <c r="D35" s="110"/>
      <c r="E35" s="111"/>
      <c r="F35" s="112"/>
      <c r="G35" s="112"/>
      <c r="H35" s="111"/>
      <c r="I35" s="113" t="str">
        <f t="shared" ca="1" si="0"/>
        <v/>
      </c>
      <c r="J35" s="30" t="str">
        <f t="shared" ca="1" si="1"/>
        <v/>
      </c>
      <c r="K35" s="9"/>
    </row>
    <row r="36" spans="1:15" x14ac:dyDescent="0.25">
      <c r="A36" s="9"/>
      <c r="B36" s="14"/>
      <c r="C36" s="110"/>
      <c r="D36" s="110"/>
      <c r="E36" s="111"/>
      <c r="F36" s="112"/>
      <c r="G36" s="112"/>
      <c r="H36" s="111"/>
      <c r="I36" s="113" t="str">
        <f t="shared" ca="1" si="0"/>
        <v/>
      </c>
      <c r="J36" s="30" t="str">
        <f t="shared" ca="1" si="1"/>
        <v/>
      </c>
      <c r="K36" s="9"/>
    </row>
    <row r="37" spans="1:15" x14ac:dyDescent="0.25">
      <c r="A37" s="9"/>
      <c r="B37" s="14"/>
      <c r="C37" s="110"/>
      <c r="D37" s="110"/>
      <c r="E37" s="111"/>
      <c r="F37" s="112"/>
      <c r="G37" s="112"/>
      <c r="H37" s="111"/>
      <c r="I37" s="113" t="str">
        <f t="shared" ca="1" si="0"/>
        <v/>
      </c>
      <c r="J37" s="30" t="str">
        <f t="shared" ca="1" si="1"/>
        <v/>
      </c>
      <c r="K37" s="9"/>
    </row>
    <row r="38" spans="1:15" x14ac:dyDescent="0.25">
      <c r="A38" s="9"/>
      <c r="B38" s="14"/>
      <c r="C38" s="110"/>
      <c r="D38" s="110"/>
      <c r="E38" s="111"/>
      <c r="F38" s="112"/>
      <c r="G38" s="112"/>
      <c r="H38" s="111"/>
      <c r="I38" s="113" t="str">
        <f t="shared" ca="1" si="0"/>
        <v/>
      </c>
      <c r="J38" s="30" t="str">
        <f t="shared" ca="1" si="1"/>
        <v/>
      </c>
      <c r="K38" s="9"/>
      <c r="O38" s="103"/>
    </row>
    <row r="39" spans="1:15" x14ac:dyDescent="0.25">
      <c r="A39" s="9"/>
      <c r="B39" s="14"/>
      <c r="C39" s="110"/>
      <c r="D39" s="110"/>
      <c r="E39" s="111"/>
      <c r="F39" s="112"/>
      <c r="G39" s="112"/>
      <c r="H39" s="111"/>
      <c r="I39" s="113" t="str">
        <f t="shared" ca="1" si="0"/>
        <v/>
      </c>
      <c r="J39" s="30" t="str">
        <f t="shared" ca="1" si="1"/>
        <v/>
      </c>
      <c r="K39" s="9"/>
    </row>
    <row r="40" spans="1:15" x14ac:dyDescent="0.25">
      <c r="A40" s="9"/>
      <c r="B40" s="14"/>
      <c r="C40" s="110"/>
      <c r="D40" s="110"/>
      <c r="E40" s="111"/>
      <c r="F40" s="112"/>
      <c r="G40" s="112"/>
      <c r="H40" s="111"/>
      <c r="I40" s="113" t="str">
        <f t="shared" ca="1" si="0"/>
        <v/>
      </c>
      <c r="J40" s="30" t="str">
        <f t="shared" ca="1" si="1"/>
        <v/>
      </c>
      <c r="K40" s="9"/>
    </row>
    <row r="41" spans="1:15" x14ac:dyDescent="0.25">
      <c r="A41" s="9"/>
      <c r="B41" s="14"/>
      <c r="C41" s="110"/>
      <c r="D41" s="110"/>
      <c r="E41" s="111"/>
      <c r="F41" s="112"/>
      <c r="G41" s="112"/>
      <c r="H41" s="111"/>
      <c r="I41" s="113" t="str">
        <f t="shared" ca="1" si="0"/>
        <v/>
      </c>
      <c r="J41" s="30" t="str">
        <f t="shared" ca="1" si="1"/>
        <v/>
      </c>
      <c r="K41" s="9"/>
    </row>
    <row r="42" spans="1:15" x14ac:dyDescent="0.25">
      <c r="A42" s="9"/>
      <c r="B42" s="14"/>
      <c r="C42" s="110"/>
      <c r="D42" s="110"/>
      <c r="E42" s="111"/>
      <c r="F42" s="112"/>
      <c r="G42" s="112"/>
      <c r="H42" s="111"/>
      <c r="I42" s="113" t="str">
        <f t="shared" ca="1" si="0"/>
        <v/>
      </c>
      <c r="J42" s="30" t="str">
        <f t="shared" ca="1" si="1"/>
        <v/>
      </c>
      <c r="K42" s="9"/>
    </row>
    <row r="43" spans="1:15" x14ac:dyDescent="0.25">
      <c r="A43" s="9"/>
      <c r="B43" s="14"/>
      <c r="C43" s="110"/>
      <c r="D43" s="110"/>
      <c r="E43" s="111"/>
      <c r="F43" s="112"/>
      <c r="G43" s="112"/>
      <c r="H43" s="111"/>
      <c r="I43" s="113" t="str">
        <f t="shared" ca="1" si="0"/>
        <v/>
      </c>
      <c r="J43" s="30" t="str">
        <f t="shared" ca="1" si="1"/>
        <v/>
      </c>
      <c r="K43" s="9"/>
    </row>
    <row r="44" spans="1:15" x14ac:dyDescent="0.25">
      <c r="A44" s="9"/>
      <c r="B44" s="14"/>
      <c r="C44" s="110"/>
      <c r="D44" s="110"/>
      <c r="E44" s="111"/>
      <c r="F44" s="112"/>
      <c r="G44" s="112"/>
      <c r="H44" s="111"/>
      <c r="I44" s="113" t="str">
        <f t="shared" ca="1" si="0"/>
        <v/>
      </c>
      <c r="J44" s="30" t="str">
        <f t="shared" ca="1" si="1"/>
        <v/>
      </c>
      <c r="K44" s="9"/>
    </row>
    <row r="45" spans="1:15" x14ac:dyDescent="0.25">
      <c r="A45" s="9"/>
      <c r="B45" s="14"/>
      <c r="C45" s="110"/>
      <c r="D45" s="110"/>
      <c r="E45" s="111"/>
      <c r="F45" s="112"/>
      <c r="G45" s="112"/>
      <c r="H45" s="111"/>
      <c r="I45" s="113" t="str">
        <f t="shared" ca="1" si="0"/>
        <v/>
      </c>
      <c r="J45" s="30" t="str">
        <f t="shared" ca="1" si="1"/>
        <v/>
      </c>
      <c r="K45" s="9"/>
    </row>
    <row r="46" spans="1:15" x14ac:dyDescent="0.25">
      <c r="A46" s="9"/>
      <c r="B46" s="14"/>
      <c r="C46" s="110"/>
      <c r="D46" s="110"/>
      <c r="E46" s="111"/>
      <c r="F46" s="112"/>
      <c r="G46" s="112"/>
      <c r="H46" s="111"/>
      <c r="I46" s="113" t="str">
        <f t="shared" ca="1" si="0"/>
        <v/>
      </c>
      <c r="J46" s="30" t="str">
        <f t="shared" ca="1" si="1"/>
        <v/>
      </c>
      <c r="K46" s="9"/>
    </row>
    <row r="47" spans="1:15" hidden="1" outlineLevel="1" x14ac:dyDescent="0.25">
      <c r="A47" s="9"/>
      <c r="B47" s="14"/>
      <c r="C47" s="110"/>
      <c r="D47" s="110"/>
      <c r="E47" s="111"/>
      <c r="F47" s="112"/>
      <c r="G47" s="112"/>
      <c r="H47" s="111"/>
      <c r="I47" s="113" t="str">
        <f t="shared" ca="1" si="0"/>
        <v/>
      </c>
      <c r="J47" s="30" t="str">
        <f t="shared" ca="1" si="1"/>
        <v/>
      </c>
      <c r="K47" s="9"/>
    </row>
    <row r="48" spans="1:15" hidden="1" outlineLevel="1" x14ac:dyDescent="0.25">
      <c r="A48" s="9"/>
      <c r="B48" s="14"/>
      <c r="C48" s="110"/>
      <c r="D48" s="110"/>
      <c r="E48" s="111"/>
      <c r="F48" s="112"/>
      <c r="G48" s="112"/>
      <c r="H48" s="111"/>
      <c r="I48" s="113" t="str">
        <f t="shared" ca="1" si="0"/>
        <v/>
      </c>
      <c r="J48" s="30" t="str">
        <f t="shared" ca="1" si="1"/>
        <v/>
      </c>
      <c r="K48" s="9"/>
    </row>
    <row r="49" spans="1:11" hidden="1" outlineLevel="1" x14ac:dyDescent="0.25">
      <c r="A49" s="9"/>
      <c r="B49" s="14"/>
      <c r="C49" s="110"/>
      <c r="D49" s="110"/>
      <c r="E49" s="111"/>
      <c r="F49" s="112"/>
      <c r="G49" s="112"/>
      <c r="H49" s="111"/>
      <c r="I49" s="113" t="str">
        <f t="shared" ca="1" si="0"/>
        <v/>
      </c>
      <c r="J49" s="30" t="str">
        <f t="shared" ca="1" si="1"/>
        <v/>
      </c>
      <c r="K49" s="9"/>
    </row>
    <row r="50" spans="1:11" hidden="1" outlineLevel="1" x14ac:dyDescent="0.25">
      <c r="A50" s="9"/>
      <c r="B50" s="14"/>
      <c r="C50" s="110"/>
      <c r="D50" s="110"/>
      <c r="E50" s="111"/>
      <c r="F50" s="112"/>
      <c r="G50" s="112"/>
      <c r="H50" s="111"/>
      <c r="I50" s="113" t="str">
        <f t="shared" ca="1" si="0"/>
        <v/>
      </c>
      <c r="J50" s="30" t="str">
        <f t="shared" ca="1" si="1"/>
        <v/>
      </c>
      <c r="K50" s="9"/>
    </row>
    <row r="51" spans="1:11" hidden="1" outlineLevel="1" x14ac:dyDescent="0.25">
      <c r="A51" s="9"/>
      <c r="B51" s="14"/>
      <c r="C51" s="110"/>
      <c r="D51" s="110"/>
      <c r="E51" s="111"/>
      <c r="F51" s="112"/>
      <c r="G51" s="112"/>
      <c r="H51" s="111"/>
      <c r="I51" s="113" t="str">
        <f t="shared" ca="1" si="0"/>
        <v/>
      </c>
      <c r="J51" s="30" t="str">
        <f t="shared" ca="1" si="1"/>
        <v/>
      </c>
      <c r="K51" s="9"/>
    </row>
    <row r="52" spans="1:11" hidden="1" outlineLevel="1" x14ac:dyDescent="0.25">
      <c r="A52" s="9"/>
      <c r="B52" s="14"/>
      <c r="C52" s="110"/>
      <c r="D52" s="110"/>
      <c r="E52" s="111"/>
      <c r="F52" s="112"/>
      <c r="G52" s="112"/>
      <c r="H52" s="111"/>
      <c r="I52" s="113" t="str">
        <f t="shared" ca="1" si="0"/>
        <v/>
      </c>
      <c r="J52" s="30" t="str">
        <f t="shared" ca="1" si="1"/>
        <v/>
      </c>
      <c r="K52" s="9"/>
    </row>
    <row r="53" spans="1:11" hidden="1" outlineLevel="1" x14ac:dyDescent="0.25">
      <c r="A53" s="9"/>
      <c r="B53" s="14"/>
      <c r="C53" s="110"/>
      <c r="D53" s="110"/>
      <c r="E53" s="111"/>
      <c r="F53" s="112"/>
      <c r="G53" s="112"/>
      <c r="H53" s="111"/>
      <c r="I53" s="113" t="str">
        <f t="shared" ca="1" si="0"/>
        <v/>
      </c>
      <c r="J53" s="30" t="str">
        <f t="shared" ca="1" si="1"/>
        <v/>
      </c>
      <c r="K53" s="9"/>
    </row>
    <row r="54" spans="1:11" hidden="1" outlineLevel="1" x14ac:dyDescent="0.25">
      <c r="A54" s="9"/>
      <c r="B54" s="14"/>
      <c r="C54" s="110"/>
      <c r="D54" s="110"/>
      <c r="E54" s="111"/>
      <c r="F54" s="112"/>
      <c r="G54" s="112"/>
      <c r="H54" s="111"/>
      <c r="I54" s="113" t="str">
        <f t="shared" ca="1" si="0"/>
        <v/>
      </c>
      <c r="J54" s="30" t="str">
        <f t="shared" ca="1" si="1"/>
        <v/>
      </c>
      <c r="K54" s="9"/>
    </row>
    <row r="55" spans="1:11" hidden="1" outlineLevel="1" x14ac:dyDescent="0.25">
      <c r="A55" s="9"/>
      <c r="B55" s="14"/>
      <c r="C55" s="110"/>
      <c r="D55" s="110"/>
      <c r="E55" s="111"/>
      <c r="F55" s="112"/>
      <c r="G55" s="112"/>
      <c r="H55" s="111"/>
      <c r="I55" s="113" t="str">
        <f t="shared" ca="1" si="0"/>
        <v/>
      </c>
      <c r="J55" s="30" t="str">
        <f t="shared" ca="1" si="1"/>
        <v/>
      </c>
      <c r="K55" s="9"/>
    </row>
    <row r="56" spans="1:11" hidden="1" outlineLevel="1" x14ac:dyDescent="0.25">
      <c r="A56" s="9"/>
      <c r="B56" s="14"/>
      <c r="C56" s="110"/>
      <c r="D56" s="110"/>
      <c r="E56" s="111"/>
      <c r="F56" s="112"/>
      <c r="G56" s="112"/>
      <c r="H56" s="111"/>
      <c r="I56" s="113" t="str">
        <f t="shared" ca="1" si="0"/>
        <v/>
      </c>
      <c r="J56" s="30" t="str">
        <f t="shared" ca="1" si="1"/>
        <v/>
      </c>
      <c r="K56" s="9"/>
    </row>
    <row r="57" spans="1:11" hidden="1" outlineLevel="1" x14ac:dyDescent="0.25">
      <c r="A57" s="9"/>
      <c r="B57" s="14"/>
      <c r="C57" s="110"/>
      <c r="D57" s="110"/>
      <c r="E57" s="111"/>
      <c r="F57" s="112"/>
      <c r="G57" s="112"/>
      <c r="H57" s="111"/>
      <c r="I57" s="113" t="str">
        <f t="shared" ca="1" si="0"/>
        <v/>
      </c>
      <c r="J57" s="30" t="str">
        <f t="shared" ca="1" si="1"/>
        <v/>
      </c>
      <c r="K57" s="9"/>
    </row>
    <row r="58" spans="1:11" hidden="1" outlineLevel="1" x14ac:dyDescent="0.25">
      <c r="A58" s="9"/>
      <c r="B58" s="14"/>
      <c r="C58" s="110"/>
      <c r="D58" s="110"/>
      <c r="E58" s="111"/>
      <c r="F58" s="112"/>
      <c r="G58" s="112"/>
      <c r="H58" s="111"/>
      <c r="I58" s="113" t="str">
        <f t="shared" ca="1" si="0"/>
        <v/>
      </c>
      <c r="J58" s="30" t="str">
        <f t="shared" ca="1" si="1"/>
        <v/>
      </c>
      <c r="K58" s="9"/>
    </row>
    <row r="59" spans="1:11" hidden="1" outlineLevel="1" x14ac:dyDescent="0.25">
      <c r="A59" s="9"/>
      <c r="B59" s="14"/>
      <c r="C59" s="110"/>
      <c r="D59" s="110"/>
      <c r="E59" s="111"/>
      <c r="F59" s="112"/>
      <c r="G59" s="112"/>
      <c r="H59" s="111"/>
      <c r="I59" s="113" t="str">
        <f t="shared" ca="1" si="0"/>
        <v/>
      </c>
      <c r="J59" s="30" t="str">
        <f t="shared" ca="1" si="1"/>
        <v/>
      </c>
      <c r="K59" s="9"/>
    </row>
    <row r="60" spans="1:11" hidden="1" outlineLevel="1" x14ac:dyDescent="0.25">
      <c r="A60" s="9"/>
      <c r="B60" s="14"/>
      <c r="C60" s="110"/>
      <c r="D60" s="110"/>
      <c r="E60" s="111"/>
      <c r="F60" s="112"/>
      <c r="G60" s="112"/>
      <c r="H60" s="111"/>
      <c r="I60" s="113" t="str">
        <f t="shared" ca="1" si="0"/>
        <v/>
      </c>
      <c r="J60" s="30" t="str">
        <f t="shared" ca="1" si="1"/>
        <v/>
      </c>
      <c r="K60" s="9"/>
    </row>
    <row r="61" spans="1:11" hidden="1" outlineLevel="1" x14ac:dyDescent="0.25">
      <c r="A61" s="9"/>
      <c r="B61" s="14"/>
      <c r="C61" s="110"/>
      <c r="D61" s="110"/>
      <c r="E61" s="111"/>
      <c r="F61" s="112"/>
      <c r="G61" s="112"/>
      <c r="H61" s="111"/>
      <c r="I61" s="113" t="str">
        <f t="shared" ca="1" si="0"/>
        <v/>
      </c>
      <c r="J61" s="30" t="str">
        <f t="shared" ca="1" si="1"/>
        <v/>
      </c>
      <c r="K61" s="9"/>
    </row>
    <row r="62" spans="1:11" hidden="1" outlineLevel="1" x14ac:dyDescent="0.25">
      <c r="A62" s="9"/>
      <c r="B62" s="14"/>
      <c r="C62" s="110"/>
      <c r="D62" s="110"/>
      <c r="E62" s="111"/>
      <c r="F62" s="112"/>
      <c r="G62" s="112"/>
      <c r="H62" s="111"/>
      <c r="I62" s="113" t="str">
        <f t="shared" ca="1" si="0"/>
        <v/>
      </c>
      <c r="J62" s="30" t="str">
        <f t="shared" ca="1" si="1"/>
        <v/>
      </c>
      <c r="K62" s="9"/>
    </row>
    <row r="63" spans="1:11" hidden="1" outlineLevel="1" x14ac:dyDescent="0.25">
      <c r="A63" s="9"/>
      <c r="B63" s="14"/>
      <c r="C63" s="110"/>
      <c r="D63" s="110"/>
      <c r="E63" s="111"/>
      <c r="F63" s="112"/>
      <c r="G63" s="112"/>
      <c r="H63" s="111"/>
      <c r="I63" s="113" t="str">
        <f t="shared" ca="1" si="0"/>
        <v/>
      </c>
      <c r="J63" s="30" t="str">
        <f t="shared" ca="1" si="1"/>
        <v/>
      </c>
      <c r="K63" s="9"/>
    </row>
    <row r="64" spans="1:11" hidden="1" outlineLevel="1" x14ac:dyDescent="0.25">
      <c r="A64" s="9"/>
      <c r="B64" s="14"/>
      <c r="C64" s="110"/>
      <c r="D64" s="110"/>
      <c r="E64" s="111"/>
      <c r="F64" s="112"/>
      <c r="G64" s="112"/>
      <c r="H64" s="111"/>
      <c r="I64" s="113" t="str">
        <f t="shared" ca="1" si="0"/>
        <v/>
      </c>
      <c r="J64" s="30" t="str">
        <f t="shared" ca="1" si="1"/>
        <v/>
      </c>
      <c r="K64" s="9"/>
    </row>
    <row r="65" spans="1:11" hidden="1" outlineLevel="1" x14ac:dyDescent="0.25">
      <c r="A65" s="9"/>
      <c r="B65" s="14"/>
      <c r="C65" s="110"/>
      <c r="D65" s="110"/>
      <c r="E65" s="111"/>
      <c r="F65" s="112"/>
      <c r="G65" s="112"/>
      <c r="H65" s="111"/>
      <c r="I65" s="113" t="str">
        <f t="shared" ca="1" si="0"/>
        <v/>
      </c>
      <c r="J65" s="30" t="str">
        <f t="shared" ca="1" si="1"/>
        <v/>
      </c>
      <c r="K65" s="9"/>
    </row>
    <row r="66" spans="1:11" hidden="1" outlineLevel="1" x14ac:dyDescent="0.25">
      <c r="A66" s="9"/>
      <c r="B66" s="14"/>
      <c r="C66" s="110"/>
      <c r="D66" s="110"/>
      <c r="E66" s="111"/>
      <c r="F66" s="112"/>
      <c r="G66" s="112"/>
      <c r="H66" s="111"/>
      <c r="I66" s="113" t="str">
        <f t="shared" ca="1" si="0"/>
        <v/>
      </c>
      <c r="J66" s="30" t="str">
        <f t="shared" ca="1" si="1"/>
        <v/>
      </c>
      <c r="K66" s="9"/>
    </row>
    <row r="67" spans="1:11" hidden="1" outlineLevel="1" x14ac:dyDescent="0.25">
      <c r="A67" s="9"/>
      <c r="B67" s="14"/>
      <c r="C67" s="110"/>
      <c r="D67" s="110"/>
      <c r="E67" s="111"/>
      <c r="F67" s="112"/>
      <c r="G67" s="112"/>
      <c r="H67" s="111"/>
      <c r="I67" s="113" t="str">
        <f t="shared" ca="1" si="0"/>
        <v/>
      </c>
      <c r="J67" s="30" t="str">
        <f t="shared" ca="1" si="1"/>
        <v/>
      </c>
      <c r="K67" s="9"/>
    </row>
    <row r="68" spans="1:11" hidden="1" outlineLevel="1" x14ac:dyDescent="0.25">
      <c r="A68" s="9"/>
      <c r="B68" s="14"/>
      <c r="C68" s="110"/>
      <c r="D68" s="110"/>
      <c r="E68" s="111"/>
      <c r="F68" s="112"/>
      <c r="G68" s="112"/>
      <c r="H68" s="111"/>
      <c r="I68" s="113" t="str">
        <f t="shared" ca="1" si="0"/>
        <v/>
      </c>
      <c r="J68" s="30" t="str">
        <f t="shared" ca="1" si="1"/>
        <v/>
      </c>
      <c r="K68" s="9"/>
    </row>
    <row r="69" spans="1:11" hidden="1" outlineLevel="1" x14ac:dyDescent="0.25">
      <c r="A69" s="9"/>
      <c r="B69" s="14"/>
      <c r="C69" s="110"/>
      <c r="D69" s="110"/>
      <c r="E69" s="111"/>
      <c r="F69" s="112"/>
      <c r="G69" s="112"/>
      <c r="H69" s="111"/>
      <c r="I69" s="113" t="str">
        <f t="shared" ca="1" si="0"/>
        <v/>
      </c>
      <c r="J69" s="30" t="str">
        <f t="shared" ca="1" si="1"/>
        <v/>
      </c>
      <c r="K69" s="9"/>
    </row>
    <row r="70" spans="1:11" hidden="1" outlineLevel="1" x14ac:dyDescent="0.25">
      <c r="A70" s="9"/>
      <c r="B70" s="14"/>
      <c r="C70" s="110"/>
      <c r="D70" s="110"/>
      <c r="E70" s="111"/>
      <c r="F70" s="112"/>
      <c r="G70" s="112"/>
      <c r="H70" s="111"/>
      <c r="I70" s="113" t="str">
        <f t="shared" ca="1" si="0"/>
        <v/>
      </c>
      <c r="J70" s="30" t="str">
        <f t="shared" ca="1" si="1"/>
        <v/>
      </c>
      <c r="K70" s="9"/>
    </row>
    <row r="71" spans="1:11" hidden="1" outlineLevel="1" x14ac:dyDescent="0.25">
      <c r="A71" s="9"/>
      <c r="B71" s="14"/>
      <c r="C71" s="110"/>
      <c r="D71" s="110"/>
      <c r="E71" s="111"/>
      <c r="F71" s="112"/>
      <c r="G71" s="112"/>
      <c r="H71" s="111"/>
      <c r="I71" s="113" t="str">
        <f t="shared" ca="1" si="0"/>
        <v/>
      </c>
      <c r="J71" s="30" t="str">
        <f t="shared" ca="1" si="1"/>
        <v/>
      </c>
      <c r="K71" s="9"/>
    </row>
    <row r="72" spans="1:11" hidden="1" outlineLevel="1" x14ac:dyDescent="0.25">
      <c r="A72" s="9"/>
      <c r="B72" s="14"/>
      <c r="C72" s="110"/>
      <c r="D72" s="110"/>
      <c r="E72" s="111"/>
      <c r="F72" s="112"/>
      <c r="G72" s="112"/>
      <c r="H72" s="111"/>
      <c r="I72" s="113" t="str">
        <f t="shared" ca="1" si="0"/>
        <v/>
      </c>
      <c r="J72" s="30" t="str">
        <f t="shared" ca="1" si="1"/>
        <v/>
      </c>
      <c r="K72" s="9"/>
    </row>
    <row r="73" spans="1:11" hidden="1" outlineLevel="1" x14ac:dyDescent="0.25">
      <c r="A73" s="9"/>
      <c r="B73" s="14"/>
      <c r="C73" s="110"/>
      <c r="D73" s="110"/>
      <c r="E73" s="111"/>
      <c r="F73" s="112"/>
      <c r="G73" s="112"/>
      <c r="H73" s="111"/>
      <c r="I73" s="113" t="str">
        <f t="shared" ca="1" si="0"/>
        <v/>
      </c>
      <c r="J73" s="30" t="str">
        <f t="shared" ca="1" si="1"/>
        <v/>
      </c>
      <c r="K73" s="9"/>
    </row>
    <row r="74" spans="1:11" hidden="1" outlineLevel="1" x14ac:dyDescent="0.25">
      <c r="A74" s="9"/>
      <c r="B74" s="14"/>
      <c r="C74" s="110"/>
      <c r="D74" s="110"/>
      <c r="E74" s="111"/>
      <c r="F74" s="112"/>
      <c r="G74" s="112"/>
      <c r="H74" s="111"/>
      <c r="I74" s="113" t="str">
        <f t="shared" ca="1" si="0"/>
        <v/>
      </c>
      <c r="J74" s="30" t="str">
        <f t="shared" ca="1" si="1"/>
        <v/>
      </c>
      <c r="K74" s="9"/>
    </row>
    <row r="75" spans="1:11" hidden="1" outlineLevel="1" x14ac:dyDescent="0.25">
      <c r="A75" s="9"/>
      <c r="B75" s="14"/>
      <c r="C75" s="110"/>
      <c r="D75" s="110"/>
      <c r="E75" s="111"/>
      <c r="F75" s="112"/>
      <c r="G75" s="112"/>
      <c r="H75" s="111"/>
      <c r="I75" s="113" t="str">
        <f t="shared" ca="1" si="0"/>
        <v/>
      </c>
      <c r="J75" s="30" t="str">
        <f t="shared" ca="1" si="1"/>
        <v/>
      </c>
      <c r="K75" s="9"/>
    </row>
    <row r="76" spans="1:11" hidden="1" outlineLevel="1" x14ac:dyDescent="0.25">
      <c r="A76" s="9"/>
      <c r="B76" s="14"/>
      <c r="C76" s="110"/>
      <c r="D76" s="110"/>
      <c r="E76" s="111"/>
      <c r="F76" s="112"/>
      <c r="G76" s="112"/>
      <c r="H76" s="111"/>
      <c r="I76" s="113" t="str">
        <f t="shared" ca="1" si="0"/>
        <v/>
      </c>
      <c r="J76" s="30" t="str">
        <f t="shared" ca="1" si="1"/>
        <v/>
      </c>
      <c r="K76" s="9"/>
    </row>
    <row r="77" spans="1:11" hidden="1" outlineLevel="1" x14ac:dyDescent="0.25">
      <c r="A77" s="9"/>
      <c r="B77" s="14"/>
      <c r="C77" s="110"/>
      <c r="D77" s="110"/>
      <c r="E77" s="111"/>
      <c r="F77" s="112"/>
      <c r="G77" s="112"/>
      <c r="H77" s="111"/>
      <c r="I77" s="113" t="str">
        <f t="shared" ca="1" si="0"/>
        <v/>
      </c>
      <c r="J77" s="30" t="str">
        <f t="shared" ca="1" si="1"/>
        <v/>
      </c>
      <c r="K77" s="9"/>
    </row>
    <row r="78" spans="1:11" hidden="1" outlineLevel="1" x14ac:dyDescent="0.25">
      <c r="A78" s="9"/>
      <c r="B78" s="14"/>
      <c r="C78" s="110"/>
      <c r="D78" s="110"/>
      <c r="E78" s="111"/>
      <c r="F78" s="112"/>
      <c r="G78" s="112"/>
      <c r="H78" s="111"/>
      <c r="I78" s="113" t="str">
        <f t="shared" ca="1" si="0"/>
        <v/>
      </c>
      <c r="J78" s="30" t="str">
        <f t="shared" ca="1" si="1"/>
        <v/>
      </c>
      <c r="K78" s="9"/>
    </row>
    <row r="79" spans="1:11" hidden="1" outlineLevel="1" x14ac:dyDescent="0.25">
      <c r="A79" s="9"/>
      <c r="B79" s="14"/>
      <c r="C79" s="110"/>
      <c r="D79" s="110"/>
      <c r="E79" s="111"/>
      <c r="F79" s="112"/>
      <c r="G79" s="112"/>
      <c r="H79" s="111"/>
      <c r="I79" s="113" t="str">
        <f t="shared" ca="1" si="0"/>
        <v/>
      </c>
      <c r="J79" s="30" t="str">
        <f t="shared" ca="1" si="1"/>
        <v/>
      </c>
      <c r="K79" s="9"/>
    </row>
    <row r="80" spans="1:11" hidden="1" outlineLevel="1" x14ac:dyDescent="0.25">
      <c r="A80" s="9"/>
      <c r="B80" s="14"/>
      <c r="C80" s="110"/>
      <c r="D80" s="110"/>
      <c r="E80" s="111"/>
      <c r="F80" s="112"/>
      <c r="G80" s="112"/>
      <c r="H80" s="111"/>
      <c r="I80" s="113" t="str">
        <f t="shared" ca="1" si="0"/>
        <v/>
      </c>
      <c r="J80" s="30" t="str">
        <f t="shared" ca="1" si="1"/>
        <v/>
      </c>
      <c r="K80" s="9"/>
    </row>
    <row r="81" spans="1:11" hidden="1" outlineLevel="1" x14ac:dyDescent="0.25">
      <c r="A81" s="9"/>
      <c r="B81" s="14"/>
      <c r="C81" s="114"/>
      <c r="D81" s="114"/>
      <c r="E81" s="115"/>
      <c r="F81" s="116"/>
      <c r="G81" s="116"/>
      <c r="H81" s="115"/>
      <c r="I81" s="117" t="str">
        <f t="shared" ca="1" si="0"/>
        <v/>
      </c>
      <c r="J81" s="30" t="str">
        <f t="shared" ca="1" si="1"/>
        <v/>
      </c>
      <c r="K81" s="9"/>
    </row>
    <row r="82" spans="1:11" collapsed="1" x14ac:dyDescent="0.25">
      <c r="B82" s="16"/>
      <c r="C82" s="120"/>
      <c r="D82" s="120"/>
      <c r="E82" s="120"/>
      <c r="F82" s="120"/>
      <c r="G82" s="120"/>
      <c r="H82" s="120"/>
      <c r="I82" s="120"/>
      <c r="J82" s="18"/>
    </row>
    <row r="83" spans="1:11" ht="7.15" customHeight="1" x14ac:dyDescent="0.25"/>
  </sheetData>
  <sheetProtection algorithmName="SHA-512" hashValue="5KkfjEBzRNCe9SjMvLAqpCUdg7fWDP+1WWoq8nBOITCAbqMx1lyvi+ZW3fa2aCSclg5LLbKKMFpIxEP/DRvyeA==" saltValue="JAjqg14MdE7gMmgaZMPsww==" spinCount="100000" sheet="1" objects="1" scenarios="1"/>
  <mergeCells count="43"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D7:H7"/>
    <mergeCell ref="C9:E9"/>
    <mergeCell ref="F9:I9"/>
    <mergeCell ref="C10:E10"/>
    <mergeCell ref="F10:I10"/>
  </mergeCells>
  <conditionalFormatting sqref="H32:H81">
    <cfRule type="dataBar" priority="7">
      <dataBar>
        <cfvo type="num" val="0"/>
        <cfvo type="num" val="100"/>
        <color rgb="FF576C87"/>
      </dataBar>
      <extLst>
        <ext xmlns:x14="http://schemas.microsoft.com/office/spreadsheetml/2009/9/main" uri="{B025F937-C7B1-47D3-B67F-A62EFF666E3E}">
          <x14:id>{7ED321DE-3231-4489-B796-C7A36C0F981F}</x14:id>
        </ext>
      </extLst>
    </cfRule>
  </conditionalFormatting>
  <conditionalFormatting sqref="I32:I81">
    <cfRule type="expression" dxfId="4" priority="5">
      <formula>LEN($C32)=0</formula>
    </cfRule>
  </conditionalFormatting>
  <conditionalFormatting sqref="I7">
    <cfRule type="expression" dxfId="3" priority="1">
      <formula>$I$7="Achieved"</formula>
    </cfRule>
    <cfRule type="expression" dxfId="2" priority="2">
      <formula>$I$7="In Progress"</formula>
    </cfRule>
    <cfRule type="expression" dxfId="1" priority="3">
      <formula>$I$7="On Hold"</formula>
    </cfRule>
    <cfRule type="expression" dxfId="0" priority="4">
      <formula>$I$7="Cancelled"</formula>
    </cfRule>
  </conditionalFormatting>
  <dataValidations count="3">
    <dataValidation type="list" allowBlank="1" showInputMessage="1" showErrorMessage="1" sqref="I7" xr:uid="{9789F7B2-9FE7-4588-AAB4-24C994682ED5}">
      <formula1>"Achieved,In Progress,On Hold,Cancelled"</formula1>
    </dataValidation>
    <dataValidation type="list" allowBlank="1" showInputMessage="1" showErrorMessage="1" sqref="E32:E81" xr:uid="{DFDD78AF-6751-4110-AC03-4D4F00AE729E}">
      <formula1>"High,Medium,Low"</formula1>
    </dataValidation>
    <dataValidation allowBlank="1" showInputMessage="1" showErrorMessage="1" sqref="D32:D81" xr:uid="{DEBB56D5-B892-45EA-AC5F-69D7C017306B}"/>
  </dataValidations>
  <printOptions horizontalCentered="1"/>
  <pageMargins left="0.31496062992125984" right="0.31496062992125984" top="0.31496062992125984" bottom="0.31496062992125984" header="0.31496062992125984" footer="0.31496062992125984"/>
  <pageSetup paperSize="9" scale="4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321DE-3231-4489-B796-C7A36C0F981F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576C87"/>
              <x14:negativeFillColor rgb="FFFF0000"/>
              <x14:negativeBorderColor rgb="FFFF0000"/>
              <x14:axisColor rgb="FF000000"/>
            </x14:dataBar>
          </x14:cfRule>
          <xm:sqref>H32:H81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7B0159-C9D1-4417-ADF0-A65F88F487DB}">
          <x14:formula1>
            <xm:f>Calc!$S$4:$S$14</xm:f>
          </x14:formula1>
          <xm:sqref>H32:H81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3A94-23BB-40C6-ADE3-A85BD74754EF}">
  <sheetPr codeName="Sheet2"/>
  <dimension ref="B2:S29"/>
  <sheetViews>
    <sheetView showGridLines="0" showRowColHeaders="0" workbookViewId="0">
      <pane ySplit="3" topLeftCell="A4" activePane="bottomLeft" state="frozen"/>
      <selection activeCell="H32" sqref="H32:H81"/>
      <selection pane="bottomLeft" activeCell="A4" sqref="A4"/>
    </sheetView>
  </sheetViews>
  <sheetFormatPr defaultRowHeight="15" x14ac:dyDescent="0.25"/>
  <cols>
    <col min="1" max="1" width="5.7109375" style="33" customWidth="1"/>
    <col min="2" max="4" width="18" style="33" customWidth="1"/>
    <col min="5" max="5" width="22.85546875" style="33" bestFit="1" customWidth="1"/>
    <col min="6" max="13" width="18" style="33" customWidth="1"/>
    <col min="14" max="17" width="13" style="33" customWidth="1"/>
    <col min="18" max="18" width="9.140625" style="33"/>
    <col min="19" max="19" width="13.85546875" style="33" bestFit="1" customWidth="1"/>
    <col min="20" max="16384" width="9.140625" style="33"/>
  </cols>
  <sheetData>
    <row r="2" spans="2:19" x14ac:dyDescent="0.25">
      <c r="F2" s="37" t="s">
        <v>6</v>
      </c>
      <c r="G2" s="37"/>
      <c r="H2" s="38" t="s">
        <v>2</v>
      </c>
      <c r="I2" s="39" t="s">
        <v>21</v>
      </c>
      <c r="J2" s="40"/>
      <c r="K2" s="40"/>
      <c r="L2" s="41"/>
      <c r="M2" s="83" t="s">
        <v>83</v>
      </c>
      <c r="N2" s="84"/>
      <c r="O2" s="84"/>
      <c r="P2" s="84"/>
      <c r="Q2" s="85"/>
    </row>
    <row r="3" spans="2:19" x14ac:dyDescent="0.25">
      <c r="B3" s="79" t="s">
        <v>31</v>
      </c>
      <c r="C3" s="45" t="s">
        <v>3</v>
      </c>
      <c r="D3" s="45" t="s">
        <v>51</v>
      </c>
      <c r="E3" s="45" t="s">
        <v>32</v>
      </c>
      <c r="F3" s="35" t="s">
        <v>9</v>
      </c>
      <c r="G3" s="35" t="s">
        <v>13</v>
      </c>
      <c r="H3" s="35" t="s">
        <v>73</v>
      </c>
      <c r="I3" s="42" t="s">
        <v>22</v>
      </c>
      <c r="J3" s="42" t="s">
        <v>23</v>
      </c>
      <c r="K3" s="42" t="s">
        <v>24</v>
      </c>
      <c r="L3" s="42" t="s">
        <v>27</v>
      </c>
      <c r="M3" s="42" t="s">
        <v>82</v>
      </c>
      <c r="N3" s="86" t="s">
        <v>28</v>
      </c>
      <c r="O3" s="86" t="s">
        <v>26</v>
      </c>
      <c r="P3" s="86" t="s">
        <v>29</v>
      </c>
      <c r="Q3" s="86" t="s">
        <v>30</v>
      </c>
      <c r="S3" s="129" t="s">
        <v>97</v>
      </c>
    </row>
    <row r="4" spans="2:19" x14ac:dyDescent="0.25">
      <c r="B4" s="34" t="s">
        <v>76</v>
      </c>
      <c r="C4" s="78" t="str">
        <f>IFERROR(IF(LEN(Dashboard!$C8)&gt;0,"Active","Passive"),"")</f>
        <v>Active</v>
      </c>
      <c r="D4" s="46" t="str">
        <f ca="1">IF(LEN(INDIRECT($B4&amp;"!$I$7"))&gt;0,INDIRECT($B4&amp;"!$I$7"),"")</f>
        <v>Achieved</v>
      </c>
      <c r="E4" s="46">
        <f ca="1">COUNTA(INDIRECT($B4&amp;"!$C$32:$C$81"))</f>
        <v>3</v>
      </c>
      <c r="F4" s="46">
        <f ca="1">COUNTIF(INDIRECT($B4&amp;"!$E$5:$H$81"),$F$3)</f>
        <v>1</v>
      </c>
      <c r="G4" s="46">
        <f ca="1">COUNTIF(INDIRECT($B4&amp;"!$F$32:$F$81"),$G$3)</f>
        <v>0</v>
      </c>
      <c r="H4" s="46">
        <f ca="1">SUM(INDIRECT($B4&amp;"!$H$32:$H$81"))</f>
        <v>300</v>
      </c>
      <c r="I4" s="46">
        <f ca="1">COUNTIF(INDIRECT($B4&amp;"!$I$32:$I$81"),I$3)</f>
        <v>0</v>
      </c>
      <c r="J4" s="46">
        <f ca="1">COUNTIF(INDIRECT($B4&amp;"!$I$32:$I$81"),J$3)</f>
        <v>0</v>
      </c>
      <c r="K4" s="46">
        <f ca="1">COUNTIF(INDIRECT($B4&amp;"!$I$32:$I$81"),K$3)</f>
        <v>3</v>
      </c>
      <c r="L4" s="46">
        <f ca="1">COUNTIF(INDIRECT($B4&amp;"!$I$32:$I$81"),L$3)</f>
        <v>0</v>
      </c>
      <c r="M4" s="46">
        <v>1</v>
      </c>
      <c r="N4" s="82">
        <f t="shared" ref="N4:N9" ca="1" si="0">IF(INDEX($C$4:$C$9,$M4,1)="Active",COUNTIF(INDIRECT($B4&amp;"!$H$32:$H$81"),"=0"),0)</f>
        <v>0</v>
      </c>
      <c r="O4" s="82">
        <f t="shared" ref="O4:O9" ca="1" si="1">IF(INDEX($C$4:$C$9,$M4,1)="Active",COUNTIFS(INDIRECT($B4&amp;"!$H$32:$H$81"),"&gt;0",INDIRECT($B4&amp;"!$H$32:$H$81"),"&lt;=50"),0)</f>
        <v>0</v>
      </c>
      <c r="P4" s="82">
        <f t="shared" ref="P4:P9" ca="1" si="2">IF(INDEX($C$4:$C$9,$M4,1)="Active",COUNTIFS(INDIRECT($B4&amp;"!$H$32:$H$81"),"&gt;50",INDIRECT($B4&amp;"!$H$32:$H$81"),"&lt;100"),0)</f>
        <v>0</v>
      </c>
      <c r="Q4" s="82">
        <f t="shared" ref="Q4:Q9" ca="1" si="3">IF(INDEX($C$4:$C$9,$M4,1)="Active",COUNTIF(INDIRECT($B4&amp;"!$H$32:$H$81"),"=100"),0)</f>
        <v>3</v>
      </c>
      <c r="S4" s="127">
        <v>0</v>
      </c>
    </row>
    <row r="5" spans="2:19" x14ac:dyDescent="0.25">
      <c r="B5" s="34" t="s">
        <v>77</v>
      </c>
      <c r="C5" s="78" t="str">
        <f>IFERROR(IF(LEN(Dashboard!$C9)&gt;0,"Active","Passive"),"")</f>
        <v>Active</v>
      </c>
      <c r="D5" s="46" t="str">
        <f t="shared" ref="D5:D9" ca="1" si="4">IF(LEN(INDIRECT($B5&amp;"!$I$7"))&gt;0,INDIRECT($B5&amp;"!$I$7"),"")</f>
        <v>In Progress</v>
      </c>
      <c r="E5" s="46">
        <f t="shared" ref="E5:E9" ca="1" si="5">COUNTA(INDIRECT($B5&amp;"!$C$32:$C$81"))</f>
        <v>3</v>
      </c>
      <c r="F5" s="46">
        <f t="shared" ref="F5:F9" ca="1" si="6">COUNTIF(INDIRECT($B5&amp;"!$E$5:$H$81"),$F$3)</f>
        <v>2</v>
      </c>
      <c r="G5" s="46">
        <f t="shared" ref="G5:G9" ca="1" si="7">COUNTIF(INDIRECT($B5&amp;"!$F$32:$F$81"),$G$3)</f>
        <v>0</v>
      </c>
      <c r="H5" s="46">
        <f t="shared" ref="H5:H9" ca="1" si="8">SUM(INDIRECT($B5&amp;"!$H$32:$H$81"))</f>
        <v>130</v>
      </c>
      <c r="I5" s="46">
        <f t="shared" ref="I5:L9" ca="1" si="9">COUNTIF(INDIRECT($B5&amp;"!$I$32:$I$81"),I$3)</f>
        <v>0</v>
      </c>
      <c r="J5" s="46">
        <f t="shared" ca="1" si="9"/>
        <v>0</v>
      </c>
      <c r="K5" s="46">
        <f t="shared" ca="1" si="9"/>
        <v>1</v>
      </c>
      <c r="L5" s="46">
        <f t="shared" ca="1" si="9"/>
        <v>2</v>
      </c>
      <c r="M5" s="46">
        <v>2</v>
      </c>
      <c r="N5" s="82">
        <f t="shared" ca="1" si="0"/>
        <v>0</v>
      </c>
      <c r="O5" s="82">
        <f t="shared" ca="1" si="1"/>
        <v>1</v>
      </c>
      <c r="P5" s="82">
        <f t="shared" ca="1" si="2"/>
        <v>0</v>
      </c>
      <c r="Q5" s="82">
        <f t="shared" ca="1" si="3"/>
        <v>1</v>
      </c>
      <c r="S5" s="127">
        <v>10</v>
      </c>
    </row>
    <row r="6" spans="2:19" x14ac:dyDescent="0.25">
      <c r="B6" s="34" t="s">
        <v>78</v>
      </c>
      <c r="C6" s="78" t="str">
        <f>IFERROR(IF(LEN(Dashboard!$C10)&gt;0,"Active","Passive"),"")</f>
        <v>Active</v>
      </c>
      <c r="D6" s="46" t="str">
        <f t="shared" ca="1" si="4"/>
        <v>In Progress</v>
      </c>
      <c r="E6" s="46">
        <f t="shared" ca="1" si="5"/>
        <v>2</v>
      </c>
      <c r="F6" s="46">
        <f t="shared" ca="1" si="6"/>
        <v>1</v>
      </c>
      <c r="G6" s="46">
        <f t="shared" ca="1" si="7"/>
        <v>0</v>
      </c>
      <c r="H6" s="46">
        <f t="shared" ca="1" si="8"/>
        <v>35</v>
      </c>
      <c r="I6" s="46">
        <f t="shared" ca="1" si="9"/>
        <v>0</v>
      </c>
      <c r="J6" s="46">
        <f t="shared" ca="1" si="9"/>
        <v>0</v>
      </c>
      <c r="K6" s="46">
        <f t="shared" ca="1" si="9"/>
        <v>0</v>
      </c>
      <c r="L6" s="46">
        <f t="shared" ca="1" si="9"/>
        <v>2</v>
      </c>
      <c r="M6" s="46">
        <v>3</v>
      </c>
      <c r="N6" s="82">
        <f t="shared" ca="1" si="0"/>
        <v>0</v>
      </c>
      <c r="O6" s="82">
        <f t="shared" ca="1" si="1"/>
        <v>2</v>
      </c>
      <c r="P6" s="82">
        <f t="shared" ca="1" si="2"/>
        <v>0</v>
      </c>
      <c r="Q6" s="82">
        <f t="shared" ca="1" si="3"/>
        <v>0</v>
      </c>
      <c r="S6" s="127">
        <v>20</v>
      </c>
    </row>
    <row r="7" spans="2:19" x14ac:dyDescent="0.25">
      <c r="B7" s="34" t="s">
        <v>79</v>
      </c>
      <c r="C7" s="78" t="str">
        <f>IFERROR(IF(LEN(Dashboard!$C11)&gt;0,"Active","Passive"),"")</f>
        <v>Active</v>
      </c>
      <c r="D7" s="46" t="str">
        <f t="shared" ca="1" si="4"/>
        <v>In Progress</v>
      </c>
      <c r="E7" s="46">
        <f t="shared" ca="1" si="5"/>
        <v>2</v>
      </c>
      <c r="F7" s="46">
        <f t="shared" ca="1" si="6"/>
        <v>0</v>
      </c>
      <c r="G7" s="46">
        <f t="shared" ca="1" si="7"/>
        <v>0</v>
      </c>
      <c r="H7" s="46">
        <f t="shared" ca="1" si="8"/>
        <v>170</v>
      </c>
      <c r="I7" s="46">
        <f t="shared" ca="1" si="9"/>
        <v>0</v>
      </c>
      <c r="J7" s="46">
        <f t="shared" ca="1" si="9"/>
        <v>0</v>
      </c>
      <c r="K7" s="46">
        <f t="shared" ca="1" si="9"/>
        <v>1</v>
      </c>
      <c r="L7" s="46">
        <f t="shared" ca="1" si="9"/>
        <v>1</v>
      </c>
      <c r="M7" s="46">
        <v>4</v>
      </c>
      <c r="N7" s="82">
        <f t="shared" ca="1" si="0"/>
        <v>0</v>
      </c>
      <c r="O7" s="82">
        <f t="shared" ca="1" si="1"/>
        <v>0</v>
      </c>
      <c r="P7" s="82">
        <f t="shared" ca="1" si="2"/>
        <v>1</v>
      </c>
      <c r="Q7" s="82">
        <f t="shared" ca="1" si="3"/>
        <v>1</v>
      </c>
      <c r="S7" s="127">
        <v>30</v>
      </c>
    </row>
    <row r="8" spans="2:19" x14ac:dyDescent="0.25">
      <c r="B8" s="34" t="s">
        <v>80</v>
      </c>
      <c r="C8" s="78" t="str">
        <f>IFERROR(IF(LEN(Dashboard!$C12)&gt;0,"Active","Passive"),"")</f>
        <v>Active</v>
      </c>
      <c r="D8" s="46" t="str">
        <f t="shared" ca="1" si="4"/>
        <v>In Progress</v>
      </c>
      <c r="E8" s="46">
        <f t="shared" ca="1" si="5"/>
        <v>1</v>
      </c>
      <c r="F8" s="46">
        <f t="shared" ca="1" si="6"/>
        <v>0</v>
      </c>
      <c r="G8" s="46">
        <f t="shared" ca="1" si="7"/>
        <v>0</v>
      </c>
      <c r="H8" s="46">
        <f t="shared" ca="1" si="8"/>
        <v>60</v>
      </c>
      <c r="I8" s="46">
        <f t="shared" ca="1" si="9"/>
        <v>0</v>
      </c>
      <c r="J8" s="46">
        <f t="shared" ca="1" si="9"/>
        <v>1</v>
      </c>
      <c r="K8" s="46">
        <f t="shared" ca="1" si="9"/>
        <v>0</v>
      </c>
      <c r="L8" s="46">
        <f t="shared" ca="1" si="9"/>
        <v>0</v>
      </c>
      <c r="M8" s="46">
        <v>5</v>
      </c>
      <c r="N8" s="82">
        <f t="shared" ca="1" si="0"/>
        <v>0</v>
      </c>
      <c r="O8" s="82">
        <f t="shared" ca="1" si="1"/>
        <v>0</v>
      </c>
      <c r="P8" s="82">
        <f t="shared" ca="1" si="2"/>
        <v>1</v>
      </c>
      <c r="Q8" s="82">
        <f t="shared" ca="1" si="3"/>
        <v>0</v>
      </c>
      <c r="S8" s="127">
        <v>40</v>
      </c>
    </row>
    <row r="9" spans="2:19" x14ac:dyDescent="0.25">
      <c r="B9" s="34" t="s">
        <v>81</v>
      </c>
      <c r="C9" s="78" t="str">
        <f>IFERROR(IF(LEN(Dashboard!$C13)&gt;0,"Active","Passive"),"")</f>
        <v>Passive</v>
      </c>
      <c r="D9" s="46" t="str">
        <f t="shared" ca="1" si="4"/>
        <v/>
      </c>
      <c r="E9" s="46">
        <f t="shared" ca="1" si="5"/>
        <v>0</v>
      </c>
      <c r="F9" s="46">
        <f t="shared" ca="1" si="6"/>
        <v>0</v>
      </c>
      <c r="G9" s="46">
        <f t="shared" ca="1" si="7"/>
        <v>0</v>
      </c>
      <c r="H9" s="46">
        <f t="shared" ca="1" si="8"/>
        <v>0</v>
      </c>
      <c r="I9" s="46">
        <f t="shared" ca="1" si="9"/>
        <v>0</v>
      </c>
      <c r="J9" s="46">
        <f t="shared" ca="1" si="9"/>
        <v>0</v>
      </c>
      <c r="K9" s="46">
        <f t="shared" ca="1" si="9"/>
        <v>0</v>
      </c>
      <c r="L9" s="46">
        <f t="shared" ca="1" si="9"/>
        <v>0</v>
      </c>
      <c r="M9" s="46">
        <v>6</v>
      </c>
      <c r="N9" s="82">
        <f t="shared" ca="1" si="0"/>
        <v>0</v>
      </c>
      <c r="O9" s="82">
        <f t="shared" ca="1" si="1"/>
        <v>0</v>
      </c>
      <c r="P9" s="82">
        <f t="shared" ca="1" si="2"/>
        <v>0</v>
      </c>
      <c r="Q9" s="82">
        <f t="shared" ca="1" si="3"/>
        <v>0</v>
      </c>
      <c r="S9" s="127">
        <v>50</v>
      </c>
    </row>
    <row r="10" spans="2:19" x14ac:dyDescent="0.25">
      <c r="C10" s="57"/>
      <c r="S10" s="127">
        <v>60</v>
      </c>
    </row>
    <row r="11" spans="2:19" x14ac:dyDescent="0.25">
      <c r="S11" s="127">
        <v>70</v>
      </c>
    </row>
    <row r="12" spans="2:19" x14ac:dyDescent="0.25">
      <c r="B12" s="36"/>
      <c r="C12" s="35" t="s">
        <v>9</v>
      </c>
      <c r="D12" s="35" t="s">
        <v>13</v>
      </c>
      <c r="E12" s="35" t="s">
        <v>33</v>
      </c>
      <c r="F12" s="35" t="s">
        <v>22</v>
      </c>
      <c r="G12" s="35" t="s">
        <v>23</v>
      </c>
      <c r="H12" s="35" t="s">
        <v>24</v>
      </c>
      <c r="I12" s="35" t="s">
        <v>27</v>
      </c>
      <c r="S12" s="127">
        <v>80</v>
      </c>
    </row>
    <row r="13" spans="2:19" x14ac:dyDescent="0.25">
      <c r="B13" s="35" t="s">
        <v>25</v>
      </c>
      <c r="C13" s="51">
        <f ca="1">SUMIFS($F$4:$F$9,$C$4:$C$9,"Active")</f>
        <v>4</v>
      </c>
      <c r="D13" s="51">
        <f ca="1">SUMIFS($G$4:$G$9,$C$4:$C$9,"Active")</f>
        <v>0</v>
      </c>
      <c r="E13" s="69">
        <f ca="1">IFERROR(SUMIFS($H$4:$H$9,$C$4:$C$9,"Active")/($F$16*100),0)</f>
        <v>0.63181818181818183</v>
      </c>
      <c r="F13" s="51">
        <f ca="1">SUMIFS($I$4:$I$9,$C$4:$C$9,"Active")</f>
        <v>0</v>
      </c>
      <c r="G13" s="51">
        <f ca="1">SUMIFS($J$4:$J$9,$C$4:$C$9,"Active")</f>
        <v>1</v>
      </c>
      <c r="H13" s="51">
        <f ca="1">SUMIFS($K$4:$K$9,$C$4:$C$9,"Active")</f>
        <v>5</v>
      </c>
      <c r="I13" s="51">
        <f ca="1">SUMIFS($L$4:$L$9,$C$4:$C$9,"Active")</f>
        <v>5</v>
      </c>
      <c r="S13" s="127">
        <v>90</v>
      </c>
    </row>
    <row r="14" spans="2:19" x14ac:dyDescent="0.25">
      <c r="S14" s="128">
        <v>100</v>
      </c>
    </row>
    <row r="15" spans="2:19" x14ac:dyDescent="0.25">
      <c r="B15" s="43" t="s">
        <v>54</v>
      </c>
      <c r="C15" s="44"/>
      <c r="E15" s="45" t="s">
        <v>31</v>
      </c>
      <c r="F15" s="45" t="s">
        <v>32</v>
      </c>
    </row>
    <row r="16" spans="2:19" x14ac:dyDescent="0.25">
      <c r="B16" s="48" t="s">
        <v>28</v>
      </c>
      <c r="C16" s="49">
        <f ca="1">IFERROR(SUM($N$4:$N$9),0)</f>
        <v>0</v>
      </c>
      <c r="E16" s="47">
        <f>COUNTIF($C$4:$C$9,"Active")</f>
        <v>5</v>
      </c>
      <c r="F16" s="47">
        <f ca="1">SUM($F$13:$I$13)</f>
        <v>11</v>
      </c>
    </row>
    <row r="17" spans="2:3" x14ac:dyDescent="0.25">
      <c r="B17" s="50" t="s">
        <v>26</v>
      </c>
      <c r="C17" s="49">
        <f ca="1">IFERROR(SUM($O$4:$O$9),0)</f>
        <v>3</v>
      </c>
    </row>
    <row r="18" spans="2:3" x14ac:dyDescent="0.25">
      <c r="B18" s="50" t="s">
        <v>29</v>
      </c>
      <c r="C18" s="49">
        <f ca="1">IFERROR(SUM($P$4:$P$9),0)</f>
        <v>2</v>
      </c>
    </row>
    <row r="19" spans="2:3" x14ac:dyDescent="0.25">
      <c r="B19" s="50" t="s">
        <v>30</v>
      </c>
      <c r="C19" s="49">
        <f ca="1">IFERROR(SUM($Q$4:$Q$9),0)</f>
        <v>5</v>
      </c>
    </row>
    <row r="21" spans="2:3" x14ac:dyDescent="0.25">
      <c r="B21" s="53" t="s">
        <v>52</v>
      </c>
      <c r="C21" s="53"/>
    </row>
    <row r="22" spans="2:3" x14ac:dyDescent="0.25">
      <c r="B22" s="52" t="s">
        <v>50</v>
      </c>
      <c r="C22" s="54">
        <f ca="1">COUNTIFS($D$4:$D$9,$B22,$C$4:$C$9,"Active")</f>
        <v>1</v>
      </c>
    </row>
    <row r="23" spans="2:3" x14ac:dyDescent="0.25">
      <c r="B23" s="52" t="s">
        <v>23</v>
      </c>
      <c r="C23" s="54">
        <f ca="1">COUNTIFS($D$4:$D$9,$B23,$C$4:$C$9,"Active")</f>
        <v>4</v>
      </c>
    </row>
    <row r="24" spans="2:3" x14ac:dyDescent="0.25">
      <c r="B24" s="52" t="s">
        <v>8</v>
      </c>
      <c r="C24" s="54">
        <f ca="1">COUNTIFS($D$4:$D$9,$B24,$C$4:$C$9,"Active")</f>
        <v>0</v>
      </c>
    </row>
    <row r="25" spans="2:3" x14ac:dyDescent="0.25">
      <c r="B25" s="52" t="s">
        <v>14</v>
      </c>
      <c r="C25" s="54">
        <f ca="1">COUNTIFS($D$4:$D$9,$B25,$C$4:$C$9,"Active")</f>
        <v>0</v>
      </c>
    </row>
    <row r="26" spans="2:3" x14ac:dyDescent="0.25">
      <c r="C26" s="55"/>
    </row>
    <row r="27" spans="2:3" x14ac:dyDescent="0.25">
      <c r="B27" s="43" t="s">
        <v>53</v>
      </c>
      <c r="C27" s="44"/>
    </row>
    <row r="28" spans="2:3" x14ac:dyDescent="0.25">
      <c r="B28" s="77" t="s">
        <v>50</v>
      </c>
      <c r="C28" s="67">
        <f ca="1">IFERROR($C$22/SUM($C$22:$C$25),0)</f>
        <v>0.2</v>
      </c>
    </row>
    <row r="29" spans="2:3" x14ac:dyDescent="0.25">
      <c r="B29" s="56" t="s">
        <v>34</v>
      </c>
      <c r="C29" s="68">
        <f ca="1">IFERROR(1-C28,1)</f>
        <v>0.8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6085-A9D1-480D-876E-C9679BF2BC67}">
  <sheetPr codeName="Sheet33">
    <pageSetUpPr fitToPage="1"/>
  </sheetPr>
  <dimension ref="A1:E41"/>
  <sheetViews>
    <sheetView showGridLines="0" showRowColHeaders="0" zoomScaleNormal="100" zoomScaleSheetLayoutView="85" workbookViewId="0">
      <pane ySplit="3" topLeftCell="A4" activePane="bottomLeft" state="frozen"/>
      <selection pane="bottomLeft" activeCell="A4" sqref="A4"/>
    </sheetView>
  </sheetViews>
  <sheetFormatPr defaultColWidth="8.85546875" defaultRowHeight="15" x14ac:dyDescent="0.25"/>
  <cols>
    <col min="1" max="1" width="3.7109375" style="93" customWidth="1"/>
    <col min="2" max="2" width="147.140625" style="95" customWidth="1"/>
    <col min="3" max="16384" width="8.85546875" style="95"/>
  </cols>
  <sheetData>
    <row r="1" spans="1:5" s="1" customFormat="1" ht="6.75" customHeight="1" x14ac:dyDescent="0.25">
      <c r="B1" s="2"/>
    </row>
    <row r="2" spans="1:5" s="24" customFormat="1" ht="20.100000000000001" customHeight="1" x14ac:dyDescent="0.25">
      <c r="B2" s="88" t="s">
        <v>84</v>
      </c>
      <c r="C2" s="89"/>
      <c r="D2" s="26"/>
      <c r="E2" s="26"/>
    </row>
    <row r="3" spans="1:5" s="4" customFormat="1" ht="24" customHeight="1" x14ac:dyDescent="0.25">
      <c r="B3" s="90" t="s">
        <v>85</v>
      </c>
      <c r="C3" s="91"/>
      <c r="D3" s="8"/>
      <c r="E3" s="8"/>
    </row>
    <row r="4" spans="1:5" s="92" customFormat="1" ht="6" customHeight="1" x14ac:dyDescent="0.25"/>
    <row r="5" spans="1:5" ht="42" customHeight="1" x14ac:dyDescent="0.25">
      <c r="B5" s="94" t="s">
        <v>86</v>
      </c>
    </row>
    <row r="6" spans="1:5" ht="7.15" customHeight="1" x14ac:dyDescent="0.25">
      <c r="A6" s="96"/>
      <c r="B6" s="97"/>
    </row>
    <row r="7" spans="1:5" ht="31.15" customHeight="1" x14ac:dyDescent="0.25">
      <c r="B7" s="98" t="s">
        <v>87</v>
      </c>
    </row>
    <row r="8" spans="1:5" ht="7.15" customHeight="1" x14ac:dyDescent="0.25">
      <c r="B8" s="97"/>
    </row>
    <row r="9" spans="1:5" ht="105.75" customHeight="1" x14ac:dyDescent="0.25">
      <c r="B9" s="99" t="s">
        <v>88</v>
      </c>
    </row>
    <row r="10" spans="1:5" ht="13.15" customHeight="1" x14ac:dyDescent="0.25">
      <c r="B10" s="97"/>
    </row>
    <row r="11" spans="1:5" ht="16.899999999999999" customHeight="1" x14ac:dyDescent="0.25">
      <c r="A11" s="100"/>
      <c r="B11" s="101" t="s">
        <v>89</v>
      </c>
    </row>
    <row r="12" spans="1:5" ht="7.15" customHeight="1" x14ac:dyDescent="0.25">
      <c r="A12" s="100"/>
      <c r="B12" s="97"/>
    </row>
    <row r="13" spans="1:5" ht="73.150000000000006" customHeight="1" x14ac:dyDescent="0.25">
      <c r="A13" s="100"/>
      <c r="B13" s="98" t="s">
        <v>90</v>
      </c>
    </row>
    <row r="14" spans="1:5" x14ac:dyDescent="0.25">
      <c r="A14" s="100"/>
      <c r="B14" s="97"/>
    </row>
    <row r="15" spans="1:5" ht="16.899999999999999" customHeight="1" x14ac:dyDescent="0.25">
      <c r="A15" s="100"/>
      <c r="B15" s="101" t="s">
        <v>91</v>
      </c>
    </row>
    <row r="16" spans="1:5" ht="18" customHeight="1" x14ac:dyDescent="0.25">
      <c r="B16" s="97" t="s">
        <v>92</v>
      </c>
    </row>
    <row r="17" spans="2:2" ht="9.9499999999999993" customHeight="1" x14ac:dyDescent="0.25">
      <c r="B17" s="102"/>
    </row>
    <row r="18" spans="2:2" ht="11.45" customHeight="1" x14ac:dyDescent="0.25"/>
    <row r="19" spans="2:2" ht="16.899999999999999" customHeight="1" x14ac:dyDescent="0.25"/>
    <row r="20" spans="2:2" ht="16.899999999999999" customHeight="1" x14ac:dyDescent="0.25"/>
    <row r="21" spans="2:2" ht="16.899999999999999" customHeight="1" x14ac:dyDescent="0.25"/>
    <row r="22" spans="2:2" ht="16.899999999999999" customHeight="1" x14ac:dyDescent="0.25"/>
    <row r="23" spans="2:2" ht="16.899999999999999" customHeight="1" x14ac:dyDescent="0.25"/>
    <row r="24" spans="2:2" ht="16.899999999999999" customHeight="1" x14ac:dyDescent="0.25"/>
    <row r="25" spans="2:2" ht="16.899999999999999" customHeight="1" x14ac:dyDescent="0.25"/>
    <row r="26" spans="2:2" ht="16.899999999999999" customHeight="1" x14ac:dyDescent="0.25"/>
    <row r="27" spans="2:2" ht="16.899999999999999" customHeight="1" x14ac:dyDescent="0.25"/>
    <row r="28" spans="2:2" ht="16.899999999999999" customHeight="1" x14ac:dyDescent="0.25"/>
    <row r="29" spans="2:2" ht="16.899999999999999" customHeight="1" x14ac:dyDescent="0.25"/>
    <row r="30" spans="2:2" ht="16.899999999999999" customHeight="1" x14ac:dyDescent="0.25"/>
    <row r="31" spans="2:2" ht="16.899999999999999" customHeight="1" x14ac:dyDescent="0.25"/>
    <row r="32" spans="2:2" ht="16.899999999999999" customHeight="1" x14ac:dyDescent="0.25"/>
    <row r="33" ht="16.899999999999999" customHeight="1" x14ac:dyDescent="0.25"/>
    <row r="34" ht="16.899999999999999" customHeight="1" x14ac:dyDescent="0.25"/>
    <row r="35" ht="16.899999999999999" customHeight="1" x14ac:dyDescent="0.25"/>
    <row r="36" ht="16.899999999999999" customHeight="1" x14ac:dyDescent="0.25"/>
    <row r="37" ht="16.899999999999999" customHeight="1" x14ac:dyDescent="0.25"/>
    <row r="38" ht="16.899999999999999" customHeight="1" x14ac:dyDescent="0.25"/>
    <row r="39" ht="16.899999999999999" customHeight="1" x14ac:dyDescent="0.25"/>
    <row r="40" ht="16.899999999999999" customHeight="1" x14ac:dyDescent="0.25"/>
    <row r="41" ht="16.899999999999999" customHeight="1" x14ac:dyDescent="0.25"/>
  </sheetData>
  <sheetProtection algorithmName="SHA-512" hashValue="g2PUAwrgFJejMLLNvsEmcqf9WC4PYOpxO1xIqu2i6BL4IX2Iz5vn1ymx2CzmB3A6Tcn3ACBQg9X885rrbaGL/g==" saltValue="/5OkvjL7d4l3vwbm/RDI4Q==" spinCount="100000" sheet="1" objects="1" scenarios="1"/>
  <printOptions horizontalCentered="1"/>
  <pageMargins left="0.31496062992125984" right="0.31496062992125984" top="0.31496062992125984" bottom="0.31496062992125984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Dashboard</vt:lpstr>
      <vt:lpstr>Goal1</vt:lpstr>
      <vt:lpstr>Goal2</vt:lpstr>
      <vt:lpstr>Goal3</vt:lpstr>
      <vt:lpstr>Goal4</vt:lpstr>
      <vt:lpstr>Goal5</vt:lpstr>
      <vt:lpstr>Goal6</vt:lpstr>
      <vt:lpstr>Calc</vt:lpstr>
      <vt:lpstr>ToU</vt:lpstr>
      <vt:lpstr>Dashboard!Print_Area</vt:lpstr>
      <vt:lpstr>Goal1!Print_Area</vt:lpstr>
      <vt:lpstr>Goal2!Print_Area</vt:lpstr>
      <vt:lpstr>Goal3!Print_Area</vt:lpstr>
      <vt:lpstr>Goal4!Print_Area</vt:lpstr>
      <vt:lpstr>Goal5!Print_Area</vt:lpstr>
      <vt:lpstr>Goal6!Print_Area</vt:lpstr>
      <vt:lpstr>ToU!Print_Area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Someka</dc:creator>
  <cp:lastModifiedBy>Dell</cp:lastModifiedBy>
  <cp:lastPrinted>2021-09-30T08:52:17Z</cp:lastPrinted>
  <dcterms:created xsi:type="dcterms:W3CDTF">2018-11-13T14:01:04Z</dcterms:created>
  <dcterms:modified xsi:type="dcterms:W3CDTF">2024-03-31T08:20:16Z</dcterms:modified>
</cp:coreProperties>
</file>