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cturing - Universitas Indonesia\Ekstensi - Financial Econometric\"/>
    </mc:Choice>
  </mc:AlternateContent>
  <xr:revisionPtr revIDLastSave="0" documentId="13_ncr:1_{A0D65EA2-882B-4B3A-8B12-5FA0DCA31BD0}" xr6:coauthVersionLast="47" xr6:coauthVersionMax="47" xr10:uidLastSave="{00000000-0000-0000-0000-000000000000}"/>
  <bookViews>
    <workbookView xWindow="-98" yWindow="-98" windowWidth="21795" windowHeight="12975" activeTab="2" xr2:uid="{4D72E983-44BA-4C24-83E4-EE3C181EDDA1}"/>
  </bookViews>
  <sheets>
    <sheet name="Correlation" sheetId="1" r:id="rId1"/>
    <sheet name="Regression Summary Output" sheetId="5" r:id="rId2"/>
    <sheet name="Regression" sheetId="2" r:id="rId3"/>
    <sheet name="Hypothesis" sheetId="4" r:id="rId4"/>
    <sheet name="R Squared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4" i="6" l="1"/>
  <c r="R10" i="6"/>
  <c r="R13" i="6"/>
  <c r="T2" i="2" l="1"/>
  <c r="S2" i="2"/>
  <c r="V11" i="1"/>
  <c r="V9" i="1"/>
  <c r="V5" i="1"/>
  <c r="V2" i="1"/>
  <c r="U2" i="1"/>
  <c r="T2" i="1"/>
  <c r="O2" i="1"/>
  <c r="G2" i="1"/>
  <c r="G20" i="5"/>
  <c r="K17" i="4" l="1"/>
  <c r="F17" i="4"/>
  <c r="E17" i="4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4" i="1"/>
  <c r="AK47" i="2" l="1"/>
  <c r="AK91" i="2"/>
  <c r="AK113" i="2"/>
  <c r="AK16" i="2"/>
  <c r="AK71" i="2"/>
  <c r="AK192" i="2"/>
  <c r="AK168" i="2"/>
  <c r="AK179" i="2"/>
  <c r="AK212" i="2"/>
  <c r="AK223" i="2"/>
  <c r="AK234" i="2"/>
  <c r="AK48" i="2"/>
  <c r="AK59" i="2"/>
  <c r="AK81" i="2"/>
  <c r="AK103" i="2"/>
  <c r="AK114" i="2"/>
  <c r="AK213" i="2"/>
  <c r="AK224" i="2"/>
  <c r="AK257" i="2"/>
  <c r="AK27" i="2"/>
  <c r="AK214" i="2"/>
  <c r="AK236" i="2"/>
  <c r="AK128" i="2"/>
  <c r="AK139" i="2"/>
  <c r="AK227" i="2"/>
  <c r="AK149" i="2"/>
  <c r="AK50" i="2"/>
  <c r="AK83" i="2"/>
  <c r="AK138" i="2"/>
  <c r="AK182" i="2"/>
  <c r="AK215" i="2"/>
  <c r="AK129" i="2"/>
  <c r="AK140" i="2"/>
  <c r="AK217" i="2"/>
  <c r="AK228" i="2"/>
  <c r="AK248" i="2"/>
  <c r="AK63" i="2"/>
  <c r="AK85" i="2"/>
  <c r="AK173" i="2"/>
  <c r="AK206" i="2"/>
  <c r="AK261" i="2"/>
  <c r="AK205" i="2"/>
  <c r="AK260" i="2"/>
  <c r="AK9" i="2"/>
  <c r="AK20" i="2"/>
  <c r="AK31" i="2"/>
  <c r="AK163" i="2"/>
  <c r="AK174" i="2"/>
  <c r="AK185" i="2"/>
  <c r="AK207" i="2"/>
  <c r="AK229" i="2"/>
  <c r="AK184" i="2"/>
  <c r="AK21" i="2"/>
  <c r="AK54" i="2"/>
  <c r="AK241" i="2"/>
  <c r="AK263" i="2"/>
  <c r="AK41" i="2"/>
  <c r="AK87" i="2"/>
  <c r="AK111" i="2"/>
  <c r="AK133" i="2"/>
  <c r="AK155" i="2"/>
  <c r="AK199" i="2"/>
  <c r="AK221" i="2"/>
  <c r="H2" i="2"/>
  <c r="I2" i="2"/>
  <c r="J2" i="2"/>
  <c r="K2" i="2"/>
  <c r="N86" i="2" s="1"/>
  <c r="Q86" i="2" s="1"/>
  <c r="G2" i="2"/>
  <c r="L78" i="1"/>
  <c r="Q78" i="1" s="1"/>
  <c r="L128" i="1"/>
  <c r="Q128" i="1" s="1"/>
  <c r="K30" i="1"/>
  <c r="K195" i="1"/>
  <c r="L160" i="1"/>
  <c r="Q160" i="1" s="1"/>
  <c r="L30" i="1"/>
  <c r="Q30" i="1" s="1"/>
  <c r="L19" i="1"/>
  <c r="Q19" i="1" s="1"/>
  <c r="L55" i="1"/>
  <c r="Q55" i="1" s="1"/>
  <c r="L92" i="1"/>
  <c r="Q92" i="1" s="1"/>
  <c r="L116" i="1"/>
  <c r="Q116" i="1" s="1"/>
  <c r="I2" i="1"/>
  <c r="L152" i="1" s="1"/>
  <c r="Q152" i="1" s="1"/>
  <c r="L65" i="1"/>
  <c r="Q65" i="1" s="1"/>
  <c r="L89" i="1"/>
  <c r="Q89" i="1" s="1"/>
  <c r="H2" i="1"/>
  <c r="K51" i="1" s="1"/>
  <c r="K192" i="1"/>
  <c r="L107" i="1"/>
  <c r="Q107" i="1" s="1"/>
  <c r="L119" i="1"/>
  <c r="Q119" i="1" s="1"/>
  <c r="L181" i="1"/>
  <c r="Q181" i="1" s="1"/>
  <c r="L206" i="1"/>
  <c r="Q206" i="1" s="1"/>
  <c r="K137" i="1" l="1"/>
  <c r="K202" i="1"/>
  <c r="K226" i="1"/>
  <c r="K242" i="1"/>
  <c r="K228" i="1"/>
  <c r="K14" i="1"/>
  <c r="K74" i="1"/>
  <c r="P74" i="1" s="1"/>
  <c r="K37" i="1"/>
  <c r="K133" i="1"/>
  <c r="K73" i="1"/>
  <c r="M73" i="1" s="1"/>
  <c r="K218" i="1"/>
  <c r="K119" i="1"/>
  <c r="K49" i="1"/>
  <c r="K194" i="1"/>
  <c r="K144" i="1"/>
  <c r="K176" i="1"/>
  <c r="P176" i="1" s="1"/>
  <c r="K250" i="1"/>
  <c r="M250" i="1" s="1"/>
  <c r="K48" i="1"/>
  <c r="K152" i="1"/>
  <c r="M152" i="1" s="1"/>
  <c r="K180" i="1"/>
  <c r="M180" i="1" s="1"/>
  <c r="K21" i="1"/>
  <c r="P21" i="1" s="1"/>
  <c r="K46" i="1"/>
  <c r="M46" i="1" s="1"/>
  <c r="K209" i="1"/>
  <c r="K114" i="1"/>
  <c r="K205" i="1"/>
  <c r="K142" i="1"/>
  <c r="K198" i="1"/>
  <c r="K212" i="1"/>
  <c r="K24" i="1"/>
  <c r="M24" i="1" s="1"/>
  <c r="K188" i="1"/>
  <c r="K61" i="1"/>
  <c r="K208" i="1"/>
  <c r="K170" i="1"/>
  <c r="P170" i="1" s="1"/>
  <c r="K138" i="1"/>
  <c r="P138" i="1" s="1"/>
  <c r="K169" i="1"/>
  <c r="K181" i="1"/>
  <c r="M181" i="1" s="1"/>
  <c r="K154" i="1"/>
  <c r="P154" i="1" s="1"/>
  <c r="K57" i="1"/>
  <c r="K80" i="1"/>
  <c r="P80" i="1" s="1"/>
  <c r="K97" i="1"/>
  <c r="P97" i="1" s="1"/>
  <c r="K44" i="1"/>
  <c r="P44" i="1" s="1"/>
  <c r="K13" i="1"/>
  <c r="P13" i="1" s="1"/>
  <c r="K131" i="1"/>
  <c r="P131" i="1" s="1"/>
  <c r="K164" i="1"/>
  <c r="M164" i="1" s="1"/>
  <c r="K134" i="1"/>
  <c r="K54" i="1"/>
  <c r="K107" i="1"/>
  <c r="K116" i="1"/>
  <c r="K162" i="1"/>
  <c r="K245" i="1"/>
  <c r="K251" i="1"/>
  <c r="K191" i="1"/>
  <c r="P191" i="1" s="1"/>
  <c r="K184" i="1"/>
  <c r="M184" i="1" s="1"/>
  <c r="K217" i="1"/>
  <c r="K38" i="1"/>
  <c r="P38" i="1" s="1"/>
  <c r="K149" i="1"/>
  <c r="P149" i="1" s="1"/>
  <c r="K219" i="1"/>
  <c r="M219" i="1" s="1"/>
  <c r="K109" i="1"/>
  <c r="P109" i="1" s="1"/>
  <c r="K85" i="1"/>
  <c r="P85" i="1" s="1"/>
  <c r="K143" i="1"/>
  <c r="K125" i="1"/>
  <c r="K200" i="1"/>
  <c r="P200" i="1" s="1"/>
  <c r="K58" i="1"/>
  <c r="P58" i="1" s="1"/>
  <c r="K167" i="1"/>
  <c r="K75" i="1"/>
  <c r="P75" i="1" s="1"/>
  <c r="M124" i="2"/>
  <c r="AK198" i="2"/>
  <c r="AK176" i="2"/>
  <c r="AK154" i="2"/>
  <c r="AK132" i="2"/>
  <c r="AK110" i="2"/>
  <c r="AK88" i="2"/>
  <c r="AK66" i="2"/>
  <c r="AK44" i="2"/>
  <c r="AK22" i="2"/>
  <c r="AK55" i="2"/>
  <c r="AK143" i="2"/>
  <c r="AK231" i="2"/>
  <c r="AK242" i="2"/>
  <c r="AK123" i="2"/>
  <c r="AK33" i="2"/>
  <c r="AK122" i="2"/>
  <c r="AK210" i="2"/>
  <c r="AK121" i="2"/>
  <c r="AK74" i="2"/>
  <c r="AK32" i="2"/>
  <c r="AK209" i="2"/>
  <c r="AK73" i="2"/>
  <c r="AK30" i="2"/>
  <c r="AK211" i="2"/>
  <c r="AK255" i="2"/>
  <c r="AK79" i="2"/>
  <c r="AK252" i="2"/>
  <c r="AK35" i="2"/>
  <c r="AK250" i="2"/>
  <c r="AK249" i="2"/>
  <c r="AK254" i="2"/>
  <c r="AK167" i="2"/>
  <c r="AK78" i="2"/>
  <c r="AK76" i="2"/>
  <c r="AK120" i="2"/>
  <c r="AK253" i="2"/>
  <c r="AK166" i="2"/>
  <c r="AK77" i="2"/>
  <c r="AK165" i="2"/>
  <c r="AK164" i="2"/>
  <c r="AK162" i="2"/>
  <c r="AK189" i="2"/>
  <c r="AK100" i="2"/>
  <c r="AK57" i="2"/>
  <c r="AK11" i="2"/>
  <c r="AK188" i="2"/>
  <c r="AK99" i="2"/>
  <c r="AK10" i="2"/>
  <c r="AK187" i="2"/>
  <c r="AK98" i="2"/>
  <c r="AK8" i="2"/>
  <c r="AK183" i="2"/>
  <c r="AK96" i="2"/>
  <c r="AK43" i="2"/>
  <c r="AK151" i="2"/>
  <c r="AK42" i="2"/>
  <c r="AK18" i="2"/>
  <c r="AK150" i="2"/>
  <c r="AK29" i="2"/>
  <c r="AK239" i="2"/>
  <c r="AK238" i="2"/>
  <c r="AK108" i="2"/>
  <c r="AK13" i="2"/>
  <c r="AK240" i="2"/>
  <c r="AK131" i="2"/>
  <c r="AK118" i="2"/>
  <c r="AK237" i="2"/>
  <c r="AK230" i="2"/>
  <c r="AK107" i="2"/>
  <c r="AK220" i="2"/>
  <c r="AK106" i="2"/>
  <c r="AK12" i="2"/>
  <c r="AK202" i="2"/>
  <c r="AK105" i="2"/>
  <c r="AK197" i="2"/>
  <c r="AK104" i="2"/>
  <c r="AK194" i="2"/>
  <c r="AK65" i="2"/>
  <c r="AK161" i="2"/>
  <c r="AK64" i="2"/>
  <c r="AK196" i="2"/>
  <c r="AK195" i="2"/>
  <c r="AK159" i="2"/>
  <c r="AK158" i="2"/>
  <c r="AK101" i="2"/>
  <c r="AK61" i="2"/>
  <c r="AK60" i="2"/>
  <c r="AK58" i="2"/>
  <c r="AK160" i="2"/>
  <c r="AK235" i="2"/>
  <c r="AK201" i="2"/>
  <c r="AK181" i="2"/>
  <c r="AK69" i="2"/>
  <c r="AK70" i="2"/>
  <c r="AK186" i="2"/>
  <c r="AK226" i="2"/>
  <c r="AK193" i="2"/>
  <c r="L51" i="1"/>
  <c r="Q51" i="1" s="1"/>
  <c r="AK208" i="2"/>
  <c r="AK152" i="2"/>
  <c r="AK7" i="2"/>
  <c r="AK126" i="2"/>
  <c r="AK25" i="2"/>
  <c r="AK244" i="2"/>
  <c r="AK89" i="2"/>
  <c r="AK258" i="2"/>
  <c r="AK130" i="2"/>
  <c r="L145" i="1"/>
  <c r="Q145" i="1" s="1"/>
  <c r="L32" i="1"/>
  <c r="Q32" i="1" s="1"/>
  <c r="AK222" i="2"/>
  <c r="AK141" i="2"/>
  <c r="AK95" i="2"/>
  <c r="AK172" i="2"/>
  <c r="AK259" i="2"/>
  <c r="AK191" i="2"/>
  <c r="AK37" i="2"/>
  <c r="AK146" i="2"/>
  <c r="L109" i="1"/>
  <c r="Q109" i="1" s="1"/>
  <c r="L235" i="1"/>
  <c r="Q235" i="1" s="1"/>
  <c r="AK200" i="2"/>
  <c r="AK67" i="2"/>
  <c r="AK175" i="2"/>
  <c r="AK82" i="2"/>
  <c r="L226" i="1"/>
  <c r="Q226" i="1" s="1"/>
  <c r="L110" i="1"/>
  <c r="Q110" i="1" s="1"/>
  <c r="AK156" i="2"/>
  <c r="AK45" i="2"/>
  <c r="AK153" i="2"/>
  <c r="AK40" i="2"/>
  <c r="AK145" i="2"/>
  <c r="AK72" i="2"/>
  <c r="L14" i="1"/>
  <c r="Q14" i="1" s="1"/>
  <c r="AK134" i="2"/>
  <c r="AK171" i="2"/>
  <c r="AK169" i="2"/>
  <c r="AK80" i="2"/>
  <c r="AK216" i="2"/>
  <c r="L263" i="1"/>
  <c r="Q263" i="1" s="1"/>
  <c r="AK180" i="2"/>
  <c r="L164" i="1"/>
  <c r="Q164" i="1" s="1"/>
  <c r="AK135" i="2"/>
  <c r="L202" i="1"/>
  <c r="Q202" i="1" s="1"/>
  <c r="AK51" i="2"/>
  <c r="AK23" i="2"/>
  <c r="AK4" i="2"/>
  <c r="AK243" i="2"/>
  <c r="AK115" i="2"/>
  <c r="AK147" i="2"/>
  <c r="L127" i="1"/>
  <c r="Q127" i="1" s="1"/>
  <c r="AK46" i="2"/>
  <c r="AK251" i="2"/>
  <c r="AK148" i="2"/>
  <c r="AK93" i="2"/>
  <c r="AK94" i="2"/>
  <c r="AK170" i="2"/>
  <c r="AK136" i="2"/>
  <c r="AK14" i="2"/>
  <c r="AK218" i="2"/>
  <c r="AK92" i="2"/>
  <c r="AK117" i="2"/>
  <c r="AK157" i="2"/>
  <c r="L41" i="1"/>
  <c r="Q41" i="1" s="1"/>
  <c r="AK124" i="2"/>
  <c r="L24" i="1"/>
  <c r="Q24" i="1" s="1"/>
  <c r="L87" i="1"/>
  <c r="Q87" i="1" s="1"/>
  <c r="AK178" i="2"/>
  <c r="AK86" i="2"/>
  <c r="AK119" i="2"/>
  <c r="AK62" i="2"/>
  <c r="AK233" i="2"/>
  <c r="AK127" i="2"/>
  <c r="AK204" i="2"/>
  <c r="AK49" i="2"/>
  <c r="AK26" i="2"/>
  <c r="L104" i="1"/>
  <c r="Q104" i="1" s="1"/>
  <c r="L122" i="1"/>
  <c r="Q122" i="1" s="1"/>
  <c r="AK28" i="2"/>
  <c r="AK112" i="2"/>
  <c r="AK142" i="2"/>
  <c r="AK232" i="2"/>
  <c r="AK5" i="2"/>
  <c r="AK17" i="2"/>
  <c r="AK36" i="2"/>
  <c r="AK262" i="2"/>
  <c r="AK56" i="2"/>
  <c r="AK38" i="2"/>
  <c r="AK137" i="2"/>
  <c r="AK245" i="2"/>
  <c r="AK246" i="2"/>
  <c r="L95" i="1"/>
  <c r="Q95" i="1" s="1"/>
  <c r="L238" i="1"/>
  <c r="Q238" i="1" s="1"/>
  <c r="AK84" i="2"/>
  <c r="AK225" i="2"/>
  <c r="AK203" i="2"/>
  <c r="L44" i="1"/>
  <c r="Q44" i="1" s="1"/>
  <c r="AK97" i="2"/>
  <c r="AK15" i="2"/>
  <c r="L46" i="1"/>
  <c r="Q46" i="1" s="1"/>
  <c r="AK52" i="2"/>
  <c r="AK6" i="2"/>
  <c r="AK90" i="2"/>
  <c r="AK68" i="2"/>
  <c r="AK109" i="2"/>
  <c r="AK75" i="2"/>
  <c r="AK144" i="2"/>
  <c r="AK247" i="2"/>
  <c r="AK116" i="2"/>
  <c r="AK256" i="2"/>
  <c r="L31" i="1"/>
  <c r="Q31" i="1" s="1"/>
  <c r="AK24" i="2"/>
  <c r="AK177" i="2"/>
  <c r="AK219" i="2"/>
  <c r="AK53" i="2"/>
  <c r="AK19" i="2"/>
  <c r="AK34" i="2"/>
  <c r="AK39" i="2"/>
  <c r="AK125" i="2"/>
  <c r="AK190" i="2"/>
  <c r="AK102" i="2"/>
  <c r="M89" i="2"/>
  <c r="N260" i="2"/>
  <c r="Q260" i="2" s="1"/>
  <c r="N242" i="2"/>
  <c r="Q242" i="2" s="1"/>
  <c r="N66" i="2"/>
  <c r="Q66" i="2" s="1"/>
  <c r="N13" i="2"/>
  <c r="Q13" i="2" s="1"/>
  <c r="N18" i="2"/>
  <c r="Q18" i="2" s="1"/>
  <c r="M173" i="2"/>
  <c r="M100" i="2"/>
  <c r="M120" i="2"/>
  <c r="M187" i="2"/>
  <c r="M125" i="2"/>
  <c r="M208" i="2"/>
  <c r="M22" i="2"/>
  <c r="M4" i="2"/>
  <c r="M253" i="2"/>
  <c r="M33" i="2"/>
  <c r="M87" i="2"/>
  <c r="M263" i="2"/>
  <c r="M171" i="2"/>
  <c r="M137" i="2"/>
  <c r="M81" i="2"/>
  <c r="O81" i="2" s="1"/>
  <c r="M185" i="2"/>
  <c r="M118" i="2"/>
  <c r="M36" i="2"/>
  <c r="M30" i="2"/>
  <c r="M68" i="2"/>
  <c r="M5" i="2"/>
  <c r="M92" i="2"/>
  <c r="M41" i="2"/>
  <c r="M162" i="2"/>
  <c r="M105" i="2"/>
  <c r="M76" i="2"/>
  <c r="M70" i="2"/>
  <c r="M227" i="2"/>
  <c r="M11" i="2"/>
  <c r="M140" i="2"/>
  <c r="M174" i="2"/>
  <c r="M115" i="2"/>
  <c r="M148" i="2"/>
  <c r="M220" i="2"/>
  <c r="M119" i="2"/>
  <c r="M109" i="2"/>
  <c r="M32" i="2"/>
  <c r="M219" i="2"/>
  <c r="M71" i="2"/>
  <c r="M246" i="2"/>
  <c r="M166" i="2"/>
  <c r="M23" i="2"/>
  <c r="M214" i="2"/>
  <c r="M143" i="2"/>
  <c r="M98" i="2"/>
  <c r="M254" i="2"/>
  <c r="M255" i="2"/>
  <c r="M130" i="2"/>
  <c r="M201" i="2"/>
  <c r="M9" i="2"/>
  <c r="M52" i="2"/>
  <c r="O52" i="2" s="1"/>
  <c r="M108" i="2"/>
  <c r="M260" i="2"/>
  <c r="M221" i="2"/>
  <c r="M18" i="2"/>
  <c r="M228" i="2"/>
  <c r="M251" i="2"/>
  <c r="M188" i="2"/>
  <c r="M44" i="2"/>
  <c r="M200" i="2"/>
  <c r="M31" i="2"/>
  <c r="M7" i="2"/>
  <c r="M12" i="2"/>
  <c r="M163" i="2"/>
  <c r="M258" i="2"/>
  <c r="M53" i="2"/>
  <c r="M84" i="2"/>
  <c r="M14" i="2"/>
  <c r="M94" i="2"/>
  <c r="M93" i="2"/>
  <c r="M112" i="2"/>
  <c r="M133" i="2"/>
  <c r="M103" i="2"/>
  <c r="M59" i="2"/>
  <c r="M35" i="2"/>
  <c r="M51" i="2"/>
  <c r="M21" i="2"/>
  <c r="M145" i="2"/>
  <c r="M248" i="2"/>
  <c r="M179" i="2"/>
  <c r="M73" i="2"/>
  <c r="M252" i="2"/>
  <c r="M215" i="2"/>
  <c r="M198" i="2"/>
  <c r="M82" i="2"/>
  <c r="M225" i="2"/>
  <c r="M49" i="2"/>
  <c r="M190" i="2"/>
  <c r="M29" i="2"/>
  <c r="M203" i="2"/>
  <c r="M235" i="2"/>
  <c r="M61" i="2"/>
  <c r="M218" i="2"/>
  <c r="M157" i="2"/>
  <c r="M58" i="2"/>
  <c r="M262" i="2"/>
  <c r="M250" i="2"/>
  <c r="M6" i="2"/>
  <c r="M199" i="2"/>
  <c r="M247" i="2"/>
  <c r="M234" i="2"/>
  <c r="M257" i="2"/>
  <c r="M136" i="2"/>
  <c r="M42" i="2"/>
  <c r="M164" i="2"/>
  <c r="M154" i="2"/>
  <c r="M45" i="2"/>
  <c r="M230" i="2"/>
  <c r="M13" i="2"/>
  <c r="M149" i="2"/>
  <c r="M19" i="2"/>
  <c r="M79" i="2"/>
  <c r="M126" i="2"/>
  <c r="M67" i="2"/>
  <c r="M210" i="2"/>
  <c r="M83" i="2"/>
  <c r="M236" i="2"/>
  <c r="M189" i="2"/>
  <c r="M232" i="2"/>
  <c r="M237" i="2"/>
  <c r="M8" i="2"/>
  <c r="M25" i="2"/>
  <c r="M242" i="2"/>
  <c r="O242" i="2" s="1"/>
  <c r="M10" i="2"/>
  <c r="M135" i="2"/>
  <c r="M99" i="2"/>
  <c r="M134" i="2"/>
  <c r="M37" i="2"/>
  <c r="M74" i="2"/>
  <c r="M233" i="2"/>
  <c r="N143" i="2"/>
  <c r="Q143" i="2" s="1"/>
  <c r="N19" i="2"/>
  <c r="Q19" i="2" s="1"/>
  <c r="N193" i="2"/>
  <c r="Q193" i="2" s="1"/>
  <c r="N105" i="2"/>
  <c r="Q105" i="2" s="1"/>
  <c r="N137" i="2"/>
  <c r="Q137" i="2" s="1"/>
  <c r="N227" i="2"/>
  <c r="Q227" i="2" s="1"/>
  <c r="N115" i="2"/>
  <c r="Q115" i="2" s="1"/>
  <c r="N167" i="2"/>
  <c r="Q167" i="2" s="1"/>
  <c r="N9" i="2"/>
  <c r="Q9" i="2" s="1"/>
  <c r="N150" i="2"/>
  <c r="Q150" i="2" s="1"/>
  <c r="N27" i="2"/>
  <c r="Q27" i="2" s="1"/>
  <c r="N251" i="2"/>
  <c r="Q251" i="2" s="1"/>
  <c r="N217" i="2"/>
  <c r="Q217" i="2" s="1"/>
  <c r="N7" i="2"/>
  <c r="Q7" i="2" s="1"/>
  <c r="N208" i="2"/>
  <c r="Q208" i="2" s="1"/>
  <c r="N109" i="2"/>
  <c r="Q109" i="2" s="1"/>
  <c r="N21" i="2"/>
  <c r="Q21" i="2" s="1"/>
  <c r="N191" i="2"/>
  <c r="Q191" i="2" s="1"/>
  <c r="N63" i="2"/>
  <c r="Q63" i="2" s="1"/>
  <c r="N116" i="2"/>
  <c r="Q116" i="2" s="1"/>
  <c r="N55" i="2"/>
  <c r="Q55" i="2" s="1"/>
  <c r="N52" i="2"/>
  <c r="Q52" i="2" s="1"/>
  <c r="N93" i="2"/>
  <c r="Q93" i="2" s="1"/>
  <c r="N162" i="2"/>
  <c r="Q162" i="2" s="1"/>
  <c r="N42" i="2"/>
  <c r="Q42" i="2" s="1"/>
  <c r="N160" i="2"/>
  <c r="Q160" i="2" s="1"/>
  <c r="N236" i="2"/>
  <c r="Q236" i="2" s="1"/>
  <c r="N201" i="2"/>
  <c r="Q201" i="2" s="1"/>
  <c r="N199" i="2"/>
  <c r="Q199" i="2" s="1"/>
  <c r="N237" i="2"/>
  <c r="Q237" i="2" s="1"/>
  <c r="N104" i="2"/>
  <c r="Q104" i="2" s="1"/>
  <c r="N204" i="2"/>
  <c r="Q204" i="2" s="1"/>
  <c r="N169" i="2"/>
  <c r="Q169" i="2" s="1"/>
  <c r="N188" i="2"/>
  <c r="Q188" i="2" s="1"/>
  <c r="N157" i="2"/>
  <c r="Q157" i="2" s="1"/>
  <c r="N26" i="2"/>
  <c r="Q26" i="2" s="1"/>
  <c r="N65" i="2"/>
  <c r="Q65" i="2" s="1"/>
  <c r="N41" i="2"/>
  <c r="Q41" i="2" s="1"/>
  <c r="N184" i="2"/>
  <c r="Q184" i="2" s="1"/>
  <c r="N210" i="2"/>
  <c r="Q210" i="2" s="1"/>
  <c r="N149" i="2"/>
  <c r="Q149" i="2" s="1"/>
  <c r="N247" i="2"/>
  <c r="Q247" i="2" s="1"/>
  <c r="N69" i="2"/>
  <c r="Q69" i="2" s="1"/>
  <c r="N46" i="2"/>
  <c r="Q46" i="2" s="1"/>
  <c r="N98" i="2"/>
  <c r="Q98" i="2" s="1"/>
  <c r="N132" i="2"/>
  <c r="Q132" i="2" s="1"/>
  <c r="N215" i="2"/>
  <c r="Q215" i="2" s="1"/>
  <c r="N200" i="2"/>
  <c r="Q200" i="2" s="1"/>
  <c r="N97" i="2"/>
  <c r="Q97" i="2" s="1"/>
  <c r="N172" i="2"/>
  <c r="Q172" i="2" s="1"/>
  <c r="N175" i="2"/>
  <c r="Q175" i="2" s="1"/>
  <c r="N218" i="2"/>
  <c r="Q218" i="2" s="1"/>
  <c r="N96" i="2"/>
  <c r="Q96" i="2" s="1"/>
  <c r="N156" i="2"/>
  <c r="Q156" i="2" s="1"/>
  <c r="N213" i="2"/>
  <c r="Q213" i="2" s="1"/>
  <c r="N110" i="2"/>
  <c r="Q110" i="2" s="1"/>
  <c r="N256" i="2"/>
  <c r="Q256" i="2" s="1"/>
  <c r="N173" i="2"/>
  <c r="Q173" i="2" s="1"/>
  <c r="N211" i="2"/>
  <c r="Q211" i="2" s="1"/>
  <c r="N203" i="2"/>
  <c r="N246" i="2"/>
  <c r="Q246" i="2" s="1"/>
  <c r="N90" i="2"/>
  <c r="Q90" i="2" s="1"/>
  <c r="N81" i="2"/>
  <c r="Q81" i="2" s="1"/>
  <c r="N85" i="2"/>
  <c r="Q85" i="2" s="1"/>
  <c r="N164" i="2"/>
  <c r="Q164" i="2" s="1"/>
  <c r="N241" i="2"/>
  <c r="Q241" i="2" s="1"/>
  <c r="N102" i="2"/>
  <c r="Q102" i="2" s="1"/>
  <c r="N253" i="2"/>
  <c r="Q253" i="2" s="1"/>
  <c r="N57" i="2"/>
  <c r="Q57" i="2" s="1"/>
  <c r="N121" i="2"/>
  <c r="Q121" i="2" s="1"/>
  <c r="N67" i="2"/>
  <c r="N49" i="2"/>
  <c r="Q49" i="2" s="1"/>
  <c r="N233" i="2"/>
  <c r="Q233" i="2" s="1"/>
  <c r="M96" i="2"/>
  <c r="M46" i="2"/>
  <c r="M55" i="2"/>
  <c r="M197" i="2"/>
  <c r="M204" i="2"/>
  <c r="M142" i="2"/>
  <c r="M64" i="2"/>
  <c r="M155" i="2"/>
  <c r="M117" i="2"/>
  <c r="M167" i="2"/>
  <c r="M194" i="2"/>
  <c r="M224" i="2"/>
  <c r="M160" i="2"/>
  <c r="M56" i="2"/>
  <c r="M90" i="2"/>
  <c r="M192" i="2"/>
  <c r="M123" i="2"/>
  <c r="M182" i="2"/>
  <c r="M144" i="2"/>
  <c r="M231" i="2"/>
  <c r="M138" i="2"/>
  <c r="M169" i="2"/>
  <c r="M176" i="2"/>
  <c r="M128" i="2"/>
  <c r="M156" i="2"/>
  <c r="M238" i="2"/>
  <c r="M132" i="2"/>
  <c r="M191" i="2"/>
  <c r="M170" i="2"/>
  <c r="M60" i="2"/>
  <c r="M43" i="2"/>
  <c r="M114" i="2"/>
  <c r="M62" i="2"/>
  <c r="M40" i="2"/>
  <c r="M165" i="2"/>
  <c r="M159" i="2"/>
  <c r="M180" i="2"/>
  <c r="M183" i="2"/>
  <c r="M211" i="2"/>
  <c r="M127" i="2"/>
  <c r="M249" i="2"/>
  <c r="M147" i="2"/>
  <c r="M184" i="2"/>
  <c r="M243" i="2"/>
  <c r="M168" i="2"/>
  <c r="M202" i="2"/>
  <c r="M129" i="2"/>
  <c r="M178" i="2"/>
  <c r="M158" i="2"/>
  <c r="M50" i="2"/>
  <c r="M26" i="2"/>
  <c r="M48" i="2"/>
  <c r="M153" i="2"/>
  <c r="M107" i="2"/>
  <c r="M110" i="2"/>
  <c r="M206" i="2"/>
  <c r="M196" i="2"/>
  <c r="M222" i="2"/>
  <c r="M139" i="2"/>
  <c r="M212" i="2"/>
  <c r="M116" i="2"/>
  <c r="M152" i="2"/>
  <c r="M216" i="2"/>
  <c r="M54" i="2"/>
  <c r="M113" i="2"/>
  <c r="M57" i="2"/>
  <c r="M78" i="2"/>
  <c r="M72" i="2"/>
  <c r="M106" i="2"/>
  <c r="M24" i="2"/>
  <c r="M213" i="2"/>
  <c r="M104" i="2"/>
  <c r="M88" i="2"/>
  <c r="M38" i="2"/>
  <c r="M111" i="2"/>
  <c r="M17" i="2"/>
  <c r="M95" i="2"/>
  <c r="M122" i="2"/>
  <c r="M193" i="2"/>
  <c r="M101" i="2"/>
  <c r="M65" i="2"/>
  <c r="M27" i="2"/>
  <c r="M91" i="2"/>
  <c r="M261" i="2"/>
  <c r="M39" i="2"/>
  <c r="M77" i="2"/>
  <c r="M217" i="2"/>
  <c r="M66" i="2"/>
  <c r="M20" i="2"/>
  <c r="M86" i="2"/>
  <c r="M146" i="2"/>
  <c r="M131" i="2"/>
  <c r="M141" i="2"/>
  <c r="M229" i="2"/>
  <c r="M207" i="2"/>
  <c r="M245" i="2"/>
  <c r="M63" i="2"/>
  <c r="M15" i="2"/>
  <c r="M47" i="2"/>
  <c r="M151" i="2"/>
  <c r="M16" i="2"/>
  <c r="M259" i="2"/>
  <c r="M240" i="2"/>
  <c r="M172" i="2"/>
  <c r="M102" i="2"/>
  <c r="M75" i="2"/>
  <c r="M195" i="2"/>
  <c r="M69" i="2"/>
  <c r="M150" i="2"/>
  <c r="M177" i="2"/>
  <c r="M239" i="2"/>
  <c r="M175" i="2"/>
  <c r="O175" i="2" s="1"/>
  <c r="M181" i="2"/>
  <c r="M241" i="2"/>
  <c r="M80" i="2"/>
  <c r="M97" i="2"/>
  <c r="M209" i="2"/>
  <c r="M226" i="2"/>
  <c r="M223" i="2"/>
  <c r="M161" i="2"/>
  <c r="M34" i="2"/>
  <c r="M28" i="2"/>
  <c r="M244" i="2"/>
  <c r="M205" i="2"/>
  <c r="M256" i="2"/>
  <c r="M85" i="2"/>
  <c r="M121" i="2"/>
  <c r="M186" i="2"/>
  <c r="N68" i="2"/>
  <c r="Q68" i="2" s="1"/>
  <c r="N262" i="2"/>
  <c r="Q262" i="2" s="1"/>
  <c r="N82" i="2"/>
  <c r="Q82" i="2" s="1"/>
  <c r="N238" i="2"/>
  <c r="Q238" i="2" s="1"/>
  <c r="N202" i="2"/>
  <c r="Q202" i="2" s="1"/>
  <c r="N166" i="2"/>
  <c r="Q166" i="2" s="1"/>
  <c r="N130" i="2"/>
  <c r="Q130" i="2" s="1"/>
  <c r="N88" i="2"/>
  <c r="Q88" i="2" s="1"/>
  <c r="N84" i="2"/>
  <c r="Q84" i="2" s="1"/>
  <c r="N51" i="2"/>
  <c r="Q51" i="2" s="1"/>
  <c r="N111" i="2"/>
  <c r="Q111" i="2" s="1"/>
  <c r="N231" i="2"/>
  <c r="Q231" i="2" s="1"/>
  <c r="N195" i="2"/>
  <c r="Q195" i="2" s="1"/>
  <c r="N159" i="2"/>
  <c r="Q159" i="2" s="1"/>
  <c r="N94" i="2"/>
  <c r="Q94" i="2" s="1"/>
  <c r="N255" i="2"/>
  <c r="Q255" i="2" s="1"/>
  <c r="N189" i="2"/>
  <c r="Q189" i="2" s="1"/>
  <c r="N147" i="2"/>
  <c r="Q147" i="2" s="1"/>
  <c r="N122" i="2"/>
  <c r="Q122" i="2" s="1"/>
  <c r="N87" i="2"/>
  <c r="Q87" i="2" s="1"/>
  <c r="N74" i="2"/>
  <c r="Q74" i="2" s="1"/>
  <c r="N53" i="2"/>
  <c r="Q53" i="2" s="1"/>
  <c r="N124" i="2"/>
  <c r="Q124" i="2" s="1"/>
  <c r="N76" i="2"/>
  <c r="Q76" i="2" s="1"/>
  <c r="N252" i="2"/>
  <c r="Q252" i="2" s="1"/>
  <c r="N223" i="2"/>
  <c r="Q223" i="2" s="1"/>
  <c r="N178" i="2"/>
  <c r="Q178" i="2" s="1"/>
  <c r="N144" i="2"/>
  <c r="Q144" i="2" s="1"/>
  <c r="N83" i="2"/>
  <c r="Q83" i="2" s="1"/>
  <c r="N20" i="2"/>
  <c r="Q20" i="2" s="1"/>
  <c r="N8" i="2"/>
  <c r="Q8" i="2" s="1"/>
  <c r="N243" i="2"/>
  <c r="Q243" i="2" s="1"/>
  <c r="N154" i="2"/>
  <c r="Q154" i="2" s="1"/>
  <c r="N135" i="2"/>
  <c r="Q135" i="2" s="1"/>
  <c r="N44" i="2"/>
  <c r="Q44" i="2" s="1"/>
  <c r="N225" i="2"/>
  <c r="Q225" i="2" s="1"/>
  <c r="N183" i="2"/>
  <c r="Q183" i="2" s="1"/>
  <c r="N107" i="2"/>
  <c r="Q107" i="2" s="1"/>
  <c r="N48" i="2"/>
  <c r="Q48" i="2" s="1"/>
  <c r="N36" i="2"/>
  <c r="Q36" i="2" s="1"/>
  <c r="N235" i="2"/>
  <c r="Q235" i="2" s="1"/>
  <c r="N127" i="2"/>
  <c r="Q127" i="2" s="1"/>
  <c r="N123" i="2"/>
  <c r="Q123" i="2" s="1"/>
  <c r="N33" i="2"/>
  <c r="Q33" i="2" s="1"/>
  <c r="N216" i="2"/>
  <c r="Q216" i="2" s="1"/>
  <c r="N192" i="2"/>
  <c r="Q192" i="2" s="1"/>
  <c r="N161" i="2"/>
  <c r="Q161" i="2" s="1"/>
  <c r="N120" i="2"/>
  <c r="Q120" i="2" s="1"/>
  <c r="N219" i="2"/>
  <c r="Q219" i="2" s="1"/>
  <c r="N70" i="2"/>
  <c r="Q70" i="2" s="1"/>
  <c r="N35" i="2"/>
  <c r="Q35" i="2" s="1"/>
  <c r="N250" i="2"/>
  <c r="Q250" i="2" s="1"/>
  <c r="N226" i="2"/>
  <c r="Q226" i="2" s="1"/>
  <c r="N207" i="2"/>
  <c r="Q207" i="2" s="1"/>
  <c r="N142" i="2"/>
  <c r="Q142" i="2" s="1"/>
  <c r="N101" i="2"/>
  <c r="Q101" i="2" s="1"/>
  <c r="N60" i="2"/>
  <c r="Q60" i="2" s="1"/>
  <c r="N32" i="2"/>
  <c r="Q32" i="2" s="1"/>
  <c r="N261" i="2"/>
  <c r="Q261" i="2" s="1"/>
  <c r="N153" i="2"/>
  <c r="Q153" i="2" s="1"/>
  <c r="N79" i="2"/>
  <c r="Q79" i="2" s="1"/>
  <c r="N5" i="2"/>
  <c r="Q5" i="2" s="1"/>
  <c r="N221" i="2"/>
  <c r="Q221" i="2" s="1"/>
  <c r="N170" i="2"/>
  <c r="Q170" i="2" s="1"/>
  <c r="N64" i="2"/>
  <c r="Q64" i="2" s="1"/>
  <c r="N118" i="2"/>
  <c r="Q118" i="2" s="1"/>
  <c r="N214" i="2"/>
  <c r="Q214" i="2" s="1"/>
  <c r="N190" i="2"/>
  <c r="N12" i="2"/>
  <c r="N106" i="2"/>
  <c r="Q106" i="2" s="1"/>
  <c r="N39" i="2"/>
  <c r="Q39" i="2" s="1"/>
  <c r="N151" i="2"/>
  <c r="Q151" i="2" s="1"/>
  <c r="N24" i="2"/>
  <c r="Q24" i="2" s="1"/>
  <c r="N17" i="2"/>
  <c r="Q17" i="2" s="1"/>
  <c r="N72" i="2"/>
  <c r="Q72" i="2" s="1"/>
  <c r="N75" i="2"/>
  <c r="Q75" i="2" s="1"/>
  <c r="N28" i="2"/>
  <c r="Q28" i="2" s="1"/>
  <c r="N187" i="2"/>
  <c r="N31" i="2"/>
  <c r="Q31" i="2" s="1"/>
  <c r="N91" i="2"/>
  <c r="Q91" i="2" s="1"/>
  <c r="N45" i="2"/>
  <c r="Q45" i="2" s="1"/>
  <c r="N77" i="2"/>
  <c r="Q77" i="2" s="1"/>
  <c r="N47" i="2"/>
  <c r="Q47" i="2" s="1"/>
  <c r="N232" i="2"/>
  <c r="Q232" i="2" s="1"/>
  <c r="N158" i="2"/>
  <c r="Q158" i="2" s="1"/>
  <c r="N259" i="2"/>
  <c r="Q259" i="2" s="1"/>
  <c r="N171" i="2"/>
  <c r="Q171" i="2" s="1"/>
  <c r="N99" i="2"/>
  <c r="Q99" i="2" s="1"/>
  <c r="N125" i="2"/>
  <c r="Q125" i="2" s="1"/>
  <c r="N11" i="2"/>
  <c r="Q11" i="2" s="1"/>
  <c r="N244" i="2"/>
  <c r="Q244" i="2" s="1"/>
  <c r="N180" i="2"/>
  <c r="Q180" i="2" s="1"/>
  <c r="N50" i="2"/>
  <c r="Q50" i="2" s="1"/>
  <c r="N23" i="2"/>
  <c r="Q23" i="2" s="1"/>
  <c r="N14" i="2"/>
  <c r="N145" i="2"/>
  <c r="Q145" i="2" s="1"/>
  <c r="N54" i="2"/>
  <c r="N62" i="2"/>
  <c r="Q62" i="2" s="1"/>
  <c r="N128" i="2"/>
  <c r="Q128" i="2" s="1"/>
  <c r="N152" i="2"/>
  <c r="Q152" i="2" s="1"/>
  <c r="N139" i="2"/>
  <c r="Q139" i="2" s="1"/>
  <c r="N4" i="2"/>
  <c r="Q4" i="2" s="1"/>
  <c r="N126" i="2"/>
  <c r="Q126" i="2" s="1"/>
  <c r="N138" i="2"/>
  <c r="Q138" i="2" s="1"/>
  <c r="N249" i="2"/>
  <c r="Q249" i="2" s="1"/>
  <c r="N146" i="2"/>
  <c r="Q146" i="2" s="1"/>
  <c r="N194" i="2"/>
  <c r="Q194" i="2" s="1"/>
  <c r="N185" i="2"/>
  <c r="Q185" i="2" s="1"/>
  <c r="N136" i="2"/>
  <c r="Q136" i="2" s="1"/>
  <c r="N198" i="2"/>
  <c r="Q198" i="2" s="1"/>
  <c r="N163" i="2"/>
  <c r="Q163" i="2" s="1"/>
  <c r="N248" i="2"/>
  <c r="Q248" i="2" s="1"/>
  <c r="N155" i="2"/>
  <c r="Q155" i="2" s="1"/>
  <c r="N131" i="2"/>
  <c r="Q131" i="2" s="1"/>
  <c r="N37" i="2"/>
  <c r="Q37" i="2" s="1"/>
  <c r="N80" i="2"/>
  <c r="Q80" i="2" s="1"/>
  <c r="N222" i="2"/>
  <c r="Q222" i="2" s="1"/>
  <c r="N133" i="2"/>
  <c r="Q133" i="2" s="1"/>
  <c r="N240" i="2"/>
  <c r="Q240" i="2" s="1"/>
  <c r="N182" i="2"/>
  <c r="Q182" i="2" s="1"/>
  <c r="N58" i="2"/>
  <c r="Q58" i="2" s="1"/>
  <c r="N15" i="2"/>
  <c r="Q15" i="2" s="1"/>
  <c r="N40" i="2"/>
  <c r="Q40" i="2" s="1"/>
  <c r="N59" i="2"/>
  <c r="Q59" i="2" s="1"/>
  <c r="N179" i="2"/>
  <c r="Q179" i="2" s="1"/>
  <c r="N224" i="2"/>
  <c r="Q224" i="2" s="1"/>
  <c r="N95" i="2"/>
  <c r="Q95" i="2" s="1"/>
  <c r="N148" i="2"/>
  <c r="Q148" i="2" s="1"/>
  <c r="N16" i="2"/>
  <c r="Q16" i="2" s="1"/>
  <c r="N174" i="2"/>
  <c r="Q174" i="2" s="1"/>
  <c r="N177" i="2"/>
  <c r="Q177" i="2" s="1"/>
  <c r="N38" i="2"/>
  <c r="Q38" i="2" s="1"/>
  <c r="N10" i="2"/>
  <c r="Q10" i="2" s="1"/>
  <c r="N205" i="2"/>
  <c r="Q205" i="2" s="1"/>
  <c r="N258" i="2"/>
  <c r="Q258" i="2" s="1"/>
  <c r="N78" i="2"/>
  <c r="Q78" i="2" s="1"/>
  <c r="N119" i="2"/>
  <c r="Q119" i="2" s="1"/>
  <c r="N113" i="2"/>
  <c r="Q113" i="2" s="1"/>
  <c r="N234" i="2"/>
  <c r="Q234" i="2" s="1"/>
  <c r="N257" i="2"/>
  <c r="Q257" i="2" s="1"/>
  <c r="N228" i="2"/>
  <c r="Q228" i="2" s="1"/>
  <c r="N230" i="2"/>
  <c r="Q230" i="2" s="1"/>
  <c r="N34" i="2"/>
  <c r="Q34" i="2" s="1"/>
  <c r="N196" i="2"/>
  <c r="Q196" i="2" s="1"/>
  <c r="N168" i="2"/>
  <c r="N30" i="2"/>
  <c r="Q30" i="2" s="1"/>
  <c r="N176" i="2"/>
  <c r="Q176" i="2" s="1"/>
  <c r="N141" i="2"/>
  <c r="Q141" i="2" s="1"/>
  <c r="N165" i="2"/>
  <c r="Q165" i="2" s="1"/>
  <c r="N100" i="2"/>
  <c r="Q100" i="2" s="1"/>
  <c r="N263" i="2"/>
  <c r="Q263" i="2" s="1"/>
  <c r="N229" i="2"/>
  <c r="Q229" i="2" s="1"/>
  <c r="N186" i="2"/>
  <c r="Q186" i="2" s="1"/>
  <c r="N254" i="2"/>
  <c r="Q254" i="2" s="1"/>
  <c r="N103" i="2"/>
  <c r="Q103" i="2" s="1"/>
  <c r="N220" i="2"/>
  <c r="Q220" i="2" s="1"/>
  <c r="N117" i="2"/>
  <c r="Q117" i="2" s="1"/>
  <c r="N25" i="2"/>
  <c r="Q25" i="2" s="1"/>
  <c r="N112" i="2"/>
  <c r="Q112" i="2" s="1"/>
  <c r="N61" i="2"/>
  <c r="Q61" i="2" s="1"/>
  <c r="N206" i="2"/>
  <c r="Q206" i="2" s="1"/>
  <c r="N22" i="2"/>
  <c r="Q22" i="2" s="1"/>
  <c r="N71" i="2"/>
  <c r="Q71" i="2" s="1"/>
  <c r="N134" i="2"/>
  <c r="Q134" i="2" s="1"/>
  <c r="N56" i="2"/>
  <c r="Q56" i="2" s="1"/>
  <c r="N181" i="2"/>
  <c r="Q181" i="2" s="1"/>
  <c r="N73" i="2"/>
  <c r="Q73" i="2" s="1"/>
  <c r="N239" i="2"/>
  <c r="Q239" i="2" s="1"/>
  <c r="N140" i="2"/>
  <c r="Q140" i="2" s="1"/>
  <c r="N92" i="2"/>
  <c r="Q92" i="2" s="1"/>
  <c r="N209" i="2"/>
  <c r="Q209" i="2" s="1"/>
  <c r="N212" i="2"/>
  <c r="Q212" i="2" s="1"/>
  <c r="N108" i="2"/>
  <c r="Q108" i="2" s="1"/>
  <c r="N29" i="2"/>
  <c r="Q29" i="2" s="1"/>
  <c r="N197" i="2"/>
  <c r="Q197" i="2" s="1"/>
  <c r="N114" i="2"/>
  <c r="Q114" i="2" s="1"/>
  <c r="N245" i="2"/>
  <c r="Q245" i="2" s="1"/>
  <c r="N6" i="2"/>
  <c r="Q6" i="2" s="1"/>
  <c r="N129" i="2"/>
  <c r="Q129" i="2" s="1"/>
  <c r="N89" i="2"/>
  <c r="Q89" i="2" s="1"/>
  <c r="N43" i="2"/>
  <c r="Q43" i="2" s="1"/>
  <c r="P37" i="1"/>
  <c r="P194" i="1"/>
  <c r="P49" i="1"/>
  <c r="M137" i="1"/>
  <c r="P137" i="1"/>
  <c r="M116" i="1"/>
  <c r="P116" i="1"/>
  <c r="P143" i="1"/>
  <c r="P144" i="1"/>
  <c r="P226" i="1"/>
  <c r="P192" i="1"/>
  <c r="M192" i="1"/>
  <c r="P133" i="1"/>
  <c r="M142" i="1"/>
  <c r="P142" i="1"/>
  <c r="P208" i="1"/>
  <c r="L64" i="1"/>
  <c r="Q64" i="1" s="1"/>
  <c r="L16" i="1"/>
  <c r="Q16" i="1" s="1"/>
  <c r="L258" i="1"/>
  <c r="Q258" i="1" s="1"/>
  <c r="L207" i="1"/>
  <c r="Q207" i="1" s="1"/>
  <c r="L183" i="1"/>
  <c r="Q183" i="1" s="1"/>
  <c r="L159" i="1"/>
  <c r="Q159" i="1" s="1"/>
  <c r="L136" i="1"/>
  <c r="Q136" i="1" s="1"/>
  <c r="L100" i="1"/>
  <c r="Q100" i="1" s="1"/>
  <c r="L196" i="1"/>
  <c r="Q196" i="1" s="1"/>
  <c r="L76" i="1"/>
  <c r="Q76" i="1" s="1"/>
  <c r="L219" i="1"/>
  <c r="Q219" i="1" s="1"/>
  <c r="L124" i="1"/>
  <c r="Q124" i="1" s="1"/>
  <c r="L28" i="1"/>
  <c r="Q28" i="1" s="1"/>
  <c r="L27" i="1"/>
  <c r="Q27" i="1" s="1"/>
  <c r="L262" i="1"/>
  <c r="Q262" i="1" s="1"/>
  <c r="L227" i="1"/>
  <c r="Q227" i="1" s="1"/>
  <c r="L132" i="1"/>
  <c r="Q132" i="1" s="1"/>
  <c r="L121" i="1"/>
  <c r="Q121" i="1" s="1"/>
  <c r="L63" i="1"/>
  <c r="Q63" i="1" s="1"/>
  <c r="L194" i="1"/>
  <c r="Q194" i="1" s="1"/>
  <c r="L133" i="1"/>
  <c r="Q133" i="1" s="1"/>
  <c r="L75" i="1"/>
  <c r="Q75" i="1" s="1"/>
  <c r="L239" i="1"/>
  <c r="Q239" i="1" s="1"/>
  <c r="L204" i="1"/>
  <c r="Q204" i="1" s="1"/>
  <c r="L193" i="1"/>
  <c r="Q193" i="1" s="1"/>
  <c r="L172" i="1"/>
  <c r="Q172" i="1" s="1"/>
  <c r="L112" i="1"/>
  <c r="Q112" i="1" s="1"/>
  <c r="L84" i="1"/>
  <c r="Q84" i="1" s="1"/>
  <c r="L214" i="1"/>
  <c r="Q214" i="1" s="1"/>
  <c r="L237" i="1"/>
  <c r="Q237" i="1" s="1"/>
  <c r="L165" i="1"/>
  <c r="Q165" i="1" s="1"/>
  <c r="L111" i="1"/>
  <c r="Q111" i="1" s="1"/>
  <c r="L15" i="1"/>
  <c r="Q15" i="1" s="1"/>
  <c r="L97" i="1"/>
  <c r="Q97" i="1" s="1"/>
  <c r="L192" i="1"/>
  <c r="Q192" i="1" s="1"/>
  <c r="L157" i="1"/>
  <c r="Q157" i="1" s="1"/>
  <c r="L60" i="1"/>
  <c r="Q60" i="1" s="1"/>
  <c r="L13" i="1"/>
  <c r="Q13" i="1" s="1"/>
  <c r="L255" i="1"/>
  <c r="Q255" i="1" s="1"/>
  <c r="L171" i="1"/>
  <c r="Q171" i="1" s="1"/>
  <c r="L156" i="1"/>
  <c r="Q156" i="1" s="1"/>
  <c r="L120" i="1"/>
  <c r="Q120" i="1" s="1"/>
  <c r="L70" i="1"/>
  <c r="Q70" i="1" s="1"/>
  <c r="L54" i="1"/>
  <c r="Q54" i="1" s="1"/>
  <c r="L170" i="1"/>
  <c r="Q170" i="1" s="1"/>
  <c r="L135" i="1"/>
  <c r="Q135" i="1" s="1"/>
  <c r="L118" i="1"/>
  <c r="Q118" i="1" s="1"/>
  <c r="L69" i="1"/>
  <c r="Q69" i="1" s="1"/>
  <c r="L34" i="1"/>
  <c r="Q34" i="1" s="1"/>
  <c r="L203" i="1"/>
  <c r="Q203" i="1" s="1"/>
  <c r="L6" i="1"/>
  <c r="Q6" i="1" s="1"/>
  <c r="L186" i="1"/>
  <c r="Q186" i="1" s="1"/>
  <c r="L166" i="1"/>
  <c r="Q166" i="1" s="1"/>
  <c r="L220" i="1"/>
  <c r="Q220" i="1" s="1"/>
  <c r="L179" i="1"/>
  <c r="Q179" i="1" s="1"/>
  <c r="L256" i="1"/>
  <c r="Q256" i="1" s="1"/>
  <c r="L232" i="1"/>
  <c r="Q232" i="1" s="1"/>
  <c r="L190" i="1"/>
  <c r="Q190" i="1" s="1"/>
  <c r="L25" i="1"/>
  <c r="Q25" i="1" s="1"/>
  <c r="L247" i="1"/>
  <c r="Q247" i="1" s="1"/>
  <c r="L210" i="1"/>
  <c r="Q210" i="1" s="1"/>
  <c r="L88" i="1"/>
  <c r="Q88" i="1" s="1"/>
  <c r="L39" i="1"/>
  <c r="Q39" i="1" s="1"/>
  <c r="L7" i="1"/>
  <c r="Q7" i="1" s="1"/>
  <c r="L61" i="1"/>
  <c r="Q61" i="1" s="1"/>
  <c r="L213" i="1"/>
  <c r="Q213" i="1" s="1"/>
  <c r="L178" i="1"/>
  <c r="Q178" i="1" s="1"/>
  <c r="L211" i="1"/>
  <c r="Q211" i="1" s="1"/>
  <c r="L177" i="1"/>
  <c r="Q177" i="1" s="1"/>
  <c r="L139" i="1"/>
  <c r="Q139" i="1" s="1"/>
  <c r="L106" i="1"/>
  <c r="Q106" i="1" s="1"/>
  <c r="L40" i="1"/>
  <c r="Q40" i="1" s="1"/>
  <c r="L8" i="1"/>
  <c r="Q8" i="1" s="1"/>
  <c r="L189" i="1"/>
  <c r="Q189" i="1" s="1"/>
  <c r="L22" i="1"/>
  <c r="Q22" i="1" s="1"/>
  <c r="L52" i="1"/>
  <c r="Q52" i="1" s="1"/>
  <c r="L246" i="1"/>
  <c r="Q246" i="1" s="1"/>
  <c r="L222" i="1"/>
  <c r="Q222" i="1" s="1"/>
  <c r="L169" i="1"/>
  <c r="Q169" i="1" s="1"/>
  <c r="L148" i="1"/>
  <c r="Q148" i="1" s="1"/>
  <c r="L99" i="1"/>
  <c r="Q99" i="1" s="1"/>
  <c r="L82" i="1"/>
  <c r="Q82" i="1" s="1"/>
  <c r="L21" i="1"/>
  <c r="Q21" i="1" s="1"/>
  <c r="L187" i="1"/>
  <c r="Q187" i="1" s="1"/>
  <c r="L180" i="1"/>
  <c r="Q180" i="1" s="1"/>
  <c r="L147" i="1"/>
  <c r="Q147" i="1" s="1"/>
  <c r="L18" i="1"/>
  <c r="Q18" i="1" s="1"/>
  <c r="L98" i="1"/>
  <c r="Q98" i="1" s="1"/>
  <c r="L221" i="1"/>
  <c r="Q221" i="1" s="1"/>
  <c r="L68" i="1"/>
  <c r="Q68" i="1" s="1"/>
  <c r="L49" i="1"/>
  <c r="Q49" i="1" s="1"/>
  <c r="L244" i="1"/>
  <c r="Q244" i="1" s="1"/>
  <c r="L81" i="1"/>
  <c r="Q81" i="1" s="1"/>
  <c r="L201" i="1"/>
  <c r="Q201" i="1" s="1"/>
  <c r="L33" i="1"/>
  <c r="Q33" i="1" s="1"/>
  <c r="L117" i="1"/>
  <c r="Q117" i="1" s="1"/>
  <c r="L56" i="1"/>
  <c r="Q56" i="1" s="1"/>
  <c r="P245" i="1"/>
  <c r="L37" i="1"/>
  <c r="Q37" i="1" s="1"/>
  <c r="P212" i="1"/>
  <c r="L225" i="1"/>
  <c r="Q225" i="1" s="1"/>
  <c r="P251" i="1"/>
  <c r="L71" i="1"/>
  <c r="Q71" i="1" s="1"/>
  <c r="L58" i="1"/>
  <c r="Q58" i="1" s="1"/>
  <c r="P57" i="1"/>
  <c r="L5" i="1"/>
  <c r="Q5" i="1" s="1"/>
  <c r="K220" i="1"/>
  <c r="K29" i="1"/>
  <c r="K196" i="1"/>
  <c r="K76" i="1"/>
  <c r="K104" i="1"/>
  <c r="K172" i="1"/>
  <c r="K112" i="1"/>
  <c r="K55" i="1"/>
  <c r="K19" i="1"/>
  <c r="K9" i="1"/>
  <c r="K185" i="1"/>
  <c r="K173" i="1"/>
  <c r="K124" i="1"/>
  <c r="K67" i="1"/>
  <c r="K28" i="1"/>
  <c r="K163" i="1"/>
  <c r="K151" i="1"/>
  <c r="K93" i="1"/>
  <c r="K64" i="1"/>
  <c r="K262" i="1"/>
  <c r="K249" i="1"/>
  <c r="K244" i="1"/>
  <c r="K221" i="1"/>
  <c r="K201" i="1"/>
  <c r="K81" i="1"/>
  <c r="K161" i="1"/>
  <c r="K233" i="1"/>
  <c r="K178" i="1"/>
  <c r="K140" i="1"/>
  <c r="K91" i="1"/>
  <c r="K232" i="1"/>
  <c r="K190" i="1"/>
  <c r="K106" i="1"/>
  <c r="K25" i="1"/>
  <c r="K120" i="1"/>
  <c r="K247" i="1"/>
  <c r="K225" i="1"/>
  <c r="K88" i="1"/>
  <c r="K22" i="1"/>
  <c r="K135" i="1"/>
  <c r="K69" i="1"/>
  <c r="K246" i="1"/>
  <c r="K222" i="1"/>
  <c r="K203" i="1"/>
  <c r="K148" i="1"/>
  <c r="K132" i="1"/>
  <c r="K237" i="1"/>
  <c r="K128" i="1"/>
  <c r="K79" i="1"/>
  <c r="K45" i="1"/>
  <c r="K32" i="1"/>
  <c r="K43" i="1"/>
  <c r="K235" i="1"/>
  <c r="K197" i="1"/>
  <c r="K127" i="1"/>
  <c r="K108" i="1"/>
  <c r="K157" i="1"/>
  <c r="K121" i="1"/>
  <c r="K60" i="1"/>
  <c r="K171" i="1"/>
  <c r="K136" i="1"/>
  <c r="K70" i="1"/>
  <c r="K214" i="1"/>
  <c r="K179" i="1"/>
  <c r="K92" i="1"/>
  <c r="K257" i="1"/>
  <c r="K213" i="1"/>
  <c r="K256" i="1"/>
  <c r="K72" i="1"/>
  <c r="K211" i="1"/>
  <c r="K139" i="1"/>
  <c r="K40" i="1"/>
  <c r="K8" i="1"/>
  <c r="K227" i="1"/>
  <c r="K155" i="1"/>
  <c r="K103" i="1"/>
  <c r="K100" i="1"/>
  <c r="K7" i="1"/>
  <c r="K187" i="1"/>
  <c r="K118" i="1"/>
  <c r="K52" i="1"/>
  <c r="K34" i="1"/>
  <c r="K99" i="1"/>
  <c r="K6" i="1"/>
  <c r="K117" i="1"/>
  <c r="K5" i="1"/>
  <c r="K63" i="1"/>
  <c r="K50" i="1"/>
  <c r="K33" i="1"/>
  <c r="K16" i="1"/>
  <c r="K82" i="1"/>
  <c r="K166" i="1"/>
  <c r="K129" i="1"/>
  <c r="K27" i="1"/>
  <c r="L9" i="1"/>
  <c r="Q9" i="1" s="1"/>
  <c r="K193" i="1"/>
  <c r="L141" i="1"/>
  <c r="Q141" i="1" s="1"/>
  <c r="L198" i="1"/>
  <c r="Q198" i="1" s="1"/>
  <c r="L208" i="1"/>
  <c r="Q208" i="1" s="1"/>
  <c r="L42" i="1"/>
  <c r="Q42" i="1" s="1"/>
  <c r="K98" i="1"/>
  <c r="K175" i="1"/>
  <c r="L215" i="1"/>
  <c r="Q215" i="1" s="1"/>
  <c r="K141" i="1"/>
  <c r="K66" i="1"/>
  <c r="K229" i="1"/>
  <c r="K216" i="1"/>
  <c r="L4" i="1"/>
  <c r="Q4" i="1" s="1"/>
  <c r="K147" i="1"/>
  <c r="K65" i="1"/>
  <c r="L252" i="1"/>
  <c r="Q252" i="1" s="1"/>
  <c r="L57" i="1"/>
  <c r="Q57" i="1" s="1"/>
  <c r="K130" i="1"/>
  <c r="L223" i="1"/>
  <c r="Q223" i="1" s="1"/>
  <c r="K102" i="1"/>
  <c r="K168" i="1"/>
  <c r="L17" i="1"/>
  <c r="Q17" i="1" s="1"/>
  <c r="K252" i="1"/>
  <c r="L125" i="1"/>
  <c r="Q125" i="1" s="1"/>
  <c r="L229" i="1"/>
  <c r="Q229" i="1" s="1"/>
  <c r="L48" i="1"/>
  <c r="Q48" i="1" s="1"/>
  <c r="L26" i="1"/>
  <c r="Q26" i="1" s="1"/>
  <c r="K77" i="1"/>
  <c r="K223" i="1"/>
  <c r="K261" i="1"/>
  <c r="L167" i="1"/>
  <c r="Q167" i="1" s="1"/>
  <c r="K238" i="1"/>
  <c r="L199" i="1"/>
  <c r="Q199" i="1" s="1"/>
  <c r="K207" i="1"/>
  <c r="L260" i="1"/>
  <c r="Q260" i="1" s="1"/>
  <c r="L174" i="1"/>
  <c r="Q174" i="1" s="1"/>
  <c r="K215" i="1"/>
  <c r="L151" i="1"/>
  <c r="Q151" i="1" s="1"/>
  <c r="L101" i="1"/>
  <c r="Q101" i="1" s="1"/>
  <c r="L257" i="1"/>
  <c r="Q257" i="1" s="1"/>
  <c r="L12" i="1"/>
  <c r="Q12" i="1" s="1"/>
  <c r="P125" i="1"/>
  <c r="P107" i="1"/>
  <c r="M107" i="1"/>
  <c r="P202" i="1"/>
  <c r="P218" i="1"/>
  <c r="M218" i="1"/>
  <c r="P114" i="1"/>
  <c r="M114" i="1"/>
  <c r="P152" i="1"/>
  <c r="P167" i="1"/>
  <c r="M167" i="1"/>
  <c r="P134" i="1"/>
  <c r="L231" i="1"/>
  <c r="Q231" i="1" s="1"/>
  <c r="L73" i="1"/>
  <c r="Q73" i="1" s="1"/>
  <c r="L130" i="1"/>
  <c r="Q130" i="1" s="1"/>
  <c r="P228" i="1"/>
  <c r="L86" i="1"/>
  <c r="Q86" i="1" s="1"/>
  <c r="L126" i="1"/>
  <c r="Q126" i="1" s="1"/>
  <c r="L195" i="1"/>
  <c r="Q195" i="1" s="1"/>
  <c r="P217" i="1"/>
  <c r="L38" i="1"/>
  <c r="Q38" i="1" s="1"/>
  <c r="L20" i="1"/>
  <c r="Q20" i="1" s="1"/>
  <c r="K145" i="1"/>
  <c r="K206" i="1"/>
  <c r="L153" i="1"/>
  <c r="Q153" i="1" s="1"/>
  <c r="K84" i="1"/>
  <c r="K241" i="1"/>
  <c r="L209" i="1"/>
  <c r="Q209" i="1" s="1"/>
  <c r="K255" i="1"/>
  <c r="K186" i="1"/>
  <c r="L90" i="1"/>
  <c r="Q90" i="1" s="1"/>
  <c r="L240" i="1"/>
  <c r="Q240" i="1" s="1"/>
  <c r="K26" i="1"/>
  <c r="K110" i="1"/>
  <c r="K41" i="1"/>
  <c r="L242" i="1"/>
  <c r="Q242" i="1" s="1"/>
  <c r="K31" i="1"/>
  <c r="K236" i="1"/>
  <c r="K224" i="1"/>
  <c r="L129" i="1"/>
  <c r="Q129" i="1" s="1"/>
  <c r="L251" i="1"/>
  <c r="Q251" i="1" s="1"/>
  <c r="L59" i="1"/>
  <c r="Q59" i="1" s="1"/>
  <c r="K10" i="1"/>
  <c r="K105" i="1"/>
  <c r="K253" i="1"/>
  <c r="K18" i="1"/>
  <c r="K36" i="1"/>
  <c r="K230" i="1"/>
  <c r="K156" i="1"/>
  <c r="L185" i="1"/>
  <c r="Q185" i="1" s="1"/>
  <c r="K234" i="1"/>
  <c r="L197" i="1"/>
  <c r="Q197" i="1" s="1"/>
  <c r="L218" i="1"/>
  <c r="Q218" i="1" s="1"/>
  <c r="K260" i="1"/>
  <c r="L93" i="1"/>
  <c r="Q93" i="1" s="1"/>
  <c r="K94" i="1"/>
  <c r="K4" i="1"/>
  <c r="K39" i="1"/>
  <c r="K96" i="1"/>
  <c r="K254" i="1"/>
  <c r="L162" i="1"/>
  <c r="Q162" i="1" s="1"/>
  <c r="L253" i="1"/>
  <c r="Q253" i="1" s="1"/>
  <c r="K159" i="1"/>
  <c r="K199" i="1"/>
  <c r="K189" i="1"/>
  <c r="L35" i="1"/>
  <c r="Q35" i="1" s="1"/>
  <c r="K165" i="1"/>
  <c r="L233" i="1"/>
  <c r="Q233" i="1" s="1"/>
  <c r="K263" i="1"/>
  <c r="L234" i="1"/>
  <c r="Q234" i="1" s="1"/>
  <c r="L45" i="1"/>
  <c r="Q45" i="1" s="1"/>
  <c r="L138" i="1"/>
  <c r="Q138" i="1" s="1"/>
  <c r="K160" i="1"/>
  <c r="K146" i="1"/>
  <c r="L158" i="1"/>
  <c r="Q158" i="1" s="1"/>
  <c r="L254" i="1"/>
  <c r="Q254" i="1" s="1"/>
  <c r="L216" i="1"/>
  <c r="Q216" i="1" s="1"/>
  <c r="K11" i="1"/>
  <c r="L23" i="1"/>
  <c r="Q23" i="1" s="1"/>
  <c r="K239" i="1"/>
  <c r="L173" i="1"/>
  <c r="Q173" i="1" s="1"/>
  <c r="K126" i="1"/>
  <c r="K204" i="1"/>
  <c r="K123" i="1"/>
  <c r="L114" i="1"/>
  <c r="Q114" i="1" s="1"/>
  <c r="K17" i="1"/>
  <c r="L205" i="1"/>
  <c r="Q205" i="1" s="1"/>
  <c r="K90" i="1"/>
  <c r="P119" i="1"/>
  <c r="M119" i="1"/>
  <c r="P48" i="1"/>
  <c r="M51" i="1"/>
  <c r="P51" i="1"/>
  <c r="P30" i="1"/>
  <c r="M30" i="1"/>
  <c r="P242" i="1"/>
  <c r="P195" i="1"/>
  <c r="P54" i="1"/>
  <c r="P14" i="1"/>
  <c r="M14" i="1"/>
  <c r="P209" i="1"/>
  <c r="P188" i="1"/>
  <c r="L261" i="1"/>
  <c r="Q261" i="1" s="1"/>
  <c r="L83" i="1"/>
  <c r="Q83" i="1" s="1"/>
  <c r="M21" i="1"/>
  <c r="P169" i="1"/>
  <c r="L249" i="1"/>
  <c r="Q249" i="1" s="1"/>
  <c r="P205" i="1"/>
  <c r="L245" i="1"/>
  <c r="Q245" i="1" s="1"/>
  <c r="P162" i="1"/>
  <c r="M162" i="1"/>
  <c r="P61" i="1"/>
  <c r="P198" i="1"/>
  <c r="M198" i="1"/>
  <c r="L228" i="1"/>
  <c r="Q228" i="1" s="1"/>
  <c r="K53" i="1"/>
  <c r="K248" i="1"/>
  <c r="L47" i="1"/>
  <c r="Q47" i="1" s="1"/>
  <c r="K158" i="1"/>
  <c r="K35" i="1"/>
  <c r="L105" i="1"/>
  <c r="Q105" i="1" s="1"/>
  <c r="L149" i="1"/>
  <c r="Q149" i="1" s="1"/>
  <c r="K62" i="1"/>
  <c r="L96" i="1"/>
  <c r="Q96" i="1" s="1"/>
  <c r="L182" i="1"/>
  <c r="Q182" i="1" s="1"/>
  <c r="L191" i="1"/>
  <c r="Q191" i="1" s="1"/>
  <c r="K87" i="1"/>
  <c r="L62" i="1"/>
  <c r="Q62" i="1" s="1"/>
  <c r="K89" i="1"/>
  <c r="L230" i="1"/>
  <c r="Q230" i="1" s="1"/>
  <c r="K259" i="1"/>
  <c r="L168" i="1"/>
  <c r="Q168" i="1" s="1"/>
  <c r="L250" i="1"/>
  <c r="Q250" i="1" s="1"/>
  <c r="K59" i="1"/>
  <c r="L155" i="1"/>
  <c r="Q155" i="1" s="1"/>
  <c r="L11" i="1"/>
  <c r="Q11" i="1" s="1"/>
  <c r="K23" i="1"/>
  <c r="L236" i="1"/>
  <c r="Q236" i="1" s="1"/>
  <c r="L163" i="1"/>
  <c r="Q163" i="1" s="1"/>
  <c r="L161" i="1"/>
  <c r="Q161" i="1" s="1"/>
  <c r="K243" i="1"/>
  <c r="K174" i="1"/>
  <c r="L224" i="1"/>
  <c r="Q224" i="1" s="1"/>
  <c r="K240" i="1"/>
  <c r="L150" i="1"/>
  <c r="Q150" i="1" s="1"/>
  <c r="K183" i="1"/>
  <c r="L248" i="1"/>
  <c r="Q248" i="1" s="1"/>
  <c r="L103" i="1"/>
  <c r="Q103" i="1" s="1"/>
  <c r="K86" i="1"/>
  <c r="L77" i="1"/>
  <c r="Q77" i="1" s="1"/>
  <c r="L134" i="1"/>
  <c r="Q134" i="1" s="1"/>
  <c r="L85" i="1"/>
  <c r="Q85" i="1" s="1"/>
  <c r="K15" i="1"/>
  <c r="K20" i="1"/>
  <c r="K210" i="1"/>
  <c r="K42" i="1"/>
  <c r="K101" i="1"/>
  <c r="L241" i="1"/>
  <c r="Q241" i="1" s="1"/>
  <c r="L144" i="1"/>
  <c r="Q144" i="1" s="1"/>
  <c r="L108" i="1"/>
  <c r="Q108" i="1" s="1"/>
  <c r="L94" i="1"/>
  <c r="Q94" i="1" s="1"/>
  <c r="K71" i="1"/>
  <c r="L143" i="1"/>
  <c r="Q143" i="1" s="1"/>
  <c r="K153" i="1"/>
  <c r="K47" i="1"/>
  <c r="L80" i="1"/>
  <c r="Q80" i="1" s="1"/>
  <c r="L115" i="1"/>
  <c r="Q115" i="1" s="1"/>
  <c r="L137" i="1"/>
  <c r="Q137" i="1" s="1"/>
  <c r="L243" i="1"/>
  <c r="Q243" i="1" s="1"/>
  <c r="L154" i="1"/>
  <c r="Q154" i="1" s="1"/>
  <c r="L200" i="1"/>
  <c r="Q200" i="1" s="1"/>
  <c r="L259" i="1"/>
  <c r="Q259" i="1" s="1"/>
  <c r="L102" i="1"/>
  <c r="Q102" i="1" s="1"/>
  <c r="K231" i="1"/>
  <c r="L212" i="1"/>
  <c r="Q212" i="1" s="1"/>
  <c r="L67" i="1"/>
  <c r="Q67" i="1" s="1"/>
  <c r="K122" i="1"/>
  <c r="L53" i="1"/>
  <c r="Q53" i="1" s="1"/>
  <c r="L74" i="1"/>
  <c r="Q74" i="1" s="1"/>
  <c r="K115" i="1"/>
  <c r="K111" i="1"/>
  <c r="K56" i="1"/>
  <c r="K258" i="1"/>
  <c r="K78" i="1"/>
  <c r="K113" i="1"/>
  <c r="L217" i="1"/>
  <c r="Q217" i="1" s="1"/>
  <c r="L72" i="1"/>
  <c r="Q72" i="1" s="1"/>
  <c r="L36" i="1"/>
  <c r="Q36" i="1" s="1"/>
  <c r="L10" i="1"/>
  <c r="Q10" i="1" s="1"/>
  <c r="K95" i="1"/>
  <c r="L131" i="1"/>
  <c r="Q131" i="1" s="1"/>
  <c r="K177" i="1"/>
  <c r="K83" i="1"/>
  <c r="K12" i="1"/>
  <c r="L79" i="1"/>
  <c r="Q79" i="1" s="1"/>
  <c r="L113" i="1"/>
  <c r="Q113" i="1" s="1"/>
  <c r="L123" i="1"/>
  <c r="Q123" i="1" s="1"/>
  <c r="L142" i="1"/>
  <c r="Q142" i="1" s="1"/>
  <c r="L176" i="1"/>
  <c r="Q176" i="1" s="1"/>
  <c r="L175" i="1"/>
  <c r="Q175" i="1" s="1"/>
  <c r="L66" i="1"/>
  <c r="Q66" i="1" s="1"/>
  <c r="L184" i="1"/>
  <c r="Q184" i="1" s="1"/>
  <c r="L188" i="1"/>
  <c r="Q188" i="1" s="1"/>
  <c r="L43" i="1"/>
  <c r="Q43" i="1" s="1"/>
  <c r="K182" i="1"/>
  <c r="L29" i="1"/>
  <c r="Q29" i="1" s="1"/>
  <c r="L50" i="1"/>
  <c r="Q50" i="1" s="1"/>
  <c r="K68" i="1"/>
  <c r="L146" i="1"/>
  <c r="Q146" i="1" s="1"/>
  <c r="L140" i="1"/>
  <c r="Q140" i="1" s="1"/>
  <c r="L91" i="1"/>
  <c r="Q91" i="1" s="1"/>
  <c r="K150" i="1"/>
  <c r="P250" i="1" l="1"/>
  <c r="M200" i="1"/>
  <c r="M226" i="1"/>
  <c r="P219" i="1"/>
  <c r="M195" i="1"/>
  <c r="M61" i="1"/>
  <c r="M13" i="1"/>
  <c r="P164" i="1"/>
  <c r="M74" i="1"/>
  <c r="M188" i="1"/>
  <c r="M209" i="1"/>
  <c r="P180" i="1"/>
  <c r="P181" i="1"/>
  <c r="P184" i="1"/>
  <c r="O9" i="2"/>
  <c r="M202" i="1"/>
  <c r="M245" i="1"/>
  <c r="P24" i="1"/>
  <c r="AL2" i="2"/>
  <c r="R11" i="6" s="1"/>
  <c r="P46" i="1"/>
  <c r="P73" i="1"/>
  <c r="M109" i="1"/>
  <c r="M44" i="1"/>
  <c r="O32" i="2"/>
  <c r="O51" i="2"/>
  <c r="O192" i="2"/>
  <c r="O260" i="2"/>
  <c r="O184" i="2"/>
  <c r="O145" i="2"/>
  <c r="O50" i="2"/>
  <c r="O86" i="2"/>
  <c r="O227" i="2"/>
  <c r="O205" i="2"/>
  <c r="O66" i="2"/>
  <c r="O120" i="2"/>
  <c r="O111" i="2"/>
  <c r="O115" i="2"/>
  <c r="O199" i="2"/>
  <c r="O110" i="2"/>
  <c r="O231" i="2"/>
  <c r="O137" i="2"/>
  <c r="O18" i="2"/>
  <c r="O241" i="2"/>
  <c r="O135" i="2"/>
  <c r="O177" i="2"/>
  <c r="O136" i="2"/>
  <c r="O55" i="2"/>
  <c r="O27" i="2"/>
  <c r="O109" i="2"/>
  <c r="O162" i="2"/>
  <c r="O204" i="2"/>
  <c r="O53" i="2"/>
  <c r="O208" i="2"/>
  <c r="O13" i="2"/>
  <c r="O252" i="2"/>
  <c r="O258" i="2"/>
  <c r="O106" i="2"/>
  <c r="O150" i="2"/>
  <c r="O63" i="2"/>
  <c r="O88" i="2"/>
  <c r="O116" i="2"/>
  <c r="O158" i="2"/>
  <c r="O180" i="2"/>
  <c r="O160" i="2"/>
  <c r="O96" i="2"/>
  <c r="O200" i="2"/>
  <c r="O90" i="2"/>
  <c r="O161" i="2"/>
  <c r="O69" i="2"/>
  <c r="O261" i="2"/>
  <c r="O215" i="2"/>
  <c r="O19" i="2"/>
  <c r="O91" i="2"/>
  <c r="O139" i="2"/>
  <c r="O165" i="2"/>
  <c r="O176" i="2"/>
  <c r="Q203" i="2"/>
  <c r="O203" i="2"/>
  <c r="O189" i="2"/>
  <c r="O157" i="2"/>
  <c r="O87" i="2"/>
  <c r="O33" i="2"/>
  <c r="O167" i="2"/>
  <c r="Q67" i="2"/>
  <c r="O67" i="2"/>
  <c r="O74" i="2"/>
  <c r="O164" i="2"/>
  <c r="O218" i="2"/>
  <c r="O251" i="2"/>
  <c r="O143" i="2"/>
  <c r="O42" i="2"/>
  <c r="O220" i="2"/>
  <c r="O236" i="2"/>
  <c r="Q12" i="2"/>
  <c r="O12" i="2"/>
  <c r="Q190" i="2"/>
  <c r="O190" i="2"/>
  <c r="O216" i="2"/>
  <c r="O154" i="2"/>
  <c r="O7" i="2"/>
  <c r="Q187" i="2"/>
  <c r="O187" i="2"/>
  <c r="O41" i="2"/>
  <c r="O39" i="2"/>
  <c r="O182" i="2"/>
  <c r="O217" i="2"/>
  <c r="O49" i="2"/>
  <c r="O37" i="2"/>
  <c r="O97" i="2"/>
  <c r="O172" i="2"/>
  <c r="O114" i="2"/>
  <c r="O10" i="2"/>
  <c r="O89" i="2"/>
  <c r="O80" i="2"/>
  <c r="O43" i="2"/>
  <c r="O21" i="2"/>
  <c r="O85" i="2"/>
  <c r="O60" i="2"/>
  <c r="O124" i="2"/>
  <c r="O20" i="2"/>
  <c r="O125" i="2"/>
  <c r="O197" i="2"/>
  <c r="O244" i="2"/>
  <c r="O65" i="2"/>
  <c r="O211" i="2"/>
  <c r="O105" i="2"/>
  <c r="O46" i="2"/>
  <c r="O191" i="2"/>
  <c r="O193" i="2"/>
  <c r="O246" i="2"/>
  <c r="O156" i="2"/>
  <c r="O122" i="2"/>
  <c r="O93" i="2"/>
  <c r="O26" i="2"/>
  <c r="O23" i="2"/>
  <c r="O94" i="2"/>
  <c r="O123" i="2"/>
  <c r="O57" i="2"/>
  <c r="O101" i="2"/>
  <c r="O254" i="2"/>
  <c r="O126" i="2"/>
  <c r="O108" i="2"/>
  <c r="O121" i="2"/>
  <c r="O83" i="2"/>
  <c r="O243" i="2"/>
  <c r="O179" i="2"/>
  <c r="O142" i="2"/>
  <c r="O132" i="2"/>
  <c r="O214" i="2"/>
  <c r="O149" i="2"/>
  <c r="O237" i="2"/>
  <c r="O64" i="2"/>
  <c r="O130" i="2"/>
  <c r="O188" i="2"/>
  <c r="O202" i="2"/>
  <c r="O151" i="2"/>
  <c r="O104" i="2"/>
  <c r="O112" i="2"/>
  <c r="O213" i="2"/>
  <c r="O235" i="2"/>
  <c r="O22" i="2"/>
  <c r="O98" i="2"/>
  <c r="O102" i="2"/>
  <c r="O233" i="2"/>
  <c r="O226" i="2"/>
  <c r="O253" i="2"/>
  <c r="O118" i="2"/>
  <c r="O31" i="2"/>
  <c r="O146" i="2"/>
  <c r="O59" i="2"/>
  <c r="O224" i="2"/>
  <c r="O169" i="2"/>
  <c r="O256" i="2"/>
  <c r="O210" i="2"/>
  <c r="O173" i="2"/>
  <c r="O70" i="2"/>
  <c r="O201" i="2"/>
  <c r="O45" i="2"/>
  <c r="O8" i="2"/>
  <c r="O133" i="2"/>
  <c r="O34" i="2"/>
  <c r="O228" i="2"/>
  <c r="O247" i="2"/>
  <c r="O212" i="2"/>
  <c r="O174" i="2"/>
  <c r="O25" i="2"/>
  <c r="O140" i="2"/>
  <c r="O117" i="2"/>
  <c r="O5" i="2"/>
  <c r="O40" i="2"/>
  <c r="O38" i="2"/>
  <c r="O79" i="2"/>
  <c r="O183" i="2"/>
  <c r="O141" i="2"/>
  <c r="O113" i="2"/>
  <c r="O225" i="2"/>
  <c r="O223" i="2"/>
  <c r="O17" i="2"/>
  <c r="O75" i="2"/>
  <c r="O238" i="2"/>
  <c r="O73" i="2"/>
  <c r="O144" i="2"/>
  <c r="O92" i="2"/>
  <c r="O99" i="2"/>
  <c r="Q14" i="2"/>
  <c r="O14" i="2"/>
  <c r="O62" i="2"/>
  <c r="O181" i="2"/>
  <c r="O185" i="2"/>
  <c r="O100" i="2"/>
  <c r="O263" i="2"/>
  <c r="O255" i="2"/>
  <c r="O78" i="2"/>
  <c r="O44" i="2"/>
  <c r="O259" i="2"/>
  <c r="O232" i="2"/>
  <c r="O68" i="2"/>
  <c r="O58" i="2"/>
  <c r="O128" i="2"/>
  <c r="O148" i="2"/>
  <c r="O152" i="2"/>
  <c r="O48" i="2"/>
  <c r="O196" i="2"/>
  <c r="O77" i="2"/>
  <c r="O186" i="2"/>
  <c r="Q168" i="2"/>
  <c r="O168" i="2"/>
  <c r="O29" i="2"/>
  <c r="O245" i="2"/>
  <c r="O35" i="2"/>
  <c r="O221" i="2"/>
  <c r="O30" i="2"/>
  <c r="O6" i="2"/>
  <c r="O257" i="2"/>
  <c r="O138" i="2"/>
  <c r="O170" i="2"/>
  <c r="O119" i="2"/>
  <c r="O56" i="2"/>
  <c r="Q54" i="2"/>
  <c r="O54" i="2"/>
  <c r="O239" i="2"/>
  <c r="O229" i="2"/>
  <c r="O82" i="2"/>
  <c r="O250" i="2"/>
  <c r="O262" i="2"/>
  <c r="O4" i="2"/>
  <c r="O24" i="2"/>
  <c r="O72" i="2"/>
  <c r="O219" i="2"/>
  <c r="O195" i="2"/>
  <c r="O163" i="2"/>
  <c r="O76" i="2"/>
  <c r="O131" i="2"/>
  <c r="O15" i="2"/>
  <c r="O240" i="2"/>
  <c r="O248" i="2"/>
  <c r="O249" i="2"/>
  <c r="O95" i="2"/>
  <c r="O166" i="2"/>
  <c r="O71" i="2"/>
  <c r="O16" i="2"/>
  <c r="O28" i="2"/>
  <c r="O155" i="2"/>
  <c r="O171" i="2"/>
  <c r="O159" i="2"/>
  <c r="O153" i="2"/>
  <c r="O234" i="2"/>
  <c r="O107" i="2"/>
  <c r="O47" i="2"/>
  <c r="O194" i="2"/>
  <c r="O209" i="2"/>
  <c r="O222" i="2"/>
  <c r="O198" i="2"/>
  <c r="O207" i="2"/>
  <c r="O134" i="2"/>
  <c r="O147" i="2"/>
  <c r="O129" i="2"/>
  <c r="O36" i="2"/>
  <c r="O127" i="2"/>
  <c r="O230" i="2"/>
  <c r="O178" i="2"/>
  <c r="O11" i="2"/>
  <c r="O206" i="2"/>
  <c r="O103" i="2"/>
  <c r="O61" i="2"/>
  <c r="O84" i="2"/>
  <c r="M75" i="1"/>
  <c r="P204" i="1"/>
  <c r="M204" i="1"/>
  <c r="P96" i="1"/>
  <c r="M96" i="1"/>
  <c r="M41" i="1"/>
  <c r="P41" i="1"/>
  <c r="M228" i="1"/>
  <c r="M77" i="1"/>
  <c r="P77" i="1"/>
  <c r="P155" i="1"/>
  <c r="M155" i="1"/>
  <c r="M32" i="1"/>
  <c r="P32" i="1"/>
  <c r="M233" i="1"/>
  <c r="P233" i="1"/>
  <c r="M196" i="1"/>
  <c r="P196" i="1"/>
  <c r="P71" i="1"/>
  <c r="M71" i="1"/>
  <c r="M242" i="1"/>
  <c r="P18" i="1"/>
  <c r="M18" i="1"/>
  <c r="P227" i="1"/>
  <c r="M227" i="1"/>
  <c r="M45" i="1"/>
  <c r="P45" i="1"/>
  <c r="M161" i="1"/>
  <c r="P161" i="1"/>
  <c r="M29" i="1"/>
  <c r="P29" i="1"/>
  <c r="M113" i="1"/>
  <c r="P113" i="1"/>
  <c r="M23" i="1"/>
  <c r="P23" i="1"/>
  <c r="P263" i="1"/>
  <c r="M263" i="1"/>
  <c r="M253" i="1"/>
  <c r="P253" i="1"/>
  <c r="P147" i="1"/>
  <c r="M147" i="1"/>
  <c r="P117" i="1"/>
  <c r="M117" i="1"/>
  <c r="M136" i="1"/>
  <c r="P136" i="1"/>
  <c r="M225" i="1"/>
  <c r="P225" i="1"/>
  <c r="M124" i="1"/>
  <c r="P124" i="1"/>
  <c r="M97" i="1"/>
  <c r="M48" i="1"/>
  <c r="S2" i="1"/>
  <c r="P6" i="1"/>
  <c r="M6" i="1"/>
  <c r="P171" i="1"/>
  <c r="M171" i="1"/>
  <c r="M247" i="1"/>
  <c r="P247" i="1"/>
  <c r="M173" i="1"/>
  <c r="P173" i="1"/>
  <c r="P258" i="1"/>
  <c r="M258" i="1"/>
  <c r="P62" i="1"/>
  <c r="M62" i="1"/>
  <c r="P165" i="1"/>
  <c r="M165" i="1"/>
  <c r="M10" i="1"/>
  <c r="P10" i="1"/>
  <c r="P216" i="1"/>
  <c r="M216" i="1"/>
  <c r="P99" i="1"/>
  <c r="M99" i="1"/>
  <c r="P60" i="1"/>
  <c r="M60" i="1"/>
  <c r="P120" i="1"/>
  <c r="M120" i="1"/>
  <c r="M185" i="1"/>
  <c r="P185" i="1"/>
  <c r="M49" i="1"/>
  <c r="P12" i="1"/>
  <c r="M12" i="1"/>
  <c r="M183" i="1"/>
  <c r="P183" i="1"/>
  <c r="M154" i="1"/>
  <c r="M11" i="1"/>
  <c r="P11" i="1"/>
  <c r="P260" i="1"/>
  <c r="M260" i="1"/>
  <c r="P186" i="1"/>
  <c r="M186" i="1"/>
  <c r="M176" i="1"/>
  <c r="M229" i="1"/>
  <c r="P229" i="1"/>
  <c r="P34" i="1"/>
  <c r="M34" i="1"/>
  <c r="P121" i="1"/>
  <c r="M121" i="1"/>
  <c r="P25" i="1"/>
  <c r="M25" i="1"/>
  <c r="M9" i="1"/>
  <c r="P9" i="1"/>
  <c r="M194" i="1"/>
  <c r="P83" i="1"/>
  <c r="M83" i="1"/>
  <c r="M189" i="1"/>
  <c r="P189" i="1"/>
  <c r="P207" i="1"/>
  <c r="M207" i="1"/>
  <c r="P66" i="1"/>
  <c r="M66" i="1"/>
  <c r="M52" i="1"/>
  <c r="P52" i="1"/>
  <c r="M157" i="1"/>
  <c r="P157" i="1"/>
  <c r="P106" i="1"/>
  <c r="M106" i="1"/>
  <c r="M19" i="1"/>
  <c r="P19" i="1"/>
  <c r="M38" i="1"/>
  <c r="P115" i="1"/>
  <c r="M115" i="1"/>
  <c r="P42" i="1"/>
  <c r="M42" i="1"/>
  <c r="M54" i="1"/>
  <c r="M199" i="1"/>
  <c r="P199" i="1"/>
  <c r="M141" i="1"/>
  <c r="P141" i="1"/>
  <c r="M118" i="1"/>
  <c r="P118" i="1"/>
  <c r="P108" i="1"/>
  <c r="M108" i="1"/>
  <c r="P190" i="1"/>
  <c r="M190" i="1"/>
  <c r="M55" i="1"/>
  <c r="P55" i="1"/>
  <c r="M158" i="1"/>
  <c r="P158" i="1"/>
  <c r="M85" i="1"/>
  <c r="P234" i="1"/>
  <c r="M234" i="1"/>
  <c r="P187" i="1"/>
  <c r="M187" i="1"/>
  <c r="P222" i="1"/>
  <c r="M222" i="1"/>
  <c r="P236" i="1"/>
  <c r="M236" i="1"/>
  <c r="P84" i="1"/>
  <c r="M84" i="1"/>
  <c r="M170" i="1"/>
  <c r="M131" i="1"/>
  <c r="P175" i="1"/>
  <c r="M175" i="1"/>
  <c r="M16" i="1"/>
  <c r="P16" i="1"/>
  <c r="M7" i="1"/>
  <c r="P7" i="1"/>
  <c r="M257" i="1"/>
  <c r="P257" i="1"/>
  <c r="M197" i="1"/>
  <c r="P197" i="1"/>
  <c r="P246" i="1"/>
  <c r="M246" i="1"/>
  <c r="P91" i="1"/>
  <c r="M91" i="1"/>
  <c r="P93" i="1"/>
  <c r="M93" i="1"/>
  <c r="M172" i="1"/>
  <c r="P172" i="1"/>
  <c r="M143" i="1"/>
  <c r="M58" i="1"/>
  <c r="P150" i="1"/>
  <c r="M150" i="1"/>
  <c r="M153" i="1"/>
  <c r="P153" i="1"/>
  <c r="M53" i="1"/>
  <c r="P53" i="1"/>
  <c r="P123" i="1"/>
  <c r="M123" i="1"/>
  <c r="P254" i="1"/>
  <c r="M254" i="1"/>
  <c r="M230" i="1"/>
  <c r="P230" i="1"/>
  <c r="P206" i="1"/>
  <c r="M206" i="1"/>
  <c r="M223" i="1"/>
  <c r="P223" i="1"/>
  <c r="P50" i="1"/>
  <c r="M50" i="1"/>
  <c r="M103" i="1"/>
  <c r="P103" i="1"/>
  <c r="P179" i="1"/>
  <c r="M179" i="1"/>
  <c r="P43" i="1"/>
  <c r="M43" i="1"/>
  <c r="M135" i="1"/>
  <c r="P135" i="1"/>
  <c r="P178" i="1"/>
  <c r="M178" i="1"/>
  <c r="P163" i="1"/>
  <c r="M163" i="1"/>
  <c r="M76" i="1"/>
  <c r="P76" i="1"/>
  <c r="M87" i="1"/>
  <c r="P87" i="1"/>
  <c r="P36" i="1"/>
  <c r="M36" i="1"/>
  <c r="P145" i="1"/>
  <c r="M145" i="1"/>
  <c r="P63" i="1"/>
  <c r="M63" i="1"/>
  <c r="M214" i="1"/>
  <c r="P214" i="1"/>
  <c r="M22" i="1"/>
  <c r="P22" i="1"/>
  <c r="M28" i="1"/>
  <c r="P28" i="1"/>
  <c r="M231" i="1"/>
  <c r="P231" i="1"/>
  <c r="P126" i="1"/>
  <c r="M126" i="1"/>
  <c r="M39" i="1"/>
  <c r="P39" i="1"/>
  <c r="P110" i="1"/>
  <c r="M110" i="1"/>
  <c r="M65" i="1"/>
  <c r="P65" i="1"/>
  <c r="M5" i="1"/>
  <c r="P5" i="1"/>
  <c r="M70" i="1"/>
  <c r="P70" i="1"/>
  <c r="M88" i="1"/>
  <c r="P88" i="1"/>
  <c r="P67" i="1"/>
  <c r="M67" i="1"/>
  <c r="M212" i="1"/>
  <c r="M86" i="1"/>
  <c r="P86" i="1"/>
  <c r="M4" i="1"/>
  <c r="P4" i="1"/>
  <c r="P26" i="1"/>
  <c r="M26" i="1"/>
  <c r="M8" i="1"/>
  <c r="P8" i="1"/>
  <c r="P79" i="1"/>
  <c r="M79" i="1"/>
  <c r="M81" i="1"/>
  <c r="P81" i="1"/>
  <c r="M220" i="1"/>
  <c r="P220" i="1"/>
  <c r="M133" i="1"/>
  <c r="M68" i="1"/>
  <c r="P68" i="1"/>
  <c r="P78" i="1"/>
  <c r="M78" i="1"/>
  <c r="P239" i="1"/>
  <c r="M239" i="1"/>
  <c r="M94" i="1"/>
  <c r="P94" i="1"/>
  <c r="M105" i="1"/>
  <c r="P105" i="1"/>
  <c r="M191" i="1"/>
  <c r="P215" i="1"/>
  <c r="M215" i="1"/>
  <c r="P193" i="1"/>
  <c r="M193" i="1"/>
  <c r="M40" i="1"/>
  <c r="P40" i="1"/>
  <c r="M128" i="1"/>
  <c r="P128" i="1"/>
  <c r="M201" i="1"/>
  <c r="P201" i="1"/>
  <c r="P139" i="1"/>
  <c r="M139" i="1"/>
  <c r="P237" i="1"/>
  <c r="M237" i="1"/>
  <c r="M221" i="1"/>
  <c r="P221" i="1"/>
  <c r="M56" i="1"/>
  <c r="P56" i="1"/>
  <c r="P59" i="1"/>
  <c r="M59" i="1"/>
  <c r="M217" i="1"/>
  <c r="P252" i="1"/>
  <c r="M252" i="1"/>
  <c r="P27" i="1"/>
  <c r="M27" i="1"/>
  <c r="P211" i="1"/>
  <c r="M211" i="1"/>
  <c r="P132" i="1"/>
  <c r="M132" i="1"/>
  <c r="M244" i="1"/>
  <c r="P244" i="1"/>
  <c r="M57" i="1"/>
  <c r="M182" i="1"/>
  <c r="P182" i="1"/>
  <c r="P111" i="1"/>
  <c r="M111" i="1"/>
  <c r="M101" i="1"/>
  <c r="P101" i="1"/>
  <c r="P255" i="1"/>
  <c r="M255" i="1"/>
  <c r="M129" i="1"/>
  <c r="P129" i="1"/>
  <c r="P72" i="1"/>
  <c r="M72" i="1"/>
  <c r="M148" i="1"/>
  <c r="P148" i="1"/>
  <c r="M249" i="1"/>
  <c r="P249" i="1"/>
  <c r="P177" i="1"/>
  <c r="M177" i="1"/>
  <c r="P240" i="1"/>
  <c r="M240" i="1"/>
  <c r="P35" i="1"/>
  <c r="M35" i="1"/>
  <c r="M169" i="1"/>
  <c r="P90" i="1"/>
  <c r="M90" i="1"/>
  <c r="P168" i="1"/>
  <c r="M168" i="1"/>
  <c r="M166" i="1"/>
  <c r="P166" i="1"/>
  <c r="M256" i="1"/>
  <c r="P256" i="1"/>
  <c r="P203" i="1"/>
  <c r="M203" i="1"/>
  <c r="M262" i="1"/>
  <c r="P262" i="1"/>
  <c r="M144" i="1"/>
  <c r="P210" i="1"/>
  <c r="M210" i="1"/>
  <c r="P259" i="1"/>
  <c r="M259" i="1"/>
  <c r="P159" i="1"/>
  <c r="M159" i="1"/>
  <c r="M224" i="1"/>
  <c r="P224" i="1"/>
  <c r="M241" i="1"/>
  <c r="P241" i="1"/>
  <c r="M238" i="1"/>
  <c r="P238" i="1"/>
  <c r="P102" i="1"/>
  <c r="M102" i="1"/>
  <c r="P82" i="1"/>
  <c r="M82" i="1"/>
  <c r="P213" i="1"/>
  <c r="M213" i="1"/>
  <c r="P127" i="1"/>
  <c r="M127" i="1"/>
  <c r="M232" i="1"/>
  <c r="P232" i="1"/>
  <c r="M64" i="1"/>
  <c r="P64" i="1"/>
  <c r="M112" i="1"/>
  <c r="P112" i="1"/>
  <c r="M251" i="1"/>
  <c r="M37" i="1"/>
  <c r="P95" i="1"/>
  <c r="M95" i="1"/>
  <c r="M20" i="1"/>
  <c r="P20" i="1"/>
  <c r="P174" i="1"/>
  <c r="M174" i="1"/>
  <c r="M138" i="1"/>
  <c r="M17" i="1"/>
  <c r="P17" i="1"/>
  <c r="P146" i="1"/>
  <c r="M146" i="1"/>
  <c r="P122" i="1"/>
  <c r="M122" i="1"/>
  <c r="P47" i="1"/>
  <c r="M47" i="1"/>
  <c r="P15" i="1"/>
  <c r="M15" i="1"/>
  <c r="P243" i="1"/>
  <c r="M243" i="1"/>
  <c r="M89" i="1"/>
  <c r="P89" i="1"/>
  <c r="M248" i="1"/>
  <c r="P248" i="1"/>
  <c r="M205" i="1"/>
  <c r="M80" i="1"/>
  <c r="M160" i="1"/>
  <c r="P160" i="1"/>
  <c r="P156" i="1"/>
  <c r="M156" i="1"/>
  <c r="M31" i="1"/>
  <c r="P31" i="1"/>
  <c r="M134" i="1"/>
  <c r="M125" i="1"/>
  <c r="P261" i="1"/>
  <c r="M261" i="1"/>
  <c r="P130" i="1"/>
  <c r="M130" i="1"/>
  <c r="P98" i="1"/>
  <c r="M98" i="1"/>
  <c r="M33" i="1"/>
  <c r="P33" i="1"/>
  <c r="M100" i="1"/>
  <c r="P100" i="1"/>
  <c r="P92" i="1"/>
  <c r="M92" i="1"/>
  <c r="P235" i="1"/>
  <c r="M235" i="1"/>
  <c r="M69" i="1"/>
  <c r="P69" i="1"/>
  <c r="M140" i="1"/>
  <c r="P140" i="1"/>
  <c r="M151" i="1"/>
  <c r="P151" i="1"/>
  <c r="M104" i="1"/>
  <c r="P104" i="1"/>
  <c r="M208" i="1"/>
  <c r="M149" i="1"/>
  <c r="R2" i="2" l="1"/>
  <c r="P2" i="2"/>
  <c r="N2" i="1"/>
  <c r="R2" i="1"/>
  <c r="K14" i="4" l="1"/>
  <c r="K19" i="4" s="1"/>
  <c r="Y243" i="2" l="1"/>
  <c r="Y221" i="2"/>
  <c r="Y199" i="2"/>
  <c r="Y177" i="2"/>
  <c r="Y155" i="2"/>
  <c r="Y133" i="2"/>
  <c r="Y111" i="2"/>
  <c r="Y89" i="2"/>
  <c r="Y67" i="2"/>
  <c r="Y45" i="2"/>
  <c r="Y23" i="2"/>
  <c r="Y242" i="2"/>
  <c r="Y220" i="2"/>
  <c r="Y198" i="2"/>
  <c r="Y176" i="2"/>
  <c r="Y154" i="2"/>
  <c r="Y132" i="2"/>
  <c r="Y110" i="2"/>
  <c r="Y88" i="2"/>
  <c r="Y66" i="2"/>
  <c r="Y44" i="2"/>
  <c r="Y22" i="2"/>
  <c r="Y263" i="2"/>
  <c r="Y241" i="2"/>
  <c r="Y219" i="2"/>
  <c r="Y197" i="2"/>
  <c r="Y175" i="2"/>
  <c r="Y153" i="2"/>
  <c r="Y131" i="2"/>
  <c r="Y109" i="2"/>
  <c r="Y87" i="2"/>
  <c r="Y65" i="2"/>
  <c r="Y43" i="2"/>
  <c r="Y21" i="2"/>
  <c r="Y255" i="2"/>
  <c r="Y233" i="2"/>
  <c r="Y211" i="2"/>
  <c r="Y189" i="2"/>
  <c r="Y167" i="2"/>
  <c r="Y145" i="2"/>
  <c r="Y123" i="2"/>
  <c r="Y101" i="2"/>
  <c r="Y79" i="2"/>
  <c r="Y57" i="2"/>
  <c r="Y35" i="2"/>
  <c r="Y13" i="2"/>
  <c r="Y249" i="2"/>
  <c r="Y227" i="2"/>
  <c r="Y205" i="2"/>
  <c r="Y183" i="2"/>
  <c r="Y161" i="2"/>
  <c r="Y139" i="2"/>
  <c r="Y117" i="2"/>
  <c r="Y95" i="2"/>
  <c r="Y73" i="2"/>
  <c r="Y51" i="2"/>
  <c r="Y29" i="2"/>
  <c r="Y7" i="2"/>
  <c r="Y262" i="2"/>
  <c r="Y235" i="2"/>
  <c r="Y207" i="2"/>
  <c r="Y179" i="2"/>
  <c r="Y149" i="2"/>
  <c r="Y121" i="2"/>
  <c r="Y93" i="2"/>
  <c r="Y63" i="2"/>
  <c r="Y36" i="2"/>
  <c r="Y8" i="2"/>
  <c r="Y261" i="2"/>
  <c r="Y234" i="2"/>
  <c r="Y206" i="2"/>
  <c r="Y178" i="2"/>
  <c r="Y148" i="2"/>
  <c r="Y120" i="2"/>
  <c r="Y92" i="2"/>
  <c r="Y62" i="2"/>
  <c r="Y34" i="2"/>
  <c r="Y6" i="2"/>
  <c r="Y59" i="2"/>
  <c r="Y260" i="2"/>
  <c r="Y232" i="2"/>
  <c r="Y204" i="2"/>
  <c r="Y174" i="2"/>
  <c r="Y147" i="2"/>
  <c r="Y119" i="2"/>
  <c r="Y91" i="2"/>
  <c r="Y61" i="2"/>
  <c r="Y33" i="2"/>
  <c r="Y5" i="2"/>
  <c r="Y173" i="2"/>
  <c r="Y90" i="2"/>
  <c r="Y32" i="2"/>
  <c r="Y258" i="2"/>
  <c r="Y230" i="2"/>
  <c r="Y172" i="2"/>
  <c r="Y144" i="2"/>
  <c r="Y86" i="2"/>
  <c r="Y31" i="2"/>
  <c r="V2" i="2"/>
  <c r="Y259" i="2"/>
  <c r="Y231" i="2"/>
  <c r="Y203" i="2"/>
  <c r="Y146" i="2"/>
  <c r="Y118" i="2"/>
  <c r="Y60" i="2"/>
  <c r="Y4" i="2"/>
  <c r="Y202" i="2"/>
  <c r="Y116" i="2"/>
  <c r="Y244" i="2"/>
  <c r="Y214" i="2"/>
  <c r="Y186" i="2"/>
  <c r="Y158" i="2"/>
  <c r="Y128" i="2"/>
  <c r="Y100" i="2"/>
  <c r="Y72" i="2"/>
  <c r="Y42" i="2"/>
  <c r="Y15" i="2"/>
  <c r="Y240" i="2"/>
  <c r="Y213" i="2"/>
  <c r="Y185" i="2"/>
  <c r="Y157" i="2"/>
  <c r="Y245" i="2"/>
  <c r="Y196" i="2"/>
  <c r="Y160" i="2"/>
  <c r="Y115" i="2"/>
  <c r="Y78" i="2"/>
  <c r="Y40" i="2"/>
  <c r="Y150" i="2"/>
  <c r="Y70" i="2"/>
  <c r="Y188" i="2"/>
  <c r="Y105" i="2"/>
  <c r="Y239" i="2"/>
  <c r="Y195" i="2"/>
  <c r="Y159" i="2"/>
  <c r="Y114" i="2"/>
  <c r="Y77" i="2"/>
  <c r="Y39" i="2"/>
  <c r="Y238" i="2"/>
  <c r="Y194" i="2"/>
  <c r="Y156" i="2"/>
  <c r="Y113" i="2"/>
  <c r="Y76" i="2"/>
  <c r="Y38" i="2"/>
  <c r="Y229" i="2"/>
  <c r="Y191" i="2"/>
  <c r="Y107" i="2"/>
  <c r="Y28" i="2"/>
  <c r="Y228" i="2"/>
  <c r="Y190" i="2"/>
  <c r="Y106" i="2"/>
  <c r="Y27" i="2"/>
  <c r="Y142" i="2"/>
  <c r="Y69" i="2"/>
  <c r="Y26" i="2"/>
  <c r="Y237" i="2"/>
  <c r="Y193" i="2"/>
  <c r="Y152" i="2"/>
  <c r="Y112" i="2"/>
  <c r="Y75" i="2"/>
  <c r="Y37" i="2"/>
  <c r="Y236" i="2"/>
  <c r="Y192" i="2"/>
  <c r="Y151" i="2"/>
  <c r="Y108" i="2"/>
  <c r="Y74" i="2"/>
  <c r="Y30" i="2"/>
  <c r="Y71" i="2"/>
  <c r="Y143" i="2"/>
  <c r="Y252" i="2"/>
  <c r="Y212" i="2"/>
  <c r="Y168" i="2"/>
  <c r="Y129" i="2"/>
  <c r="Y85" i="2"/>
  <c r="Y50" i="2"/>
  <c r="Y12" i="2"/>
  <c r="Y251" i="2"/>
  <c r="Y210" i="2"/>
  <c r="Y166" i="2"/>
  <c r="Y127" i="2"/>
  <c r="Y84" i="2"/>
  <c r="Y49" i="2"/>
  <c r="Y11" i="2"/>
  <c r="Y250" i="2"/>
  <c r="Y209" i="2"/>
  <c r="Y165" i="2"/>
  <c r="Y126" i="2"/>
  <c r="Y83" i="2"/>
  <c r="Y48" i="2"/>
  <c r="Y10" i="2"/>
  <c r="Y248" i="2"/>
  <c r="Y208" i="2"/>
  <c r="Y164" i="2"/>
  <c r="Y125" i="2"/>
  <c r="Y82" i="2"/>
  <c r="Y47" i="2"/>
  <c r="Y9" i="2"/>
  <c r="Y246" i="2"/>
  <c r="Y141" i="2"/>
  <c r="Y58" i="2"/>
  <c r="Y226" i="2"/>
  <c r="Y140" i="2"/>
  <c r="Y56" i="2"/>
  <c r="Y224" i="2"/>
  <c r="Y54" i="2"/>
  <c r="Y223" i="2"/>
  <c r="Y53" i="2"/>
  <c r="Y222" i="2"/>
  <c r="Y218" i="2"/>
  <c r="Y217" i="2"/>
  <c r="Y41" i="2"/>
  <c r="Y225" i="2"/>
  <c r="Y138" i="2"/>
  <c r="Y55" i="2"/>
  <c r="Y137" i="2"/>
  <c r="Y136" i="2"/>
  <c r="Y135" i="2"/>
  <c r="Y52" i="2"/>
  <c r="Y46" i="2"/>
  <c r="Y130" i="2"/>
  <c r="Y134" i="2"/>
  <c r="Y216" i="2"/>
  <c r="Y124" i="2"/>
  <c r="Y25" i="2"/>
  <c r="Y215" i="2"/>
  <c r="Y122" i="2"/>
  <c r="Y24" i="2"/>
  <c r="Y201" i="2"/>
  <c r="Y104" i="2"/>
  <c r="Y20" i="2"/>
  <c r="Y184" i="2"/>
  <c r="Y99" i="2"/>
  <c r="Y17" i="2"/>
  <c r="Y182" i="2"/>
  <c r="Y98" i="2"/>
  <c r="Y16" i="2"/>
  <c r="Y181" i="2"/>
  <c r="Y97" i="2"/>
  <c r="Y14" i="2"/>
  <c r="Y180" i="2"/>
  <c r="Y96" i="2"/>
  <c r="Y257" i="2"/>
  <c r="Y171" i="2"/>
  <c r="Y94" i="2"/>
  <c r="Y170" i="2"/>
  <c r="Y169" i="2"/>
  <c r="Y68" i="2"/>
  <c r="Y18" i="2"/>
  <c r="Y163" i="2"/>
  <c r="Y162" i="2"/>
  <c r="Y103" i="2"/>
  <c r="Y102" i="2"/>
  <c r="Y81" i="2"/>
  <c r="Y80" i="2"/>
  <c r="Y19" i="2"/>
  <c r="Y256" i="2"/>
  <c r="Y254" i="2"/>
  <c r="Y253" i="2"/>
  <c r="Y247" i="2"/>
  <c r="Y200" i="2"/>
  <c r="Y187" i="2"/>
  <c r="Y64" i="2"/>
  <c r="AI63" i="2" l="1"/>
  <c r="Z63" i="2"/>
  <c r="AA63" i="2" s="1"/>
  <c r="AI93" i="2"/>
  <c r="Z93" i="2"/>
  <c r="AA93" i="2" s="1"/>
  <c r="AI27" i="2"/>
  <c r="Z27" i="2"/>
  <c r="AA27" i="2" s="1"/>
  <c r="AI123" i="2"/>
  <c r="Z123" i="2"/>
  <c r="AA123" i="2" s="1"/>
  <c r="Z145" i="2"/>
  <c r="AA145" i="2" s="1"/>
  <c r="AI145" i="2"/>
  <c r="AI167" i="2"/>
  <c r="Z167" i="2"/>
  <c r="AA167" i="2" s="1"/>
  <c r="AI235" i="2"/>
  <c r="Z235" i="2"/>
  <c r="AA235" i="2" s="1"/>
  <c r="Z211" i="2"/>
  <c r="AA211" i="2" s="1"/>
  <c r="AI211" i="2"/>
  <c r="AI256" i="2"/>
  <c r="Z256" i="2"/>
  <c r="AA256" i="2" s="1"/>
  <c r="AI233" i="2"/>
  <c r="Z233" i="2"/>
  <c r="AA233" i="2" s="1"/>
  <c r="AI41" i="2"/>
  <c r="Z41" i="2"/>
  <c r="AA41" i="2" s="1"/>
  <c r="AI220" i="2"/>
  <c r="Z220" i="2"/>
  <c r="AA220" i="2" s="1"/>
  <c r="AI80" i="2"/>
  <c r="Z80" i="2"/>
  <c r="AA80" i="2" s="1"/>
  <c r="AI99" i="2"/>
  <c r="Z99" i="2"/>
  <c r="AA99" i="2" s="1"/>
  <c r="AI217" i="2"/>
  <c r="Z217" i="2"/>
  <c r="AA217" i="2" s="1"/>
  <c r="AI83" i="2"/>
  <c r="Z83" i="2"/>
  <c r="AA83" i="2" s="1"/>
  <c r="AI74" i="2"/>
  <c r="Z74" i="2"/>
  <c r="AA74" i="2" s="1"/>
  <c r="AI38" i="2"/>
  <c r="Z38" i="2"/>
  <c r="AA38" i="2" s="1"/>
  <c r="AI245" i="2"/>
  <c r="Z245" i="2"/>
  <c r="AA245" i="2" s="1"/>
  <c r="AI259" i="2"/>
  <c r="Z259" i="2"/>
  <c r="AA259" i="2" s="1"/>
  <c r="AI6" i="2"/>
  <c r="Z6" i="2"/>
  <c r="AA6" i="2" s="1"/>
  <c r="AI51" i="2"/>
  <c r="Z51" i="2"/>
  <c r="AA51" i="2" s="1"/>
  <c r="AI21" i="2"/>
  <c r="Z21" i="2"/>
  <c r="AA21" i="2" s="1"/>
  <c r="AI242" i="2"/>
  <c r="Z242" i="2"/>
  <c r="AA242" i="2" s="1"/>
  <c r="AI257" i="2"/>
  <c r="Z257" i="2"/>
  <c r="AA257" i="2" s="1"/>
  <c r="AI44" i="2"/>
  <c r="Z44" i="2"/>
  <c r="AA44" i="2" s="1"/>
  <c r="AI119" i="2"/>
  <c r="Z119" i="2"/>
  <c r="AA119" i="2" s="1"/>
  <c r="AI191" i="2"/>
  <c r="Z191" i="2"/>
  <c r="AA191" i="2" s="1"/>
  <c r="AI255" i="2"/>
  <c r="Z255" i="2"/>
  <c r="AA255" i="2" s="1"/>
  <c r="AI81" i="2"/>
  <c r="Z81" i="2"/>
  <c r="AA81" i="2" s="1"/>
  <c r="AI184" i="2"/>
  <c r="Z184" i="2"/>
  <c r="AA184" i="2" s="1"/>
  <c r="AI218" i="2"/>
  <c r="Z218" i="2"/>
  <c r="AA218" i="2" s="1"/>
  <c r="AI126" i="2"/>
  <c r="Z126" i="2"/>
  <c r="AA126" i="2" s="1"/>
  <c r="AI108" i="2"/>
  <c r="Z108" i="2"/>
  <c r="AA108" i="2" s="1"/>
  <c r="AI76" i="2"/>
  <c r="Z76" i="2"/>
  <c r="AA76" i="2" s="1"/>
  <c r="AI157" i="2"/>
  <c r="Z157" i="2"/>
  <c r="AA157" i="2" s="1"/>
  <c r="AI34" i="2"/>
  <c r="Z34" i="2"/>
  <c r="AA34" i="2" s="1"/>
  <c r="AI73" i="2"/>
  <c r="Z73" i="2"/>
  <c r="AA73" i="2" s="1"/>
  <c r="AI43" i="2"/>
  <c r="Z43" i="2"/>
  <c r="AA43" i="2" s="1"/>
  <c r="AI23" i="2"/>
  <c r="Z23" i="2"/>
  <c r="AA23" i="2" s="1"/>
  <c r="AI22" i="2"/>
  <c r="Z22" i="2"/>
  <c r="AA22" i="2" s="1"/>
  <c r="AI96" i="2"/>
  <c r="Z96" i="2"/>
  <c r="AA96" i="2" s="1"/>
  <c r="Z46" i="2"/>
  <c r="AA46" i="2" s="1"/>
  <c r="AI46" i="2"/>
  <c r="AI9" i="2"/>
  <c r="Z9" i="2"/>
  <c r="AA9" i="2" s="1"/>
  <c r="AI50" i="2"/>
  <c r="Z50" i="2"/>
  <c r="AA50" i="2" s="1"/>
  <c r="AI79" i="2"/>
  <c r="Z79" i="2"/>
  <c r="AA79" i="2" s="1"/>
  <c r="AI64" i="2"/>
  <c r="Z64" i="2"/>
  <c r="AA64" i="2" s="1"/>
  <c r="AI180" i="2"/>
  <c r="Z180" i="2"/>
  <c r="AA180" i="2" s="1"/>
  <c r="AI52" i="2"/>
  <c r="Z52" i="2"/>
  <c r="AA52" i="2" s="1"/>
  <c r="AI47" i="2"/>
  <c r="Z47" i="2"/>
  <c r="AA47" i="2" s="1"/>
  <c r="AI85" i="2"/>
  <c r="Z85" i="2"/>
  <c r="AA85" i="2" s="1"/>
  <c r="AI116" i="2"/>
  <c r="Z116" i="2"/>
  <c r="AA116" i="2" s="1"/>
  <c r="AI187" i="2"/>
  <c r="Z187" i="2"/>
  <c r="AA187" i="2" s="1"/>
  <c r="AI14" i="2"/>
  <c r="Z14" i="2"/>
  <c r="AA14" i="2" s="1"/>
  <c r="AI135" i="2"/>
  <c r="Z135" i="2"/>
  <c r="AA135" i="2" s="1"/>
  <c r="AI82" i="2"/>
  <c r="Z82" i="2"/>
  <c r="AA82" i="2" s="1"/>
  <c r="AI106" i="2"/>
  <c r="Z106" i="2"/>
  <c r="AA106" i="2" s="1"/>
  <c r="AI88" i="2"/>
  <c r="Z88" i="2"/>
  <c r="AA88" i="2" s="1"/>
  <c r="Z200" i="2"/>
  <c r="AA200" i="2" s="1"/>
  <c r="AI200" i="2"/>
  <c r="AI97" i="2"/>
  <c r="Z97" i="2"/>
  <c r="AA97" i="2" s="1"/>
  <c r="AI136" i="2"/>
  <c r="Z136" i="2"/>
  <c r="AA136" i="2" s="1"/>
  <c r="AI125" i="2"/>
  <c r="Z125" i="2"/>
  <c r="AA125" i="2" s="1"/>
  <c r="AI110" i="2"/>
  <c r="Z110" i="2"/>
  <c r="AA110" i="2" s="1"/>
  <c r="AI247" i="2"/>
  <c r="Z247" i="2"/>
  <c r="AA247" i="2" s="1"/>
  <c r="AI181" i="2"/>
  <c r="Z181" i="2"/>
  <c r="AA181" i="2" s="1"/>
  <c r="AI164" i="2"/>
  <c r="Z164" i="2"/>
  <c r="AA164" i="2" s="1"/>
  <c r="AI212" i="2"/>
  <c r="Z212" i="2"/>
  <c r="AA212" i="2" s="1"/>
  <c r="AI228" i="2"/>
  <c r="Z228" i="2"/>
  <c r="AA228" i="2" s="1"/>
  <c r="AI60" i="2"/>
  <c r="Z60" i="2"/>
  <c r="AA60" i="2" s="1"/>
  <c r="AI132" i="2"/>
  <c r="Z132" i="2"/>
  <c r="AA132" i="2" s="1"/>
  <c r="AI253" i="2"/>
  <c r="Z253" i="2"/>
  <c r="AA253" i="2" s="1"/>
  <c r="AI16" i="2"/>
  <c r="Z16" i="2"/>
  <c r="AA16" i="2" s="1"/>
  <c r="AI55" i="2"/>
  <c r="Z55" i="2"/>
  <c r="AA55" i="2" s="1"/>
  <c r="AI189" i="2"/>
  <c r="Z189" i="2"/>
  <c r="AA189" i="2" s="1"/>
  <c r="AI254" i="2"/>
  <c r="Z254" i="2"/>
  <c r="AA254" i="2" s="1"/>
  <c r="AI138" i="2"/>
  <c r="Z138" i="2"/>
  <c r="AA138" i="2" s="1"/>
  <c r="AI143" i="2"/>
  <c r="Z143" i="2"/>
  <c r="AA143" i="2" s="1"/>
  <c r="AI107" i="2"/>
  <c r="Z107" i="2"/>
  <c r="AA107" i="2" s="1"/>
  <c r="AI115" i="2"/>
  <c r="Z115" i="2"/>
  <c r="AA115" i="2" s="1"/>
  <c r="AI146" i="2"/>
  <c r="Z146" i="2"/>
  <c r="AA146" i="2" s="1"/>
  <c r="AI176" i="2"/>
  <c r="Z176" i="2"/>
  <c r="AA176" i="2" s="1"/>
  <c r="AI182" i="2"/>
  <c r="Z182" i="2"/>
  <c r="AA182" i="2" s="1"/>
  <c r="AI7" i="2"/>
  <c r="Z7" i="2"/>
  <c r="AA7" i="2" s="1"/>
  <c r="AI29" i="2"/>
  <c r="Z29" i="2"/>
  <c r="AA29" i="2" s="1"/>
  <c r="AI102" i="2"/>
  <c r="Z102" i="2"/>
  <c r="AA102" i="2" s="1"/>
  <c r="AI20" i="2"/>
  <c r="Z20" i="2"/>
  <c r="AA20" i="2" s="1"/>
  <c r="AI222" i="2"/>
  <c r="Z222" i="2"/>
  <c r="AA222" i="2" s="1"/>
  <c r="AI165" i="2"/>
  <c r="Z165" i="2"/>
  <c r="AA165" i="2" s="1"/>
  <c r="AI151" i="2"/>
  <c r="Z151" i="2"/>
  <c r="AA151" i="2" s="1"/>
  <c r="AI113" i="2"/>
  <c r="Z113" i="2"/>
  <c r="AA113" i="2" s="1"/>
  <c r="AI185" i="2"/>
  <c r="Z185" i="2"/>
  <c r="AA185" i="2" s="1"/>
  <c r="AI31" i="2"/>
  <c r="Z31" i="2"/>
  <c r="AA31" i="2" s="1"/>
  <c r="AI62" i="2"/>
  <c r="Z62" i="2"/>
  <c r="AA62" i="2" s="1"/>
  <c r="AI95" i="2"/>
  <c r="Z95" i="2"/>
  <c r="AA95" i="2" s="1"/>
  <c r="AI65" i="2"/>
  <c r="Z65" i="2"/>
  <c r="AA65" i="2" s="1"/>
  <c r="AI45" i="2"/>
  <c r="Z45" i="2"/>
  <c r="AA45" i="2" s="1"/>
  <c r="AI33" i="2"/>
  <c r="Z33" i="2"/>
  <c r="AA33" i="2" s="1"/>
  <c r="AI105" i="2"/>
  <c r="Z105" i="2"/>
  <c r="AA105" i="2" s="1"/>
  <c r="AI188" i="2"/>
  <c r="Z188" i="2"/>
  <c r="AA188" i="2" s="1"/>
  <c r="AI147" i="2"/>
  <c r="Z147" i="2"/>
  <c r="AA147" i="2" s="1"/>
  <c r="AI207" i="2"/>
  <c r="Z207" i="2"/>
  <c r="AA207" i="2" s="1"/>
  <c r="AI28" i="2"/>
  <c r="Z28" i="2"/>
  <c r="AA28" i="2" s="1"/>
  <c r="AI262" i="2"/>
  <c r="Z262" i="2"/>
  <c r="AA262" i="2" s="1"/>
  <c r="AI198" i="2"/>
  <c r="Z198" i="2"/>
  <c r="AA198" i="2" s="1"/>
  <c r="AI19" i="2"/>
  <c r="Z19" i="2"/>
  <c r="AA19" i="2" s="1"/>
  <c r="AI17" i="2"/>
  <c r="Z17" i="2"/>
  <c r="AA17" i="2" s="1"/>
  <c r="AI59" i="2"/>
  <c r="Z59" i="2"/>
  <c r="AA59" i="2" s="1"/>
  <c r="AI103" i="2"/>
  <c r="Z103" i="2"/>
  <c r="AA103" i="2" s="1"/>
  <c r="AI104" i="2"/>
  <c r="Z104" i="2"/>
  <c r="AA104" i="2" s="1"/>
  <c r="AI53" i="2"/>
  <c r="Z53" i="2"/>
  <c r="AA53" i="2" s="1"/>
  <c r="AI209" i="2"/>
  <c r="Z209" i="2"/>
  <c r="AA209" i="2" s="1"/>
  <c r="AI192" i="2"/>
  <c r="Z192" i="2"/>
  <c r="AA192" i="2" s="1"/>
  <c r="Z156" i="2"/>
  <c r="AA156" i="2" s="1"/>
  <c r="AI156" i="2"/>
  <c r="AI213" i="2"/>
  <c r="Z213" i="2"/>
  <c r="AA213" i="2" s="1"/>
  <c r="AI86" i="2"/>
  <c r="Z86" i="2"/>
  <c r="AA86" i="2" s="1"/>
  <c r="AI92" i="2"/>
  <c r="Z92" i="2"/>
  <c r="AA92" i="2" s="1"/>
  <c r="AI117" i="2"/>
  <c r="Z117" i="2"/>
  <c r="AA117" i="2" s="1"/>
  <c r="AI87" i="2"/>
  <c r="Z87" i="2"/>
  <c r="AA87" i="2" s="1"/>
  <c r="AI67" i="2"/>
  <c r="Z67" i="2"/>
  <c r="AA67" i="2" s="1"/>
  <c r="AI12" i="2"/>
  <c r="Z12" i="2"/>
  <c r="AA12" i="2" s="1"/>
  <c r="AI101" i="2"/>
  <c r="Z101" i="2"/>
  <c r="AA101" i="2" s="1"/>
  <c r="AI168" i="2"/>
  <c r="Z168" i="2"/>
  <c r="AA168" i="2" s="1"/>
  <c r="AI154" i="2"/>
  <c r="Z154" i="2"/>
  <c r="AA154" i="2" s="1"/>
  <c r="AI231" i="2"/>
  <c r="Z231" i="2"/>
  <c r="AA231" i="2" s="1"/>
  <c r="AI162" i="2"/>
  <c r="Z162" i="2"/>
  <c r="AA162" i="2" s="1"/>
  <c r="AI201" i="2"/>
  <c r="Z201" i="2"/>
  <c r="AA201" i="2" s="1"/>
  <c r="AI223" i="2"/>
  <c r="Z223" i="2"/>
  <c r="AA223" i="2" s="1"/>
  <c r="AI250" i="2"/>
  <c r="Z250" i="2"/>
  <c r="AA250" i="2" s="1"/>
  <c r="AI236" i="2"/>
  <c r="Z236" i="2"/>
  <c r="AA236" i="2" s="1"/>
  <c r="AI194" i="2"/>
  <c r="Z194" i="2"/>
  <c r="AA194" i="2" s="1"/>
  <c r="AI240" i="2"/>
  <c r="Z240" i="2"/>
  <c r="AA240" i="2" s="1"/>
  <c r="Z144" i="2"/>
  <c r="AA144" i="2" s="1"/>
  <c r="AI144" i="2"/>
  <c r="AI120" i="2"/>
  <c r="Z120" i="2"/>
  <c r="AA120" i="2" s="1"/>
  <c r="AI139" i="2"/>
  <c r="Z139" i="2"/>
  <c r="AA139" i="2" s="1"/>
  <c r="AI109" i="2"/>
  <c r="Z109" i="2"/>
  <c r="AA109" i="2" s="1"/>
  <c r="AI89" i="2"/>
  <c r="Z89" i="2"/>
  <c r="AA89" i="2" s="1"/>
  <c r="AI244" i="2"/>
  <c r="Z244" i="2"/>
  <c r="AA244" i="2" s="1"/>
  <c r="AI202" i="2"/>
  <c r="Z202" i="2"/>
  <c r="AA202" i="2" s="1"/>
  <c r="AI179" i="2"/>
  <c r="Z179" i="2"/>
  <c r="AA179" i="2" s="1"/>
  <c r="AI252" i="2"/>
  <c r="Z252" i="2"/>
  <c r="AA252" i="2" s="1"/>
  <c r="AI232" i="2"/>
  <c r="Z232" i="2"/>
  <c r="AA232" i="2" s="1"/>
  <c r="AI48" i="2"/>
  <c r="Z48" i="2"/>
  <c r="AA48" i="2" s="1"/>
  <c r="AI163" i="2"/>
  <c r="Z163" i="2"/>
  <c r="AA163" i="2" s="1"/>
  <c r="Z24" i="2"/>
  <c r="AA24" i="2" s="1"/>
  <c r="AI24" i="2"/>
  <c r="Z54" i="2"/>
  <c r="AA54" i="2" s="1"/>
  <c r="AI54" i="2"/>
  <c r="AI11" i="2"/>
  <c r="Z11" i="2"/>
  <c r="AA11" i="2" s="1"/>
  <c r="AI37" i="2"/>
  <c r="Z37" i="2"/>
  <c r="AA37" i="2" s="1"/>
  <c r="AI238" i="2"/>
  <c r="Z238" i="2"/>
  <c r="AA238" i="2" s="1"/>
  <c r="AI15" i="2"/>
  <c r="Z15" i="2"/>
  <c r="AA15" i="2" s="1"/>
  <c r="AI172" i="2"/>
  <c r="Z172" i="2"/>
  <c r="AA172" i="2" s="1"/>
  <c r="AI148" i="2"/>
  <c r="Z148" i="2"/>
  <c r="AA148" i="2" s="1"/>
  <c r="AI161" i="2"/>
  <c r="Z161" i="2"/>
  <c r="AA161" i="2" s="1"/>
  <c r="AI131" i="2"/>
  <c r="Z131" i="2"/>
  <c r="AA131" i="2" s="1"/>
  <c r="AI111" i="2"/>
  <c r="Z111" i="2"/>
  <c r="AA111" i="2" s="1"/>
  <c r="AI130" i="2"/>
  <c r="Z130" i="2"/>
  <c r="AA130" i="2" s="1"/>
  <c r="AI142" i="2"/>
  <c r="Z142" i="2"/>
  <c r="AA142" i="2" s="1"/>
  <c r="AI70" i="2"/>
  <c r="Z70" i="2"/>
  <c r="AA70" i="2" s="1"/>
  <c r="AI137" i="2"/>
  <c r="Z137" i="2"/>
  <c r="AA137" i="2" s="1"/>
  <c r="AI208" i="2"/>
  <c r="Z208" i="2"/>
  <c r="AA208" i="2" s="1"/>
  <c r="AI71" i="2"/>
  <c r="Z71" i="2"/>
  <c r="AA71" i="2" s="1"/>
  <c r="AI30" i="2"/>
  <c r="Z30" i="2"/>
  <c r="AA30" i="2" s="1"/>
  <c r="AI18" i="2"/>
  <c r="Z18" i="2"/>
  <c r="AA18" i="2" s="1"/>
  <c r="AI122" i="2"/>
  <c r="Z122" i="2"/>
  <c r="AA122" i="2" s="1"/>
  <c r="AI224" i="2"/>
  <c r="Z224" i="2"/>
  <c r="AA224" i="2" s="1"/>
  <c r="AI49" i="2"/>
  <c r="Z49" i="2"/>
  <c r="AA49" i="2" s="1"/>
  <c r="AI75" i="2"/>
  <c r="Z75" i="2"/>
  <c r="AA75" i="2" s="1"/>
  <c r="AI39" i="2"/>
  <c r="Z39" i="2"/>
  <c r="AA39" i="2" s="1"/>
  <c r="AI42" i="2"/>
  <c r="Z42" i="2"/>
  <c r="AA42" i="2" s="1"/>
  <c r="AI230" i="2"/>
  <c r="Z230" i="2"/>
  <c r="AA230" i="2" s="1"/>
  <c r="AI178" i="2"/>
  <c r="Z178" i="2"/>
  <c r="AA178" i="2" s="1"/>
  <c r="AI183" i="2"/>
  <c r="Z183" i="2"/>
  <c r="AA183" i="2" s="1"/>
  <c r="AI153" i="2"/>
  <c r="Z153" i="2"/>
  <c r="AA153" i="2" s="1"/>
  <c r="AI133" i="2"/>
  <c r="Z133" i="2"/>
  <c r="AA133" i="2" s="1"/>
  <c r="AI69" i="2"/>
  <c r="Z69" i="2"/>
  <c r="AA69" i="2" s="1"/>
  <c r="AI121" i="2"/>
  <c r="Z121" i="2"/>
  <c r="AA121" i="2" s="1"/>
  <c r="AI150" i="2"/>
  <c r="Z150" i="2"/>
  <c r="AA150" i="2" s="1"/>
  <c r="Z78" i="2"/>
  <c r="AA78" i="2" s="1"/>
  <c r="AI78" i="2"/>
  <c r="AI260" i="2"/>
  <c r="Z260" i="2"/>
  <c r="AA260" i="2" s="1"/>
  <c r="AI68" i="2"/>
  <c r="Z68" i="2"/>
  <c r="AA68" i="2" s="1"/>
  <c r="AI215" i="2"/>
  <c r="Z215" i="2"/>
  <c r="AA215" i="2" s="1"/>
  <c r="AI56" i="2"/>
  <c r="Z56" i="2"/>
  <c r="AA56" i="2" s="1"/>
  <c r="AI84" i="2"/>
  <c r="Z84" i="2"/>
  <c r="AA84" i="2" s="1"/>
  <c r="AI112" i="2"/>
  <c r="Z112" i="2"/>
  <c r="AA112" i="2" s="1"/>
  <c r="AI77" i="2"/>
  <c r="Z77" i="2"/>
  <c r="AA77" i="2" s="1"/>
  <c r="AI72" i="2"/>
  <c r="Z72" i="2"/>
  <c r="AA72" i="2" s="1"/>
  <c r="AI258" i="2"/>
  <c r="Z258" i="2"/>
  <c r="AA258" i="2" s="1"/>
  <c r="AI206" i="2"/>
  <c r="Z206" i="2"/>
  <c r="AA206" i="2" s="1"/>
  <c r="AI205" i="2"/>
  <c r="Z205" i="2"/>
  <c r="AA205" i="2" s="1"/>
  <c r="AI175" i="2"/>
  <c r="Z175" i="2"/>
  <c r="AA175" i="2" s="1"/>
  <c r="AI155" i="2"/>
  <c r="Z155" i="2"/>
  <c r="AA155" i="2" s="1"/>
  <c r="Z57" i="2"/>
  <c r="AA57" i="2" s="1"/>
  <c r="AI57" i="2"/>
  <c r="AI129" i="2"/>
  <c r="Z129" i="2"/>
  <c r="AA129" i="2" s="1"/>
  <c r="AI174" i="2"/>
  <c r="Z174" i="2"/>
  <c r="AA174" i="2" s="1"/>
  <c r="AI248" i="2"/>
  <c r="Z248" i="2"/>
  <c r="AA248" i="2" s="1"/>
  <c r="AI225" i="2"/>
  <c r="Z225" i="2"/>
  <c r="AA225" i="2" s="1"/>
  <c r="AI229" i="2"/>
  <c r="Z229" i="2"/>
  <c r="AA229" i="2" s="1"/>
  <c r="AI169" i="2"/>
  <c r="Z169" i="2"/>
  <c r="AA169" i="2" s="1"/>
  <c r="AI25" i="2"/>
  <c r="Z25" i="2"/>
  <c r="AA25" i="2" s="1"/>
  <c r="Z140" i="2"/>
  <c r="AA140" i="2" s="1"/>
  <c r="AI140" i="2"/>
  <c r="AI127" i="2"/>
  <c r="Z127" i="2"/>
  <c r="AA127" i="2" s="1"/>
  <c r="AI152" i="2"/>
  <c r="Z152" i="2"/>
  <c r="AA152" i="2" s="1"/>
  <c r="AI114" i="2"/>
  <c r="Z114" i="2"/>
  <c r="AA114" i="2" s="1"/>
  <c r="AI100" i="2"/>
  <c r="Z100" i="2"/>
  <c r="AA100" i="2" s="1"/>
  <c r="AI32" i="2"/>
  <c r="Z32" i="2"/>
  <c r="AA32" i="2" s="1"/>
  <c r="AI234" i="2"/>
  <c r="Z234" i="2"/>
  <c r="AA234" i="2" s="1"/>
  <c r="AI227" i="2"/>
  <c r="Z227" i="2"/>
  <c r="AA227" i="2" s="1"/>
  <c r="AI197" i="2"/>
  <c r="Z197" i="2"/>
  <c r="AA197" i="2" s="1"/>
  <c r="AI177" i="2"/>
  <c r="Z177" i="2"/>
  <c r="AA177" i="2" s="1"/>
  <c r="AI66" i="2"/>
  <c r="Z66" i="2"/>
  <c r="AA66" i="2" s="1"/>
  <c r="AI4" i="2"/>
  <c r="Z4" i="2"/>
  <c r="AA4" i="2" s="1"/>
  <c r="AI204" i="2"/>
  <c r="Z204" i="2"/>
  <c r="AA204" i="2" s="1"/>
  <c r="AI203" i="2"/>
  <c r="Z203" i="2"/>
  <c r="AA203" i="2" s="1"/>
  <c r="AI170" i="2"/>
  <c r="Z170" i="2"/>
  <c r="AA170" i="2" s="1"/>
  <c r="AI124" i="2"/>
  <c r="Z124" i="2"/>
  <c r="AA124" i="2" s="1"/>
  <c r="AI226" i="2"/>
  <c r="Z226" i="2"/>
  <c r="AA226" i="2" s="1"/>
  <c r="AI166" i="2"/>
  <c r="Z166" i="2"/>
  <c r="AA166" i="2" s="1"/>
  <c r="AI193" i="2"/>
  <c r="Z193" i="2"/>
  <c r="AA193" i="2" s="1"/>
  <c r="AI159" i="2"/>
  <c r="Z159" i="2"/>
  <c r="AA159" i="2" s="1"/>
  <c r="AI128" i="2"/>
  <c r="Z128" i="2"/>
  <c r="AA128" i="2" s="1"/>
  <c r="Z90" i="2"/>
  <c r="AA90" i="2" s="1"/>
  <c r="AI90" i="2"/>
  <c r="AI261" i="2"/>
  <c r="Z261" i="2"/>
  <c r="AA261" i="2" s="1"/>
  <c r="AI249" i="2"/>
  <c r="Z249" i="2"/>
  <c r="AA249" i="2" s="1"/>
  <c r="AI219" i="2"/>
  <c r="Z219" i="2"/>
  <c r="AA219" i="2" s="1"/>
  <c r="AI199" i="2"/>
  <c r="Z199" i="2"/>
  <c r="AA199" i="2" s="1"/>
  <c r="AI214" i="2"/>
  <c r="Z214" i="2"/>
  <c r="AA214" i="2" s="1"/>
  <c r="AI61" i="2"/>
  <c r="Z61" i="2"/>
  <c r="AA61" i="2" s="1"/>
  <c r="AI149" i="2"/>
  <c r="Z149" i="2"/>
  <c r="AA149" i="2" s="1"/>
  <c r="AI40" i="2"/>
  <c r="Z40" i="2"/>
  <c r="AA40" i="2" s="1"/>
  <c r="AI98" i="2"/>
  <c r="Z98" i="2"/>
  <c r="AA98" i="2" s="1"/>
  <c r="AI10" i="2"/>
  <c r="Z10" i="2"/>
  <c r="AA10" i="2" s="1"/>
  <c r="AI196" i="2"/>
  <c r="Z196" i="2"/>
  <c r="AA196" i="2" s="1"/>
  <c r="AI94" i="2"/>
  <c r="Z94" i="2"/>
  <c r="AA94" i="2" s="1"/>
  <c r="AI216" i="2"/>
  <c r="Z216" i="2"/>
  <c r="AA216" i="2" s="1"/>
  <c r="AI58" i="2"/>
  <c r="Z58" i="2"/>
  <c r="AA58" i="2" s="1"/>
  <c r="AI210" i="2"/>
  <c r="Z210" i="2"/>
  <c r="AA210" i="2" s="1"/>
  <c r="AI237" i="2"/>
  <c r="Z237" i="2"/>
  <c r="AA237" i="2" s="1"/>
  <c r="AI195" i="2"/>
  <c r="Z195" i="2"/>
  <c r="AA195" i="2" s="1"/>
  <c r="AI158" i="2"/>
  <c r="Z158" i="2"/>
  <c r="AA158" i="2" s="1"/>
  <c r="AI173" i="2"/>
  <c r="Z173" i="2"/>
  <c r="AA173" i="2" s="1"/>
  <c r="AI8" i="2"/>
  <c r="Z8" i="2"/>
  <c r="AA8" i="2" s="1"/>
  <c r="AI13" i="2"/>
  <c r="Z13" i="2"/>
  <c r="AA13" i="2" s="1"/>
  <c r="AI241" i="2"/>
  <c r="Z241" i="2"/>
  <c r="AA241" i="2" s="1"/>
  <c r="AI221" i="2"/>
  <c r="Z221" i="2"/>
  <c r="AA221" i="2" s="1"/>
  <c r="AI246" i="2"/>
  <c r="Z246" i="2"/>
  <c r="AA246" i="2" s="1"/>
  <c r="AI91" i="2"/>
  <c r="Z91" i="2"/>
  <c r="AA91" i="2" s="1"/>
  <c r="AI190" i="2"/>
  <c r="Z190" i="2"/>
  <c r="AA190" i="2" s="1"/>
  <c r="AI118" i="2"/>
  <c r="Z118" i="2"/>
  <c r="AA118" i="2" s="1"/>
  <c r="AI160" i="2"/>
  <c r="Z160" i="2"/>
  <c r="AA160" i="2" s="1"/>
  <c r="AI171" i="2"/>
  <c r="Z171" i="2"/>
  <c r="AA171" i="2" s="1"/>
  <c r="AI134" i="2"/>
  <c r="Z134" i="2"/>
  <c r="AA134" i="2" s="1"/>
  <c r="AI141" i="2"/>
  <c r="Z141" i="2"/>
  <c r="AA141" i="2" s="1"/>
  <c r="AI251" i="2"/>
  <c r="Z251" i="2"/>
  <c r="AA251" i="2" s="1"/>
  <c r="AI26" i="2"/>
  <c r="Z26" i="2"/>
  <c r="AA26" i="2" s="1"/>
  <c r="AI239" i="2"/>
  <c r="Z239" i="2"/>
  <c r="AA239" i="2" s="1"/>
  <c r="AI186" i="2"/>
  <c r="Z186" i="2"/>
  <c r="AA186" i="2" s="1"/>
  <c r="AI5" i="2"/>
  <c r="Z5" i="2"/>
  <c r="AA5" i="2" s="1"/>
  <c r="AI36" i="2"/>
  <c r="Z36" i="2"/>
  <c r="AA36" i="2" s="1"/>
  <c r="Z35" i="2"/>
  <c r="AA35" i="2" s="1"/>
  <c r="AI35" i="2"/>
  <c r="AI263" i="2"/>
  <c r="Z263" i="2"/>
  <c r="AA263" i="2" s="1"/>
  <c r="AI243" i="2"/>
  <c r="Z243" i="2"/>
  <c r="AA243" i="2" s="1"/>
  <c r="AB2" i="2" l="1"/>
  <c r="AC2" i="2" s="1"/>
  <c r="AJ2" i="2"/>
  <c r="AE2" i="2" l="1"/>
  <c r="AG2" i="2" s="1"/>
  <c r="F14" i="4" s="1"/>
  <c r="F19" i="4" s="1"/>
  <c r="AD2" i="2"/>
  <c r="AF2" i="2" s="1"/>
  <c r="E14" i="4" s="1"/>
  <c r="E19" i="4" s="1"/>
</calcChain>
</file>

<file path=xl/sharedStrings.xml><?xml version="1.0" encoding="utf-8"?>
<sst xmlns="http://schemas.openxmlformats.org/spreadsheetml/2006/main" count="131" uniqueCount="102">
  <si>
    <t>Date</t>
  </si>
  <si>
    <t>AMRT</t>
  </si>
  <si>
    <t>JKSE</t>
  </si>
  <si>
    <t>y</t>
  </si>
  <si>
    <t>x</t>
  </si>
  <si>
    <t>Ȳ</t>
  </si>
  <si>
    <t>X̄</t>
  </si>
  <si>
    <t>n</t>
  </si>
  <si>
    <t>df</t>
  </si>
  <si>
    <t>x-X̄</t>
  </si>
  <si>
    <t>y-Ȳ</t>
  </si>
  <si>
    <t>dAMRT</t>
  </si>
  <si>
    <t>dJKSE</t>
  </si>
  <si>
    <t>Cov</t>
  </si>
  <si>
    <t>SD(y)</t>
  </si>
  <si>
    <t>SD(x)</t>
  </si>
  <si>
    <r>
      <t>(y-Ȳ)</t>
    </r>
    <r>
      <rPr>
        <vertAlign val="superscript"/>
        <sz val="11"/>
        <color theme="1"/>
        <rFont val="Calibri"/>
        <family val="2"/>
      </rPr>
      <t>2</t>
    </r>
  </si>
  <si>
    <r>
      <t>(x-X̄)</t>
    </r>
    <r>
      <rPr>
        <vertAlign val="superscript"/>
        <sz val="11"/>
        <color theme="1"/>
        <rFont val="Calibri"/>
        <family val="2"/>
      </rPr>
      <t>2</t>
    </r>
  </si>
  <si>
    <r>
      <t>Σ(y-Ȳ)</t>
    </r>
    <r>
      <rPr>
        <vertAlign val="superscript"/>
        <sz val="11"/>
        <color theme="1"/>
        <rFont val="Calibri"/>
        <family val="2"/>
      </rPr>
      <t>2</t>
    </r>
  </si>
  <si>
    <r>
      <t>Σ(x-X̄)</t>
    </r>
    <r>
      <rPr>
        <vertAlign val="superscript"/>
        <sz val="11"/>
        <color theme="1"/>
        <rFont val="Calibri"/>
        <family val="2"/>
      </rPr>
      <t>2</t>
    </r>
  </si>
  <si>
    <t>R</t>
  </si>
  <si>
    <t>--&gt; Pearson product-movement correlation coefficient</t>
  </si>
  <si>
    <t>Σ(y-Ȳ)(x-X̄)</t>
  </si>
  <si>
    <t>(y-Ȳ)(x-X̄)</t>
  </si>
  <si>
    <t>---&gt; calculated using =CORREL function</t>
  </si>
  <si>
    <t>Σy</t>
  </si>
  <si>
    <t>Σx</t>
  </si>
  <si>
    <t>β</t>
  </si>
  <si>
    <t>α</t>
  </si>
  <si>
    <t>Regression equation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</si>
  <si>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</si>
  <si>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</si>
  <si>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</si>
  <si>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</si>
  <si>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</si>
  <si>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</si>
  <si>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</si>
  <si>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</si>
  <si>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</si>
  <si>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</si>
  <si>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</si>
  <si>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</si>
  <si>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</si>
  <si>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</si>
  <si>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</si>
  <si>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</si>
  <si>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</si>
  <si>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</si>
  <si>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</si>
  <si>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</si>
  <si>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</si>
  <si>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</si>
  <si>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</si>
  <si>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</si>
  <si>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RESIDUAL OUTPUT</t>
  </si>
  <si>
    <t>Observation</t>
  </si>
  <si>
    <t>Predicted Y</t>
  </si>
  <si>
    <t>Residuals</t>
  </si>
  <si>
    <r>
      <t>y</t>
    </r>
    <r>
      <rPr>
        <sz val="11"/>
        <color theme="1"/>
        <rFont val="Calibri"/>
        <family val="2"/>
      </rPr>
      <t>̂</t>
    </r>
  </si>
  <si>
    <r>
      <t>y-y</t>
    </r>
    <r>
      <rPr>
        <sz val="11"/>
        <color theme="1"/>
        <rFont val="Calibri"/>
        <family val="2"/>
      </rPr>
      <t>̂</t>
    </r>
  </si>
  <si>
    <t>error</t>
  </si>
  <si>
    <t>squared error</t>
  </si>
  <si>
    <r>
      <t>(y-y</t>
    </r>
    <r>
      <rPr>
        <sz val="11"/>
        <color theme="1"/>
        <rFont val="Calibri"/>
        <family val="2"/>
      </rPr>
      <t>̂)</t>
    </r>
    <r>
      <rPr>
        <vertAlign val="superscript"/>
        <sz val="11"/>
        <color theme="1"/>
        <rFont val="Calibri"/>
        <family val="2"/>
      </rPr>
      <t>2</t>
    </r>
  </si>
  <si>
    <r>
      <t>unbiased estimator (S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</si>
  <si>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s.e.(</t>
    </r>
    <r>
      <rPr>
        <sz val="11"/>
        <color theme="1"/>
        <rFont val="Calibri"/>
        <family val="2"/>
      </rPr>
      <t>α)</t>
    </r>
  </si>
  <si>
    <r>
      <t>s.e.(</t>
    </r>
    <r>
      <rPr>
        <sz val="11"/>
        <color theme="1"/>
        <rFont val="Calibri"/>
        <family val="2"/>
      </rPr>
      <t>β)</t>
    </r>
  </si>
  <si>
    <r>
      <t>t</t>
    </r>
    <r>
      <rPr>
        <vertAlign val="subscript"/>
        <sz val="11"/>
        <color theme="1"/>
        <rFont val="Calibri"/>
        <family val="2"/>
        <scheme val="minor"/>
      </rPr>
      <t>0</t>
    </r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</si>
  <si>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</si>
  <si>
    <t xml:space="preserve">https://www.meracalculator.com/math/t-distribution-critical-value-table.php </t>
  </si>
  <si>
    <r>
      <t>t</t>
    </r>
    <r>
      <rPr>
        <vertAlign val="subscript"/>
        <sz val="14"/>
        <color theme="1"/>
        <rFont val="Calibri"/>
        <family val="2"/>
        <scheme val="minor"/>
      </rPr>
      <t>0</t>
    </r>
  </si>
  <si>
    <r>
      <t>t</t>
    </r>
    <r>
      <rPr>
        <vertAlign val="subscript"/>
        <sz val="14"/>
        <color theme="1"/>
        <rFont val="Calibri"/>
        <family val="2"/>
        <scheme val="minor"/>
      </rPr>
      <t>1</t>
    </r>
  </si>
  <si>
    <t>Rejection area then:</t>
  </si>
  <si>
    <r>
      <t xml:space="preserve">Critical value t-distribution for two tail test with </t>
    </r>
    <r>
      <rPr>
        <sz val="14"/>
        <color theme="1"/>
        <rFont val="Calibri"/>
        <family val="2"/>
      </rPr>
      <t>α = 0,05 and degree of freedom = 260 is 1,9696</t>
    </r>
  </si>
  <si>
    <t>t &lt; -1,9696</t>
  </si>
  <si>
    <t>t &gt; 1,9696</t>
  </si>
  <si>
    <t>Critical value</t>
  </si>
  <si>
    <t>positive</t>
  </si>
  <si>
    <t>negative</t>
  </si>
  <si>
    <r>
      <t>Reject H</t>
    </r>
    <r>
      <rPr>
        <vertAlign val="subscript"/>
        <sz val="14"/>
        <color theme="1"/>
        <rFont val="Calibri"/>
        <family val="2"/>
        <scheme val="minor"/>
      </rPr>
      <t>0</t>
    </r>
  </si>
  <si>
    <t>Conclusion:</t>
  </si>
  <si>
    <t>t statistics</t>
  </si>
  <si>
    <t>Correlation</t>
  </si>
  <si>
    <t>t</t>
  </si>
  <si>
    <t>Sum of Squared Error</t>
  </si>
  <si>
    <t>SST</t>
  </si>
  <si>
    <t xml:space="preserve">SSE </t>
  </si>
  <si>
    <t>SSR</t>
  </si>
  <si>
    <t>Sum of Squared Total</t>
  </si>
  <si>
    <t>Sum of Squared Explained</t>
  </si>
  <si>
    <t>Sum of Squared Residuals</t>
  </si>
  <si>
    <t>Value of Y in the regression or best fit line</t>
  </si>
  <si>
    <t>Mean of observed Y or expected value of Y</t>
  </si>
  <si>
    <r>
      <t>(ŷ−y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</si>
  <si>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>∑(ŷ−y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</si>
  <si>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>∑(y−y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</si>
  <si>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r>
      <t>(y−y</t>
    </r>
    <r>
      <rPr>
        <sz val="11"/>
        <color theme="1"/>
        <rFont val="Calibri"/>
        <family val="2"/>
      </rPr>
      <t>̄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</t>
    </r>
  </si>
  <si>
    <t>R2</t>
  </si>
  <si>
    <t>SSE</t>
  </si>
  <si>
    <t>--- difference between value of Y in best fit line and expected value of Y</t>
  </si>
  <si>
    <t>--- difference between observed value of Y and expected value of Y</t>
  </si>
  <si>
    <t>p-value</t>
  </si>
  <si>
    <t>1-R2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</si>
</sst>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000"/>
    <numFmt numFmtId="165" formatCode="0.00000"/>
    <numFmt numFmtId="166" formatCode="_-* #,##0.000_-;\-* #,##0.000_-;_-* &quot;-&quot;??_-;_-@_-"/>
    <numFmt numFmtId="167" formatCode="_-* #,##0.0000_-;\-* #,##0.0000_-;_-* &quot;-&quot;????_-;_-@_-"/>
    <numFmt numFmtId="168" formatCode="_-* #,##0.0000_-;\-* #,##0.0000_-;_-* &quot;-&quot;??_-;_-@_-"/>
    <numFmt numFmtId="170" formatCode="_-* #,##0.000000_-;\-* #,##0.000000_-;_-* &quot;-&quot;??_-;_-@_-"/>
    <numFmt numFmtId="173" formatCode="_-* #,##0.00000_-;\-* #,##0.00000_-;_-* &quot;-&quot;??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sz val="11"/>
      <color rgb="FF000000"/>
      <name val="Helvetica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quotePrefix="1"/>
    <xf numFmtId="0" fontId="2" fillId="0" borderId="0" xfId="0" quotePrefix="1" applyFont="1" applyAlignment="1">
      <alignment horizontal="left"/>
    </xf>
    <xf numFmtId="166" fontId="0" fillId="0" borderId="0" xfId="1" applyNumberFormat="1" applyFont="1"/>
    <xf numFmtId="0" fontId="0" fillId="0" borderId="1" xfId="0" applyBorder="1"/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Continuous"/>
    </xf>
    <xf numFmtId="167" fontId="0" fillId="0" borderId="0" xfId="0" applyNumberForma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10" fillId="0" borderId="0" xfId="2" applyFont="1" applyAlignment="1">
      <alignment horizontal="left" vertical="center"/>
    </xf>
    <xf numFmtId="164" fontId="8" fillId="0" borderId="0" xfId="0" applyNumberFormat="1" applyFont="1"/>
    <xf numFmtId="0" fontId="12" fillId="0" borderId="0" xfId="0" applyFont="1"/>
    <xf numFmtId="11" fontId="13" fillId="0" borderId="0" xfId="0" applyNumberFormat="1" applyFont="1"/>
    <xf numFmtId="0" fontId="14" fillId="0" borderId="0" xfId="0" applyFont="1"/>
    <xf numFmtId="168" fontId="0" fillId="0" borderId="0" xfId="1" applyNumberFormat="1" applyFont="1"/>
    <xf numFmtId="170" fontId="0" fillId="0" borderId="0" xfId="1" applyNumberFormat="1" applyFont="1"/>
    <xf numFmtId="173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99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638175</xdr:colOff>
      <xdr:row>1</xdr:row>
      <xdr:rowOff>76200</xdr:rowOff>
    </xdr:from>
    <xdr:ext cx="7390293" cy="7044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3DA103A-D5D1-4840-8545-4AAF78E50F6A}"/>
                </a:ext>
              </a:extLst>
            </xdr:cNvPr>
            <xdr:cNvSpPr txBox="1"/>
          </xdr:nvSpPr>
          <xdr:spPr>
            <a:xfrm>
              <a:off x="2506541" y="304149"/>
              <a:ext cx="7390293" cy="704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𝐻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  <m:r>
                    <a:rPr lang="en-US" sz="1800" b="0" i="1">
                      <a:latin typeface="Cambria Math" panose="02040503050406030204" pitchFamily="18" charset="0"/>
                    </a:rPr>
                    <m:t>:</m:t>
                  </m:r>
                  <m:sSub>
                    <m:sSubPr>
                      <m:ctrlPr>
                        <a:rPr lang="en-US" sz="18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800" b="0" i="1">
                          <a:latin typeface="Cambria Math" panose="02040503050406030204" pitchFamily="18" charset="0"/>
                        </a:rPr>
                        <m:t>𝛽</m:t>
                      </m:r>
                    </m:e>
                    <m:sub>
                      <m:r>
                        <a:rPr lang="en-US" sz="1800" b="0" i="1">
                          <a:latin typeface="Cambria Math" panose="02040503050406030204" pitchFamily="18" charset="0"/>
                        </a:rPr>
                        <m:t>1</m:t>
                      </m:r>
                    </m:sub>
                  </m:sSub>
                  <m:r>
                    <a:rPr lang="en-US" sz="1800" b="0" i="1">
                      <a:latin typeface="Cambria Math" panose="02040503050406030204" pitchFamily="18" charset="0"/>
                    </a:rPr>
                    <m:t>=0</m:t>
                  </m:r>
                </m:oMath>
              </a14:m>
              <a:r>
                <a:rPr lang="en-US" sz="1800" b="0"/>
                <a:t> (no</a:t>
              </a:r>
              <a:r>
                <a:rPr lang="en-US" sz="1800" b="0" baseline="0"/>
                <a:t> significance influence of market return on AMRT return)</a:t>
              </a:r>
              <a:endParaRPr lang="en-US" sz="1800" b="0"/>
            </a:p>
            <a:p>
              <a:endParaRPr lang="en-ID" sz="9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𝐻</m:t>
                      </m:r>
                    </m:e>
                    <m:sub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𝑎</m:t>
                      </m:r>
                    </m:sub>
                  </m:sSub>
                  <m:r>
                    <a:rPr lang="en-US" sz="1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:</m:t>
                  </m:r>
                  <m:sSub>
                    <m:sSubPr>
                      <m:ctrlP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𝛽</m:t>
                      </m:r>
                    </m:e>
                    <m:sub>
                      <m:r>
                        <a:rPr lang="en-US" sz="18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</m:sSub>
                  <m:r>
                    <a:rPr lang="en-US" sz="1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≠</m:t>
                  </m:r>
                  <m:r>
                    <a:rPr lang="en-US" sz="18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0</m:t>
                  </m:r>
                </m:oMath>
              </a14:m>
              <a:r>
                <a:rPr lang="en-ID" sz="1800">
                  <a:effectLst/>
                </a:rPr>
                <a:t> </a:t>
              </a:r>
              <a:r>
                <a:rPr lang="en-US" sz="18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(there</a:t>
              </a:r>
              <a:r>
                <a:rPr lang="en-US" sz="18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is a significance influence of market return on AMRT return)</a:t>
              </a:r>
              <a:endParaRPr lang="en-ID" sz="1800">
                <a:effectLst/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3DA103A-D5D1-4840-8545-4AAF78E50F6A}"/>
                </a:ext>
              </a:extLst>
            </xdr:cNvPr>
            <xdr:cNvSpPr txBox="1"/>
          </xdr:nvSpPr>
          <xdr:spPr>
            <a:xfrm>
              <a:off x="2506541" y="304149"/>
              <a:ext cx="7390293" cy="7044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𝐻_0:𝛽_1=0</a:t>
              </a:r>
              <a:r>
                <a:rPr lang="en-US" sz="1800" b="0"/>
                <a:t> (no</a:t>
              </a:r>
              <a:r>
                <a:rPr lang="en-US" sz="1800" b="0" baseline="0"/>
                <a:t> significance influence of market return on AMRT return)</a:t>
              </a:r>
              <a:endParaRPr lang="en-US" sz="1800" b="0"/>
            </a:p>
            <a:p>
              <a:endParaRPr lang="en-ID" sz="90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𝐻_𝑎:𝛽_1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≠</a:t>
              </a:r>
              <a:r>
                <a:rPr lang="en-US" sz="18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ID" sz="1800">
                  <a:effectLst/>
                </a:rPr>
                <a:t> </a:t>
              </a:r>
              <a:r>
                <a:rPr lang="en-US" sz="18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(there</a:t>
              </a:r>
              <a:r>
                <a:rPr lang="en-US" sz="1800" b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is a significance influence of market return on AMRT return)</a:t>
              </a:r>
              <a:endParaRPr lang="en-ID" sz="1800">
                <a:effectLst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260351</xdr:colOff>
      <xdr:row>1</xdr:row>
      <xdr:rowOff>85458</xdr:rowOff>
    </xdr:from>
    <xdr:to>
      <xdr:col>10</xdr:col>
      <xdr:colOff>584105</xdr:colOff>
      <xdr:row>18</xdr:row>
      <xdr:rowOff>95250</xdr:rowOff>
    </xdr:to>
    <xdr:pic>
      <xdr:nvPicPr>
        <xdr:cNvPr id="2" name="Picture 1" descr="https://vitalflux.com/wp-content/uploads/2022/02/linear-regression-f-statistics-definition.jpg">
          <a:extLst>
            <a:ext uri="{FF2B5EF4-FFF2-40B4-BE49-F238E27FC236}">
              <a16:creationId xmlns:a16="http://schemas.microsoft.com/office/drawing/2014/main" id="{53B4DD29-E360-4AA3-9AD3-98EF5BC4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351" y="269608"/>
          <a:ext cx="4590954" cy="31911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11</xdr:col>
      <xdr:colOff>333375</xdr:colOff>
      <xdr:row>1</xdr:row>
      <xdr:rowOff>146050</xdr:rowOff>
    </xdr:from>
    <xdr:ext cx="1349985" cy="291720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8E39B89-A37A-4EA9-941D-872090EBAF3B}"/>
                </a:ext>
              </a:extLst>
            </xdr:cNvPr>
            <xdr:cNvSpPr txBox="1"/>
          </xdr:nvSpPr>
          <xdr:spPr>
            <a:xfrm>
              <a:off x="7463896" y="327951"/>
              <a:ext cx="1349985" cy="2917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𝑆𝑆𝑇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𝑆𝑆𝐸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𝑆𝑆𝑅</m:t>
                    </m:r>
                  </m:oMath>
                </m:oMathPara>
              </a14:m>
              <a:endParaRPr lang="en-US" sz="1200" b="0"/>
            </a:p>
            <a:p>
              <a:endParaRPr lang="en-US" sz="12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𝑆𝑆𝑇</m:t>
                        </m:r>
                      </m:num>
                      <m:den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𝑆𝑆𝑇</m:t>
                        </m:r>
                      </m:den>
                    </m:f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𝑆𝑆𝐸</m:t>
                        </m:r>
                      </m:num>
                      <m:den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𝑆𝑆𝑇</m:t>
                        </m:r>
                      </m:den>
                    </m:f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𝑆𝑆𝑅</m:t>
                        </m:r>
                      </m:num>
                      <m:den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𝑆𝑆𝑇</m:t>
                        </m:r>
                      </m:den>
                    </m:f>
                  </m:oMath>
                </m:oMathPara>
              </a14:m>
              <a:endParaRPr lang="en-ID" sz="1200">
                <a:effectLst/>
              </a:endParaRPr>
            </a:p>
            <a:p>
              <a:endParaRPr lang="en-ID" sz="1200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1=</m:t>
                    </m:r>
                    <m:f>
                      <m:f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𝑆𝑆𝐸</m:t>
                        </m:r>
                      </m:num>
                      <m:den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𝑆𝑆𝑇</m:t>
                        </m:r>
                      </m:den>
                    </m:f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f>
                      <m:f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𝑆𝑆𝑅</m:t>
                        </m:r>
                      </m:num>
                      <m:den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𝑆𝑆𝑇</m:t>
                        </m:r>
                      </m:den>
                    </m:f>
                  </m:oMath>
                </m:oMathPara>
              </a14:m>
              <a:endParaRPr lang="en-US" sz="12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ID" sz="1200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1−</m:t>
                    </m:r>
                    <m:f>
                      <m:f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𝑆𝑆𝐸</m:t>
                        </m:r>
                      </m:num>
                      <m:den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𝑆𝑆𝑇</m:t>
                        </m:r>
                      </m:den>
                    </m:f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𝑆𝑆𝑅</m:t>
                        </m:r>
                      </m:num>
                      <m:den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𝑆𝑆𝑇</m:t>
                        </m:r>
                      </m:den>
                    </m:f>
                  </m:oMath>
                </m:oMathPara>
              </a14:m>
              <a:endParaRPr lang="en-ID" sz="1200">
                <a:effectLst/>
              </a:endParaRPr>
            </a:p>
            <a:p>
              <a:endParaRPr lang="en-ID" sz="1200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p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𝑆𝑆𝑅</m:t>
                        </m:r>
                      </m:num>
                      <m:den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𝑆𝑆𝑇</m:t>
                        </m:r>
                      </m:den>
                    </m:f>
                  </m:oMath>
                </m:oMathPara>
              </a14:m>
              <a:endParaRPr lang="en-ID" sz="1200">
                <a:effectLst/>
              </a:endParaRPr>
            </a:p>
            <a:p>
              <a:endParaRPr lang="en-ID" sz="1200" b="1">
                <a:solidFill>
                  <a:srgbClr val="FF0000"/>
                </a:solidFill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p>
                        <m: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=1−</m:t>
                    </m:r>
                    <m:f>
                      <m:fPr>
                        <m:ctrlPr>
                          <a:rPr lang="en-US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en-US" sz="1200" b="1" i="1"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200" b="1" i="1">
                                            <a:solidFill>
                                              <a:srgbClr val="FF0000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𝒚</m:t>
                                        </m:r>
                                      </m:e>
                                    </m:acc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num>
                      <m:den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n-US" sz="1200" b="1" i="1">
                                        <a:solidFill>
                                          <a:srgbClr val="FF0000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𝒚</m:t>
                                    </m:r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n-US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𝑦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e>
                        </m:nary>
                      </m:den>
                    </m:f>
                  </m:oMath>
                </m:oMathPara>
              </a14:m>
              <a:endParaRPr lang="en-ID" sz="1200" b="1">
                <a:solidFill>
                  <a:srgbClr val="FF0000"/>
                </a:solidFill>
                <a:effectLst/>
              </a:endParaRPr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38E39B89-A37A-4EA9-941D-872090EBAF3B}"/>
                </a:ext>
              </a:extLst>
            </xdr:cNvPr>
            <xdr:cNvSpPr txBox="1"/>
          </xdr:nvSpPr>
          <xdr:spPr>
            <a:xfrm>
              <a:off x="7463896" y="327951"/>
              <a:ext cx="1349985" cy="29172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𝑆𝑆𝑇=𝑆𝑆𝐸+𝑆𝑆𝑅</a:t>
              </a:r>
              <a:endParaRPr lang="en-US" sz="1200" b="0"/>
            </a:p>
            <a:p>
              <a:endParaRPr lang="en-US" sz="1200" b="0"/>
            </a:p>
            <a:p>
              <a:pPr/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𝑆𝑆𝑇/𝑆𝑆𝑇=𝑆𝑆𝐸/𝑆𝑆𝑇+𝑆𝑆𝑅/𝑆𝑆𝑇</a:t>
              </a:r>
              <a:endParaRPr lang="en-ID" sz="1200">
                <a:effectLst/>
              </a:endParaRPr>
            </a:p>
            <a:p>
              <a:endParaRPr lang="en-ID" sz="1200">
                <a:effectLst/>
              </a:endParaRPr>
            </a:p>
            <a:p>
              <a:pPr/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1=𝑆𝑆𝐸/𝑆𝑆𝑇+𝑆𝑆𝑅/𝑆𝑆𝑇</a:t>
              </a:r>
              <a:endParaRPr lang="en-US" sz="12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endParaRPr lang="en-ID" sz="1200">
                <a:effectLst/>
              </a:endParaRPr>
            </a:p>
            <a:p>
              <a:pPr/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1−𝑆𝑆𝐸/𝑆𝑆𝑇=𝑆𝑆𝑅/𝑆𝑆𝑇</a:t>
              </a:r>
              <a:endParaRPr lang="en-ID" sz="1200">
                <a:effectLst/>
              </a:endParaRPr>
            </a:p>
            <a:p>
              <a:endParaRPr lang="en-ID" sz="1200">
                <a:effectLst/>
              </a:endParaRPr>
            </a:p>
            <a:p>
              <a:pPr/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〖1−𝑅〗^2=𝑆𝑆𝑅/𝑆𝑆𝑇</a:t>
              </a:r>
              <a:endParaRPr lang="en-ID" sz="1200">
                <a:effectLst/>
              </a:endParaRPr>
            </a:p>
            <a:p>
              <a:endParaRPr lang="en-ID" sz="1200" b="1">
                <a:solidFill>
                  <a:srgbClr val="FF0000"/>
                </a:solidFill>
                <a:effectLst/>
              </a:endParaRPr>
            </a:p>
            <a:p>
              <a:pPr/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𝑅^2=1−(∑▒(</a:t>
              </a:r>
              <a:r>
                <a:rPr lang="en-US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𝒚 ̂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−𝑦 ̅ )^2 )/(∑▒(</a:t>
              </a:r>
              <a:r>
                <a:rPr lang="en-US" sz="1200" b="1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𝒚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−𝑦 ̅ )^2 )</a:t>
              </a:r>
              <a:endParaRPr lang="en-ID" sz="1200" b="1">
                <a:solidFill>
                  <a:srgbClr val="FF0000"/>
                </a:solidFill>
                <a:effectLst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meracalculator.com/math/t-distribution-critical-value-table.ph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00A6-F0FB-4486-B5BB-C4F906FC5B6A}">
  <dimension ref="B1:W263"/>
  <sheetViews>
    <sheetView topLeftCell="C1" zoomScale="200" workbookViewId="0">
      <pane ySplit="2" topLeftCell="A254" activePane="bottomLeft" state="frozen"/>
      <selection pane="bottomLeft" activeCell="E2" sqref="E2:F263"/>
    </sheetView>
  </sheetViews>
  <sheetFormatPr defaultRowHeight="14.25" x14ac:dyDescent="0.45"/>
  <cols>
    <col min="1" max="1" width="4" customWidth="1"/>
    <col min="2" max="2" width="10.46484375" bestFit="1" customWidth="1"/>
    <col min="10" max="10" width="1.73046875" customWidth="1"/>
    <col min="13" max="13" width="10.53125" customWidth="1"/>
    <col min="22" max="22" width="9" customWidth="1"/>
  </cols>
  <sheetData>
    <row r="1" spans="2:23" ht="18.5" customHeight="1" x14ac:dyDescent="0.45">
      <c r="E1" t="s">
        <v>3</v>
      </c>
      <c r="F1" t="s">
        <v>4</v>
      </c>
      <c r="G1" t="s">
        <v>7</v>
      </c>
      <c r="H1" s="3" t="s">
        <v>5</v>
      </c>
      <c r="I1" s="3" t="s">
        <v>6</v>
      </c>
      <c r="K1" s="6" t="s">
        <v>10</v>
      </c>
      <c r="L1" s="6" t="s">
        <v>9</v>
      </c>
      <c r="M1" s="6" t="s">
        <v>23</v>
      </c>
      <c r="N1" s="6" t="s">
        <v>22</v>
      </c>
      <c r="O1" s="6" t="s">
        <v>13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14</v>
      </c>
      <c r="U1" s="6" t="s">
        <v>15</v>
      </c>
      <c r="V1" s="6" t="s">
        <v>20</v>
      </c>
      <c r="W1" s="9" t="s">
        <v>21</v>
      </c>
    </row>
    <row r="2" spans="2:23" x14ac:dyDescent="0.45">
      <c r="B2" t="s">
        <v>0</v>
      </c>
      <c r="C2" t="s">
        <v>1</v>
      </c>
      <c r="D2" t="s">
        <v>2</v>
      </c>
      <c r="E2" t="s">
        <v>11</v>
      </c>
      <c r="F2" t="s">
        <v>12</v>
      </c>
      <c r="G2">
        <f>COUNTA(E4:E263)</f>
        <v>260</v>
      </c>
      <c r="H2" s="5">
        <f>AVERAGE(E4:E263)</f>
        <v>1.6369082468767614E-4</v>
      </c>
      <c r="I2" s="5">
        <f>AVERAGE(F4:F263)</f>
        <v>4.6231978854763012E-4</v>
      </c>
      <c r="K2" s="6"/>
      <c r="L2" s="6"/>
      <c r="M2" s="6"/>
      <c r="N2" s="7">
        <f>SUM(M4:M263)</f>
        <v>1.0352896113593591E-2</v>
      </c>
      <c r="O2" s="4">
        <f>N2/(G2-1)</f>
        <v>3.9972571867156727E-5</v>
      </c>
      <c r="R2" s="4">
        <f>SUM(P4:P263)</f>
        <v>6.6594784545917066E-2</v>
      </c>
      <c r="S2" s="4">
        <f>SUM(Q4:Q263)</f>
        <v>1.4311465341864978E-2</v>
      </c>
      <c r="T2">
        <f>SQRT(R2/(G2-1))</f>
        <v>1.6035046624643973E-2</v>
      </c>
      <c r="U2">
        <f>SQRT(S2/(G2-1))</f>
        <v>7.4334798675696713E-3</v>
      </c>
      <c r="V2" s="10">
        <f>N2/(SQRT(R2)*SQRT(S2))</f>
        <v>0.33535106925746005</v>
      </c>
    </row>
    <row r="3" spans="2:23" x14ac:dyDescent="0.45">
      <c r="B3" s="1">
        <v>45159</v>
      </c>
      <c r="C3" s="2">
        <v>2990</v>
      </c>
      <c r="D3" s="2">
        <v>6866.03</v>
      </c>
      <c r="E3" s="2"/>
      <c r="F3" s="2"/>
      <c r="G3" s="2"/>
      <c r="K3" s="2"/>
    </row>
    <row r="4" spans="2:23" x14ac:dyDescent="0.45">
      <c r="B4" s="1">
        <v>45160</v>
      </c>
      <c r="C4" s="2">
        <v>2910</v>
      </c>
      <c r="D4" s="2">
        <v>6916.45</v>
      </c>
      <c r="E4" s="4">
        <f>LN(C4/C3)</f>
        <v>-2.7120306219193896E-2</v>
      </c>
      <c r="F4" s="4">
        <f>LN(D4/D3)</f>
        <v>7.3165678345424373E-3</v>
      </c>
      <c r="G4" s="2"/>
      <c r="K4" s="4">
        <f>E4-H$2</f>
        <v>-2.7283997043881573E-2</v>
      </c>
      <c r="L4" s="4">
        <f>F4-I$2</f>
        <v>6.8542480459948072E-3</v>
      </c>
      <c r="M4" s="4">
        <f>K4*L4</f>
        <v>-1.8701128342495338E-4</v>
      </c>
      <c r="P4" s="4">
        <f>K4^2</f>
        <v>7.4441649469053845E-4</v>
      </c>
      <c r="Q4" s="4">
        <f>L4^2</f>
        <v>4.6980716276023636E-5</v>
      </c>
      <c r="V4" s="13" t="s">
        <v>20</v>
      </c>
    </row>
    <row r="5" spans="2:23" x14ac:dyDescent="0.45">
      <c r="B5" s="1">
        <v>45161</v>
      </c>
      <c r="C5" s="2">
        <v>2930</v>
      </c>
      <c r="D5" s="2">
        <v>6921.41</v>
      </c>
      <c r="E5" s="4">
        <f t="shared" ref="E5:F68" si="0">LN(C5/C4)</f>
        <v>6.8493418455747683E-3</v>
      </c>
      <c r="F5" s="4">
        <f t="shared" si="0"/>
        <v>7.1687388258224126E-4</v>
      </c>
      <c r="G5" s="2"/>
      <c r="K5" s="4">
        <f t="shared" ref="K5:K68" si="1">E5-H$2</f>
        <v>6.6856510208870923E-3</v>
      </c>
      <c r="L5" s="4">
        <f t="shared" ref="L5:L68" si="2">F5-I$2</f>
        <v>2.5455409403461114E-4</v>
      </c>
      <c r="M5" s="4">
        <f t="shared" ref="M5:M68" si="3">K5*L5</f>
        <v>1.7018598386534869E-6</v>
      </c>
      <c r="P5" s="4">
        <f t="shared" ref="P5:P68" si="4">K5^2</f>
        <v>4.4697929573088618E-5</v>
      </c>
      <c r="Q5" s="4">
        <f t="shared" ref="Q5:Q68" si="5">L5^2</f>
        <v>6.4797786789781646E-8</v>
      </c>
      <c r="V5" s="10">
        <f>CORREL(E4:E263,F4:F263)</f>
        <v>0.33535106925746011</v>
      </c>
      <c r="W5" s="8" t="s">
        <v>24</v>
      </c>
    </row>
    <row r="6" spans="2:23" x14ac:dyDescent="0.45">
      <c r="B6" s="1">
        <v>45162</v>
      </c>
      <c r="C6" s="2">
        <v>2890</v>
      </c>
      <c r="D6" s="2">
        <v>6899.39</v>
      </c>
      <c r="E6" s="4">
        <f t="shared" si="0"/>
        <v>-1.3745920904635126E-2</v>
      </c>
      <c r="F6" s="4">
        <f t="shared" si="0"/>
        <v>-3.1865042012381214E-3</v>
      </c>
      <c r="G6" s="2"/>
      <c r="K6" s="4">
        <f t="shared" si="1"/>
        <v>-1.3909611729322802E-2</v>
      </c>
      <c r="L6" s="4">
        <f t="shared" si="2"/>
        <v>-3.6488239897857514E-3</v>
      </c>
      <c r="M6" s="4">
        <f t="shared" si="3"/>
        <v>5.0753724966558316E-5</v>
      </c>
      <c r="P6" s="4">
        <f t="shared" si="4"/>
        <v>1.9347729846051447E-4</v>
      </c>
      <c r="Q6" s="4">
        <f t="shared" si="5"/>
        <v>1.3313916508436009E-5</v>
      </c>
    </row>
    <row r="7" spans="2:23" x14ac:dyDescent="0.45">
      <c r="B7" s="1">
        <v>45163</v>
      </c>
      <c r="C7" s="2">
        <v>2890</v>
      </c>
      <c r="D7" s="2">
        <v>6895.44</v>
      </c>
      <c r="E7" s="4">
        <f t="shared" si="0"/>
        <v>0</v>
      </c>
      <c r="F7" s="4">
        <f t="shared" si="0"/>
        <v>-5.7267833064339002E-4</v>
      </c>
      <c r="G7" s="2"/>
      <c r="K7" s="4">
        <f t="shared" si="1"/>
        <v>-1.6369082468767614E-4</v>
      </c>
      <c r="L7" s="4">
        <f t="shared" si="2"/>
        <v>-1.0349981191910202E-3</v>
      </c>
      <c r="M7" s="4">
        <f t="shared" si="3"/>
        <v>1.6941969568057183E-7</v>
      </c>
      <c r="P7" s="4">
        <f t="shared" si="4"/>
        <v>2.6794686086931526E-8</v>
      </c>
      <c r="Q7" s="4">
        <f t="shared" si="5"/>
        <v>1.0712211067289493E-6</v>
      </c>
    </row>
    <row r="8" spans="2:23" x14ac:dyDescent="0.45">
      <c r="B8" s="1">
        <v>45166</v>
      </c>
      <c r="C8" s="2">
        <v>2870</v>
      </c>
      <c r="D8" s="2">
        <v>6921.73</v>
      </c>
      <c r="E8" s="4">
        <f t="shared" si="0"/>
        <v>-6.9444723528110461E-3</v>
      </c>
      <c r="F8" s="4">
        <f t="shared" si="0"/>
        <v>3.8054148173393234E-3</v>
      </c>
      <c r="G8" s="2"/>
      <c r="K8" s="4">
        <f t="shared" si="1"/>
        <v>-7.1081631774987221E-3</v>
      </c>
      <c r="L8" s="4">
        <f t="shared" si="2"/>
        <v>3.3430950287916933E-3</v>
      </c>
      <c r="M8" s="4">
        <f t="shared" si="3"/>
        <v>-2.3763264982536143E-5</v>
      </c>
      <c r="P8" s="4">
        <f t="shared" si="4"/>
        <v>5.0525983757948728E-5</v>
      </c>
      <c r="Q8" s="4">
        <f t="shared" si="5"/>
        <v>1.1176284371531734E-5</v>
      </c>
      <c r="V8" s="28" t="s">
        <v>80</v>
      </c>
    </row>
    <row r="9" spans="2:23" x14ac:dyDescent="0.45">
      <c r="B9" s="1">
        <v>45167</v>
      </c>
      <c r="C9" s="2">
        <v>2900</v>
      </c>
      <c r="D9" s="2">
        <v>6957.83</v>
      </c>
      <c r="E9" s="4">
        <f t="shared" si="0"/>
        <v>1.0398707220898517E-2</v>
      </c>
      <c r="F9" s="4">
        <f t="shared" si="0"/>
        <v>5.2019057383566056E-3</v>
      </c>
      <c r="G9" s="2"/>
      <c r="K9" s="4">
        <f t="shared" si="1"/>
        <v>1.023501639621084E-2</v>
      </c>
      <c r="L9" s="4">
        <f t="shared" si="2"/>
        <v>4.7395859498089755E-3</v>
      </c>
      <c r="M9" s="4">
        <f t="shared" si="3"/>
        <v>4.8509739907545388E-5</v>
      </c>
      <c r="P9" s="4">
        <f t="shared" si="4"/>
        <v>1.0475556063070472E-4</v>
      </c>
      <c r="Q9" s="4">
        <f t="shared" si="5"/>
        <v>2.2463674975626649E-5</v>
      </c>
      <c r="V9">
        <f>V2*SQRT(G2-2)/SQRT(1-V2^2)</f>
        <v>5.7176249461451834</v>
      </c>
    </row>
    <row r="10" spans="2:23" x14ac:dyDescent="0.45">
      <c r="B10" s="1">
        <v>45168</v>
      </c>
      <c r="C10" s="2">
        <v>2900</v>
      </c>
      <c r="D10" s="2">
        <v>6966.66</v>
      </c>
      <c r="E10" s="4">
        <f t="shared" si="0"/>
        <v>0</v>
      </c>
      <c r="F10" s="4">
        <f t="shared" si="0"/>
        <v>1.2682692412567269E-3</v>
      </c>
      <c r="G10" s="2"/>
      <c r="K10" s="4">
        <f t="shared" si="1"/>
        <v>-1.6369082468767614E-4</v>
      </c>
      <c r="L10" s="4">
        <f t="shared" si="2"/>
        <v>8.059494527090968E-4</v>
      </c>
      <c r="M10" s="4">
        <f t="shared" si="3"/>
        <v>-1.3192653057053329E-7</v>
      </c>
      <c r="P10" s="4">
        <f t="shared" si="4"/>
        <v>2.6794686086931526E-8</v>
      </c>
      <c r="Q10" s="4">
        <f t="shared" si="5"/>
        <v>6.4955452032209262E-7</v>
      </c>
      <c r="V10" s="28" t="s">
        <v>100</v>
      </c>
    </row>
    <row r="11" spans="2:23" x14ac:dyDescent="0.45">
      <c r="B11" s="1">
        <v>45169</v>
      </c>
      <c r="C11" s="2">
        <v>2900</v>
      </c>
      <c r="D11" s="2">
        <v>6953.26</v>
      </c>
      <c r="E11" s="4">
        <f t="shared" si="0"/>
        <v>0</v>
      </c>
      <c r="F11" s="4">
        <f t="shared" si="0"/>
        <v>-1.9252990159760481E-3</v>
      </c>
      <c r="G11" s="2"/>
      <c r="K11" s="4">
        <f t="shared" si="1"/>
        <v>-1.6369082468767614E-4</v>
      </c>
      <c r="L11" s="4">
        <f t="shared" si="2"/>
        <v>-2.3876188045236784E-3</v>
      </c>
      <c r="M11" s="4">
        <f t="shared" si="3"/>
        <v>3.9083129115228433E-7</v>
      </c>
      <c r="P11" s="4">
        <f t="shared" si="4"/>
        <v>2.6794686086931526E-8</v>
      </c>
      <c r="Q11" s="4">
        <f t="shared" si="5"/>
        <v>5.7007235557150791E-6</v>
      </c>
      <c r="V11" s="29">
        <f>1-_xlfn.NORM.S.DIST(V9,1)</f>
        <v>5.4011620731486687E-9</v>
      </c>
    </row>
    <row r="12" spans="2:23" x14ac:dyDescent="0.45">
      <c r="B12" s="1">
        <v>45170</v>
      </c>
      <c r="C12" s="2">
        <v>2880</v>
      </c>
      <c r="D12" s="2">
        <v>6977.65</v>
      </c>
      <c r="E12" s="4">
        <f t="shared" si="0"/>
        <v>-6.9204428445737952E-3</v>
      </c>
      <c r="F12" s="4">
        <f t="shared" si="0"/>
        <v>3.5015695199315626E-3</v>
      </c>
      <c r="G12" s="2"/>
      <c r="K12" s="4">
        <f t="shared" si="1"/>
        <v>-7.0841336692614712E-3</v>
      </c>
      <c r="L12" s="4">
        <f t="shared" si="2"/>
        <v>3.0392497313839325E-3</v>
      </c>
      <c r="M12" s="4">
        <f t="shared" si="3"/>
        <v>-2.1530451351390797E-5</v>
      </c>
      <c r="P12" s="4">
        <f t="shared" si="4"/>
        <v>5.0184949843963993E-5</v>
      </c>
      <c r="Q12" s="4">
        <f t="shared" si="5"/>
        <v>9.2370389297173055E-6</v>
      </c>
    </row>
    <row r="13" spans="2:23" x14ac:dyDescent="0.45">
      <c r="B13" s="1">
        <v>45173</v>
      </c>
      <c r="C13" s="2">
        <v>2850</v>
      </c>
      <c r="D13" s="2">
        <v>6996.75</v>
      </c>
      <c r="E13" s="4">
        <f t="shared" si="0"/>
        <v>-1.0471299867295366E-2</v>
      </c>
      <c r="F13" s="4">
        <f t="shared" si="0"/>
        <v>2.7335716586888944E-3</v>
      </c>
      <c r="G13" s="2"/>
      <c r="K13" s="4">
        <f t="shared" si="1"/>
        <v>-1.0634990691983042E-2</v>
      </c>
      <c r="L13" s="4">
        <f t="shared" si="2"/>
        <v>2.2712518701412643E-3</v>
      </c>
      <c r="M13" s="4">
        <f t="shared" si="3"/>
        <v>-2.4154742498101424E-5</v>
      </c>
      <c r="P13" s="4">
        <f t="shared" si="4"/>
        <v>1.1310302701856595E-4</v>
      </c>
      <c r="Q13" s="4">
        <f t="shared" si="5"/>
        <v>5.1585850576201903E-6</v>
      </c>
    </row>
    <row r="14" spans="2:23" x14ac:dyDescent="0.45">
      <c r="B14" s="1">
        <v>45174</v>
      </c>
      <c r="C14" s="2">
        <v>2840</v>
      </c>
      <c r="D14" s="2">
        <v>6991.71</v>
      </c>
      <c r="E14" s="4">
        <f t="shared" si="0"/>
        <v>-3.5149421074444969E-3</v>
      </c>
      <c r="F14" s="4">
        <f t="shared" si="0"/>
        <v>-7.2059400650064157E-4</v>
      </c>
      <c r="G14" s="2"/>
      <c r="K14" s="4">
        <f t="shared" si="1"/>
        <v>-3.6786329321321729E-3</v>
      </c>
      <c r="L14" s="4">
        <f t="shared" si="2"/>
        <v>-1.1829137950482716E-3</v>
      </c>
      <c r="M14" s="4">
        <f t="shared" si="3"/>
        <v>4.35150564233802E-6</v>
      </c>
      <c r="P14" s="4">
        <f t="shared" si="4"/>
        <v>1.3532340249367349E-5</v>
      </c>
      <c r="Q14" s="4">
        <f t="shared" si="5"/>
        <v>1.3992850465155043E-6</v>
      </c>
    </row>
    <row r="15" spans="2:23" x14ac:dyDescent="0.45">
      <c r="B15" s="1">
        <v>45175</v>
      </c>
      <c r="C15" s="2">
        <v>2810</v>
      </c>
      <c r="D15" s="2">
        <v>6995.95</v>
      </c>
      <c r="E15" s="4">
        <f t="shared" si="0"/>
        <v>-1.0619568827460261E-2</v>
      </c>
      <c r="F15" s="4">
        <f t="shared" si="0"/>
        <v>6.0624866916442872E-4</v>
      </c>
      <c r="G15" s="2"/>
      <c r="K15" s="4">
        <f t="shared" si="1"/>
        <v>-1.0783259652147938E-2</v>
      </c>
      <c r="L15" s="4">
        <f t="shared" si="2"/>
        <v>1.4392888061679859E-4</v>
      </c>
      <c r="M15" s="4">
        <f t="shared" si="3"/>
        <v>-1.5520224911339416E-6</v>
      </c>
      <c r="P15" s="4">
        <f t="shared" si="4"/>
        <v>1.1627868872564166E-4</v>
      </c>
      <c r="Q15" s="4">
        <f t="shared" si="5"/>
        <v>2.071552267560466E-8</v>
      </c>
    </row>
    <row r="16" spans="2:23" x14ac:dyDescent="0.45">
      <c r="B16" s="1">
        <v>45176</v>
      </c>
      <c r="C16" s="2">
        <v>2900</v>
      </c>
      <c r="D16" s="2">
        <v>6954.81</v>
      </c>
      <c r="E16" s="4">
        <f t="shared" si="0"/>
        <v>3.1526253646773951E-2</v>
      </c>
      <c r="F16" s="4">
        <f t="shared" si="0"/>
        <v>-5.897903663373622E-3</v>
      </c>
      <c r="G16" s="2"/>
      <c r="K16" s="4">
        <f t="shared" si="1"/>
        <v>3.1362562822086278E-2</v>
      </c>
      <c r="L16" s="4">
        <f t="shared" si="2"/>
        <v>-6.3602234519212521E-3</v>
      </c>
      <c r="M16" s="4">
        <f t="shared" si="3"/>
        <v>-1.9947290757338671E-4</v>
      </c>
      <c r="P16" s="4">
        <f t="shared" si="4"/>
        <v>9.8361034676930836E-4</v>
      </c>
      <c r="Q16" s="4">
        <f t="shared" si="5"/>
        <v>4.045244235836909E-5</v>
      </c>
    </row>
    <row r="17" spans="2:17" x14ac:dyDescent="0.45">
      <c r="B17" s="1">
        <v>45177</v>
      </c>
      <c r="C17" s="2">
        <v>2870</v>
      </c>
      <c r="D17" s="2">
        <v>6924.78</v>
      </c>
      <c r="E17" s="4">
        <f t="shared" si="0"/>
        <v>-1.0398707220898622E-2</v>
      </c>
      <c r="F17" s="4">
        <f t="shared" si="0"/>
        <v>-4.3272239106436705E-3</v>
      </c>
      <c r="G17" s="2"/>
      <c r="K17" s="4">
        <f t="shared" si="1"/>
        <v>-1.0562398045586299E-2</v>
      </c>
      <c r="L17" s="4">
        <f t="shared" si="2"/>
        <v>-4.7895436991913006E-3</v>
      </c>
      <c r="M17" s="4">
        <f t="shared" si="3"/>
        <v>5.0589067007588368E-5</v>
      </c>
      <c r="P17" s="4">
        <f t="shared" si="4"/>
        <v>1.1156425247340528E-4</v>
      </c>
      <c r="Q17" s="4">
        <f t="shared" si="5"/>
        <v>2.2939728846463087E-5</v>
      </c>
    </row>
    <row r="18" spans="2:17" x14ac:dyDescent="0.45">
      <c r="B18" s="1">
        <v>45180</v>
      </c>
      <c r="C18" s="2">
        <v>2950</v>
      </c>
      <c r="D18" s="2">
        <v>6963.39</v>
      </c>
      <c r="E18" s="4">
        <f t="shared" si="0"/>
        <v>2.7493140580198708E-2</v>
      </c>
      <c r="F18" s="4">
        <f t="shared" si="0"/>
        <v>5.5601421165701291E-3</v>
      </c>
      <c r="G18" s="2"/>
      <c r="K18" s="4">
        <f t="shared" si="1"/>
        <v>2.7329449755511031E-2</v>
      </c>
      <c r="L18" s="4">
        <f t="shared" si="2"/>
        <v>5.097822328022499E-3</v>
      </c>
      <c r="M18" s="4">
        <f t="shared" si="3"/>
        <v>1.3932067917621317E-4</v>
      </c>
      <c r="P18" s="4">
        <f t="shared" si="4"/>
        <v>7.4689882393900195E-4</v>
      </c>
      <c r="Q18" s="4">
        <f t="shared" si="5"/>
        <v>2.5987792488084732E-5</v>
      </c>
    </row>
    <row r="19" spans="2:17" x14ac:dyDescent="0.45">
      <c r="B19" s="1">
        <v>45181</v>
      </c>
      <c r="C19" s="2">
        <v>2980</v>
      </c>
      <c r="D19" s="2">
        <v>6933.97</v>
      </c>
      <c r="E19" s="4">
        <f t="shared" si="0"/>
        <v>1.0118130165584686E-2</v>
      </c>
      <c r="F19" s="4">
        <f t="shared" si="0"/>
        <v>-4.2339039858539174E-3</v>
      </c>
      <c r="G19" s="2"/>
      <c r="K19" s="4">
        <f t="shared" si="1"/>
        <v>9.9544393408970092E-3</v>
      </c>
      <c r="L19" s="4">
        <f t="shared" si="2"/>
        <v>-4.6962237744015475E-3</v>
      </c>
      <c r="M19" s="4">
        <f t="shared" si="3"/>
        <v>-4.6748274693558604E-5</v>
      </c>
      <c r="P19" s="4">
        <f t="shared" si="4"/>
        <v>9.9090862591598086E-5</v>
      </c>
      <c r="Q19" s="4">
        <f t="shared" si="5"/>
        <v>2.2054517739254317E-5</v>
      </c>
    </row>
    <row r="20" spans="2:17" x14ac:dyDescent="0.45">
      <c r="B20" s="1">
        <v>45182</v>
      </c>
      <c r="C20" s="2">
        <v>2960</v>
      </c>
      <c r="D20" s="2">
        <v>6935.48</v>
      </c>
      <c r="E20" s="4">
        <f t="shared" si="0"/>
        <v>-6.7340321813440683E-3</v>
      </c>
      <c r="F20" s="4">
        <f t="shared" si="0"/>
        <v>2.1774475642015044E-4</v>
      </c>
      <c r="G20" s="2"/>
      <c r="K20" s="4">
        <f t="shared" si="1"/>
        <v>-6.8977230060317443E-3</v>
      </c>
      <c r="L20" s="4">
        <f t="shared" si="2"/>
        <v>-2.4457503212747968E-4</v>
      </c>
      <c r="M20" s="4">
        <f t="shared" si="3"/>
        <v>1.6870108258066696E-6</v>
      </c>
      <c r="P20" s="4">
        <f t="shared" si="4"/>
        <v>4.7578582667939604E-5</v>
      </c>
      <c r="Q20" s="4">
        <f t="shared" si="5"/>
        <v>5.9816946340157713E-8</v>
      </c>
    </row>
    <row r="21" spans="2:17" x14ac:dyDescent="0.45">
      <c r="B21" s="1">
        <v>45183</v>
      </c>
      <c r="C21" s="2">
        <v>2840</v>
      </c>
      <c r="D21" s="2">
        <v>6959.33</v>
      </c>
      <c r="E21" s="4">
        <f t="shared" si="0"/>
        <v>-4.1385216162854364E-2</v>
      </c>
      <c r="F21" s="4">
        <f t="shared" si="0"/>
        <v>3.4329398419746405E-3</v>
      </c>
      <c r="G21" s="2"/>
      <c r="K21" s="4">
        <f t="shared" si="1"/>
        <v>-4.1548906987542038E-2</v>
      </c>
      <c r="L21" s="4">
        <f t="shared" si="2"/>
        <v>2.9706200534270104E-3</v>
      </c>
      <c r="M21" s="4">
        <f t="shared" si="3"/>
        <v>-1.23426016295166E-4</v>
      </c>
      <c r="P21" s="4">
        <f t="shared" si="4"/>
        <v>1.7263116718594196E-3</v>
      </c>
      <c r="Q21" s="4">
        <f t="shared" si="5"/>
        <v>8.8245835018226947E-6</v>
      </c>
    </row>
    <row r="22" spans="2:17" x14ac:dyDescent="0.45">
      <c r="B22" s="1">
        <v>45184</v>
      </c>
      <c r="C22" s="2">
        <v>2900</v>
      </c>
      <c r="D22" s="2">
        <v>6982.79</v>
      </c>
      <c r="E22" s="4">
        <f t="shared" si="0"/>
        <v>2.0906684819313643E-2</v>
      </c>
      <c r="F22" s="4">
        <f t="shared" si="0"/>
        <v>3.3653450323825138E-3</v>
      </c>
      <c r="G22" s="2"/>
      <c r="K22" s="4">
        <f t="shared" si="1"/>
        <v>2.0742993994625966E-2</v>
      </c>
      <c r="L22" s="4">
        <f t="shared" si="2"/>
        <v>2.9030252438348838E-3</v>
      </c>
      <c r="M22" s="4">
        <f t="shared" si="3"/>
        <v>6.0217435199114576E-5</v>
      </c>
      <c r="P22" s="4">
        <f t="shared" si="4"/>
        <v>4.302717998610889E-4</v>
      </c>
      <c r="Q22" s="4">
        <f t="shared" si="5"/>
        <v>8.4275555663425871E-6</v>
      </c>
    </row>
    <row r="23" spans="2:17" x14ac:dyDescent="0.45">
      <c r="B23" s="1">
        <v>45187</v>
      </c>
      <c r="C23" s="2">
        <v>2900</v>
      </c>
      <c r="D23" s="2">
        <v>6936.08</v>
      </c>
      <c r="E23" s="4">
        <f t="shared" si="0"/>
        <v>0</v>
      </c>
      <c r="F23" s="4">
        <f t="shared" si="0"/>
        <v>-6.7117769400838875E-3</v>
      </c>
      <c r="G23" s="2"/>
      <c r="K23" s="4">
        <f t="shared" si="1"/>
        <v>-1.6369082468767614E-4</v>
      </c>
      <c r="L23" s="4">
        <f t="shared" si="2"/>
        <v>-7.1740967286315176E-3</v>
      </c>
      <c r="M23" s="4">
        <f t="shared" si="3"/>
        <v>1.1743338098988526E-6</v>
      </c>
      <c r="P23" s="4">
        <f t="shared" si="4"/>
        <v>2.6794686086931526E-8</v>
      </c>
      <c r="Q23" s="4">
        <f t="shared" si="5"/>
        <v>5.1467663871761445E-5</v>
      </c>
    </row>
    <row r="24" spans="2:17" x14ac:dyDescent="0.45">
      <c r="B24" s="1">
        <v>45188</v>
      </c>
      <c r="C24" s="2">
        <v>2900</v>
      </c>
      <c r="D24" s="2">
        <v>6980.32</v>
      </c>
      <c r="E24" s="4">
        <f t="shared" si="0"/>
        <v>0</v>
      </c>
      <c r="F24" s="4">
        <f t="shared" si="0"/>
        <v>6.3579875585257784E-3</v>
      </c>
      <c r="G24" s="2"/>
      <c r="K24" s="4">
        <f t="shared" si="1"/>
        <v>-1.6369082468767614E-4</v>
      </c>
      <c r="L24" s="4">
        <f t="shared" si="2"/>
        <v>5.8956677699781483E-3</v>
      </c>
      <c r="M24" s="4">
        <f t="shared" si="3"/>
        <v>-9.6506671935227566E-7</v>
      </c>
      <c r="P24" s="4">
        <f t="shared" si="4"/>
        <v>2.6794686086931526E-8</v>
      </c>
      <c r="Q24" s="4">
        <f t="shared" si="5"/>
        <v>3.4758898453959114E-5</v>
      </c>
    </row>
    <row r="25" spans="2:17" x14ac:dyDescent="0.45">
      <c r="B25" s="1">
        <v>45189</v>
      </c>
      <c r="C25" s="2">
        <v>2900</v>
      </c>
      <c r="D25" s="2">
        <v>7011.68</v>
      </c>
      <c r="E25" s="4">
        <f t="shared" si="0"/>
        <v>0</v>
      </c>
      <c r="F25" s="4">
        <f t="shared" si="0"/>
        <v>4.4825689695254349E-3</v>
      </c>
      <c r="G25" s="2"/>
      <c r="K25" s="4">
        <f t="shared" si="1"/>
        <v>-1.6369082468767614E-4</v>
      </c>
      <c r="L25" s="4">
        <f t="shared" si="2"/>
        <v>4.0202491809778048E-3</v>
      </c>
      <c r="M25" s="4">
        <f t="shared" si="3"/>
        <v>-6.5807790388421144E-7</v>
      </c>
      <c r="P25" s="4">
        <f t="shared" si="4"/>
        <v>2.6794686086931526E-8</v>
      </c>
      <c r="Q25" s="4">
        <f t="shared" si="5"/>
        <v>1.6162403477152712E-5</v>
      </c>
    </row>
    <row r="26" spans="2:17" x14ac:dyDescent="0.45">
      <c r="B26" s="1">
        <v>45190</v>
      </c>
      <c r="C26" s="2">
        <v>2880</v>
      </c>
      <c r="D26" s="2">
        <v>6991.47</v>
      </c>
      <c r="E26" s="4">
        <f t="shared" si="0"/>
        <v>-6.9204428445737952E-3</v>
      </c>
      <c r="F26" s="4">
        <f t="shared" si="0"/>
        <v>-2.8864954002822741E-3</v>
      </c>
      <c r="G26" s="2"/>
      <c r="K26" s="4">
        <f t="shared" si="1"/>
        <v>-7.0841336692614712E-3</v>
      </c>
      <c r="L26" s="4">
        <f t="shared" si="2"/>
        <v>-3.3488151888299042E-3</v>
      </c>
      <c r="M26" s="4">
        <f t="shared" si="3"/>
        <v>2.3723454431324137E-5</v>
      </c>
      <c r="P26" s="4">
        <f t="shared" si="4"/>
        <v>5.0184949843963993E-5</v>
      </c>
      <c r="Q26" s="4">
        <f t="shared" si="5"/>
        <v>1.1214563168937867E-5</v>
      </c>
    </row>
    <row r="27" spans="2:17" x14ac:dyDescent="0.45">
      <c r="B27" s="1">
        <v>45191</v>
      </c>
      <c r="C27" s="2">
        <v>2900</v>
      </c>
      <c r="D27" s="2">
        <v>7016.84</v>
      </c>
      <c r="E27" s="4">
        <f t="shared" si="0"/>
        <v>6.920442844573757E-3</v>
      </c>
      <c r="F27" s="4">
        <f t="shared" si="0"/>
        <v>3.6221396781824992E-3</v>
      </c>
      <c r="G27" s="2"/>
      <c r="K27" s="4">
        <f t="shared" si="1"/>
        <v>6.756752019886081E-3</v>
      </c>
      <c r="L27" s="4">
        <f t="shared" si="2"/>
        <v>3.1598198896348692E-3</v>
      </c>
      <c r="M27" s="4">
        <f t="shared" si="3"/>
        <v>2.1350119421766615E-5</v>
      </c>
      <c r="P27" s="4">
        <f t="shared" si="4"/>
        <v>4.5653697858234638E-5</v>
      </c>
      <c r="Q27" s="4">
        <f t="shared" si="5"/>
        <v>9.9844617349321167E-6</v>
      </c>
    </row>
    <row r="28" spans="2:17" x14ac:dyDescent="0.45">
      <c r="B28" s="1">
        <v>45194</v>
      </c>
      <c r="C28" s="2">
        <v>2910</v>
      </c>
      <c r="D28" s="2">
        <v>6998.38</v>
      </c>
      <c r="E28" s="4">
        <f t="shared" si="0"/>
        <v>3.4423441909726986E-3</v>
      </c>
      <c r="F28" s="4">
        <f t="shared" si="0"/>
        <v>-2.6342805428900156E-3</v>
      </c>
      <c r="G28" s="2"/>
      <c r="K28" s="4">
        <f t="shared" si="1"/>
        <v>3.2786533662850226E-3</v>
      </c>
      <c r="L28" s="4">
        <f t="shared" si="2"/>
        <v>-3.0966003314376457E-3</v>
      </c>
      <c r="M28" s="4">
        <f t="shared" si="3"/>
        <v>-1.0152679100707353E-5</v>
      </c>
      <c r="P28" s="4">
        <f t="shared" si="4"/>
        <v>1.074956789625211E-5</v>
      </c>
      <c r="Q28" s="4">
        <f t="shared" si="5"/>
        <v>9.5889336126597363E-6</v>
      </c>
    </row>
    <row r="29" spans="2:17" x14ac:dyDescent="0.45">
      <c r="B29" s="1">
        <v>45195</v>
      </c>
      <c r="C29" s="2">
        <v>2960</v>
      </c>
      <c r="D29" s="2">
        <v>6923.8</v>
      </c>
      <c r="E29" s="4">
        <f t="shared" si="0"/>
        <v>1.70361871525678E-2</v>
      </c>
      <c r="F29" s="4">
        <f t="shared" si="0"/>
        <v>-1.0713941840928937E-2</v>
      </c>
      <c r="G29" s="2"/>
      <c r="K29" s="4">
        <f t="shared" si="1"/>
        <v>1.6872496327880123E-2</v>
      </c>
      <c r="L29" s="4">
        <f t="shared" si="2"/>
        <v>-1.1176261629476568E-2</v>
      </c>
      <c r="M29" s="4">
        <f t="shared" si="3"/>
        <v>-1.8857143330277092E-4</v>
      </c>
      <c r="P29" s="4">
        <f t="shared" si="4"/>
        <v>2.8468113233432824E-4</v>
      </c>
      <c r="Q29" s="4">
        <f t="shared" si="5"/>
        <v>1.2490882401051023E-4</v>
      </c>
    </row>
    <row r="30" spans="2:17" x14ac:dyDescent="0.45">
      <c r="B30" s="1">
        <v>45196</v>
      </c>
      <c r="C30" s="2">
        <v>2930</v>
      </c>
      <c r="D30" s="2">
        <v>6937.83</v>
      </c>
      <c r="E30" s="4">
        <f t="shared" si="0"/>
        <v>-1.0186845306993018E-2</v>
      </c>
      <c r="F30" s="4">
        <f t="shared" si="0"/>
        <v>2.0242936495880543E-3</v>
      </c>
      <c r="G30" s="2"/>
      <c r="K30" s="4">
        <f t="shared" si="1"/>
        <v>-1.0350536131680695E-2</v>
      </c>
      <c r="L30" s="4">
        <f t="shared" si="2"/>
        <v>1.5619738610404242E-3</v>
      </c>
      <c r="M30" s="4">
        <f t="shared" si="3"/>
        <v>-1.6167266885439712E-5</v>
      </c>
      <c r="P30" s="4">
        <f t="shared" si="4"/>
        <v>1.0713359821322756E-4</v>
      </c>
      <c r="Q30" s="4">
        <f t="shared" si="5"/>
        <v>2.4397623425735306E-6</v>
      </c>
    </row>
    <row r="31" spans="2:17" x14ac:dyDescent="0.45">
      <c r="B31" s="1">
        <v>45198</v>
      </c>
      <c r="C31" s="2">
        <v>2960</v>
      </c>
      <c r="D31" s="2">
        <v>6939.89</v>
      </c>
      <c r="E31" s="4">
        <f t="shared" si="0"/>
        <v>1.0186845306992997E-2</v>
      </c>
      <c r="F31" s="4">
        <f t="shared" si="0"/>
        <v>2.9687874018643454E-4</v>
      </c>
      <c r="G31" s="2"/>
      <c r="K31" s="4">
        <f t="shared" si="1"/>
        <v>1.002315448230532E-2</v>
      </c>
      <c r="L31" s="4">
        <f t="shared" si="2"/>
        <v>-1.6544104836119559E-4</v>
      </c>
      <c r="M31" s="4">
        <f t="shared" si="3"/>
        <v>-1.6582411854388087E-6</v>
      </c>
      <c r="P31" s="4">
        <f t="shared" si="4"/>
        <v>1.0046362577615723E-4</v>
      </c>
      <c r="Q31" s="4">
        <f t="shared" si="5"/>
        <v>2.7370740482851456E-8</v>
      </c>
    </row>
    <row r="32" spans="2:17" x14ac:dyDescent="0.45">
      <c r="B32" s="1">
        <v>45201</v>
      </c>
      <c r="C32" s="2">
        <v>2950</v>
      </c>
      <c r="D32" s="2">
        <v>6961.46</v>
      </c>
      <c r="E32" s="4">
        <f t="shared" si="0"/>
        <v>-3.3840979842405684E-3</v>
      </c>
      <c r="F32" s="4">
        <f t="shared" si="0"/>
        <v>3.1032982135906005E-3</v>
      </c>
      <c r="G32" s="2"/>
      <c r="K32" s="4">
        <f t="shared" si="1"/>
        <v>-3.5477888089282443E-3</v>
      </c>
      <c r="L32" s="4">
        <f t="shared" si="2"/>
        <v>2.6409784250429704E-3</v>
      </c>
      <c r="M32" s="4">
        <f t="shared" si="3"/>
        <v>-9.3696337009883899E-6</v>
      </c>
      <c r="P32" s="4">
        <f t="shared" si="4"/>
        <v>1.258680543275649E-5</v>
      </c>
      <c r="Q32" s="4">
        <f t="shared" si="5"/>
        <v>6.9747670415424483E-6</v>
      </c>
    </row>
    <row r="33" spans="2:17" x14ac:dyDescent="0.45">
      <c r="B33" s="1">
        <v>45202</v>
      </c>
      <c r="C33" s="2">
        <v>2950</v>
      </c>
      <c r="D33" s="2">
        <v>6940.89</v>
      </c>
      <c r="E33" s="4">
        <f t="shared" si="0"/>
        <v>0</v>
      </c>
      <c r="F33" s="4">
        <f t="shared" si="0"/>
        <v>-2.9592140912674172E-3</v>
      </c>
      <c r="G33" s="2"/>
      <c r="K33" s="4">
        <f t="shared" si="1"/>
        <v>-1.6369082468767614E-4</v>
      </c>
      <c r="L33" s="4">
        <f t="shared" si="2"/>
        <v>-3.4215338798150472E-3</v>
      </c>
      <c r="M33" s="4">
        <f t="shared" si="3"/>
        <v>5.6007370248374925E-7</v>
      </c>
      <c r="P33" s="4">
        <f t="shared" si="4"/>
        <v>2.6794686086931526E-8</v>
      </c>
      <c r="Q33" s="4">
        <f t="shared" si="5"/>
        <v>1.1706894090722211E-5</v>
      </c>
    </row>
    <row r="34" spans="2:17" x14ac:dyDescent="0.45">
      <c r="B34" s="1">
        <v>45203</v>
      </c>
      <c r="C34" s="2">
        <v>2870</v>
      </c>
      <c r="D34" s="2">
        <v>6886.58</v>
      </c>
      <c r="E34" s="4">
        <f t="shared" si="0"/>
        <v>-2.7493140580198732E-2</v>
      </c>
      <c r="F34" s="4">
        <f t="shared" si="0"/>
        <v>-7.8554181318778917E-3</v>
      </c>
      <c r="G34" s="2"/>
      <c r="K34" s="4">
        <f t="shared" si="1"/>
        <v>-2.7656831404886409E-2</v>
      </c>
      <c r="L34" s="4">
        <f t="shared" si="2"/>
        <v>-8.3177379204255227E-3</v>
      </c>
      <c r="M34" s="4">
        <f t="shared" si="3"/>
        <v>2.3004227533523916E-4</v>
      </c>
      <c r="P34" s="4">
        <f t="shared" si="4"/>
        <v>7.6490032335831115E-4</v>
      </c>
      <c r="Q34" s="4">
        <f t="shared" si="5"/>
        <v>6.9184764112884694E-5</v>
      </c>
    </row>
    <row r="35" spans="2:17" x14ac:dyDescent="0.45">
      <c r="B35" s="1">
        <v>45204</v>
      </c>
      <c r="C35" s="2">
        <v>2900</v>
      </c>
      <c r="D35" s="2">
        <v>6874.83</v>
      </c>
      <c r="E35" s="4">
        <f t="shared" si="0"/>
        <v>1.0398707220898517E-2</v>
      </c>
      <c r="F35" s="4">
        <f t="shared" si="0"/>
        <v>-1.7076742652676062E-3</v>
      </c>
      <c r="G35" s="2"/>
      <c r="K35" s="4">
        <f t="shared" si="1"/>
        <v>1.023501639621084E-2</v>
      </c>
      <c r="L35" s="4">
        <f t="shared" si="2"/>
        <v>-2.1699940538152363E-3</v>
      </c>
      <c r="M35" s="4">
        <f t="shared" si="3"/>
        <v>-2.2209924720478972E-5</v>
      </c>
      <c r="P35" s="4">
        <f t="shared" si="4"/>
        <v>1.0475556063070472E-4</v>
      </c>
      <c r="Q35" s="4">
        <f t="shared" si="5"/>
        <v>4.7088741935934828E-6</v>
      </c>
    </row>
    <row r="36" spans="2:17" x14ac:dyDescent="0.45">
      <c r="B36" s="1">
        <v>45205</v>
      </c>
      <c r="C36" s="2">
        <v>2730</v>
      </c>
      <c r="D36" s="2">
        <v>6888.52</v>
      </c>
      <c r="E36" s="4">
        <f t="shared" si="0"/>
        <v>-6.0409127795559986E-2</v>
      </c>
      <c r="F36" s="4">
        <f t="shared" si="0"/>
        <v>1.9893419138258483E-3</v>
      </c>
      <c r="G36" s="2"/>
      <c r="K36" s="4">
        <f t="shared" si="1"/>
        <v>-6.0572818620247659E-2</v>
      </c>
      <c r="L36" s="4">
        <f t="shared" si="2"/>
        <v>1.5270221252782182E-3</v>
      </c>
      <c r="M36" s="4">
        <f t="shared" si="3"/>
        <v>-9.2496034223582603E-5</v>
      </c>
      <c r="P36" s="4">
        <f t="shared" si="4"/>
        <v>3.6690663556014215E-3</v>
      </c>
      <c r="Q36" s="4">
        <f t="shared" si="5"/>
        <v>2.3317965710892063E-6</v>
      </c>
    </row>
    <row r="37" spans="2:17" x14ac:dyDescent="0.45">
      <c r="B37" s="1">
        <v>45208</v>
      </c>
      <c r="C37" s="2">
        <v>2820</v>
      </c>
      <c r="D37" s="2">
        <v>6891.46</v>
      </c>
      <c r="E37" s="4">
        <f t="shared" si="0"/>
        <v>3.2435275753153955E-2</v>
      </c>
      <c r="F37" s="4">
        <f t="shared" si="0"/>
        <v>4.2670599588795716E-4</v>
      </c>
      <c r="G37" s="2"/>
      <c r="K37" s="4">
        <f t="shared" si="1"/>
        <v>3.2271584928466282E-2</v>
      </c>
      <c r="L37" s="4">
        <f t="shared" si="2"/>
        <v>-3.5613792659672965E-5</v>
      </c>
      <c r="M37" s="4">
        <f t="shared" si="3"/>
        <v>-1.1493135344414252E-6</v>
      </c>
      <c r="P37" s="4">
        <f t="shared" si="4"/>
        <v>1.041455193795212E-3</v>
      </c>
      <c r="Q37" s="4">
        <f t="shared" si="5"/>
        <v>1.2683422276061759E-9</v>
      </c>
    </row>
    <row r="38" spans="2:17" x14ac:dyDescent="0.45">
      <c r="B38" s="1">
        <v>45209</v>
      </c>
      <c r="C38" s="2">
        <v>2900</v>
      </c>
      <c r="D38" s="2">
        <v>6922.19</v>
      </c>
      <c r="E38" s="4">
        <f t="shared" si="0"/>
        <v>2.7973852042406162E-2</v>
      </c>
      <c r="F38" s="4">
        <f t="shared" si="0"/>
        <v>4.4492296667904101E-3</v>
      </c>
      <c r="G38" s="2"/>
      <c r="K38" s="4">
        <f t="shared" si="1"/>
        <v>2.7810161217718486E-2</v>
      </c>
      <c r="L38" s="4">
        <f t="shared" si="2"/>
        <v>3.98690987824278E-3</v>
      </c>
      <c r="M38" s="4">
        <f t="shared" si="3"/>
        <v>1.1087660647444609E-4</v>
      </c>
      <c r="P38" s="4">
        <f t="shared" si="4"/>
        <v>7.7340506695549335E-4</v>
      </c>
      <c r="Q38" s="4">
        <f t="shared" si="5"/>
        <v>1.5895450377229857E-5</v>
      </c>
    </row>
    <row r="39" spans="2:17" x14ac:dyDescent="0.45">
      <c r="B39" s="1">
        <v>45210</v>
      </c>
      <c r="C39" s="2">
        <v>2880</v>
      </c>
      <c r="D39" s="2">
        <v>6931.75</v>
      </c>
      <c r="E39" s="4">
        <f t="shared" si="0"/>
        <v>-6.9204428445737952E-3</v>
      </c>
      <c r="F39" s="4">
        <f t="shared" si="0"/>
        <v>1.3801130245143503E-3</v>
      </c>
      <c r="G39" s="2"/>
      <c r="K39" s="4">
        <f t="shared" si="1"/>
        <v>-7.0841336692614712E-3</v>
      </c>
      <c r="L39" s="4">
        <f t="shared" si="2"/>
        <v>9.177932359667202E-4</v>
      </c>
      <c r="M39" s="4">
        <f t="shared" si="3"/>
        <v>-6.5017699643322809E-6</v>
      </c>
      <c r="P39" s="4">
        <f t="shared" si="4"/>
        <v>5.0184949843963993E-5</v>
      </c>
      <c r="Q39" s="4">
        <f t="shared" si="5"/>
        <v>8.4234442398626374E-7</v>
      </c>
    </row>
    <row r="40" spans="2:17" x14ac:dyDescent="0.45">
      <c r="B40" s="1">
        <v>45211</v>
      </c>
      <c r="C40" s="2">
        <v>2850</v>
      </c>
      <c r="D40" s="2">
        <v>6935.15</v>
      </c>
      <c r="E40" s="4">
        <f t="shared" si="0"/>
        <v>-1.0471299867295366E-2</v>
      </c>
      <c r="F40" s="4">
        <f t="shared" si="0"/>
        <v>4.9037637368589445E-4</v>
      </c>
      <c r="G40" s="2"/>
      <c r="K40" s="4">
        <f t="shared" si="1"/>
        <v>-1.0634990691983042E-2</v>
      </c>
      <c r="L40" s="4">
        <f t="shared" si="2"/>
        <v>2.8056585138264329E-5</v>
      </c>
      <c r="M40" s="4">
        <f t="shared" si="3"/>
        <v>-2.9838152179427091E-7</v>
      </c>
      <c r="P40" s="4">
        <f t="shared" si="4"/>
        <v>1.1310302701856595E-4</v>
      </c>
      <c r="Q40" s="4">
        <f t="shared" si="5"/>
        <v>7.8717196962067479E-10</v>
      </c>
    </row>
    <row r="41" spans="2:17" x14ac:dyDescent="0.45">
      <c r="B41" s="1">
        <v>45212</v>
      </c>
      <c r="C41" s="2">
        <v>2810</v>
      </c>
      <c r="D41" s="2">
        <v>6926.78</v>
      </c>
      <c r="E41" s="4">
        <f t="shared" si="0"/>
        <v>-1.4134510934904806E-2</v>
      </c>
      <c r="F41" s="4">
        <f t="shared" si="0"/>
        <v>-1.207624193341519E-3</v>
      </c>
      <c r="G41" s="2"/>
      <c r="K41" s="4">
        <f t="shared" si="1"/>
        <v>-1.4298201759592483E-2</v>
      </c>
      <c r="L41" s="4">
        <f t="shared" si="2"/>
        <v>-1.6699439818891491E-3</v>
      </c>
      <c r="M41" s="4">
        <f t="shared" si="3"/>
        <v>2.3877195980268308E-5</v>
      </c>
      <c r="P41" s="4">
        <f t="shared" si="4"/>
        <v>2.0443857355801357E-4</v>
      </c>
      <c r="Q41" s="4">
        <f t="shared" si="5"/>
        <v>2.7887129026477867E-6</v>
      </c>
    </row>
    <row r="42" spans="2:17" x14ac:dyDescent="0.45">
      <c r="B42" s="1">
        <v>45215</v>
      </c>
      <c r="C42" s="2">
        <v>2800</v>
      </c>
      <c r="D42" s="2">
        <v>6896.29</v>
      </c>
      <c r="E42" s="4">
        <f t="shared" si="0"/>
        <v>-3.5650661644961459E-3</v>
      </c>
      <c r="F42" s="4">
        <f t="shared" si="0"/>
        <v>-4.4114729141035312E-3</v>
      </c>
      <c r="G42" s="2"/>
      <c r="K42" s="4">
        <f t="shared" si="1"/>
        <v>-3.7287569891838218E-3</v>
      </c>
      <c r="L42" s="4">
        <f t="shared" si="2"/>
        <v>-4.8737927026511613E-3</v>
      </c>
      <c r="M42" s="4">
        <f t="shared" si="3"/>
        <v>1.8173188603843626E-5</v>
      </c>
      <c r="P42" s="4">
        <f t="shared" si="4"/>
        <v>1.39036286843872E-5</v>
      </c>
      <c r="Q42" s="4">
        <f t="shared" si="5"/>
        <v>2.3753855308415711E-5</v>
      </c>
    </row>
    <row r="43" spans="2:17" x14ac:dyDescent="0.45">
      <c r="B43" s="1">
        <v>45216</v>
      </c>
      <c r="C43" s="2">
        <v>2790</v>
      </c>
      <c r="D43" s="2">
        <v>6939.62</v>
      </c>
      <c r="E43" s="4">
        <f t="shared" si="0"/>
        <v>-3.5778213478839666E-3</v>
      </c>
      <c r="F43" s="4">
        <f t="shared" si="0"/>
        <v>6.2634321349301176E-3</v>
      </c>
      <c r="G43" s="2"/>
      <c r="K43" s="4">
        <f t="shared" si="1"/>
        <v>-3.7415121725716425E-3</v>
      </c>
      <c r="L43" s="4">
        <f t="shared" si="2"/>
        <v>5.8011123463824876E-3</v>
      </c>
      <c r="M43" s="4">
        <f t="shared" si="3"/>
        <v>-2.1704932458445721E-5</v>
      </c>
      <c r="P43" s="4">
        <f t="shared" si="4"/>
        <v>1.3998913337501773E-5</v>
      </c>
      <c r="Q43" s="4">
        <f t="shared" si="5"/>
        <v>3.3652904455351328E-5</v>
      </c>
    </row>
    <row r="44" spans="2:17" x14ac:dyDescent="0.45">
      <c r="B44" s="1">
        <v>45217</v>
      </c>
      <c r="C44" s="2">
        <v>2810</v>
      </c>
      <c r="D44" s="2">
        <v>6927.91</v>
      </c>
      <c r="E44" s="4">
        <f t="shared" si="0"/>
        <v>7.1428875123802039E-3</v>
      </c>
      <c r="F44" s="4">
        <f t="shared" si="0"/>
        <v>-1.6888375627447717E-3</v>
      </c>
      <c r="G44" s="2"/>
      <c r="K44" s="4">
        <f t="shared" si="1"/>
        <v>6.9791966876925279E-3</v>
      </c>
      <c r="L44" s="4">
        <f t="shared" si="2"/>
        <v>-2.1511573512924017E-3</v>
      </c>
      <c r="M44" s="4">
        <f t="shared" si="3"/>
        <v>-1.5013350260845362E-5</v>
      </c>
      <c r="P44" s="4">
        <f t="shared" si="4"/>
        <v>4.8709186405498354E-5</v>
      </c>
      <c r="Q44" s="4">
        <f t="shared" si="5"/>
        <v>4.6274779500193412E-6</v>
      </c>
    </row>
    <row r="45" spans="2:17" x14ac:dyDescent="0.45">
      <c r="B45" s="1">
        <v>45218</v>
      </c>
      <c r="C45" s="2">
        <v>2810</v>
      </c>
      <c r="D45" s="2">
        <v>6846.43</v>
      </c>
      <c r="E45" s="4">
        <f t="shared" si="0"/>
        <v>0</v>
      </c>
      <c r="F45" s="4">
        <f t="shared" si="0"/>
        <v>-1.1830831877891837E-2</v>
      </c>
      <c r="G45" s="2"/>
      <c r="K45" s="4">
        <f t="shared" si="1"/>
        <v>-1.6369082468767614E-4</v>
      </c>
      <c r="L45" s="4">
        <f t="shared" si="2"/>
        <v>-1.2293151666439468E-2</v>
      </c>
      <c r="M45" s="4">
        <f t="shared" si="3"/>
        <v>2.0122761342901569E-6</v>
      </c>
      <c r="P45" s="4">
        <f t="shared" si="4"/>
        <v>2.6794686086931526E-8</v>
      </c>
      <c r="Q45" s="4">
        <f t="shared" si="5"/>
        <v>1.5112157789408346E-4</v>
      </c>
    </row>
    <row r="46" spans="2:17" x14ac:dyDescent="0.45">
      <c r="B46" s="1">
        <v>45219</v>
      </c>
      <c r="C46" s="2">
        <v>2800</v>
      </c>
      <c r="D46" s="2">
        <v>6849.17</v>
      </c>
      <c r="E46" s="4">
        <f t="shared" si="0"/>
        <v>-3.5650661644961459E-3</v>
      </c>
      <c r="F46" s="4">
        <f t="shared" si="0"/>
        <v>4.0012851376453718E-4</v>
      </c>
      <c r="G46" s="2"/>
      <c r="K46" s="4">
        <f t="shared" si="1"/>
        <v>-3.7287569891838218E-3</v>
      </c>
      <c r="L46" s="4">
        <f t="shared" si="2"/>
        <v>-6.2191274783092942E-5</v>
      </c>
      <c r="M46" s="4">
        <f t="shared" si="3"/>
        <v>2.3189615051370938E-7</v>
      </c>
      <c r="P46" s="4">
        <f t="shared" si="4"/>
        <v>1.39036286843872E-5</v>
      </c>
      <c r="Q46" s="4">
        <f t="shared" si="5"/>
        <v>3.8677546591461723E-9</v>
      </c>
    </row>
    <row r="47" spans="2:17" x14ac:dyDescent="0.45">
      <c r="B47" s="1">
        <v>45222</v>
      </c>
      <c r="C47" s="2">
        <v>2760</v>
      </c>
      <c r="D47" s="2">
        <v>6741.96</v>
      </c>
      <c r="E47" s="4">
        <f t="shared" si="0"/>
        <v>-1.4388737452099556E-2</v>
      </c>
      <c r="F47" s="4">
        <f t="shared" si="0"/>
        <v>-1.5776793212811658E-2</v>
      </c>
      <c r="G47" s="2"/>
      <c r="K47" s="4">
        <f t="shared" si="1"/>
        <v>-1.4552428276787233E-2</v>
      </c>
      <c r="L47" s="4">
        <f t="shared" si="2"/>
        <v>-1.6239113001359287E-2</v>
      </c>
      <c r="M47" s="4">
        <f t="shared" si="3"/>
        <v>2.3631852723092408E-4</v>
      </c>
      <c r="P47" s="4">
        <f t="shared" si="4"/>
        <v>2.1177316875103664E-4</v>
      </c>
      <c r="Q47" s="4">
        <f t="shared" si="5"/>
        <v>2.6370879107091621E-4</v>
      </c>
    </row>
    <row r="48" spans="2:17" x14ac:dyDescent="0.45">
      <c r="B48" s="1">
        <v>45223</v>
      </c>
      <c r="C48" s="2">
        <v>2820</v>
      </c>
      <c r="D48" s="2">
        <v>6806.76</v>
      </c>
      <c r="E48" s="4">
        <f t="shared" si="0"/>
        <v>2.1506205220963682E-2</v>
      </c>
      <c r="F48" s="4">
        <f t="shared" si="0"/>
        <v>9.565552184723828E-3</v>
      </c>
      <c r="G48" s="2"/>
      <c r="K48" s="4">
        <f t="shared" si="1"/>
        <v>2.1342514396276005E-2</v>
      </c>
      <c r="L48" s="4">
        <f t="shared" si="2"/>
        <v>9.103232396176197E-3</v>
      </c>
      <c r="M48" s="4">
        <f t="shared" si="3"/>
        <v>1.9428586846803659E-4</v>
      </c>
      <c r="P48" s="4">
        <f t="shared" si="4"/>
        <v>4.5550292075524851E-4</v>
      </c>
      <c r="Q48" s="4">
        <f t="shared" si="5"/>
        <v>8.2868840058791823E-5</v>
      </c>
    </row>
    <row r="49" spans="2:17" x14ac:dyDescent="0.45">
      <c r="B49" s="1">
        <v>45224</v>
      </c>
      <c r="C49" s="2">
        <v>2920</v>
      </c>
      <c r="D49" s="2">
        <v>6834.39</v>
      </c>
      <c r="E49" s="4">
        <f t="shared" si="0"/>
        <v>3.48467313301681E-2</v>
      </c>
      <c r="F49" s="4">
        <f t="shared" si="0"/>
        <v>4.0509836465537257E-3</v>
      </c>
      <c r="G49" s="2"/>
      <c r="K49" s="4">
        <f t="shared" si="1"/>
        <v>3.4683040505480427E-2</v>
      </c>
      <c r="L49" s="4">
        <f t="shared" si="2"/>
        <v>3.5886638580060956E-3</v>
      </c>
      <c r="M49" s="4">
        <f t="shared" si="3"/>
        <v>1.2446577394777908E-4</v>
      </c>
      <c r="P49" s="4">
        <f t="shared" si="4"/>
        <v>1.202913298704796E-3</v>
      </c>
      <c r="Q49" s="4">
        <f t="shared" si="5"/>
        <v>1.2878508285759195E-5</v>
      </c>
    </row>
    <row r="50" spans="2:17" x14ac:dyDescent="0.45">
      <c r="B50" s="1">
        <v>45225</v>
      </c>
      <c r="C50" s="2">
        <v>2850</v>
      </c>
      <c r="D50" s="2">
        <v>6714.52</v>
      </c>
      <c r="E50" s="4">
        <f t="shared" si="0"/>
        <v>-2.4264621999631208E-2</v>
      </c>
      <c r="F50" s="4">
        <f t="shared" si="0"/>
        <v>-1.7694874004968598E-2</v>
      </c>
      <c r="G50" s="2"/>
      <c r="K50" s="4">
        <f t="shared" si="1"/>
        <v>-2.4428312824318885E-2</v>
      </c>
      <c r="L50" s="4">
        <f t="shared" si="2"/>
        <v>-1.8157193793516227E-2</v>
      </c>
      <c r="M50" s="4">
        <f t="shared" si="3"/>
        <v>4.4354960999979569E-4</v>
      </c>
      <c r="P50" s="4">
        <f t="shared" si="4"/>
        <v>5.9674246744278244E-4</v>
      </c>
      <c r="Q50" s="4">
        <f t="shared" si="5"/>
        <v>3.2968368645530422E-4</v>
      </c>
    </row>
    <row r="51" spans="2:17" x14ac:dyDescent="0.45">
      <c r="B51" s="1">
        <v>45226</v>
      </c>
      <c r="C51" s="2">
        <v>2820</v>
      </c>
      <c r="D51" s="2">
        <v>6758.79</v>
      </c>
      <c r="E51" s="4">
        <f t="shared" si="0"/>
        <v>-1.0582109330536972E-2</v>
      </c>
      <c r="F51" s="4">
        <f t="shared" si="0"/>
        <v>6.5715342876812907E-3</v>
      </c>
      <c r="G51" s="2"/>
      <c r="K51" s="4">
        <f t="shared" si="1"/>
        <v>-1.0745800155224649E-2</v>
      </c>
      <c r="L51" s="4">
        <f t="shared" si="2"/>
        <v>6.1092144991336606E-3</v>
      </c>
      <c r="M51" s="4">
        <f t="shared" si="3"/>
        <v>-6.5648398113091165E-5</v>
      </c>
      <c r="P51" s="4">
        <f t="shared" si="4"/>
        <v>1.1547222097602609E-4</v>
      </c>
      <c r="Q51" s="4">
        <f t="shared" si="5"/>
        <v>3.7322501796424941E-5</v>
      </c>
    </row>
    <row r="52" spans="2:17" x14ac:dyDescent="0.45">
      <c r="B52" s="1">
        <v>45229</v>
      </c>
      <c r="C52" s="2">
        <v>2890</v>
      </c>
      <c r="D52" s="2">
        <v>6735.89</v>
      </c>
      <c r="E52" s="4">
        <f t="shared" si="0"/>
        <v>2.4519617174318661E-2</v>
      </c>
      <c r="F52" s="4">
        <f t="shared" si="0"/>
        <v>-3.3939333102635445E-3</v>
      </c>
      <c r="G52" s="2"/>
      <c r="K52" s="4">
        <f t="shared" si="1"/>
        <v>2.4355926349630984E-2</v>
      </c>
      <c r="L52" s="4">
        <f t="shared" si="2"/>
        <v>-3.8562530988111745E-3</v>
      </c>
      <c r="M52" s="4">
        <f t="shared" si="3"/>
        <v>-9.3922616460181214E-5</v>
      </c>
      <c r="P52" s="4">
        <f t="shared" si="4"/>
        <v>5.9321114834864886E-4</v>
      </c>
      <c r="Q52" s="4">
        <f t="shared" si="5"/>
        <v>1.4870687962090787E-5</v>
      </c>
    </row>
    <row r="53" spans="2:17" x14ac:dyDescent="0.45">
      <c r="B53" s="1">
        <v>45230</v>
      </c>
      <c r="C53" s="2">
        <v>2890</v>
      </c>
      <c r="D53" s="2">
        <v>6752.21</v>
      </c>
      <c r="E53" s="4">
        <f t="shared" si="0"/>
        <v>0</v>
      </c>
      <c r="F53" s="4">
        <f t="shared" si="0"/>
        <v>2.4199120653203903E-3</v>
      </c>
      <c r="G53" s="2"/>
      <c r="K53" s="4">
        <f t="shared" si="1"/>
        <v>-1.6369082468767614E-4</v>
      </c>
      <c r="L53" s="4">
        <f t="shared" si="2"/>
        <v>1.9575922767727603E-3</v>
      </c>
      <c r="M53" s="4">
        <f t="shared" si="3"/>
        <v>-3.2043989418715867E-7</v>
      </c>
      <c r="P53" s="4">
        <f t="shared" si="4"/>
        <v>2.6794686086931526E-8</v>
      </c>
      <c r="Q53" s="4">
        <f t="shared" si="5"/>
        <v>3.8321675220803589E-6</v>
      </c>
    </row>
    <row r="54" spans="2:17" x14ac:dyDescent="0.45">
      <c r="B54" s="1">
        <v>45231</v>
      </c>
      <c r="C54" s="2">
        <v>2850</v>
      </c>
      <c r="D54" s="2">
        <v>6642.42</v>
      </c>
      <c r="E54" s="4">
        <f t="shared" si="0"/>
        <v>-1.3937507843781624E-2</v>
      </c>
      <c r="F54" s="4">
        <f t="shared" si="0"/>
        <v>-1.6393503784691801E-2</v>
      </c>
      <c r="G54" s="2"/>
      <c r="K54" s="4">
        <f t="shared" si="1"/>
        <v>-1.4101198668469301E-2</v>
      </c>
      <c r="L54" s="4">
        <f t="shared" si="2"/>
        <v>-1.6855823573239431E-2</v>
      </c>
      <c r="M54" s="4">
        <f t="shared" si="3"/>
        <v>2.3768731692691732E-4</v>
      </c>
      <c r="P54" s="4">
        <f t="shared" si="4"/>
        <v>1.9884380388764041E-4</v>
      </c>
      <c r="Q54" s="4">
        <f t="shared" si="5"/>
        <v>2.841187883321741E-4</v>
      </c>
    </row>
    <row r="55" spans="2:17" x14ac:dyDescent="0.45">
      <c r="B55" s="1">
        <v>45232</v>
      </c>
      <c r="C55" s="2">
        <v>2850</v>
      </c>
      <c r="D55" s="2">
        <v>6751.39</v>
      </c>
      <c r="E55" s="4">
        <f t="shared" si="0"/>
        <v>0</v>
      </c>
      <c r="F55" s="4">
        <f t="shared" si="0"/>
        <v>1.6272054689486372E-2</v>
      </c>
      <c r="G55" s="2"/>
      <c r="K55" s="4">
        <f t="shared" si="1"/>
        <v>-1.6369082468767614E-4</v>
      </c>
      <c r="L55" s="4">
        <f t="shared" si="2"/>
        <v>1.5809734900938743E-2</v>
      </c>
      <c r="M55" s="4">
        <f t="shared" si="3"/>
        <v>-2.5879085440281985E-6</v>
      </c>
      <c r="P55" s="4">
        <f t="shared" si="4"/>
        <v>2.6794686086931526E-8</v>
      </c>
      <c r="Q55" s="4">
        <f t="shared" si="5"/>
        <v>2.4994771763796054E-4</v>
      </c>
    </row>
    <row r="56" spans="2:17" x14ac:dyDescent="0.45">
      <c r="B56" s="1">
        <v>45233</v>
      </c>
      <c r="C56" s="2">
        <v>2900</v>
      </c>
      <c r="D56" s="2">
        <v>6788.85</v>
      </c>
      <c r="E56" s="4">
        <f t="shared" si="0"/>
        <v>1.7391742711869239E-2</v>
      </c>
      <c r="F56" s="4">
        <f t="shared" si="0"/>
        <v>5.5331509001532433E-3</v>
      </c>
      <c r="G56" s="2"/>
      <c r="K56" s="4">
        <f t="shared" si="1"/>
        <v>1.7228051887181562E-2</v>
      </c>
      <c r="L56" s="4">
        <f t="shared" si="2"/>
        <v>5.0708311116056132E-3</v>
      </c>
      <c r="M56" s="4">
        <f t="shared" si="3"/>
        <v>8.7360541501876058E-5</v>
      </c>
      <c r="P56" s="4">
        <f t="shared" si="4"/>
        <v>2.968057718274202E-4</v>
      </c>
      <c r="Q56" s="4">
        <f t="shared" si="5"/>
        <v>2.5713328162427421E-5</v>
      </c>
    </row>
    <row r="57" spans="2:17" x14ac:dyDescent="0.45">
      <c r="B57" s="1">
        <v>45236</v>
      </c>
      <c r="C57" s="2">
        <v>2810</v>
      </c>
      <c r="D57" s="2">
        <v>6878.84</v>
      </c>
      <c r="E57" s="4">
        <f t="shared" si="0"/>
        <v>-3.1526253646773895E-2</v>
      </c>
      <c r="F57" s="4">
        <f t="shared" si="0"/>
        <v>1.3168472568042865E-2</v>
      </c>
      <c r="G57" s="2"/>
      <c r="K57" s="4">
        <f t="shared" si="1"/>
        <v>-3.1689944471461569E-2</v>
      </c>
      <c r="L57" s="4">
        <f t="shared" si="2"/>
        <v>1.2706152779495234E-2</v>
      </c>
      <c r="M57" s="4">
        <f t="shared" si="3"/>
        <v>-4.0265727602811102E-4</v>
      </c>
      <c r="P57" s="4">
        <f t="shared" si="4"/>
        <v>1.0042525806043176E-3</v>
      </c>
      <c r="Q57" s="4">
        <f t="shared" si="5"/>
        <v>1.6144631845587445E-4</v>
      </c>
    </row>
    <row r="58" spans="2:17" x14ac:dyDescent="0.45">
      <c r="B58" s="1">
        <v>45237</v>
      </c>
      <c r="C58" s="2">
        <v>2890</v>
      </c>
      <c r="D58" s="2">
        <v>6843.79</v>
      </c>
      <c r="E58" s="4">
        <f t="shared" si="0"/>
        <v>2.8072018778686307E-2</v>
      </c>
      <c r="F58" s="4">
        <f t="shared" si="0"/>
        <v>-5.1083613301752592E-3</v>
      </c>
      <c r="G58" s="2"/>
      <c r="K58" s="4">
        <f t="shared" si="1"/>
        <v>2.790832795399863E-2</v>
      </c>
      <c r="L58" s="4">
        <f t="shared" si="2"/>
        <v>-5.5706811187228892E-3</v>
      </c>
      <c r="M58" s="4">
        <f t="shared" si="3"/>
        <v>-1.5546839558846636E-4</v>
      </c>
      <c r="P58" s="4">
        <f t="shared" si="4"/>
        <v>7.7887476918794135E-4</v>
      </c>
      <c r="Q58" s="4">
        <f t="shared" si="5"/>
        <v>3.1032488126495702E-5</v>
      </c>
    </row>
    <row r="59" spans="2:17" x14ac:dyDescent="0.45">
      <c r="B59" s="1">
        <v>45238</v>
      </c>
      <c r="C59" s="2">
        <v>2900</v>
      </c>
      <c r="D59" s="2">
        <v>6804.11</v>
      </c>
      <c r="E59" s="4">
        <f t="shared" si="0"/>
        <v>3.4542348680876036E-3</v>
      </c>
      <c r="F59" s="4">
        <f t="shared" si="0"/>
        <v>-5.8148303850094766E-3</v>
      </c>
      <c r="G59" s="2"/>
      <c r="K59" s="4">
        <f t="shared" si="1"/>
        <v>3.2905440433999276E-3</v>
      </c>
      <c r="L59" s="4">
        <f t="shared" si="2"/>
        <v>-6.2771501735571066E-3</v>
      </c>
      <c r="M59" s="4">
        <f t="shared" si="3"/>
        <v>-2.0655239113125158E-5</v>
      </c>
      <c r="P59" s="4">
        <f t="shared" si="4"/>
        <v>1.0827680101554744E-5</v>
      </c>
      <c r="Q59" s="4">
        <f t="shared" si="5"/>
        <v>3.9402614301388017E-5</v>
      </c>
    </row>
    <row r="60" spans="2:17" x14ac:dyDescent="0.45">
      <c r="B60" s="1">
        <v>45239</v>
      </c>
      <c r="C60" s="2">
        <v>2900</v>
      </c>
      <c r="D60" s="2">
        <v>6838.23</v>
      </c>
      <c r="E60" s="4">
        <f t="shared" si="0"/>
        <v>0</v>
      </c>
      <c r="F60" s="4">
        <f t="shared" si="0"/>
        <v>5.0020848538586101E-3</v>
      </c>
      <c r="G60" s="2"/>
      <c r="K60" s="4">
        <f t="shared" si="1"/>
        <v>-1.6369082468767614E-4</v>
      </c>
      <c r="L60" s="4">
        <f t="shared" si="2"/>
        <v>4.53976506531098E-3</v>
      </c>
      <c r="M60" s="4">
        <f t="shared" si="3"/>
        <v>-7.4311788742905629E-7</v>
      </c>
      <c r="P60" s="4">
        <f t="shared" si="4"/>
        <v>2.6794686086931526E-8</v>
      </c>
      <c r="Q60" s="4">
        <f t="shared" si="5"/>
        <v>2.0609466848218007E-5</v>
      </c>
    </row>
    <row r="61" spans="2:17" x14ac:dyDescent="0.45">
      <c r="B61" s="1">
        <v>45240</v>
      </c>
      <c r="C61" s="2">
        <v>2900</v>
      </c>
      <c r="D61" s="2">
        <v>6809.26</v>
      </c>
      <c r="E61" s="4">
        <f t="shared" si="0"/>
        <v>0</v>
      </c>
      <c r="F61" s="4">
        <f t="shared" si="0"/>
        <v>-4.2454756901203769E-3</v>
      </c>
      <c r="G61" s="2"/>
      <c r="K61" s="4">
        <f t="shared" si="1"/>
        <v>-1.6369082468767614E-4</v>
      </c>
      <c r="L61" s="4">
        <f t="shared" si="2"/>
        <v>-4.707795478668007E-3</v>
      </c>
      <c r="M61" s="4">
        <f t="shared" si="3"/>
        <v>7.7062292436407913E-7</v>
      </c>
      <c r="P61" s="4">
        <f t="shared" si="4"/>
        <v>2.6794686086931526E-8</v>
      </c>
      <c r="Q61" s="4">
        <f t="shared" si="5"/>
        <v>2.2163338268966929E-5</v>
      </c>
    </row>
    <row r="62" spans="2:17" x14ac:dyDescent="0.45">
      <c r="B62" s="1">
        <v>45243</v>
      </c>
      <c r="C62" s="2">
        <v>2910</v>
      </c>
      <c r="D62" s="2">
        <v>6838.31</v>
      </c>
      <c r="E62" s="4">
        <f t="shared" si="0"/>
        <v>3.4423441909726986E-3</v>
      </c>
      <c r="F62" s="4">
        <f t="shared" si="0"/>
        <v>4.2571745554769976E-3</v>
      </c>
      <c r="G62" s="2"/>
      <c r="K62" s="4">
        <f t="shared" si="1"/>
        <v>3.2786533662850226E-3</v>
      </c>
      <c r="L62" s="4">
        <f t="shared" si="2"/>
        <v>3.7948547669293675E-3</v>
      </c>
      <c r="M62" s="4">
        <f t="shared" si="3"/>
        <v>1.2442013356155736E-5</v>
      </c>
      <c r="P62" s="4">
        <f t="shared" si="4"/>
        <v>1.074956789625211E-5</v>
      </c>
      <c r="Q62" s="4">
        <f t="shared" si="5"/>
        <v>1.4400922702086545E-5</v>
      </c>
    </row>
    <row r="63" spans="2:17" x14ac:dyDescent="0.45">
      <c r="B63" s="1">
        <v>45244</v>
      </c>
      <c r="C63" s="2">
        <v>2880</v>
      </c>
      <c r="D63" s="2">
        <v>6862.06</v>
      </c>
      <c r="E63" s="4">
        <f t="shared" si="0"/>
        <v>-1.0362787035546547E-2</v>
      </c>
      <c r="F63" s="4">
        <f t="shared" si="0"/>
        <v>3.4670631217435452E-3</v>
      </c>
      <c r="G63" s="2"/>
      <c r="K63" s="4">
        <f t="shared" si="1"/>
        <v>-1.0526477860234223E-2</v>
      </c>
      <c r="L63" s="4">
        <f t="shared" si="2"/>
        <v>3.0047433331959151E-3</v>
      </c>
      <c r="M63" s="4">
        <f t="shared" si="3"/>
        <v>-3.1629364172573185E-5</v>
      </c>
      <c r="P63" s="4">
        <f t="shared" si="4"/>
        <v>1.1080673614200127E-4</v>
      </c>
      <c r="Q63" s="4">
        <f t="shared" si="5"/>
        <v>9.0284824983852982E-6</v>
      </c>
    </row>
    <row r="64" spans="2:17" x14ac:dyDescent="0.45">
      <c r="B64" s="1">
        <v>45245</v>
      </c>
      <c r="C64" s="2">
        <v>2900</v>
      </c>
      <c r="D64" s="2">
        <v>6958.21</v>
      </c>
      <c r="E64" s="4">
        <f t="shared" si="0"/>
        <v>6.920442844573757E-3</v>
      </c>
      <c r="F64" s="4">
        <f t="shared" si="0"/>
        <v>1.3914569156327931E-2</v>
      </c>
      <c r="G64" s="2"/>
      <c r="K64" s="4">
        <f t="shared" si="1"/>
        <v>6.756752019886081E-3</v>
      </c>
      <c r="L64" s="4">
        <f t="shared" si="2"/>
        <v>1.34522493677803E-2</v>
      </c>
      <c r="M64" s="4">
        <f t="shared" si="3"/>
        <v>9.0893513087760808E-5</v>
      </c>
      <c r="P64" s="4">
        <f t="shared" si="4"/>
        <v>4.5653697858234638E-5</v>
      </c>
      <c r="Q64" s="4">
        <f t="shared" si="5"/>
        <v>1.8096301305294549E-4</v>
      </c>
    </row>
    <row r="65" spans="2:17" x14ac:dyDescent="0.45">
      <c r="B65" s="1">
        <v>45246</v>
      </c>
      <c r="C65" s="2">
        <v>2900</v>
      </c>
      <c r="D65" s="2">
        <v>6958.01</v>
      </c>
      <c r="E65" s="4">
        <f t="shared" si="0"/>
        <v>0</v>
      </c>
      <c r="F65" s="4">
        <f t="shared" si="0"/>
        <v>-2.8743437515877994E-5</v>
      </c>
      <c r="G65" s="2"/>
      <c r="K65" s="4">
        <f t="shared" si="1"/>
        <v>-1.6369082468767614E-4</v>
      </c>
      <c r="L65" s="4">
        <f t="shared" si="2"/>
        <v>-4.9106322606350811E-4</v>
      </c>
      <c r="M65" s="4">
        <f t="shared" si="3"/>
        <v>8.038254444812638E-8</v>
      </c>
      <c r="P65" s="4">
        <f t="shared" si="4"/>
        <v>2.6794686086931526E-8</v>
      </c>
      <c r="Q65" s="4">
        <f t="shared" si="5"/>
        <v>2.4114309199190008E-7</v>
      </c>
    </row>
    <row r="66" spans="2:17" x14ac:dyDescent="0.45">
      <c r="B66" s="1">
        <v>45247</v>
      </c>
      <c r="C66" s="2">
        <v>2890</v>
      </c>
      <c r="D66" s="2">
        <v>6977.67</v>
      </c>
      <c r="E66" s="4">
        <f t="shared" si="0"/>
        <v>-3.4542348680875576E-3</v>
      </c>
      <c r="F66" s="4">
        <f t="shared" si="0"/>
        <v>2.8215362354588173E-3</v>
      </c>
      <c r="G66" s="2"/>
      <c r="K66" s="4">
        <f t="shared" si="1"/>
        <v>-3.6179256927752336E-3</v>
      </c>
      <c r="L66" s="4">
        <f t="shared" si="2"/>
        <v>2.3592164469111872E-3</v>
      </c>
      <c r="M66" s="4">
        <f t="shared" si="3"/>
        <v>-8.535469798097882E-6</v>
      </c>
      <c r="P66" s="4">
        <f t="shared" si="4"/>
        <v>1.3089386318443153E-5</v>
      </c>
      <c r="Q66" s="4">
        <f t="shared" si="5"/>
        <v>5.5659022433762471E-6</v>
      </c>
    </row>
    <row r="67" spans="2:17" x14ac:dyDescent="0.45">
      <c r="B67" s="1">
        <v>45250</v>
      </c>
      <c r="C67" s="2">
        <v>2900</v>
      </c>
      <c r="D67" s="2">
        <v>6994.89</v>
      </c>
      <c r="E67" s="4">
        <f t="shared" si="0"/>
        <v>3.4542348680876036E-3</v>
      </c>
      <c r="F67" s="4">
        <f t="shared" si="0"/>
        <v>2.4648323167975683E-3</v>
      </c>
      <c r="G67" s="2"/>
      <c r="K67" s="4">
        <f t="shared" si="1"/>
        <v>3.2905440433999276E-3</v>
      </c>
      <c r="L67" s="4">
        <f t="shared" si="2"/>
        <v>2.0025125282499383E-3</v>
      </c>
      <c r="M67" s="4">
        <f t="shared" si="3"/>
        <v>6.5893556716665639E-6</v>
      </c>
      <c r="P67" s="4">
        <f t="shared" si="4"/>
        <v>1.0827680101554744E-5</v>
      </c>
      <c r="Q67" s="4">
        <f t="shared" si="5"/>
        <v>4.0100564257979598E-6</v>
      </c>
    </row>
    <row r="68" spans="2:17" x14ac:dyDescent="0.45">
      <c r="B68" s="1">
        <v>45251</v>
      </c>
      <c r="C68" s="2">
        <v>2900</v>
      </c>
      <c r="D68" s="2">
        <v>6961.79</v>
      </c>
      <c r="E68" s="4">
        <f t="shared" si="0"/>
        <v>0</v>
      </c>
      <c r="F68" s="4">
        <f t="shared" si="0"/>
        <v>-4.7432572873078041E-3</v>
      </c>
      <c r="G68" s="2"/>
      <c r="K68" s="4">
        <f t="shared" si="1"/>
        <v>-1.6369082468767614E-4</v>
      </c>
      <c r="L68" s="4">
        <f t="shared" si="2"/>
        <v>-5.2055770758554342E-3</v>
      </c>
      <c r="M68" s="4">
        <f t="shared" si="3"/>
        <v>8.5210520452203773E-7</v>
      </c>
      <c r="P68" s="4">
        <f t="shared" si="4"/>
        <v>2.6794686086931526E-8</v>
      </c>
      <c r="Q68" s="4">
        <f t="shared" si="5"/>
        <v>2.7098032692671612E-5</v>
      </c>
    </row>
    <row r="69" spans="2:17" x14ac:dyDescent="0.45">
      <c r="B69" s="1">
        <v>45252</v>
      </c>
      <c r="C69" s="2">
        <v>2880</v>
      </c>
      <c r="D69" s="2">
        <v>6906.95</v>
      </c>
      <c r="E69" s="4">
        <f t="shared" ref="E69:F132" si="6">LN(C69/C68)</f>
        <v>-6.9204428445737952E-3</v>
      </c>
      <c r="F69" s="4">
        <f t="shared" si="6"/>
        <v>-7.9084741404935929E-3</v>
      </c>
      <c r="G69" s="2"/>
      <c r="K69" s="4">
        <f t="shared" ref="K69:K132" si="7">E69-H$2</f>
        <v>-7.0841336692614712E-3</v>
      </c>
      <c r="L69" s="4">
        <f t="shared" ref="L69:L132" si="8">F69-I$2</f>
        <v>-8.3707939290412238E-3</v>
      </c>
      <c r="M69" s="4">
        <f t="shared" ref="M69:M132" si="9">K69*L69</f>
        <v>5.9299823111170452E-5</v>
      </c>
      <c r="P69" s="4">
        <f t="shared" ref="P69:P132" si="10">K69^2</f>
        <v>5.0184949843963993E-5</v>
      </c>
      <c r="Q69" s="4">
        <f t="shared" ref="Q69:Q132" si="11">L69^2</f>
        <v>7.0070191002473412E-5</v>
      </c>
    </row>
    <row r="70" spans="2:17" x14ac:dyDescent="0.45">
      <c r="B70" s="1">
        <v>45253</v>
      </c>
      <c r="C70" s="2">
        <v>2890</v>
      </c>
      <c r="D70" s="2">
        <v>7004.34</v>
      </c>
      <c r="E70" s="4">
        <f t="shared" si="6"/>
        <v>3.4662079764863291E-3</v>
      </c>
      <c r="F70" s="4">
        <f t="shared" si="6"/>
        <v>1.4001805886950328E-2</v>
      </c>
      <c r="G70" s="2"/>
      <c r="K70" s="4">
        <f t="shared" si="7"/>
        <v>3.3025171517986531E-3</v>
      </c>
      <c r="L70" s="4">
        <f t="shared" si="8"/>
        <v>1.3539486098402697E-2</v>
      </c>
      <c r="M70" s="4">
        <f t="shared" si="9"/>
        <v>4.4714385066514332E-5</v>
      </c>
      <c r="P70" s="4">
        <f t="shared" si="10"/>
        <v>1.0906619537924287E-5</v>
      </c>
      <c r="Q70" s="4">
        <f t="shared" si="11"/>
        <v>1.8331768380883991E-4</v>
      </c>
    </row>
    <row r="71" spans="2:17" x14ac:dyDescent="0.45">
      <c r="B71" s="1">
        <v>45254</v>
      </c>
      <c r="C71" s="2">
        <v>2870</v>
      </c>
      <c r="D71" s="2">
        <v>7009.63</v>
      </c>
      <c r="E71" s="4">
        <f t="shared" si="6"/>
        <v>-6.9444723528110461E-3</v>
      </c>
      <c r="F71" s="4">
        <f t="shared" si="6"/>
        <v>7.5496097840365448E-4</v>
      </c>
      <c r="G71" s="2"/>
      <c r="K71" s="4">
        <f t="shared" si="7"/>
        <v>-7.1081631774987221E-3</v>
      </c>
      <c r="L71" s="4">
        <f t="shared" si="8"/>
        <v>2.9264118985602435E-4</v>
      </c>
      <c r="M71" s="4">
        <f t="shared" si="9"/>
        <v>-2.0801413299540048E-6</v>
      </c>
      <c r="P71" s="4">
        <f t="shared" si="10"/>
        <v>5.0525983757948728E-5</v>
      </c>
      <c r="Q71" s="4">
        <f t="shared" si="11"/>
        <v>8.5638866000349686E-8</v>
      </c>
    </row>
    <row r="72" spans="2:17" x14ac:dyDescent="0.45">
      <c r="B72" s="1">
        <v>45257</v>
      </c>
      <c r="C72" s="2">
        <v>2860</v>
      </c>
      <c r="D72" s="2">
        <v>7013.41</v>
      </c>
      <c r="E72" s="4">
        <f t="shared" si="6"/>
        <v>-3.4904049397684908E-3</v>
      </c>
      <c r="F72" s="4">
        <f t="shared" si="6"/>
        <v>5.3911278746302503E-4</v>
      </c>
      <c r="G72" s="2"/>
      <c r="K72" s="4">
        <f t="shared" si="7"/>
        <v>-3.6540957644561668E-3</v>
      </c>
      <c r="L72" s="4">
        <f t="shared" si="8"/>
        <v>7.6792998915394906E-5</v>
      </c>
      <c r="M72" s="4">
        <f t="shared" si="9"/>
        <v>-2.8060897207663155E-7</v>
      </c>
      <c r="P72" s="4">
        <f t="shared" si="10"/>
        <v>1.3352415855816498E-5</v>
      </c>
      <c r="Q72" s="4">
        <f t="shared" si="11"/>
        <v>5.8971646824198429E-9</v>
      </c>
    </row>
    <row r="73" spans="2:17" x14ac:dyDescent="0.45">
      <c r="B73" s="1">
        <v>45258</v>
      </c>
      <c r="C73" s="2">
        <v>2870</v>
      </c>
      <c r="D73" s="2">
        <v>7041.07</v>
      </c>
      <c r="E73" s="4">
        <f t="shared" si="6"/>
        <v>3.4904049397685676E-3</v>
      </c>
      <c r="F73" s="4">
        <f t="shared" si="6"/>
        <v>3.9361165566262797E-3</v>
      </c>
      <c r="G73" s="2"/>
      <c r="K73" s="4">
        <f t="shared" si="7"/>
        <v>3.3267141150808916E-3</v>
      </c>
      <c r="L73" s="4">
        <f t="shared" si="8"/>
        <v>3.4737967680786496E-3</v>
      </c>
      <c r="M73" s="4">
        <f t="shared" si="9"/>
        <v>1.1556328741289627E-5</v>
      </c>
      <c r="P73" s="4">
        <f t="shared" si="10"/>
        <v>1.1067026803478439E-5</v>
      </c>
      <c r="Q73" s="4">
        <f t="shared" si="11"/>
        <v>1.2067263985913671E-5</v>
      </c>
    </row>
    <row r="74" spans="2:17" x14ac:dyDescent="0.45">
      <c r="B74" s="1">
        <v>45259</v>
      </c>
      <c r="C74" s="2">
        <v>2810</v>
      </c>
      <c r="D74" s="2">
        <v>7036.09</v>
      </c>
      <c r="E74" s="4">
        <f t="shared" si="6"/>
        <v>-2.1127546425875394E-2</v>
      </c>
      <c r="F74" s="4">
        <f t="shared" si="6"/>
        <v>-7.07529104982417E-4</v>
      </c>
      <c r="G74" s="2"/>
      <c r="K74" s="4">
        <f t="shared" si="7"/>
        <v>-2.1291237250563071E-2</v>
      </c>
      <c r="L74" s="4">
        <f t="shared" si="8"/>
        <v>-1.1698488935300471E-3</v>
      </c>
      <c r="M74" s="4">
        <f t="shared" si="9"/>
        <v>2.4907530339456931E-5</v>
      </c>
      <c r="P74" s="4">
        <f t="shared" si="10"/>
        <v>4.5331678365976452E-4</v>
      </c>
      <c r="Q74" s="4">
        <f t="shared" si="11"/>
        <v>1.3685464336934755E-6</v>
      </c>
    </row>
    <row r="75" spans="2:17" x14ac:dyDescent="0.45">
      <c r="B75" s="1">
        <v>45260</v>
      </c>
      <c r="C75" s="2">
        <v>2870</v>
      </c>
      <c r="D75" s="2">
        <v>7080.74</v>
      </c>
      <c r="E75" s="4">
        <f t="shared" si="6"/>
        <v>2.1127546425875277E-2</v>
      </c>
      <c r="F75" s="4">
        <f t="shared" si="6"/>
        <v>6.3258038655990478E-3</v>
      </c>
      <c r="G75" s="2"/>
      <c r="K75" s="4">
        <f t="shared" si="7"/>
        <v>2.09638556011876E-2</v>
      </c>
      <c r="L75" s="4">
        <f t="shared" si="8"/>
        <v>5.8634840770514177E-3</v>
      </c>
      <c r="M75" s="4">
        <f t="shared" si="9"/>
        <v>1.2292123351116866E-4</v>
      </c>
      <c r="P75" s="4">
        <f t="shared" si="10"/>
        <v>4.3948324166744469E-4</v>
      </c>
      <c r="Q75" s="4">
        <f t="shared" si="11"/>
        <v>3.4380445521835515E-5</v>
      </c>
    </row>
    <row r="76" spans="2:17" x14ac:dyDescent="0.45">
      <c r="B76" s="1">
        <v>45261</v>
      </c>
      <c r="C76" s="2">
        <v>2900</v>
      </c>
      <c r="D76" s="2">
        <v>7059.91</v>
      </c>
      <c r="E76" s="4">
        <f t="shared" si="6"/>
        <v>1.0398707220898517E-2</v>
      </c>
      <c r="F76" s="4">
        <f t="shared" si="6"/>
        <v>-2.9461184692869246E-3</v>
      </c>
      <c r="G76" s="2"/>
      <c r="K76" s="4">
        <f t="shared" si="7"/>
        <v>1.023501639621084E-2</v>
      </c>
      <c r="L76" s="4">
        <f t="shared" si="8"/>
        <v>-3.4084382578345547E-3</v>
      </c>
      <c r="M76" s="4">
        <f t="shared" si="9"/>
        <v>-3.4885421454408979E-5</v>
      </c>
      <c r="P76" s="4">
        <f t="shared" si="10"/>
        <v>1.0475556063070472E-4</v>
      </c>
      <c r="Q76" s="4">
        <f t="shared" si="11"/>
        <v>1.1617451357470255E-5</v>
      </c>
    </row>
    <row r="77" spans="2:17" x14ac:dyDescent="0.45">
      <c r="B77" s="1">
        <v>45264</v>
      </c>
      <c r="C77" s="2">
        <v>2870</v>
      </c>
      <c r="D77" s="2">
        <v>7093.6</v>
      </c>
      <c r="E77" s="4">
        <f t="shared" si="6"/>
        <v>-1.0398707220898622E-2</v>
      </c>
      <c r="F77" s="4">
        <f t="shared" si="6"/>
        <v>4.760665535118524E-3</v>
      </c>
      <c r="G77" s="2"/>
      <c r="K77" s="4">
        <f t="shared" si="7"/>
        <v>-1.0562398045586299E-2</v>
      </c>
      <c r="L77" s="4">
        <f t="shared" si="8"/>
        <v>4.2983457465708939E-3</v>
      </c>
      <c r="M77" s="4">
        <f t="shared" si="9"/>
        <v>-4.5400838712834595E-5</v>
      </c>
      <c r="P77" s="4">
        <f t="shared" si="10"/>
        <v>1.1156425247340528E-4</v>
      </c>
      <c r="Q77" s="4">
        <f t="shared" si="11"/>
        <v>1.8475776157064094E-5</v>
      </c>
    </row>
    <row r="78" spans="2:17" x14ac:dyDescent="0.45">
      <c r="B78" s="1">
        <v>45265</v>
      </c>
      <c r="C78" s="2">
        <v>2870</v>
      </c>
      <c r="D78" s="2">
        <v>7100.85</v>
      </c>
      <c r="E78" s="4">
        <f t="shared" si="6"/>
        <v>0</v>
      </c>
      <c r="F78" s="4">
        <f t="shared" si="6"/>
        <v>1.0215261078038314E-3</v>
      </c>
      <c r="G78" s="2"/>
      <c r="K78" s="4">
        <f t="shared" si="7"/>
        <v>-1.6369082468767614E-4</v>
      </c>
      <c r="L78" s="4">
        <f t="shared" si="8"/>
        <v>5.5920631925620136E-4</v>
      </c>
      <c r="M78" s="4">
        <f t="shared" si="9"/>
        <v>-9.1536943569607514E-8</v>
      </c>
      <c r="P78" s="4">
        <f t="shared" si="10"/>
        <v>2.6794686086931526E-8</v>
      </c>
      <c r="Q78" s="4">
        <f t="shared" si="11"/>
        <v>3.127117074960686E-7</v>
      </c>
    </row>
    <row r="79" spans="2:17" x14ac:dyDescent="0.45">
      <c r="B79" s="1">
        <v>45266</v>
      </c>
      <c r="C79" s="2">
        <v>2890</v>
      </c>
      <c r="D79" s="2">
        <v>7087.4</v>
      </c>
      <c r="E79" s="4">
        <f t="shared" si="6"/>
        <v>6.944472352810995E-3</v>
      </c>
      <c r="F79" s="4">
        <f t="shared" si="6"/>
        <v>-1.8959355845740268E-3</v>
      </c>
      <c r="G79" s="2"/>
      <c r="K79" s="4">
        <f t="shared" si="7"/>
        <v>6.780781528123319E-3</v>
      </c>
      <c r="L79" s="4">
        <f t="shared" si="8"/>
        <v>-2.3582553731216569E-3</v>
      </c>
      <c r="M79" s="4">
        <f t="shared" si="9"/>
        <v>-1.5990814472660896E-5</v>
      </c>
      <c r="P79" s="4">
        <f t="shared" si="10"/>
        <v>4.5978998132138416E-5</v>
      </c>
      <c r="Q79" s="4">
        <f t="shared" si="11"/>
        <v>5.5613684048571651E-6</v>
      </c>
    </row>
    <row r="80" spans="2:17" x14ac:dyDescent="0.45">
      <c r="B80" s="1">
        <v>45267</v>
      </c>
      <c r="C80" s="2">
        <v>2900</v>
      </c>
      <c r="D80" s="2">
        <v>7134.62</v>
      </c>
      <c r="E80" s="4">
        <f t="shared" si="6"/>
        <v>3.4542348680876036E-3</v>
      </c>
      <c r="F80" s="4">
        <f t="shared" si="6"/>
        <v>6.6404313191780629E-3</v>
      </c>
      <c r="G80" s="2"/>
      <c r="K80" s="4">
        <f t="shared" si="7"/>
        <v>3.2905440433999276E-3</v>
      </c>
      <c r="L80" s="4">
        <f t="shared" si="8"/>
        <v>6.1781115306304328E-3</v>
      </c>
      <c r="M80" s="4">
        <f t="shared" si="9"/>
        <v>2.0329348096576379E-5</v>
      </c>
      <c r="P80" s="4">
        <f t="shared" si="10"/>
        <v>1.0827680101554744E-5</v>
      </c>
      <c r="Q80" s="4">
        <f t="shared" si="11"/>
        <v>3.8169062084908707E-5</v>
      </c>
    </row>
    <row r="81" spans="2:17" x14ac:dyDescent="0.45">
      <c r="B81" s="1">
        <v>45268</v>
      </c>
      <c r="C81" s="2">
        <v>2850</v>
      </c>
      <c r="D81" s="2">
        <v>7159.6</v>
      </c>
      <c r="E81" s="4">
        <f t="shared" si="6"/>
        <v>-1.7391742711869222E-2</v>
      </c>
      <c r="F81" s="4">
        <f t="shared" si="6"/>
        <v>3.4951225641398648E-3</v>
      </c>
      <c r="G81" s="2"/>
      <c r="K81" s="4">
        <f t="shared" si="7"/>
        <v>-1.7555433536556898E-2</v>
      </c>
      <c r="L81" s="4">
        <f t="shared" si="8"/>
        <v>3.0328027755922348E-3</v>
      </c>
      <c r="M81" s="4">
        <f t="shared" si="9"/>
        <v>-5.3242167556394767E-5</v>
      </c>
      <c r="P81" s="4">
        <f t="shared" si="10"/>
        <v>3.0819324665646664E-4</v>
      </c>
      <c r="Q81" s="4">
        <f t="shared" si="11"/>
        <v>9.1978926756399625E-6</v>
      </c>
    </row>
    <row r="82" spans="2:17" x14ac:dyDescent="0.45">
      <c r="B82" s="1">
        <v>45271</v>
      </c>
      <c r="C82" s="2">
        <v>2800</v>
      </c>
      <c r="D82" s="2">
        <v>7088.79</v>
      </c>
      <c r="E82" s="4">
        <f t="shared" si="6"/>
        <v>-1.7699577099400975E-2</v>
      </c>
      <c r="F82" s="4">
        <f t="shared" si="6"/>
        <v>-9.9394504162431778E-3</v>
      </c>
      <c r="G82" s="2"/>
      <c r="K82" s="4">
        <f t="shared" si="7"/>
        <v>-1.7863267924088651E-2</v>
      </c>
      <c r="L82" s="4">
        <f t="shared" si="8"/>
        <v>-1.0401770204790809E-2</v>
      </c>
      <c r="M82" s="4">
        <f t="shared" si="9"/>
        <v>1.8580960805298068E-4</v>
      </c>
      <c r="P82" s="4">
        <f t="shared" si="10"/>
        <v>3.1909634092777451E-4</v>
      </c>
      <c r="Q82" s="4">
        <f t="shared" si="11"/>
        <v>1.0819682339327382E-4</v>
      </c>
    </row>
    <row r="83" spans="2:17" x14ac:dyDescent="0.45">
      <c r="B83" s="1">
        <v>45272</v>
      </c>
      <c r="C83" s="2">
        <v>2850</v>
      </c>
      <c r="D83" s="2">
        <v>7125.31</v>
      </c>
      <c r="E83" s="4">
        <f t="shared" si="6"/>
        <v>1.7699577099400857E-2</v>
      </c>
      <c r="F83" s="4">
        <f t="shared" si="6"/>
        <v>5.1385709062002731E-3</v>
      </c>
      <c r="G83" s="2"/>
      <c r="K83" s="4">
        <f t="shared" si="7"/>
        <v>1.753588627471318E-2</v>
      </c>
      <c r="L83" s="4">
        <f t="shared" si="8"/>
        <v>4.676251117652643E-3</v>
      </c>
      <c r="M83" s="4">
        <f t="shared" si="9"/>
        <v>8.2002207791157157E-5</v>
      </c>
      <c r="P83" s="4">
        <f t="shared" si="10"/>
        <v>3.0750730743967408E-4</v>
      </c>
      <c r="Q83" s="4">
        <f t="shared" si="11"/>
        <v>2.1867324515347593E-5</v>
      </c>
    </row>
    <row r="84" spans="2:17" x14ac:dyDescent="0.45">
      <c r="B84" s="1">
        <v>45273</v>
      </c>
      <c r="C84" s="2">
        <v>2880</v>
      </c>
      <c r="D84" s="2">
        <v>7075.34</v>
      </c>
      <c r="E84" s="4">
        <f t="shared" si="6"/>
        <v>1.0471299867295437E-2</v>
      </c>
      <c r="F84" s="4">
        <f t="shared" si="6"/>
        <v>-7.0377350684394987E-3</v>
      </c>
      <c r="G84" s="2"/>
      <c r="K84" s="4">
        <f t="shared" si="7"/>
        <v>1.030760904260776E-2</v>
      </c>
      <c r="L84" s="4">
        <f t="shared" si="8"/>
        <v>-7.5000548569871288E-3</v>
      </c>
      <c r="M84" s="4">
        <f t="shared" si="9"/>
        <v>-7.7307633263934777E-5</v>
      </c>
      <c r="P84" s="4">
        <f t="shared" si="10"/>
        <v>1.0624680417524926E-4</v>
      </c>
      <c r="Q84" s="4">
        <f t="shared" si="11"/>
        <v>5.6250822857816219E-5</v>
      </c>
    </row>
    <row r="85" spans="2:17" x14ac:dyDescent="0.45">
      <c r="B85" s="1">
        <v>45274</v>
      </c>
      <c r="C85" s="2">
        <v>2900</v>
      </c>
      <c r="D85" s="2">
        <v>7176.02</v>
      </c>
      <c r="E85" s="4">
        <f t="shared" si="6"/>
        <v>6.920442844573757E-3</v>
      </c>
      <c r="F85" s="4">
        <f t="shared" si="6"/>
        <v>1.4129412908890296E-2</v>
      </c>
      <c r="G85" s="2"/>
      <c r="K85" s="4">
        <f t="shared" si="7"/>
        <v>6.756752019886081E-3</v>
      </c>
      <c r="L85" s="4">
        <f t="shared" si="8"/>
        <v>1.3667093120342665E-2</v>
      </c>
      <c r="M85" s="4">
        <f t="shared" si="9"/>
        <v>9.2345159046846464E-5</v>
      </c>
      <c r="P85" s="4">
        <f t="shared" si="10"/>
        <v>4.5653697858234638E-5</v>
      </c>
      <c r="Q85" s="4">
        <f t="shared" si="11"/>
        <v>1.8678943436011778E-4</v>
      </c>
    </row>
    <row r="86" spans="2:17" x14ac:dyDescent="0.45">
      <c r="B86" s="1">
        <v>45275</v>
      </c>
      <c r="C86" s="2">
        <v>2800</v>
      </c>
      <c r="D86" s="2">
        <v>7190.99</v>
      </c>
      <c r="E86" s="4">
        <f t="shared" si="6"/>
        <v>-3.5091319811270061E-2</v>
      </c>
      <c r="F86" s="4">
        <f t="shared" si="6"/>
        <v>2.0839416716014925E-3</v>
      </c>
      <c r="G86" s="2"/>
      <c r="K86" s="4">
        <f t="shared" si="7"/>
        <v>-3.5255010635957734E-2</v>
      </c>
      <c r="L86" s="4">
        <f t="shared" si="8"/>
        <v>1.6216218830538624E-3</v>
      </c>
      <c r="M86" s="4">
        <f t="shared" si="9"/>
        <v>-5.7170296734565728E-5</v>
      </c>
      <c r="P86" s="4">
        <f t="shared" si="10"/>
        <v>1.242915774941493E-3</v>
      </c>
      <c r="Q86" s="4">
        <f t="shared" si="11"/>
        <v>2.6296575315991545E-6</v>
      </c>
    </row>
    <row r="87" spans="2:17" x14ac:dyDescent="0.45">
      <c r="B87" s="1">
        <v>45278</v>
      </c>
      <c r="C87" s="2">
        <v>2730</v>
      </c>
      <c r="D87" s="2">
        <v>7119.52</v>
      </c>
      <c r="E87" s="4">
        <f t="shared" si="6"/>
        <v>-2.5317807984289897E-2</v>
      </c>
      <c r="F87" s="4">
        <f t="shared" si="6"/>
        <v>-9.9885460712122402E-3</v>
      </c>
      <c r="G87" s="2"/>
      <c r="K87" s="4">
        <f t="shared" si="7"/>
        <v>-2.5481498808977574E-2</v>
      </c>
      <c r="L87" s="4">
        <f t="shared" si="8"/>
        <v>-1.0450865859759871E-2</v>
      </c>
      <c r="M87" s="4">
        <f t="shared" si="9"/>
        <v>2.6630372595825555E-4</v>
      </c>
      <c r="P87" s="4">
        <f t="shared" si="10"/>
        <v>6.4930678155192549E-4</v>
      </c>
      <c r="Q87" s="4">
        <f t="shared" si="11"/>
        <v>1.0922059721869443E-4</v>
      </c>
    </row>
    <row r="88" spans="2:17" x14ac:dyDescent="0.45">
      <c r="B88" s="1">
        <v>45279</v>
      </c>
      <c r="C88" s="2">
        <v>2820</v>
      </c>
      <c r="D88" s="2">
        <v>7187.85</v>
      </c>
      <c r="E88" s="4">
        <f t="shared" si="6"/>
        <v>3.2435275753153955E-2</v>
      </c>
      <c r="F88" s="4">
        <f t="shared" si="6"/>
        <v>9.551793169043107E-3</v>
      </c>
      <c r="G88" s="2"/>
      <c r="K88" s="4">
        <f t="shared" si="7"/>
        <v>3.2271584928466282E-2</v>
      </c>
      <c r="L88" s="4">
        <f t="shared" si="8"/>
        <v>9.0894733804954761E-3</v>
      </c>
      <c r="M88" s="4">
        <f t="shared" si="9"/>
        <v>2.9333171215369325E-4</v>
      </c>
      <c r="P88" s="4">
        <f t="shared" si="10"/>
        <v>1.041455193795212E-3</v>
      </c>
      <c r="Q88" s="4">
        <f t="shared" si="11"/>
        <v>8.261852633473586E-5</v>
      </c>
    </row>
    <row r="89" spans="2:17" x14ac:dyDescent="0.45">
      <c r="B89" s="1">
        <v>45280</v>
      </c>
      <c r="C89" s="2">
        <v>2820</v>
      </c>
      <c r="D89" s="2">
        <v>7219.67</v>
      </c>
      <c r="E89" s="4">
        <f t="shared" si="6"/>
        <v>0</v>
      </c>
      <c r="F89" s="4">
        <f t="shared" si="6"/>
        <v>4.4171448989278181E-3</v>
      </c>
      <c r="G89" s="2"/>
      <c r="K89" s="4">
        <f t="shared" si="7"/>
        <v>-1.6369082468767614E-4</v>
      </c>
      <c r="L89" s="4">
        <f t="shared" si="8"/>
        <v>3.954825110380188E-3</v>
      </c>
      <c r="M89" s="4">
        <f t="shared" si="9"/>
        <v>-6.4736858381366281E-7</v>
      </c>
      <c r="P89" s="4">
        <f t="shared" si="10"/>
        <v>2.6794686086931526E-8</v>
      </c>
      <c r="Q89" s="4">
        <f t="shared" si="11"/>
        <v>1.5640641653693665E-5</v>
      </c>
    </row>
    <row r="90" spans="2:17" x14ac:dyDescent="0.45">
      <c r="B90" s="1">
        <v>45281</v>
      </c>
      <c r="C90" s="2">
        <v>2880</v>
      </c>
      <c r="D90" s="2">
        <v>7209.62</v>
      </c>
      <c r="E90" s="4">
        <f t="shared" si="6"/>
        <v>2.1053409197832263E-2</v>
      </c>
      <c r="F90" s="4">
        <f t="shared" si="6"/>
        <v>-1.3930001580294545E-3</v>
      </c>
      <c r="G90" s="2"/>
      <c r="K90" s="4">
        <f t="shared" si="7"/>
        <v>2.0889718373144586E-2</v>
      </c>
      <c r="L90" s="4">
        <f t="shared" si="8"/>
        <v>-1.8553199465770845E-3</v>
      </c>
      <c r="M90" s="4">
        <f t="shared" si="9"/>
        <v>-3.8757111176072954E-5</v>
      </c>
      <c r="P90" s="4">
        <f t="shared" si="10"/>
        <v>4.3638033370929451E-4</v>
      </c>
      <c r="Q90" s="4">
        <f t="shared" si="11"/>
        <v>3.4422121041667957E-6</v>
      </c>
    </row>
    <row r="91" spans="2:17" x14ac:dyDescent="0.45">
      <c r="B91" s="1">
        <v>45282</v>
      </c>
      <c r="C91" s="2">
        <v>2870</v>
      </c>
      <c r="D91" s="2">
        <v>7237.52</v>
      </c>
      <c r="E91" s="4">
        <f t="shared" si="6"/>
        <v>-3.4782643763248086E-3</v>
      </c>
      <c r="F91" s="4">
        <f t="shared" si="6"/>
        <v>3.8623609494960096E-3</v>
      </c>
      <c r="G91" s="2"/>
      <c r="K91" s="4">
        <f t="shared" si="7"/>
        <v>-3.6419552010124845E-3</v>
      </c>
      <c r="L91" s="4">
        <f t="shared" si="8"/>
        <v>3.4000411609483795E-3</v>
      </c>
      <c r="M91" s="4">
        <f t="shared" si="9"/>
        <v>-1.2382797589772476E-5</v>
      </c>
      <c r="P91" s="4">
        <f t="shared" si="10"/>
        <v>1.3263837686181886E-5</v>
      </c>
      <c r="Q91" s="4">
        <f t="shared" si="11"/>
        <v>1.1560279896143205E-5</v>
      </c>
    </row>
    <row r="92" spans="2:17" x14ac:dyDescent="0.45">
      <c r="B92" s="1">
        <v>45287</v>
      </c>
      <c r="C92" s="2">
        <v>2870</v>
      </c>
      <c r="D92" s="2">
        <v>7245.92</v>
      </c>
      <c r="E92" s="4">
        <f t="shared" si="6"/>
        <v>0</v>
      </c>
      <c r="F92" s="4">
        <f t="shared" si="6"/>
        <v>1.1599455573857527E-3</v>
      </c>
      <c r="G92" s="2"/>
      <c r="K92" s="4">
        <f t="shared" si="7"/>
        <v>-1.6369082468767614E-4</v>
      </c>
      <c r="L92" s="4">
        <f t="shared" si="8"/>
        <v>6.9762576883812262E-4</v>
      </c>
      <c r="M92" s="4">
        <f t="shared" si="9"/>
        <v>-1.1419493742448641E-7</v>
      </c>
      <c r="P92" s="4">
        <f t="shared" si="10"/>
        <v>2.6794686086931526E-8</v>
      </c>
      <c r="Q92" s="4">
        <f t="shared" si="11"/>
        <v>4.8668171334698173E-7</v>
      </c>
    </row>
    <row r="93" spans="2:17" x14ac:dyDescent="0.45">
      <c r="B93" s="1">
        <v>45288</v>
      </c>
      <c r="C93" s="2">
        <v>2910</v>
      </c>
      <c r="D93" s="2">
        <v>7303.89</v>
      </c>
      <c r="E93" s="4">
        <f t="shared" si="6"/>
        <v>1.3841051411871511E-2</v>
      </c>
      <c r="F93" s="4">
        <f t="shared" si="6"/>
        <v>7.9685311004689379E-3</v>
      </c>
      <c r="G93" s="2"/>
      <c r="K93" s="4">
        <f t="shared" si="7"/>
        <v>1.3677360587183834E-2</v>
      </c>
      <c r="L93" s="4">
        <f t="shared" si="8"/>
        <v>7.5062113119213078E-3</v>
      </c>
      <c r="M93" s="4">
        <f t="shared" si="9"/>
        <v>1.0266515875674596E-4</v>
      </c>
      <c r="P93" s="4">
        <f t="shared" si="10"/>
        <v>1.8707019263184972E-4</v>
      </c>
      <c r="Q93" s="4">
        <f t="shared" si="11"/>
        <v>5.63432082592154E-5</v>
      </c>
    </row>
    <row r="94" spans="2:17" x14ac:dyDescent="0.45">
      <c r="B94" s="1">
        <v>45289</v>
      </c>
      <c r="C94" s="2">
        <v>2930</v>
      </c>
      <c r="D94" s="2">
        <v>7272.8</v>
      </c>
      <c r="E94" s="4">
        <f t="shared" si="6"/>
        <v>6.8493418455747683E-3</v>
      </c>
      <c r="F94" s="4">
        <f t="shared" si="6"/>
        <v>-4.265721112785505E-3</v>
      </c>
      <c r="G94" s="2"/>
      <c r="K94" s="4">
        <f t="shared" si="7"/>
        <v>6.6856510208870923E-3</v>
      </c>
      <c r="L94" s="4">
        <f t="shared" si="8"/>
        <v>-4.7280409013331351E-3</v>
      </c>
      <c r="M94" s="4">
        <f t="shared" si="9"/>
        <v>-3.1610031478793805E-5</v>
      </c>
      <c r="P94" s="4">
        <f t="shared" si="10"/>
        <v>4.4697929573088618E-5</v>
      </c>
      <c r="Q94" s="4">
        <f t="shared" si="11"/>
        <v>2.2354370764679043E-5</v>
      </c>
    </row>
    <row r="95" spans="2:17" x14ac:dyDescent="0.45">
      <c r="B95" s="1">
        <v>45293</v>
      </c>
      <c r="C95" s="2">
        <v>2890</v>
      </c>
      <c r="D95" s="2">
        <v>7323.59</v>
      </c>
      <c r="E95" s="4">
        <f t="shared" si="6"/>
        <v>-1.3745920904635126E-2</v>
      </c>
      <c r="F95" s="4">
        <f t="shared" si="6"/>
        <v>6.9592830811824801E-3</v>
      </c>
      <c r="G95" s="2"/>
      <c r="K95" s="4">
        <f t="shared" si="7"/>
        <v>-1.3909611729322802E-2</v>
      </c>
      <c r="L95" s="4">
        <f t="shared" si="8"/>
        <v>6.4969632926348501E-3</v>
      </c>
      <c r="M95" s="4">
        <f t="shared" si="9"/>
        <v>-9.03702368202134E-5</v>
      </c>
      <c r="P95" s="4">
        <f t="shared" si="10"/>
        <v>1.9347729846051447E-4</v>
      </c>
      <c r="Q95" s="4">
        <f t="shared" si="11"/>
        <v>4.2210532025844675E-5</v>
      </c>
    </row>
    <row r="96" spans="2:17" x14ac:dyDescent="0.45">
      <c r="B96" s="1">
        <v>45294</v>
      </c>
      <c r="C96" s="2">
        <v>2820</v>
      </c>
      <c r="D96" s="2">
        <v>7279.09</v>
      </c>
      <c r="E96" s="4">
        <f t="shared" si="6"/>
        <v>-2.4519617174318612E-2</v>
      </c>
      <c r="F96" s="4">
        <f t="shared" si="6"/>
        <v>-6.0947905112503252E-3</v>
      </c>
      <c r="G96" s="2"/>
      <c r="K96" s="4">
        <f t="shared" si="7"/>
        <v>-2.4683307999006289E-2</v>
      </c>
      <c r="L96" s="4">
        <f t="shared" si="8"/>
        <v>-6.5571102997979552E-3</v>
      </c>
      <c r="M96" s="4">
        <f t="shared" si="9"/>
        <v>1.6185117311336939E-4</v>
      </c>
      <c r="P96" s="4">
        <f t="shared" si="10"/>
        <v>6.0926569377380783E-4</v>
      </c>
      <c r="Q96" s="4">
        <f t="shared" si="11"/>
        <v>4.2995695483716432E-5</v>
      </c>
    </row>
    <row r="97" spans="2:17" x14ac:dyDescent="0.45">
      <c r="B97" s="1">
        <v>45295</v>
      </c>
      <c r="C97" s="2">
        <v>2870</v>
      </c>
      <c r="D97" s="2">
        <v>7359.76</v>
      </c>
      <c r="E97" s="4">
        <f t="shared" si="6"/>
        <v>1.7575144821507491E-2</v>
      </c>
      <c r="F97" s="4">
        <f t="shared" si="6"/>
        <v>1.1021469118014082E-2</v>
      </c>
      <c r="G97" s="2"/>
      <c r="K97" s="4">
        <f t="shared" si="7"/>
        <v>1.7411453996819815E-2</v>
      </c>
      <c r="L97" s="4">
        <f t="shared" si="8"/>
        <v>1.0559149329466451E-2</v>
      </c>
      <c r="M97" s="4">
        <f t="shared" si="9"/>
        <v>1.8385014279555589E-4</v>
      </c>
      <c r="P97" s="4">
        <f t="shared" si="10"/>
        <v>3.0315873028337271E-4</v>
      </c>
      <c r="Q97" s="4">
        <f t="shared" si="11"/>
        <v>1.114956345619718E-4</v>
      </c>
    </row>
    <row r="98" spans="2:17" x14ac:dyDescent="0.45">
      <c r="B98" s="1">
        <v>45296</v>
      </c>
      <c r="C98" s="2">
        <v>2790</v>
      </c>
      <c r="D98" s="2">
        <v>7350.62</v>
      </c>
      <c r="E98" s="4">
        <f t="shared" si="6"/>
        <v>-2.8270433938255474E-2</v>
      </c>
      <c r="F98" s="4">
        <f t="shared" si="6"/>
        <v>-1.2426601047925252E-3</v>
      </c>
      <c r="G98" s="2"/>
      <c r="K98" s="4">
        <f t="shared" si="7"/>
        <v>-2.8434124762943151E-2</v>
      </c>
      <c r="L98" s="4">
        <f t="shared" si="8"/>
        <v>-1.7049798933401552E-3</v>
      </c>
      <c r="M98" s="4">
        <f t="shared" si="9"/>
        <v>4.8479611005543477E-5</v>
      </c>
      <c r="P98" s="4">
        <f t="shared" si="10"/>
        <v>8.0849945103461695E-4</v>
      </c>
      <c r="Q98" s="4">
        <f t="shared" si="11"/>
        <v>2.9069564366942073E-6</v>
      </c>
    </row>
    <row r="99" spans="2:17" x14ac:dyDescent="0.45">
      <c r="B99" s="1">
        <v>45299</v>
      </c>
      <c r="C99" s="2">
        <v>2800</v>
      </c>
      <c r="D99" s="2">
        <v>7283.58</v>
      </c>
      <c r="E99" s="4">
        <f t="shared" si="6"/>
        <v>3.5778213478839024E-3</v>
      </c>
      <c r="F99" s="4">
        <f t="shared" si="6"/>
        <v>-9.1621638317710679E-3</v>
      </c>
      <c r="G99" s="2"/>
      <c r="K99" s="4">
        <f t="shared" si="7"/>
        <v>3.4141305231962264E-3</v>
      </c>
      <c r="L99" s="4">
        <f t="shared" si="8"/>
        <v>-9.6244836203186988E-3</v>
      </c>
      <c r="M99" s="4">
        <f t="shared" si="9"/>
        <v>-3.2859243298132189E-5</v>
      </c>
      <c r="P99" s="4">
        <f t="shared" si="10"/>
        <v>1.1656287229420139E-5</v>
      </c>
      <c r="Q99" s="4">
        <f t="shared" si="11"/>
        <v>9.2630684957782929E-5</v>
      </c>
    </row>
    <row r="100" spans="2:17" x14ac:dyDescent="0.45">
      <c r="B100" s="1">
        <v>45300</v>
      </c>
      <c r="C100" s="2">
        <v>2740</v>
      </c>
      <c r="D100" s="2">
        <v>7200.2</v>
      </c>
      <c r="E100" s="4">
        <f t="shared" si="6"/>
        <v>-2.1661496781179419E-2</v>
      </c>
      <c r="F100" s="4">
        <f t="shared" si="6"/>
        <v>-1.1513696162901956E-2</v>
      </c>
      <c r="G100" s="2"/>
      <c r="K100" s="4">
        <f t="shared" si="7"/>
        <v>-2.1825187605867095E-2</v>
      </c>
      <c r="L100" s="4">
        <f t="shared" si="8"/>
        <v>-1.1976015951449587E-2</v>
      </c>
      <c r="M100" s="4">
        <f t="shared" si="9"/>
        <v>2.6137879491124413E-4</v>
      </c>
      <c r="P100" s="4">
        <f t="shared" si="10"/>
        <v>4.7633881403129466E-4</v>
      </c>
      <c r="Q100" s="4">
        <f t="shared" si="11"/>
        <v>1.4342495806937496E-4</v>
      </c>
    </row>
    <row r="101" spans="2:17" x14ac:dyDescent="0.45">
      <c r="B101" s="1">
        <v>45301</v>
      </c>
      <c r="C101" s="2">
        <v>2750</v>
      </c>
      <c r="D101" s="2">
        <v>7227.3</v>
      </c>
      <c r="E101" s="4">
        <f t="shared" si="6"/>
        <v>3.6429912785010087E-3</v>
      </c>
      <c r="F101" s="4">
        <f t="shared" si="6"/>
        <v>3.7567190257092858E-3</v>
      </c>
      <c r="G101" s="2"/>
      <c r="K101" s="4">
        <f t="shared" si="7"/>
        <v>3.4793004538133327E-3</v>
      </c>
      <c r="L101" s="4">
        <f t="shared" si="8"/>
        <v>3.2943992371616557E-3</v>
      </c>
      <c r="M101" s="4">
        <f t="shared" si="9"/>
        <v>1.1462204760898846E-5</v>
      </c>
      <c r="P101" s="4">
        <f t="shared" si="10"/>
        <v>1.2105531647905663E-5</v>
      </c>
      <c r="Q101" s="4">
        <f t="shared" si="11"/>
        <v>1.0853066333811298E-5</v>
      </c>
    </row>
    <row r="102" spans="2:17" x14ac:dyDescent="0.45">
      <c r="B102" s="1">
        <v>45302</v>
      </c>
      <c r="C102" s="2">
        <v>2710</v>
      </c>
      <c r="D102" s="2">
        <v>7219.96</v>
      </c>
      <c r="E102" s="4">
        <f t="shared" si="6"/>
        <v>-1.4652276786870375E-2</v>
      </c>
      <c r="F102" s="4">
        <f t="shared" si="6"/>
        <v>-1.0161097165183168E-3</v>
      </c>
      <c r="G102" s="2"/>
      <c r="K102" s="4">
        <f t="shared" si="7"/>
        <v>-1.4815967611558052E-2</v>
      </c>
      <c r="L102" s="4">
        <f t="shared" si="8"/>
        <v>-1.4784295050659468E-3</v>
      </c>
      <c r="M102" s="4">
        <f t="shared" si="9"/>
        <v>2.1904363663028868E-5</v>
      </c>
      <c r="P102" s="4">
        <f t="shared" si="10"/>
        <v>2.195128962667372E-4</v>
      </c>
      <c r="Q102" s="4">
        <f t="shared" si="11"/>
        <v>2.1857538014495406E-6</v>
      </c>
    </row>
    <row r="103" spans="2:17" x14ac:dyDescent="0.45">
      <c r="B103" s="1">
        <v>45303</v>
      </c>
      <c r="C103" s="2">
        <v>2640</v>
      </c>
      <c r="D103" s="2">
        <v>7241.14</v>
      </c>
      <c r="E103" s="4">
        <f t="shared" si="6"/>
        <v>-2.616971773338472E-2</v>
      </c>
      <c r="F103" s="4">
        <f t="shared" si="6"/>
        <v>2.9292398426794442E-3</v>
      </c>
      <c r="G103" s="2"/>
      <c r="K103" s="4">
        <f t="shared" si="7"/>
        <v>-2.6333408558072396E-2</v>
      </c>
      <c r="L103" s="4">
        <f t="shared" si="8"/>
        <v>2.4669200541318141E-3</v>
      </c>
      <c r="M103" s="4">
        <f t="shared" si="9"/>
        <v>-6.4962413665555131E-5</v>
      </c>
      <c r="P103" s="4">
        <f t="shared" si="10"/>
        <v>6.934484062863605E-4</v>
      </c>
      <c r="Q103" s="4">
        <f t="shared" si="11"/>
        <v>6.0856945534777122E-6</v>
      </c>
    </row>
    <row r="104" spans="2:17" x14ac:dyDescent="0.45">
      <c r="B104" s="1">
        <v>45306</v>
      </c>
      <c r="C104" s="2">
        <v>2630</v>
      </c>
      <c r="D104" s="2">
        <v>7224</v>
      </c>
      <c r="E104" s="4">
        <f t="shared" si="6"/>
        <v>-3.7950709685516094E-3</v>
      </c>
      <c r="F104" s="4">
        <f t="shared" si="6"/>
        <v>-2.3698364511781441E-3</v>
      </c>
      <c r="G104" s="2"/>
      <c r="K104" s="4">
        <f t="shared" si="7"/>
        <v>-3.9587617932392858E-3</v>
      </c>
      <c r="L104" s="4">
        <f t="shared" si="8"/>
        <v>-2.8321562397257741E-3</v>
      </c>
      <c r="M104" s="4">
        <f t="shared" si="9"/>
        <v>1.1211831914310638E-5</v>
      </c>
      <c r="P104" s="4">
        <f t="shared" si="10"/>
        <v>1.5671794935611125E-5</v>
      </c>
      <c r="Q104" s="4">
        <f t="shared" si="11"/>
        <v>8.0211089662176374E-6</v>
      </c>
    </row>
    <row r="105" spans="2:17" x14ac:dyDescent="0.45">
      <c r="B105" s="1">
        <v>45307</v>
      </c>
      <c r="C105" s="2">
        <v>2670</v>
      </c>
      <c r="D105" s="2">
        <v>7242.79</v>
      </c>
      <c r="E105" s="4">
        <f t="shared" si="6"/>
        <v>1.5094626222484888E-2</v>
      </c>
      <c r="F105" s="4">
        <f t="shared" si="6"/>
        <v>2.5976751672086747E-3</v>
      </c>
      <c r="G105" s="2"/>
      <c r="K105" s="4">
        <f t="shared" si="7"/>
        <v>1.4930935397797211E-2</v>
      </c>
      <c r="L105" s="4">
        <f t="shared" si="8"/>
        <v>2.1353553786610446E-3</v>
      </c>
      <c r="M105" s="4">
        <f t="shared" si="9"/>
        <v>3.1882853210126855E-5</v>
      </c>
      <c r="P105" s="4">
        <f t="shared" si="10"/>
        <v>2.2293283185319376E-4</v>
      </c>
      <c r="Q105" s="4">
        <f t="shared" si="11"/>
        <v>4.5597425931766533E-6</v>
      </c>
    </row>
    <row r="106" spans="2:17" x14ac:dyDescent="0.45">
      <c r="B106" s="1">
        <v>45308</v>
      </c>
      <c r="C106" s="2">
        <v>2650</v>
      </c>
      <c r="D106" s="2">
        <v>7200.63</v>
      </c>
      <c r="E106" s="4">
        <f t="shared" si="6"/>
        <v>-7.5188324140273398E-3</v>
      </c>
      <c r="F106" s="4">
        <f t="shared" si="6"/>
        <v>-5.8379690877849461E-3</v>
      </c>
      <c r="G106" s="2"/>
      <c r="K106" s="4">
        <f t="shared" si="7"/>
        <v>-7.6825232387150158E-3</v>
      </c>
      <c r="L106" s="4">
        <f t="shared" si="8"/>
        <v>-6.3002888763325762E-3</v>
      </c>
      <c r="M106" s="4">
        <f t="shared" si="9"/>
        <v>4.840211570304273E-5</v>
      </c>
      <c r="P106" s="4">
        <f t="shared" si="10"/>
        <v>5.9021163313396257E-5</v>
      </c>
      <c r="Q106" s="4">
        <f t="shared" si="11"/>
        <v>3.9693639925239996E-5</v>
      </c>
    </row>
    <row r="107" spans="2:17" x14ac:dyDescent="0.45">
      <c r="B107" s="1">
        <v>45309</v>
      </c>
      <c r="C107" s="2">
        <v>2650</v>
      </c>
      <c r="D107" s="2">
        <v>7252.97</v>
      </c>
      <c r="E107" s="4">
        <f t="shared" si="6"/>
        <v>0</v>
      </c>
      <c r="F107" s="4">
        <f t="shared" si="6"/>
        <v>7.2425179591178428E-3</v>
      </c>
      <c r="G107" s="2"/>
      <c r="K107" s="4">
        <f t="shared" si="7"/>
        <v>-1.6369082468767614E-4</v>
      </c>
      <c r="L107" s="4">
        <f t="shared" si="8"/>
        <v>6.7801981705702128E-3</v>
      </c>
      <c r="M107" s="4">
        <f t="shared" si="9"/>
        <v>-1.1098562300865113E-6</v>
      </c>
      <c r="P107" s="4">
        <f t="shared" si="10"/>
        <v>2.6794686086931526E-8</v>
      </c>
      <c r="Q107" s="4">
        <f t="shared" si="11"/>
        <v>4.5971087232203663E-5</v>
      </c>
    </row>
    <row r="108" spans="2:17" x14ac:dyDescent="0.45">
      <c r="B108" s="1">
        <v>45310</v>
      </c>
      <c r="C108" s="2">
        <v>2640</v>
      </c>
      <c r="D108" s="2">
        <v>7227.4</v>
      </c>
      <c r="E108" s="4">
        <f t="shared" si="6"/>
        <v>-3.7807228399060443E-3</v>
      </c>
      <c r="F108" s="4">
        <f t="shared" si="6"/>
        <v>-3.5316813834724418E-3</v>
      </c>
      <c r="G108" s="2"/>
      <c r="K108" s="4">
        <f t="shared" si="7"/>
        <v>-3.9444136645937202E-3</v>
      </c>
      <c r="L108" s="4">
        <f t="shared" si="8"/>
        <v>-3.9940011720200723E-3</v>
      </c>
      <c r="M108" s="4">
        <f t="shared" si="9"/>
        <v>1.5753992799319307E-5</v>
      </c>
      <c r="P108" s="4">
        <f t="shared" si="10"/>
        <v>1.5558399157433661E-5</v>
      </c>
      <c r="Q108" s="4">
        <f t="shared" si="11"/>
        <v>1.595204536209771E-5</v>
      </c>
    </row>
    <row r="109" spans="2:17" x14ac:dyDescent="0.45">
      <c r="B109" s="1">
        <v>45313</v>
      </c>
      <c r="C109" s="2">
        <v>2680</v>
      </c>
      <c r="D109" s="2">
        <v>7247.93</v>
      </c>
      <c r="E109" s="4">
        <f t="shared" si="6"/>
        <v>1.5037877364540502E-2</v>
      </c>
      <c r="F109" s="4">
        <f t="shared" si="6"/>
        <v>2.8365520876431722E-3</v>
      </c>
      <c r="G109" s="2"/>
      <c r="K109" s="4">
        <f t="shared" si="7"/>
        <v>1.4874186539852825E-2</v>
      </c>
      <c r="L109" s="4">
        <f t="shared" si="8"/>
        <v>2.3742322990955422E-3</v>
      </c>
      <c r="M109" s="4">
        <f t="shared" si="9"/>
        <v>3.5314774105690737E-5</v>
      </c>
      <c r="P109" s="4">
        <f t="shared" si="10"/>
        <v>2.2124142522233895E-4</v>
      </c>
      <c r="Q109" s="4">
        <f t="shared" si="11"/>
        <v>5.6369790100685041E-6</v>
      </c>
    </row>
    <row r="110" spans="2:17" x14ac:dyDescent="0.45">
      <c r="B110" s="1">
        <v>45314</v>
      </c>
      <c r="C110" s="2">
        <v>2720</v>
      </c>
      <c r="D110" s="2">
        <v>7256.23</v>
      </c>
      <c r="E110" s="4">
        <f t="shared" si="6"/>
        <v>1.4815085785140682E-2</v>
      </c>
      <c r="F110" s="4">
        <f t="shared" si="6"/>
        <v>1.1444993582529798E-3</v>
      </c>
      <c r="G110" s="2"/>
      <c r="K110" s="4">
        <f t="shared" si="7"/>
        <v>1.4651394960453005E-2</v>
      </c>
      <c r="L110" s="4">
        <f t="shared" si="8"/>
        <v>6.8217956970534972E-4</v>
      </c>
      <c r="M110" s="4">
        <f t="shared" si="9"/>
        <v>9.99488230970496E-6</v>
      </c>
      <c r="P110" s="4">
        <f t="shared" si="10"/>
        <v>2.1466337428718772E-4</v>
      </c>
      <c r="Q110" s="4">
        <f t="shared" si="11"/>
        <v>4.653689653233761E-7</v>
      </c>
    </row>
    <row r="111" spans="2:17" x14ac:dyDescent="0.45">
      <c r="B111" s="1">
        <v>45315</v>
      </c>
      <c r="C111" s="2">
        <v>2670</v>
      </c>
      <c r="D111" s="2">
        <v>7227.82</v>
      </c>
      <c r="E111" s="4">
        <f t="shared" si="6"/>
        <v>-1.8553407895747834E-2</v>
      </c>
      <c r="F111" s="4">
        <f t="shared" si="6"/>
        <v>-3.9229409501556466E-3</v>
      </c>
      <c r="G111" s="2"/>
      <c r="K111" s="4">
        <f t="shared" si="7"/>
        <v>-1.8717098720435511E-2</v>
      </c>
      <c r="L111" s="4">
        <f t="shared" si="8"/>
        <v>-4.3852607387032767E-3</v>
      </c>
      <c r="M111" s="4">
        <f t="shared" si="9"/>
        <v>8.207935816115919E-5</v>
      </c>
      <c r="P111" s="4">
        <f t="shared" si="10"/>
        <v>3.5032978451052867E-4</v>
      </c>
      <c r="Q111" s="4">
        <f t="shared" si="11"/>
        <v>1.9230511746412408E-5</v>
      </c>
    </row>
    <row r="112" spans="2:17" x14ac:dyDescent="0.45">
      <c r="B112" s="1">
        <v>45316</v>
      </c>
      <c r="C112" s="2">
        <v>2670</v>
      </c>
      <c r="D112" s="2">
        <v>7178.04</v>
      </c>
      <c r="E112" s="4">
        <f t="shared" si="6"/>
        <v>0</v>
      </c>
      <c r="F112" s="4">
        <f t="shared" si="6"/>
        <v>-6.9111039727128426E-3</v>
      </c>
      <c r="G112" s="2"/>
      <c r="K112" s="4">
        <f t="shared" si="7"/>
        <v>-1.6369082468767614E-4</v>
      </c>
      <c r="L112" s="4">
        <f t="shared" si="8"/>
        <v>-7.3734237612604727E-3</v>
      </c>
      <c r="M112" s="4">
        <f t="shared" si="9"/>
        <v>1.2069618162524336E-6</v>
      </c>
      <c r="P112" s="4">
        <f t="shared" si="10"/>
        <v>2.6794686086931526E-8</v>
      </c>
      <c r="Q112" s="4">
        <f t="shared" si="11"/>
        <v>5.4367377963120535E-5</v>
      </c>
    </row>
    <row r="113" spans="2:17" x14ac:dyDescent="0.45">
      <c r="B113" s="1">
        <v>45317</v>
      </c>
      <c r="C113" s="2">
        <v>2630</v>
      </c>
      <c r="D113" s="2">
        <v>7137.09</v>
      </c>
      <c r="E113" s="4">
        <f t="shared" si="6"/>
        <v>-1.5094626222485016E-2</v>
      </c>
      <c r="F113" s="4">
        <f t="shared" si="6"/>
        <v>-5.7212350428810397E-3</v>
      </c>
      <c r="G113" s="2"/>
      <c r="K113" s="4">
        <f t="shared" si="7"/>
        <v>-1.5258317047172693E-2</v>
      </c>
      <c r="L113" s="4">
        <f t="shared" si="8"/>
        <v>-6.1835548314286698E-3</v>
      </c>
      <c r="M113" s="4">
        <f t="shared" si="9"/>
        <v>9.4350640096515142E-5</v>
      </c>
      <c r="P113" s="4">
        <f t="shared" si="10"/>
        <v>2.3281623911204082E-4</v>
      </c>
      <c r="Q113" s="4">
        <f t="shared" si="11"/>
        <v>3.8236350353284847E-5</v>
      </c>
    </row>
    <row r="114" spans="2:17" x14ac:dyDescent="0.45">
      <c r="B114" s="1">
        <v>45320</v>
      </c>
      <c r="C114" s="2">
        <v>2690</v>
      </c>
      <c r="D114" s="2">
        <v>7157.17</v>
      </c>
      <c r="E114" s="4">
        <f t="shared" si="6"/>
        <v>2.2557347424074527E-2</v>
      </c>
      <c r="F114" s="4">
        <f t="shared" si="6"/>
        <v>2.8095211935844889E-3</v>
      </c>
      <c r="G114" s="2"/>
      <c r="K114" s="4">
        <f t="shared" si="7"/>
        <v>2.2393656599386851E-2</v>
      </c>
      <c r="L114" s="4">
        <f t="shared" si="8"/>
        <v>2.3472014050368588E-3</v>
      </c>
      <c r="M114" s="4">
        <f t="shared" si="9"/>
        <v>5.2562422233993743E-5</v>
      </c>
      <c r="P114" s="4">
        <f t="shared" si="10"/>
        <v>5.0147585589126219E-4</v>
      </c>
      <c r="Q114" s="4">
        <f t="shared" si="11"/>
        <v>5.509354435807004E-6</v>
      </c>
    </row>
    <row r="115" spans="2:17" x14ac:dyDescent="0.45">
      <c r="B115" s="1">
        <v>45321</v>
      </c>
      <c r="C115" s="2">
        <v>2650</v>
      </c>
      <c r="D115" s="2">
        <v>7192.22</v>
      </c>
      <c r="E115" s="4">
        <f t="shared" si="6"/>
        <v>-1.4981553615616946E-2</v>
      </c>
      <c r="F115" s="4">
        <f t="shared" si="6"/>
        <v>4.885234801922083E-3</v>
      </c>
      <c r="G115" s="2"/>
      <c r="K115" s="4">
        <f t="shared" si="7"/>
        <v>-1.5145244440304623E-2</v>
      </c>
      <c r="L115" s="4">
        <f t="shared" si="8"/>
        <v>4.4229150133744529E-3</v>
      </c>
      <c r="M115" s="4">
        <f t="shared" si="9"/>
        <v>-6.6986129016249275E-5</v>
      </c>
      <c r="P115" s="4">
        <f t="shared" si="10"/>
        <v>2.2937842915657808E-4</v>
      </c>
      <c r="Q115" s="4">
        <f t="shared" si="11"/>
        <v>1.9562177215533138E-5</v>
      </c>
    </row>
    <row r="116" spans="2:17" x14ac:dyDescent="0.45">
      <c r="B116" s="1">
        <v>45322</v>
      </c>
      <c r="C116" s="2">
        <v>2650</v>
      </c>
      <c r="D116" s="2">
        <v>7207.94</v>
      </c>
      <c r="E116" s="4">
        <f t="shared" si="6"/>
        <v>0</v>
      </c>
      <c r="F116" s="4">
        <f t="shared" si="6"/>
        <v>2.1833099416343855E-3</v>
      </c>
      <c r="G116" s="2"/>
      <c r="K116" s="4">
        <f t="shared" si="7"/>
        <v>-1.6369082468767614E-4</v>
      </c>
      <c r="L116" s="4">
        <f t="shared" si="8"/>
        <v>1.7209901530867554E-3</v>
      </c>
      <c r="M116" s="4">
        <f t="shared" si="9"/>
        <v>-2.8171029743814099E-7</v>
      </c>
      <c r="P116" s="4">
        <f t="shared" si="10"/>
        <v>2.6794686086931526E-8</v>
      </c>
      <c r="Q116" s="4">
        <f t="shared" si="11"/>
        <v>2.9618071070215742E-6</v>
      </c>
    </row>
    <row r="117" spans="2:17" x14ac:dyDescent="0.45">
      <c r="B117" s="1">
        <v>45323</v>
      </c>
      <c r="C117" s="2">
        <v>2650</v>
      </c>
      <c r="D117" s="2">
        <v>7201.7</v>
      </c>
      <c r="E117" s="4">
        <f t="shared" si="6"/>
        <v>0</v>
      </c>
      <c r="F117" s="4">
        <f t="shared" si="6"/>
        <v>-8.6608692376147743E-4</v>
      </c>
      <c r="G117" s="2"/>
      <c r="K117" s="4">
        <f t="shared" si="7"/>
        <v>-1.6369082468767614E-4</v>
      </c>
      <c r="L117" s="4">
        <f t="shared" si="8"/>
        <v>-1.3284067123091076E-3</v>
      </c>
      <c r="M117" s="4">
        <f t="shared" si="9"/>
        <v>2.1744799025852236E-7</v>
      </c>
      <c r="P117" s="4">
        <f t="shared" si="10"/>
        <v>2.6794686086931526E-8</v>
      </c>
      <c r="Q117" s="4">
        <f t="shared" si="11"/>
        <v>1.7646643933078922E-6</v>
      </c>
    </row>
    <row r="118" spans="2:17" x14ac:dyDescent="0.45">
      <c r="B118" s="1">
        <v>45324</v>
      </c>
      <c r="C118" s="2">
        <v>2650</v>
      </c>
      <c r="D118" s="2">
        <v>7238.79</v>
      </c>
      <c r="E118" s="4">
        <f t="shared" si="6"/>
        <v>0</v>
      </c>
      <c r="F118" s="4">
        <f t="shared" si="6"/>
        <v>5.136956095237297E-3</v>
      </c>
      <c r="G118" s="2"/>
      <c r="K118" s="4">
        <f t="shared" si="7"/>
        <v>-1.6369082468767614E-4</v>
      </c>
      <c r="L118" s="4">
        <f t="shared" si="8"/>
        <v>4.674636306689667E-3</v>
      </c>
      <c r="M118" s="4">
        <f t="shared" si="9"/>
        <v>-7.6519507215698412E-7</v>
      </c>
      <c r="P118" s="4">
        <f t="shared" si="10"/>
        <v>2.6794686086931526E-8</v>
      </c>
      <c r="Q118" s="4">
        <f t="shared" si="11"/>
        <v>2.1852224599821211E-5</v>
      </c>
    </row>
    <row r="119" spans="2:17" x14ac:dyDescent="0.45">
      <c r="B119" s="1">
        <v>45327</v>
      </c>
      <c r="C119" s="2">
        <v>2600</v>
      </c>
      <c r="D119" s="2">
        <v>7198.62</v>
      </c>
      <c r="E119" s="4">
        <f t="shared" si="6"/>
        <v>-1.9048194970694474E-2</v>
      </c>
      <c r="F119" s="4">
        <f t="shared" si="6"/>
        <v>-5.5647243735764528E-3</v>
      </c>
      <c r="G119" s="2"/>
      <c r="K119" s="4">
        <f t="shared" si="7"/>
        <v>-1.921188579538215E-2</v>
      </c>
      <c r="L119" s="4">
        <f t="shared" si="8"/>
        <v>-6.0270441621240829E-3</v>
      </c>
      <c r="M119" s="4">
        <f t="shared" si="9"/>
        <v>1.1579088412645258E-4</v>
      </c>
      <c r="P119" s="4">
        <f t="shared" si="10"/>
        <v>3.6909655581480647E-4</v>
      </c>
      <c r="Q119" s="4">
        <f t="shared" si="11"/>
        <v>3.6325261332193985E-5</v>
      </c>
    </row>
    <row r="120" spans="2:17" x14ac:dyDescent="0.45">
      <c r="B120" s="1">
        <v>45328</v>
      </c>
      <c r="C120" s="2">
        <v>2600</v>
      </c>
      <c r="D120" s="2">
        <v>7247.41</v>
      </c>
      <c r="E120" s="4">
        <f t="shared" si="6"/>
        <v>0</v>
      </c>
      <c r="F120" s="4">
        <f t="shared" si="6"/>
        <v>6.7548226764301052E-3</v>
      </c>
      <c r="G120" s="2"/>
      <c r="K120" s="4">
        <f t="shared" si="7"/>
        <v>-1.6369082468767614E-4</v>
      </c>
      <c r="L120" s="4">
        <f t="shared" si="8"/>
        <v>6.2925028878824752E-3</v>
      </c>
      <c r="M120" s="4">
        <f t="shared" si="9"/>
        <v>-1.0300249870670662E-6</v>
      </c>
      <c r="P120" s="4">
        <f t="shared" si="10"/>
        <v>2.6794686086931526E-8</v>
      </c>
      <c r="Q120" s="4">
        <f t="shared" si="11"/>
        <v>3.9595592594009287E-5</v>
      </c>
    </row>
    <row r="121" spans="2:17" x14ac:dyDescent="0.45">
      <c r="B121" s="1">
        <v>45329</v>
      </c>
      <c r="C121" s="2">
        <v>2630</v>
      </c>
      <c r="D121" s="2">
        <v>7235.15</v>
      </c>
      <c r="E121" s="4">
        <f t="shared" si="6"/>
        <v>1.1472401162236781E-2</v>
      </c>
      <c r="F121" s="4">
        <f t="shared" si="6"/>
        <v>-1.6930712427358039E-3</v>
      </c>
      <c r="G121" s="2"/>
      <c r="K121" s="4">
        <f t="shared" si="7"/>
        <v>1.1308710337549105E-2</v>
      </c>
      <c r="L121" s="4">
        <f t="shared" si="8"/>
        <v>-2.1553910312834342E-3</v>
      </c>
      <c r="M121" s="4">
        <f t="shared" si="9"/>
        <v>-2.4374692836935597E-5</v>
      </c>
      <c r="P121" s="4">
        <f t="shared" si="10"/>
        <v>1.2788692949858998E-4</v>
      </c>
      <c r="Q121" s="4">
        <f t="shared" si="11"/>
        <v>4.6457104977370657E-6</v>
      </c>
    </row>
    <row r="122" spans="2:17" x14ac:dyDescent="0.45">
      <c r="B122" s="1">
        <v>45334</v>
      </c>
      <c r="C122" s="2">
        <v>2580</v>
      </c>
      <c r="D122" s="2">
        <v>7297.67</v>
      </c>
      <c r="E122" s="4">
        <f t="shared" si="6"/>
        <v>-1.919444725614718E-2</v>
      </c>
      <c r="F122" s="4">
        <f t="shared" si="6"/>
        <v>8.604026705353842E-3</v>
      </c>
      <c r="G122" s="2"/>
      <c r="K122" s="4">
        <f t="shared" si="7"/>
        <v>-1.9358138080834857E-2</v>
      </c>
      <c r="L122" s="4">
        <f t="shared" si="8"/>
        <v>8.1417069168062111E-3</v>
      </c>
      <c r="M122" s="4">
        <f t="shared" si="9"/>
        <v>-1.5760828670922288E-4</v>
      </c>
      <c r="P122" s="4">
        <f t="shared" si="10"/>
        <v>3.7473750995666862E-4</v>
      </c>
      <c r="Q122" s="4">
        <f t="shared" si="11"/>
        <v>6.6287391519170095E-5</v>
      </c>
    </row>
    <row r="123" spans="2:17" x14ac:dyDescent="0.45">
      <c r="B123" s="1">
        <v>45335</v>
      </c>
      <c r="C123" s="2">
        <v>2610</v>
      </c>
      <c r="D123" s="2">
        <v>7209.74</v>
      </c>
      <c r="E123" s="4">
        <f t="shared" si="6"/>
        <v>1.1560822401076006E-2</v>
      </c>
      <c r="F123" s="4">
        <f t="shared" si="6"/>
        <v>-1.2122229503697379E-2</v>
      </c>
      <c r="G123" s="2"/>
      <c r="K123" s="4">
        <f t="shared" si="7"/>
        <v>1.1397131576388329E-2</v>
      </c>
      <c r="L123" s="4">
        <f t="shared" si="8"/>
        <v>-1.258454929224501E-2</v>
      </c>
      <c r="M123" s="4">
        <f t="shared" si="9"/>
        <v>-1.4342776411326101E-4</v>
      </c>
      <c r="P123" s="4">
        <f t="shared" si="10"/>
        <v>1.2989460816950792E-4</v>
      </c>
      <c r="Q123" s="4">
        <f t="shared" si="11"/>
        <v>1.5837088088894438E-4</v>
      </c>
    </row>
    <row r="124" spans="2:17" x14ac:dyDescent="0.45">
      <c r="B124" s="1">
        <v>45337</v>
      </c>
      <c r="C124" s="2">
        <v>2700</v>
      </c>
      <c r="D124" s="2">
        <v>7303.28</v>
      </c>
      <c r="E124" s="4">
        <f t="shared" si="6"/>
        <v>3.3901551675681416E-2</v>
      </c>
      <c r="F124" s="4">
        <f t="shared" si="6"/>
        <v>1.28906726907586E-2</v>
      </c>
      <c r="G124" s="2"/>
      <c r="K124" s="4">
        <f t="shared" si="7"/>
        <v>3.3737860850993742E-2</v>
      </c>
      <c r="L124" s="4">
        <f t="shared" si="8"/>
        <v>1.2428352902210969E-2</v>
      </c>
      <c r="M124" s="4">
        <f t="shared" si="9"/>
        <v>4.1930604082183792E-4</v>
      </c>
      <c r="P124" s="4">
        <f t="shared" si="10"/>
        <v>1.1382432548010162E-3</v>
      </c>
      <c r="Q124" s="4">
        <f t="shared" si="11"/>
        <v>1.5446395586189582E-4</v>
      </c>
    </row>
    <row r="125" spans="2:17" x14ac:dyDescent="0.45">
      <c r="B125" s="1">
        <v>45338</v>
      </c>
      <c r="C125" s="2">
        <v>2770</v>
      </c>
      <c r="D125" s="2">
        <v>7335.54</v>
      </c>
      <c r="E125" s="4">
        <f t="shared" si="6"/>
        <v>2.5595547188963723E-2</v>
      </c>
      <c r="F125" s="4">
        <f t="shared" si="6"/>
        <v>4.40746620600517E-3</v>
      </c>
      <c r="G125" s="2"/>
      <c r="K125" s="4">
        <f t="shared" si="7"/>
        <v>2.5431856364276046E-2</v>
      </c>
      <c r="L125" s="4">
        <f t="shared" si="8"/>
        <v>3.94514641745754E-3</v>
      </c>
      <c r="M125" s="4">
        <f t="shared" si="9"/>
        <v>1.0033239702481838E-4</v>
      </c>
      <c r="P125" s="4">
        <f t="shared" si="10"/>
        <v>6.4677931813316802E-4</v>
      </c>
      <c r="Q125" s="4">
        <f t="shared" si="11"/>
        <v>1.5564180255178062E-5</v>
      </c>
    </row>
    <row r="126" spans="2:17" x14ac:dyDescent="0.45">
      <c r="B126" s="1">
        <v>45341</v>
      </c>
      <c r="C126" s="2">
        <v>2750</v>
      </c>
      <c r="D126" s="2">
        <v>7296.7</v>
      </c>
      <c r="E126" s="4">
        <f t="shared" si="6"/>
        <v>-7.2464085207671978E-3</v>
      </c>
      <c r="F126" s="4">
        <f t="shared" si="6"/>
        <v>-5.3088373648019528E-3</v>
      </c>
      <c r="G126" s="2"/>
      <c r="K126" s="4">
        <f t="shared" si="7"/>
        <v>-7.4100993454548738E-3</v>
      </c>
      <c r="L126" s="4">
        <f t="shared" si="8"/>
        <v>-5.7711571533495829E-3</v>
      </c>
      <c r="M126" s="4">
        <f t="shared" si="9"/>
        <v>4.276484784455296E-5</v>
      </c>
      <c r="P126" s="4">
        <f t="shared" si="10"/>
        <v>5.4909572309510749E-5</v>
      </c>
      <c r="Q126" s="4">
        <f t="shared" si="11"/>
        <v>3.3306254888658061E-5</v>
      </c>
    </row>
    <row r="127" spans="2:17" x14ac:dyDescent="0.45">
      <c r="B127" s="1">
        <v>45342</v>
      </c>
      <c r="C127" s="2">
        <v>2790</v>
      </c>
      <c r="D127" s="2">
        <v>7352.6</v>
      </c>
      <c r="E127" s="4">
        <f t="shared" si="6"/>
        <v>1.4440684154794428E-2</v>
      </c>
      <c r="F127" s="4">
        <f t="shared" si="6"/>
        <v>7.631801017319001E-3</v>
      </c>
      <c r="G127" s="2"/>
      <c r="K127" s="4">
        <f t="shared" si="7"/>
        <v>1.4276993330106751E-2</v>
      </c>
      <c r="L127" s="4">
        <f t="shared" si="8"/>
        <v>7.1694812287713709E-3</v>
      </c>
      <c r="M127" s="4">
        <f t="shared" si="9"/>
        <v>1.0235863568349442E-4</v>
      </c>
      <c r="P127" s="4">
        <f t="shared" si="10"/>
        <v>2.0383253854791265E-4</v>
      </c>
      <c r="Q127" s="4">
        <f t="shared" si="11"/>
        <v>5.1401461089705044E-5</v>
      </c>
    </row>
    <row r="128" spans="2:17" x14ac:dyDescent="0.45">
      <c r="B128" s="1">
        <v>45343</v>
      </c>
      <c r="C128" s="2">
        <v>2770</v>
      </c>
      <c r="D128" s="2">
        <v>7349.02</v>
      </c>
      <c r="E128" s="4">
        <f t="shared" si="6"/>
        <v>-7.1942756340270851E-3</v>
      </c>
      <c r="F128" s="4">
        <f t="shared" si="6"/>
        <v>-4.8702116783881411E-4</v>
      </c>
      <c r="G128" s="2"/>
      <c r="K128" s="4">
        <f t="shared" si="7"/>
        <v>-7.3579664587147611E-3</v>
      </c>
      <c r="L128" s="4">
        <f t="shared" si="8"/>
        <v>-9.4934095638644423E-4</v>
      </c>
      <c r="M128" s="4">
        <f t="shared" si="9"/>
        <v>6.9852189149756492E-6</v>
      </c>
      <c r="P128" s="4">
        <f t="shared" si="10"/>
        <v>5.4139670407571442E-5</v>
      </c>
      <c r="Q128" s="4">
        <f t="shared" si="11"/>
        <v>9.0124825147272862E-7</v>
      </c>
    </row>
    <row r="129" spans="2:17" x14ac:dyDescent="0.45">
      <c r="B129" s="1">
        <v>45344</v>
      </c>
      <c r="C129" s="2">
        <v>2750</v>
      </c>
      <c r="D129" s="2">
        <v>7339.64</v>
      </c>
      <c r="E129" s="4">
        <f t="shared" si="6"/>
        <v>-7.2464085207671978E-3</v>
      </c>
      <c r="F129" s="4">
        <f t="shared" si="6"/>
        <v>-1.2771758996447189E-3</v>
      </c>
      <c r="G129" s="2"/>
      <c r="K129" s="4">
        <f t="shared" si="7"/>
        <v>-7.4100993454548738E-3</v>
      </c>
      <c r="L129" s="4">
        <f t="shared" si="8"/>
        <v>-1.739495688192349E-3</v>
      </c>
      <c r="M129" s="4">
        <f t="shared" si="9"/>
        <v>1.2889835860495701E-5</v>
      </c>
      <c r="P129" s="4">
        <f t="shared" si="10"/>
        <v>5.4909572309510749E-5</v>
      </c>
      <c r="Q129" s="4">
        <f t="shared" si="11"/>
        <v>3.0258452492397739E-6</v>
      </c>
    </row>
    <row r="130" spans="2:17" x14ac:dyDescent="0.45">
      <c r="B130" s="1">
        <v>45345</v>
      </c>
      <c r="C130" s="2">
        <v>2680</v>
      </c>
      <c r="D130" s="2">
        <v>7295.1</v>
      </c>
      <c r="E130" s="4">
        <f t="shared" si="6"/>
        <v>-2.5784117155714669E-2</v>
      </c>
      <c r="F130" s="4">
        <f t="shared" si="6"/>
        <v>-6.0869052021019915E-3</v>
      </c>
      <c r="G130" s="2"/>
      <c r="K130" s="4">
        <f t="shared" si="7"/>
        <v>-2.5947807980402346E-2</v>
      </c>
      <c r="L130" s="4">
        <f t="shared" si="8"/>
        <v>-6.5492249906496216E-3</v>
      </c>
      <c r="M130" s="4">
        <f t="shared" si="9"/>
        <v>1.6993803247782873E-4</v>
      </c>
      <c r="P130" s="4">
        <f t="shared" si="10"/>
        <v>6.7328873898783162E-4</v>
      </c>
      <c r="Q130" s="4">
        <f t="shared" si="11"/>
        <v>4.2892347978149539E-5</v>
      </c>
    </row>
    <row r="131" spans="2:17" x14ac:dyDescent="0.45">
      <c r="B131" s="1">
        <v>45348</v>
      </c>
      <c r="C131" s="2">
        <v>2690</v>
      </c>
      <c r="D131" s="2">
        <v>7283.82</v>
      </c>
      <c r="E131" s="4">
        <f t="shared" si="6"/>
        <v>3.7243990909824939E-3</v>
      </c>
      <c r="F131" s="4">
        <f t="shared" si="6"/>
        <v>-1.5474400368335715E-3</v>
      </c>
      <c r="G131" s="2"/>
      <c r="K131" s="4">
        <f t="shared" si="7"/>
        <v>3.5607082662948179E-3</v>
      </c>
      <c r="L131" s="4">
        <f t="shared" si="8"/>
        <v>-2.0097598253812016E-3</v>
      </c>
      <c r="M131" s="4">
        <f t="shared" si="9"/>
        <v>-7.1561684235020742E-6</v>
      </c>
      <c r="P131" s="4">
        <f t="shared" si="10"/>
        <v>1.2678643357660248E-5</v>
      </c>
      <c r="Q131" s="4">
        <f t="shared" si="11"/>
        <v>4.0391345557162783E-6</v>
      </c>
    </row>
    <row r="132" spans="2:17" x14ac:dyDescent="0.45">
      <c r="B132" s="1">
        <v>45349</v>
      </c>
      <c r="C132" s="2">
        <v>2660</v>
      </c>
      <c r="D132" s="2">
        <v>7285.32</v>
      </c>
      <c r="E132" s="4">
        <f t="shared" si="6"/>
        <v>-1.1215070820140068E-2</v>
      </c>
      <c r="F132" s="4">
        <f t="shared" si="6"/>
        <v>2.0591469438834996E-4</v>
      </c>
      <c r="G132" s="2"/>
      <c r="K132" s="4">
        <f t="shared" si="7"/>
        <v>-1.1378761644827744E-2</v>
      </c>
      <c r="L132" s="4">
        <f t="shared" si="8"/>
        <v>-2.5640509415928017E-4</v>
      </c>
      <c r="M132" s="4">
        <f t="shared" si="9"/>
        <v>2.9175724509580633E-6</v>
      </c>
      <c r="P132" s="4">
        <f t="shared" si="10"/>
        <v>1.29476216569803E-4</v>
      </c>
      <c r="Q132" s="4">
        <f t="shared" si="11"/>
        <v>6.5743572310829333E-8</v>
      </c>
    </row>
    <row r="133" spans="2:17" x14ac:dyDescent="0.45">
      <c r="B133" s="1">
        <v>45350</v>
      </c>
      <c r="C133" s="2">
        <v>2700</v>
      </c>
      <c r="D133" s="2">
        <v>7328.64</v>
      </c>
      <c r="E133" s="4">
        <f t="shared" ref="E133:F196" si="12">LN(C133/C132)</f>
        <v>1.4925650216675792E-2</v>
      </c>
      <c r="F133" s="4">
        <f t="shared" si="12"/>
        <v>5.9285952452420186E-3</v>
      </c>
      <c r="G133" s="2"/>
      <c r="K133" s="4">
        <f t="shared" ref="K133:K196" si="13">E133-H$2</f>
        <v>1.4761959391988115E-2</v>
      </c>
      <c r="L133" s="4">
        <f t="shared" ref="L133:L196" si="14">F133-I$2</f>
        <v>5.4662754566943885E-3</v>
      </c>
      <c r="M133" s="4">
        <f t="shared" ref="M133:M196" si="15">K133*L133</f>
        <v>8.069293631714386E-5</v>
      </c>
      <c r="P133" s="4">
        <f t="shared" ref="P133:P196" si="16">K133^2</f>
        <v>2.1791544509070613E-4</v>
      </c>
      <c r="Q133" s="4">
        <f t="shared" ref="Q133:Q196" si="17">L133^2</f>
        <v>2.9880167368459446E-5</v>
      </c>
    </row>
    <row r="134" spans="2:17" x14ac:dyDescent="0.45">
      <c r="B134" s="1">
        <v>45351</v>
      </c>
      <c r="C134" s="2">
        <v>2750</v>
      </c>
      <c r="D134" s="2">
        <v>7316.11</v>
      </c>
      <c r="E134" s="4">
        <f t="shared" si="12"/>
        <v>1.8349138668196617E-2</v>
      </c>
      <c r="F134" s="4">
        <f t="shared" si="12"/>
        <v>-1.7111938486506031E-3</v>
      </c>
      <c r="G134" s="2"/>
      <c r="K134" s="4">
        <f t="shared" si="13"/>
        <v>1.818544784350894E-2</v>
      </c>
      <c r="L134" s="4">
        <f t="shared" si="14"/>
        <v>-2.1735136371982332E-3</v>
      </c>
      <c r="M134" s="4">
        <f t="shared" si="15"/>
        <v>-3.952631888642388E-5</v>
      </c>
      <c r="P134" s="4">
        <f t="shared" si="16"/>
        <v>3.3071051326898397E-4</v>
      </c>
      <c r="Q134" s="4">
        <f t="shared" si="17"/>
        <v>4.7241615310866929E-6</v>
      </c>
    </row>
    <row r="135" spans="2:17" x14ac:dyDescent="0.45">
      <c r="B135" s="1">
        <v>45352</v>
      </c>
      <c r="C135" s="2">
        <v>2720</v>
      </c>
      <c r="D135" s="2">
        <v>7311.91</v>
      </c>
      <c r="E135" s="4">
        <f t="shared" si="12"/>
        <v>-1.0969031370573933E-2</v>
      </c>
      <c r="F135" s="4">
        <f t="shared" si="12"/>
        <v>-5.7424041195085543E-4</v>
      </c>
      <c r="G135" s="2"/>
      <c r="K135" s="4">
        <f t="shared" si="13"/>
        <v>-1.113272219526161E-2</v>
      </c>
      <c r="L135" s="4">
        <f t="shared" si="14"/>
        <v>-1.0365602004984856E-3</v>
      </c>
      <c r="M135" s="4">
        <f t="shared" si="15"/>
        <v>1.1539736750814315E-5</v>
      </c>
      <c r="P135" s="4">
        <f t="shared" si="16"/>
        <v>1.2393750347687048E-4</v>
      </c>
      <c r="Q135" s="4">
        <f t="shared" si="17"/>
        <v>1.0744570492574607E-6</v>
      </c>
    </row>
    <row r="136" spans="2:17" x14ac:dyDescent="0.45">
      <c r="B136" s="1">
        <v>45355</v>
      </c>
      <c r="C136" s="2">
        <v>2750</v>
      </c>
      <c r="D136" s="2">
        <v>7276.75</v>
      </c>
      <c r="E136" s="4">
        <f t="shared" si="12"/>
        <v>1.0969031370573937E-2</v>
      </c>
      <c r="F136" s="4">
        <f t="shared" si="12"/>
        <v>-4.8201915839174783E-3</v>
      </c>
      <c r="G136" s="2"/>
      <c r="K136" s="4">
        <f t="shared" si="13"/>
        <v>1.080534054588626E-2</v>
      </c>
      <c r="L136" s="4">
        <f t="shared" si="14"/>
        <v>-5.2825113724651084E-3</v>
      </c>
      <c r="M136" s="4">
        <f t="shared" si="15"/>
        <v>-5.7079334317002508E-5</v>
      </c>
      <c r="P136" s="4">
        <f t="shared" si="16"/>
        <v>1.1675538431257358E-4</v>
      </c>
      <c r="Q136" s="4">
        <f t="shared" si="17"/>
        <v>2.7904926400223202E-5</v>
      </c>
    </row>
    <row r="137" spans="2:17" x14ac:dyDescent="0.45">
      <c r="B137" s="1">
        <v>45356</v>
      </c>
      <c r="C137" s="2">
        <v>2720</v>
      </c>
      <c r="D137" s="2">
        <v>7247.46</v>
      </c>
      <c r="E137" s="4">
        <f t="shared" si="12"/>
        <v>-1.0969031370573933E-2</v>
      </c>
      <c r="F137" s="4">
        <f t="shared" si="12"/>
        <v>-4.033271304353464E-3</v>
      </c>
      <c r="G137" s="2"/>
      <c r="K137" s="4">
        <f t="shared" si="13"/>
        <v>-1.113272219526161E-2</v>
      </c>
      <c r="L137" s="4">
        <f t="shared" si="14"/>
        <v>-4.4955910929010941E-3</v>
      </c>
      <c r="M137" s="4">
        <f t="shared" si="15"/>
        <v>5.0048166740760413E-5</v>
      </c>
      <c r="P137" s="4">
        <f t="shared" si="16"/>
        <v>1.2393750347687048E-4</v>
      </c>
      <c r="Q137" s="4">
        <f t="shared" si="17"/>
        <v>2.0210339274571654E-5</v>
      </c>
    </row>
    <row r="138" spans="2:17" x14ac:dyDescent="0.45">
      <c r="B138" s="1">
        <v>45357</v>
      </c>
      <c r="C138" s="2">
        <v>2750</v>
      </c>
      <c r="D138" s="2">
        <v>7329.8</v>
      </c>
      <c r="E138" s="4">
        <f t="shared" si="12"/>
        <v>1.0969031370573937E-2</v>
      </c>
      <c r="F138" s="4">
        <f t="shared" si="12"/>
        <v>1.1297167742799505E-2</v>
      </c>
      <c r="G138" s="2"/>
      <c r="K138" s="4">
        <f t="shared" si="13"/>
        <v>1.080534054588626E-2</v>
      </c>
      <c r="L138" s="4">
        <f t="shared" si="14"/>
        <v>1.0834847954251874E-2</v>
      </c>
      <c r="M138" s="4">
        <f t="shared" si="15"/>
        <v>1.1707422190859057E-4</v>
      </c>
      <c r="P138" s="4">
        <f t="shared" si="16"/>
        <v>1.1675538431257358E-4</v>
      </c>
      <c r="Q138" s="4">
        <f t="shared" si="17"/>
        <v>1.1739393019175601E-4</v>
      </c>
    </row>
    <row r="139" spans="2:17" x14ac:dyDescent="0.45">
      <c r="B139" s="1">
        <v>45358</v>
      </c>
      <c r="C139" s="2">
        <v>2760</v>
      </c>
      <c r="D139" s="2">
        <v>7373.96</v>
      </c>
      <c r="E139" s="4">
        <f t="shared" si="12"/>
        <v>3.6297680505787311E-3</v>
      </c>
      <c r="F139" s="4">
        <f t="shared" si="12"/>
        <v>6.0066449361963212E-3</v>
      </c>
      <c r="G139" s="2"/>
      <c r="K139" s="4">
        <f t="shared" si="13"/>
        <v>3.4660772258910551E-3</v>
      </c>
      <c r="L139" s="4">
        <f t="shared" si="14"/>
        <v>5.5443251476486911E-3</v>
      </c>
      <c r="M139" s="4">
        <f t="shared" si="15"/>
        <v>1.9217059127200188E-5</v>
      </c>
      <c r="P139" s="4">
        <f t="shared" si="16"/>
        <v>1.2013691335840632E-5</v>
      </c>
      <c r="Q139" s="4">
        <f t="shared" si="17"/>
        <v>3.0739541342849682E-5</v>
      </c>
    </row>
    <row r="140" spans="2:17" x14ac:dyDescent="0.45">
      <c r="B140" s="1">
        <v>45359</v>
      </c>
      <c r="C140" s="2">
        <v>2790</v>
      </c>
      <c r="D140" s="2">
        <v>7381.91</v>
      </c>
      <c r="E140" s="4">
        <f t="shared" si="12"/>
        <v>1.0810916104215676E-2</v>
      </c>
      <c r="F140" s="4">
        <f t="shared" si="12"/>
        <v>1.07753738264435E-3</v>
      </c>
      <c r="G140" s="2"/>
      <c r="K140" s="4">
        <f t="shared" si="13"/>
        <v>1.0647225279527999E-2</v>
      </c>
      <c r="L140" s="4">
        <f t="shared" si="14"/>
        <v>6.1521759409671989E-4</v>
      </c>
      <c r="M140" s="4">
        <f t="shared" si="15"/>
        <v>6.5503603202769917E-6</v>
      </c>
      <c r="P140" s="4">
        <f t="shared" si="16"/>
        <v>1.1336340615302009E-4</v>
      </c>
      <c r="Q140" s="4">
        <f t="shared" si="17"/>
        <v>3.7849268808615639E-7</v>
      </c>
    </row>
    <row r="141" spans="2:17" x14ac:dyDescent="0.45">
      <c r="B141" s="1">
        <v>45364</v>
      </c>
      <c r="C141" s="2">
        <v>2820</v>
      </c>
      <c r="D141" s="2">
        <v>7421.21</v>
      </c>
      <c r="E141" s="4">
        <f t="shared" si="12"/>
        <v>1.069528911674795E-2</v>
      </c>
      <c r="F141" s="4">
        <f t="shared" si="12"/>
        <v>5.3097039450991559E-3</v>
      </c>
      <c r="G141" s="2"/>
      <c r="K141" s="4">
        <f t="shared" si="13"/>
        <v>1.0531598292060273E-2</v>
      </c>
      <c r="L141" s="4">
        <f t="shared" si="14"/>
        <v>4.8473841565515258E-3</v>
      </c>
      <c r="M141" s="4">
        <f t="shared" si="15"/>
        <v>5.1050702704098077E-5</v>
      </c>
      <c r="P141" s="4">
        <f t="shared" si="16"/>
        <v>1.1091456258532686E-4</v>
      </c>
      <c r="Q141" s="4">
        <f t="shared" si="17"/>
        <v>2.3497133161186747E-5</v>
      </c>
    </row>
    <row r="142" spans="2:17" x14ac:dyDescent="0.45">
      <c r="B142" s="1">
        <v>45365</v>
      </c>
      <c r="C142" s="2">
        <v>2900</v>
      </c>
      <c r="D142" s="2">
        <v>7433.31</v>
      </c>
      <c r="E142" s="4">
        <f t="shared" si="12"/>
        <v>2.7973852042406162E-2</v>
      </c>
      <c r="F142" s="4">
        <f t="shared" si="12"/>
        <v>1.6291341189342327E-3</v>
      </c>
      <c r="G142" s="2"/>
      <c r="K142" s="4">
        <f t="shared" si="13"/>
        <v>2.7810161217718486E-2</v>
      </c>
      <c r="L142" s="4">
        <f t="shared" si="14"/>
        <v>1.1668143303866026E-3</v>
      </c>
      <c r="M142" s="4">
        <f t="shared" si="15"/>
        <v>3.2449294639195658E-5</v>
      </c>
      <c r="P142" s="4">
        <f t="shared" si="16"/>
        <v>7.7340506695549335E-4</v>
      </c>
      <c r="Q142" s="4">
        <f t="shared" si="17"/>
        <v>1.3614556815955358E-6</v>
      </c>
    </row>
    <row r="143" spans="2:17" x14ac:dyDescent="0.45">
      <c r="B143" s="1">
        <v>45366</v>
      </c>
      <c r="C143" s="2">
        <v>2880</v>
      </c>
      <c r="D143" s="2">
        <v>7328.05</v>
      </c>
      <c r="E143" s="4">
        <f t="shared" si="12"/>
        <v>-6.9204428445737952E-3</v>
      </c>
      <c r="F143" s="4">
        <f t="shared" si="12"/>
        <v>-1.4261800286927398E-2</v>
      </c>
      <c r="G143" s="2"/>
      <c r="K143" s="4">
        <f t="shared" si="13"/>
        <v>-7.0841336692614712E-3</v>
      </c>
      <c r="L143" s="4">
        <f t="shared" si="14"/>
        <v>-1.4724120075475029E-2</v>
      </c>
      <c r="M143" s="4">
        <f t="shared" si="15"/>
        <v>1.043076347769214E-4</v>
      </c>
      <c r="P143" s="4">
        <f t="shared" si="16"/>
        <v>5.0184949843963993E-5</v>
      </c>
      <c r="Q143" s="4">
        <f t="shared" si="17"/>
        <v>2.1679971199700679E-4</v>
      </c>
    </row>
    <row r="144" spans="2:17" x14ac:dyDescent="0.45">
      <c r="B144" s="1">
        <v>45369</v>
      </c>
      <c r="C144" s="2">
        <v>2870</v>
      </c>
      <c r="D144" s="2">
        <v>7302.45</v>
      </c>
      <c r="E144" s="4">
        <f t="shared" si="12"/>
        <v>-3.4782643763248086E-3</v>
      </c>
      <c r="F144" s="4">
        <f t="shared" si="12"/>
        <v>-3.4995422065538032E-3</v>
      </c>
      <c r="G144" s="2"/>
      <c r="K144" s="4">
        <f t="shared" si="13"/>
        <v>-3.6419552010124845E-3</v>
      </c>
      <c r="L144" s="4">
        <f t="shared" si="14"/>
        <v>-3.9618619951014332E-3</v>
      </c>
      <c r="M144" s="4">
        <f t="shared" si="15"/>
        <v>1.4428923898753363E-5</v>
      </c>
      <c r="P144" s="4">
        <f t="shared" si="16"/>
        <v>1.3263837686181886E-5</v>
      </c>
      <c r="Q144" s="4">
        <f t="shared" si="17"/>
        <v>1.5696350468229108E-5</v>
      </c>
    </row>
    <row r="145" spans="2:17" x14ac:dyDescent="0.45">
      <c r="B145" s="1">
        <v>45370</v>
      </c>
      <c r="C145" s="2">
        <v>2890</v>
      </c>
      <c r="D145" s="2">
        <v>7336.75</v>
      </c>
      <c r="E145" s="4">
        <f t="shared" si="12"/>
        <v>6.944472352810995E-3</v>
      </c>
      <c r="F145" s="4">
        <f t="shared" si="12"/>
        <v>4.6860569930720804E-3</v>
      </c>
      <c r="G145" s="2"/>
      <c r="K145" s="4">
        <f t="shared" si="13"/>
        <v>6.780781528123319E-3</v>
      </c>
      <c r="L145" s="4">
        <f t="shared" si="14"/>
        <v>4.2237372045244503E-3</v>
      </c>
      <c r="M145" s="4">
        <f t="shared" si="15"/>
        <v>2.8640239216086617E-5</v>
      </c>
      <c r="P145" s="4">
        <f t="shared" si="16"/>
        <v>4.5978998132138416E-5</v>
      </c>
      <c r="Q145" s="4">
        <f t="shared" si="17"/>
        <v>1.7839955972884017E-5</v>
      </c>
    </row>
    <row r="146" spans="2:17" x14ac:dyDescent="0.45">
      <c r="B146" s="1">
        <v>45371</v>
      </c>
      <c r="C146" s="2">
        <v>2900</v>
      </c>
      <c r="D146" s="2">
        <v>7331.13</v>
      </c>
      <c r="E146" s="4">
        <f t="shared" si="12"/>
        <v>3.4542348680876036E-3</v>
      </c>
      <c r="F146" s="4">
        <f t="shared" si="12"/>
        <v>-7.6630027993312782E-4</v>
      </c>
      <c r="G146" s="2"/>
      <c r="K146" s="4">
        <f t="shared" si="13"/>
        <v>3.2905440433999276E-3</v>
      </c>
      <c r="L146" s="4">
        <f t="shared" si="14"/>
        <v>-1.2286200684807579E-3</v>
      </c>
      <c r="M146" s="4">
        <f t="shared" si="15"/>
        <v>-4.0428284479409689E-6</v>
      </c>
      <c r="P146" s="4">
        <f t="shared" si="16"/>
        <v>1.0827680101554744E-5</v>
      </c>
      <c r="Q146" s="4">
        <f t="shared" si="17"/>
        <v>1.5095072726736623E-6</v>
      </c>
    </row>
    <row r="147" spans="2:17" x14ac:dyDescent="0.45">
      <c r="B147" s="1">
        <v>45372</v>
      </c>
      <c r="C147" s="2">
        <v>2900</v>
      </c>
      <c r="D147" s="2">
        <v>7338.35</v>
      </c>
      <c r="E147" s="4">
        <f t="shared" si="12"/>
        <v>0</v>
      </c>
      <c r="F147" s="4">
        <f t="shared" si="12"/>
        <v>9.8435671652841086E-4</v>
      </c>
      <c r="G147" s="2"/>
      <c r="K147" s="4">
        <f t="shared" si="13"/>
        <v>-1.6369082468767614E-4</v>
      </c>
      <c r="L147" s="4">
        <f t="shared" si="14"/>
        <v>5.2203692798078079E-4</v>
      </c>
      <c r="M147" s="4">
        <f t="shared" si="15"/>
        <v>-8.5452655258595E-8</v>
      </c>
      <c r="P147" s="4">
        <f t="shared" si="16"/>
        <v>2.6794686086931526E-8</v>
      </c>
      <c r="Q147" s="4">
        <f t="shared" si="17"/>
        <v>2.725225541756109E-7</v>
      </c>
    </row>
    <row r="148" spans="2:17" x14ac:dyDescent="0.45">
      <c r="B148" s="1">
        <v>45373</v>
      </c>
      <c r="C148" s="2">
        <v>2900</v>
      </c>
      <c r="D148" s="2">
        <v>7350.15</v>
      </c>
      <c r="E148" s="4">
        <f t="shared" si="12"/>
        <v>0</v>
      </c>
      <c r="F148" s="4">
        <f t="shared" si="12"/>
        <v>1.6066994639967588E-3</v>
      </c>
      <c r="G148" s="2"/>
      <c r="K148" s="4">
        <f t="shared" si="13"/>
        <v>-1.6369082468767614E-4</v>
      </c>
      <c r="L148" s="4">
        <f t="shared" si="14"/>
        <v>1.1443796754491288E-3</v>
      </c>
      <c r="M148" s="4">
        <f t="shared" si="15"/>
        <v>-1.8732445283008307E-7</v>
      </c>
      <c r="P148" s="4">
        <f t="shared" si="16"/>
        <v>2.6794686086931526E-8</v>
      </c>
      <c r="Q148" s="4">
        <f t="shared" si="17"/>
        <v>1.3096048415810532E-6</v>
      </c>
    </row>
    <row r="149" spans="2:17" x14ac:dyDescent="0.45">
      <c r="B149" s="1">
        <v>45376</v>
      </c>
      <c r="C149" s="2">
        <v>2900</v>
      </c>
      <c r="D149" s="2">
        <v>7377.76</v>
      </c>
      <c r="E149" s="4">
        <f t="shared" si="12"/>
        <v>0</v>
      </c>
      <c r="F149" s="4">
        <f t="shared" si="12"/>
        <v>3.7493483249444858E-3</v>
      </c>
      <c r="G149" s="2"/>
      <c r="K149" s="4">
        <f t="shared" si="13"/>
        <v>-1.6369082468767614E-4</v>
      </c>
      <c r="L149" s="4">
        <f t="shared" si="14"/>
        <v>3.2870285363968558E-3</v>
      </c>
      <c r="M149" s="4">
        <f t="shared" si="15"/>
        <v>-5.3805641189472645E-7</v>
      </c>
      <c r="P149" s="4">
        <f t="shared" si="16"/>
        <v>2.6794686086931526E-8</v>
      </c>
      <c r="Q149" s="4">
        <f t="shared" si="17"/>
        <v>1.0804556599087255E-5</v>
      </c>
    </row>
    <row r="150" spans="2:17" x14ac:dyDescent="0.45">
      <c r="B150" s="1">
        <v>45377</v>
      </c>
      <c r="C150" s="2">
        <v>2900</v>
      </c>
      <c r="D150" s="2">
        <v>7365.66</v>
      </c>
      <c r="E150" s="4">
        <f t="shared" si="12"/>
        <v>0</v>
      </c>
      <c r="F150" s="4">
        <f t="shared" si="12"/>
        <v>-1.6414105705027707E-3</v>
      </c>
      <c r="G150" s="2"/>
      <c r="K150" s="4">
        <f t="shared" si="13"/>
        <v>-1.6369082468767614E-4</v>
      </c>
      <c r="L150" s="4">
        <f t="shared" si="14"/>
        <v>-2.1037303590504008E-3</v>
      </c>
      <c r="M150" s="4">
        <f t="shared" si="15"/>
        <v>3.4436135739346114E-7</v>
      </c>
      <c r="P150" s="4">
        <f t="shared" si="16"/>
        <v>2.6794686086931526E-8</v>
      </c>
      <c r="Q150" s="4">
        <f t="shared" si="17"/>
        <v>4.4256814235903285E-6</v>
      </c>
    </row>
    <row r="151" spans="2:17" x14ac:dyDescent="0.45">
      <c r="B151" s="1">
        <v>45378</v>
      </c>
      <c r="C151" s="2">
        <v>2900</v>
      </c>
      <c r="D151" s="2">
        <v>7310.09</v>
      </c>
      <c r="E151" s="4">
        <f t="shared" si="12"/>
        <v>0</v>
      </c>
      <c r="F151" s="4">
        <f t="shared" si="12"/>
        <v>-7.5730733468075163E-3</v>
      </c>
      <c r="G151" s="2"/>
      <c r="K151" s="4">
        <f t="shared" si="13"/>
        <v>-1.6369082468767614E-4</v>
      </c>
      <c r="L151" s="4">
        <f t="shared" si="14"/>
        <v>-8.0353931353551473E-3</v>
      </c>
      <c r="M151" s="4">
        <f t="shared" si="15"/>
        <v>1.3153201290159757E-6</v>
      </c>
      <c r="P151" s="4">
        <f t="shared" si="16"/>
        <v>2.6794686086931526E-8</v>
      </c>
      <c r="Q151" s="4">
        <f t="shared" si="17"/>
        <v>6.4567542839712627E-5</v>
      </c>
    </row>
    <row r="152" spans="2:17" x14ac:dyDescent="0.45">
      <c r="B152" s="1">
        <v>45379</v>
      </c>
      <c r="C152" s="2">
        <v>2910</v>
      </c>
      <c r="D152" s="2">
        <v>7288.81</v>
      </c>
      <c r="E152" s="4">
        <f t="shared" si="12"/>
        <v>3.4423441909726986E-3</v>
      </c>
      <c r="F152" s="4">
        <f t="shared" si="12"/>
        <v>-2.9152902028797534E-3</v>
      </c>
      <c r="G152" s="2"/>
      <c r="K152" s="4">
        <f t="shared" si="13"/>
        <v>3.2786533662850226E-3</v>
      </c>
      <c r="L152" s="4">
        <f t="shared" si="14"/>
        <v>-3.3776099914273835E-3</v>
      </c>
      <c r="M152" s="4">
        <f t="shared" si="15"/>
        <v>-1.1074012368391318E-5</v>
      </c>
      <c r="P152" s="4">
        <f t="shared" si="16"/>
        <v>1.074956789625211E-5</v>
      </c>
      <c r="Q152" s="4">
        <f t="shared" si="17"/>
        <v>1.1408249254190089E-5</v>
      </c>
    </row>
    <row r="153" spans="2:17" x14ac:dyDescent="0.45">
      <c r="B153" s="1">
        <v>45383</v>
      </c>
      <c r="C153" s="2">
        <v>2910</v>
      </c>
      <c r="D153" s="2">
        <v>7205.06</v>
      </c>
      <c r="E153" s="4">
        <f t="shared" si="12"/>
        <v>0</v>
      </c>
      <c r="F153" s="4">
        <f t="shared" si="12"/>
        <v>-1.1556738417397494E-2</v>
      </c>
      <c r="G153" s="2"/>
      <c r="K153" s="4">
        <f t="shared" si="13"/>
        <v>-1.6369082468767614E-4</v>
      </c>
      <c r="L153" s="4">
        <f t="shared" si="14"/>
        <v>-1.2019058205945125E-2</v>
      </c>
      <c r="M153" s="4">
        <f t="shared" si="15"/>
        <v>1.9674095497003385E-6</v>
      </c>
      <c r="P153" s="4">
        <f t="shared" si="16"/>
        <v>2.6794686086931526E-8</v>
      </c>
      <c r="Q153" s="4">
        <f t="shared" si="17"/>
        <v>1.4445776015789685E-4</v>
      </c>
    </row>
    <row r="154" spans="2:17" x14ac:dyDescent="0.45">
      <c r="B154" s="1">
        <v>45384</v>
      </c>
      <c r="C154" s="2">
        <v>2910</v>
      </c>
      <c r="D154" s="2">
        <v>7236.98</v>
      </c>
      <c r="E154" s="4">
        <f t="shared" si="12"/>
        <v>0</v>
      </c>
      <c r="F154" s="4">
        <f t="shared" si="12"/>
        <v>4.420435336980482E-3</v>
      </c>
      <c r="G154" s="2"/>
      <c r="K154" s="4">
        <f t="shared" si="13"/>
        <v>-1.6369082468767614E-4</v>
      </c>
      <c r="L154" s="4">
        <f t="shared" si="14"/>
        <v>3.958115548432852E-3</v>
      </c>
      <c r="M154" s="4">
        <f t="shared" si="15"/>
        <v>-6.4790719833208703E-7</v>
      </c>
      <c r="P154" s="4">
        <f t="shared" si="16"/>
        <v>2.6794686086931526E-8</v>
      </c>
      <c r="Q154" s="4">
        <f t="shared" si="17"/>
        <v>1.5666678694745897E-5</v>
      </c>
    </row>
    <row r="155" spans="2:17" x14ac:dyDescent="0.45">
      <c r="B155" s="1">
        <v>45385</v>
      </c>
      <c r="C155" s="2">
        <v>2890</v>
      </c>
      <c r="D155" s="2">
        <v>7166.84</v>
      </c>
      <c r="E155" s="4">
        <f t="shared" si="12"/>
        <v>-6.8965790590603286E-3</v>
      </c>
      <c r="F155" s="4">
        <f t="shared" si="12"/>
        <v>-9.739160084563124E-3</v>
      </c>
      <c r="G155" s="2"/>
      <c r="K155" s="4">
        <f t="shared" si="13"/>
        <v>-7.0602698837480046E-3</v>
      </c>
      <c r="L155" s="4">
        <f t="shared" si="14"/>
        <v>-1.0201479873110755E-2</v>
      </c>
      <c r="M155" s="4">
        <f t="shared" si="15"/>
        <v>7.2025201117785283E-5</v>
      </c>
      <c r="P155" s="4">
        <f t="shared" si="16"/>
        <v>4.9847410831359064E-5</v>
      </c>
      <c r="Q155" s="4">
        <f t="shared" si="17"/>
        <v>1.0407019160148382E-4</v>
      </c>
    </row>
    <row r="156" spans="2:17" x14ac:dyDescent="0.45">
      <c r="B156" s="1">
        <v>45386</v>
      </c>
      <c r="C156" s="2">
        <v>2900</v>
      </c>
      <c r="D156" s="2">
        <v>7254.4</v>
      </c>
      <c r="E156" s="4">
        <f t="shared" si="12"/>
        <v>3.4542348680876036E-3</v>
      </c>
      <c r="F156" s="4">
        <f t="shared" si="12"/>
        <v>1.2143349111531429E-2</v>
      </c>
      <c r="G156" s="2"/>
      <c r="K156" s="4">
        <f t="shared" si="13"/>
        <v>3.2905440433999276E-3</v>
      </c>
      <c r="L156" s="4">
        <f t="shared" si="14"/>
        <v>1.1681029322983798E-2</v>
      </c>
      <c r="M156" s="4">
        <f t="shared" si="15"/>
        <v>3.8436941459524227E-5</v>
      </c>
      <c r="P156" s="4">
        <f t="shared" si="16"/>
        <v>1.0827680101554744E-5</v>
      </c>
      <c r="Q156" s="4">
        <f t="shared" si="17"/>
        <v>1.3644644604440733E-4</v>
      </c>
    </row>
    <row r="157" spans="2:17" x14ac:dyDescent="0.45">
      <c r="B157" s="1">
        <v>45387</v>
      </c>
      <c r="C157" s="2">
        <v>2880</v>
      </c>
      <c r="D157" s="2">
        <v>7286.88</v>
      </c>
      <c r="E157" s="4">
        <f t="shared" si="12"/>
        <v>-6.9204428445737952E-3</v>
      </c>
      <c r="F157" s="4">
        <f t="shared" si="12"/>
        <v>4.4672895393049984E-3</v>
      </c>
      <c r="G157" s="2"/>
      <c r="K157" s="4">
        <f t="shared" si="13"/>
        <v>-7.0841336692614712E-3</v>
      </c>
      <c r="L157" s="4">
        <f t="shared" si="14"/>
        <v>4.0049697507573683E-3</v>
      </c>
      <c r="M157" s="4">
        <f t="shared" si="15"/>
        <v>-2.8371741055713996E-5</v>
      </c>
      <c r="P157" s="4">
        <f t="shared" si="16"/>
        <v>5.0184949843963993E-5</v>
      </c>
      <c r="Q157" s="4">
        <f t="shared" si="17"/>
        <v>1.6039782704481537E-5</v>
      </c>
    </row>
    <row r="158" spans="2:17" x14ac:dyDescent="0.45">
      <c r="B158" s="1">
        <v>45398</v>
      </c>
      <c r="C158" s="2">
        <v>2700</v>
      </c>
      <c r="D158" s="2">
        <v>7164.81</v>
      </c>
      <c r="E158" s="4">
        <f t="shared" si="12"/>
        <v>-6.4538521137571178E-2</v>
      </c>
      <c r="F158" s="4">
        <f t="shared" si="12"/>
        <v>-1.6893927736681396E-2</v>
      </c>
      <c r="G158" s="2"/>
      <c r="K158" s="4">
        <f t="shared" si="13"/>
        <v>-6.4702211962258852E-2</v>
      </c>
      <c r="L158" s="4">
        <f t="shared" si="14"/>
        <v>-1.7356247525229025E-2</v>
      </c>
      <c r="M158" s="4">
        <f t="shared" si="15"/>
        <v>1.1229876062467991E-3</v>
      </c>
      <c r="P158" s="4">
        <f t="shared" si="16"/>
        <v>4.1863762328090727E-3</v>
      </c>
      <c r="Q158" s="4">
        <f t="shared" si="17"/>
        <v>3.0123932815701867E-4</v>
      </c>
    </row>
    <row r="159" spans="2:17" x14ac:dyDescent="0.45">
      <c r="B159" s="1">
        <v>45399</v>
      </c>
      <c r="C159" s="2">
        <v>2790</v>
      </c>
      <c r="D159" s="2">
        <v>7130.84</v>
      </c>
      <c r="E159" s="4">
        <f t="shared" si="12"/>
        <v>3.278982282299097E-2</v>
      </c>
      <c r="F159" s="4">
        <f t="shared" si="12"/>
        <v>-4.7525035850765601E-3</v>
      </c>
      <c r="G159" s="2"/>
      <c r="K159" s="4">
        <f t="shared" si="13"/>
        <v>3.2626131998303297E-2</v>
      </c>
      <c r="L159" s="4">
        <f t="shared" si="14"/>
        <v>-5.2148233736241901E-3</v>
      </c>
      <c r="M159" s="4">
        <f t="shared" si="15"/>
        <v>-1.7013951573570014E-4</v>
      </c>
      <c r="P159" s="4">
        <f t="shared" si="16"/>
        <v>1.0644644891707102E-3</v>
      </c>
      <c r="Q159" s="4">
        <f t="shared" si="17"/>
        <v>2.7194382818097179E-5</v>
      </c>
    </row>
    <row r="160" spans="2:17" x14ac:dyDescent="0.45">
      <c r="B160" s="1">
        <v>45400</v>
      </c>
      <c r="C160" s="2">
        <v>2790</v>
      </c>
      <c r="D160" s="2">
        <v>7166.81</v>
      </c>
      <c r="E160" s="4">
        <f t="shared" si="12"/>
        <v>0</v>
      </c>
      <c r="F160" s="4">
        <f t="shared" si="12"/>
        <v>5.0316067168905106E-3</v>
      </c>
      <c r="G160" s="2"/>
      <c r="K160" s="4">
        <f t="shared" si="13"/>
        <v>-1.6369082468767614E-4</v>
      </c>
      <c r="L160" s="4">
        <f t="shared" si="14"/>
        <v>4.5692869283428805E-3</v>
      </c>
      <c r="M160" s="4">
        <f t="shared" si="15"/>
        <v>-7.4795034553506463E-7</v>
      </c>
      <c r="P160" s="4">
        <f t="shared" si="16"/>
        <v>2.6794686086931526E-8</v>
      </c>
      <c r="Q160" s="4">
        <f t="shared" si="17"/>
        <v>2.0878383033525117E-5</v>
      </c>
    </row>
    <row r="161" spans="2:17" x14ac:dyDescent="0.45">
      <c r="B161" s="1">
        <v>45401</v>
      </c>
      <c r="C161" s="2">
        <v>2800</v>
      </c>
      <c r="D161" s="2">
        <v>7087.32</v>
      </c>
      <c r="E161" s="4">
        <f t="shared" si="12"/>
        <v>3.5778213478839024E-3</v>
      </c>
      <c r="F161" s="4">
        <f t="shared" si="12"/>
        <v>-1.1153374359541402E-2</v>
      </c>
      <c r="G161" s="2"/>
      <c r="K161" s="4">
        <f t="shared" si="13"/>
        <v>3.4141305231962264E-3</v>
      </c>
      <c r="L161" s="4">
        <f t="shared" si="14"/>
        <v>-1.1615694148089033E-2</v>
      </c>
      <c r="M161" s="4">
        <f t="shared" si="15"/>
        <v>-3.965749593910256E-5</v>
      </c>
      <c r="P161" s="4">
        <f t="shared" si="16"/>
        <v>1.1656287229420139E-5</v>
      </c>
      <c r="Q161" s="4">
        <f t="shared" si="17"/>
        <v>1.3492435054194982E-4</v>
      </c>
    </row>
    <row r="162" spans="2:17" x14ac:dyDescent="0.45">
      <c r="B162" s="1">
        <v>45404</v>
      </c>
      <c r="C162" s="2">
        <v>2880</v>
      </c>
      <c r="D162" s="2">
        <v>7073.82</v>
      </c>
      <c r="E162" s="4">
        <f t="shared" si="12"/>
        <v>2.8170876966696224E-2</v>
      </c>
      <c r="F162" s="4">
        <f t="shared" si="12"/>
        <v>-1.9066267390377824E-3</v>
      </c>
      <c r="G162" s="2"/>
      <c r="K162" s="4">
        <f t="shared" si="13"/>
        <v>2.8007186142008547E-2</v>
      </c>
      <c r="L162" s="4">
        <f t="shared" si="14"/>
        <v>-2.3689465275854127E-3</v>
      </c>
      <c r="M162" s="4">
        <f t="shared" si="15"/>
        <v>-6.6347526358549432E-5</v>
      </c>
      <c r="P162" s="4">
        <f t="shared" si="16"/>
        <v>7.8440247559311558E-4</v>
      </c>
      <c r="Q162" s="4">
        <f t="shared" si="17"/>
        <v>5.6119076505589842E-6</v>
      </c>
    </row>
    <row r="163" spans="2:17" x14ac:dyDescent="0.45">
      <c r="B163" s="1">
        <v>45405</v>
      </c>
      <c r="C163" s="2">
        <v>2940</v>
      </c>
      <c r="D163" s="2">
        <v>7110.81</v>
      </c>
      <c r="E163" s="4">
        <f t="shared" si="12"/>
        <v>2.061928720273561E-2</v>
      </c>
      <c r="F163" s="4">
        <f t="shared" si="12"/>
        <v>5.2155162099995819E-3</v>
      </c>
      <c r="G163" s="2"/>
      <c r="K163" s="4">
        <f t="shared" si="13"/>
        <v>2.0455596378047933E-2</v>
      </c>
      <c r="L163" s="4">
        <f t="shared" si="14"/>
        <v>4.7531964214519518E-3</v>
      </c>
      <c r="M163" s="4">
        <f t="shared" si="15"/>
        <v>9.7229467502802936E-5</v>
      </c>
      <c r="P163" s="4">
        <f t="shared" si="16"/>
        <v>4.1843142318160768E-4</v>
      </c>
      <c r="Q163" s="4">
        <f t="shared" si="17"/>
        <v>2.2592876220903641E-5</v>
      </c>
    </row>
    <row r="164" spans="2:17" x14ac:dyDescent="0.45">
      <c r="B164" s="1">
        <v>45406</v>
      </c>
      <c r="C164" s="2">
        <v>2900</v>
      </c>
      <c r="D164" s="2">
        <v>7174.53</v>
      </c>
      <c r="E164" s="4">
        <f t="shared" si="12"/>
        <v>-1.3698844358161915E-2</v>
      </c>
      <c r="F164" s="4">
        <f t="shared" si="12"/>
        <v>8.921092896712151E-3</v>
      </c>
      <c r="G164" s="2"/>
      <c r="K164" s="4">
        <f t="shared" si="13"/>
        <v>-1.3862535182849592E-2</v>
      </c>
      <c r="L164" s="4">
        <f t="shared" si="14"/>
        <v>8.45877310816452E-3</v>
      </c>
      <c r="M164" s="4">
        <f t="shared" si="15"/>
        <v>-1.1726003981567265E-4</v>
      </c>
      <c r="P164" s="4">
        <f t="shared" si="16"/>
        <v>1.9216988169574277E-4</v>
      </c>
      <c r="Q164" s="4">
        <f t="shared" si="17"/>
        <v>7.1550842495407251E-5</v>
      </c>
    </row>
    <row r="165" spans="2:17" x14ac:dyDescent="0.45">
      <c r="B165" s="1">
        <v>45407</v>
      </c>
      <c r="C165" s="2">
        <v>2930</v>
      </c>
      <c r="D165" s="2">
        <v>7155.29</v>
      </c>
      <c r="E165" s="4">
        <f t="shared" si="12"/>
        <v>1.0291686036547506E-2</v>
      </c>
      <c r="F165" s="4">
        <f t="shared" si="12"/>
        <v>-2.6853109894564818E-3</v>
      </c>
      <c r="G165" s="2"/>
      <c r="K165" s="4">
        <f t="shared" si="13"/>
        <v>1.0127995211859829E-2</v>
      </c>
      <c r="L165" s="4">
        <f t="shared" si="14"/>
        <v>-3.1476307780041119E-3</v>
      </c>
      <c r="M165" s="4">
        <f t="shared" si="15"/>
        <v>-3.1879189448328272E-5</v>
      </c>
      <c r="P165" s="4">
        <f t="shared" si="16"/>
        <v>1.0257628701145562E-4</v>
      </c>
      <c r="Q165" s="4">
        <f t="shared" si="17"/>
        <v>9.9075795146387711E-6</v>
      </c>
    </row>
    <row r="166" spans="2:17" x14ac:dyDescent="0.45">
      <c r="B166" s="1">
        <v>45408</v>
      </c>
      <c r="C166" s="2">
        <v>2840</v>
      </c>
      <c r="D166" s="2">
        <v>7036.08</v>
      </c>
      <c r="E166" s="4">
        <f t="shared" si="12"/>
        <v>-3.1198370855861281E-2</v>
      </c>
      <c r="F166" s="4">
        <f t="shared" si="12"/>
        <v>-1.6800746376867886E-2</v>
      </c>
      <c r="G166" s="2"/>
      <c r="K166" s="4">
        <f t="shared" si="13"/>
        <v>-3.1362061680548954E-2</v>
      </c>
      <c r="L166" s="4">
        <f t="shared" si="14"/>
        <v>-1.7263066165415515E-2</v>
      </c>
      <c r="M166" s="4">
        <f t="shared" si="15"/>
        <v>5.4140534587515915E-4</v>
      </c>
      <c r="P166" s="4">
        <f t="shared" si="16"/>
        <v>9.8357891285455706E-4</v>
      </c>
      <c r="Q166" s="4">
        <f t="shared" si="17"/>
        <v>2.9801345343151393E-4</v>
      </c>
    </row>
    <row r="167" spans="2:17" x14ac:dyDescent="0.45">
      <c r="B167" s="1">
        <v>45411</v>
      </c>
      <c r="C167" s="2">
        <v>2940</v>
      </c>
      <c r="D167" s="2">
        <v>7155.78</v>
      </c>
      <c r="E167" s="4">
        <f t="shared" si="12"/>
        <v>3.4605529177475523E-2</v>
      </c>
      <c r="F167" s="4">
        <f t="shared" si="12"/>
        <v>1.6869224834480345E-2</v>
      </c>
      <c r="G167" s="2"/>
      <c r="K167" s="4">
        <f t="shared" si="13"/>
        <v>3.444183835278785E-2</v>
      </c>
      <c r="L167" s="4">
        <f t="shared" si="14"/>
        <v>1.6406905045932715E-2</v>
      </c>
      <c r="M167" s="4">
        <f t="shared" si="15"/>
        <v>5.6508397146155386E-4</v>
      </c>
      <c r="P167" s="4">
        <f t="shared" si="16"/>
        <v>1.186240229119568E-3</v>
      </c>
      <c r="Q167" s="4">
        <f t="shared" si="17"/>
        <v>2.691865331862524E-4</v>
      </c>
    </row>
    <row r="168" spans="2:17" x14ac:dyDescent="0.45">
      <c r="B168" s="1">
        <v>45412</v>
      </c>
      <c r="C168" s="2">
        <v>2930</v>
      </c>
      <c r="D168" s="2">
        <v>7234.2</v>
      </c>
      <c r="E168" s="4">
        <f t="shared" si="12"/>
        <v>-3.4071583216143089E-3</v>
      </c>
      <c r="F168" s="4">
        <f t="shared" si="12"/>
        <v>1.0899358627384288E-2</v>
      </c>
      <c r="G168" s="2"/>
      <c r="K168" s="4">
        <f t="shared" si="13"/>
        <v>-3.5708491463019849E-3</v>
      </c>
      <c r="L168" s="4">
        <f t="shared" si="14"/>
        <v>1.0437038838836657E-2</v>
      </c>
      <c r="M168" s="4">
        <f t="shared" si="15"/>
        <v>-3.7269091227580535E-5</v>
      </c>
      <c r="P168" s="4">
        <f t="shared" si="16"/>
        <v>1.2750963625645615E-5</v>
      </c>
      <c r="Q168" s="4">
        <f t="shared" si="17"/>
        <v>1.0893177972338483E-4</v>
      </c>
    </row>
    <row r="169" spans="2:17" x14ac:dyDescent="0.45">
      <c r="B169" s="1">
        <v>45414</v>
      </c>
      <c r="C169" s="2">
        <v>2870</v>
      </c>
      <c r="D169" s="2">
        <v>7117.42</v>
      </c>
      <c r="E169" s="4">
        <f t="shared" si="12"/>
        <v>-2.0690393257446166E-2</v>
      </c>
      <c r="F169" s="4">
        <f t="shared" si="12"/>
        <v>-1.6274480163946514E-2</v>
      </c>
      <c r="G169" s="2"/>
      <c r="K169" s="4">
        <f t="shared" si="13"/>
        <v>-2.0854084082133843E-2</v>
      </c>
      <c r="L169" s="4">
        <f t="shared" si="14"/>
        <v>-1.6736799952494143E-2</v>
      </c>
      <c r="M169" s="4">
        <f t="shared" si="15"/>
        <v>3.4903063347516654E-4</v>
      </c>
      <c r="P169" s="4">
        <f t="shared" si="16"/>
        <v>4.3489282290470812E-4</v>
      </c>
      <c r="Q169" s="4">
        <f t="shared" si="17"/>
        <v>2.8012047264980793E-4</v>
      </c>
    </row>
    <row r="170" spans="2:17" x14ac:dyDescent="0.45">
      <c r="B170" s="1">
        <v>45415</v>
      </c>
      <c r="C170" s="2">
        <v>2900</v>
      </c>
      <c r="D170" s="2">
        <v>7134.72</v>
      </c>
      <c r="E170" s="4">
        <f t="shared" si="12"/>
        <v>1.0398707220898517E-2</v>
      </c>
      <c r="F170" s="4">
        <f t="shared" si="12"/>
        <v>2.4277067860456543E-3</v>
      </c>
      <c r="G170" s="2"/>
      <c r="K170" s="4">
        <f t="shared" si="13"/>
        <v>1.023501639621084E-2</v>
      </c>
      <c r="L170" s="4">
        <f t="shared" si="14"/>
        <v>1.9653869974980242E-3</v>
      </c>
      <c r="M170" s="4">
        <f t="shared" si="15"/>
        <v>2.011576814429187E-5</v>
      </c>
      <c r="P170" s="4">
        <f t="shared" si="16"/>
        <v>1.0475556063070472E-4</v>
      </c>
      <c r="Q170" s="4">
        <f t="shared" si="17"/>
        <v>3.8627460499342985E-6</v>
      </c>
    </row>
    <row r="171" spans="2:17" x14ac:dyDescent="0.45">
      <c r="B171" s="1">
        <v>45418</v>
      </c>
      <c r="C171" s="2">
        <v>2900</v>
      </c>
      <c r="D171" s="2">
        <v>7135.89</v>
      </c>
      <c r="E171" s="4">
        <f t="shared" si="12"/>
        <v>0</v>
      </c>
      <c r="F171" s="4">
        <f t="shared" si="12"/>
        <v>1.6397336941039353E-4</v>
      </c>
      <c r="G171" s="2"/>
      <c r="K171" s="4">
        <f t="shared" si="13"/>
        <v>-1.6369082468767614E-4</v>
      </c>
      <c r="L171" s="4">
        <f t="shared" si="14"/>
        <v>-2.9834641913723659E-4</v>
      </c>
      <c r="M171" s="4">
        <f t="shared" si="15"/>
        <v>4.8836571391189343E-8</v>
      </c>
      <c r="P171" s="4">
        <f t="shared" si="16"/>
        <v>2.6794686086931526E-8</v>
      </c>
      <c r="Q171" s="4">
        <f t="shared" si="17"/>
        <v>8.9010585812011648E-8</v>
      </c>
    </row>
    <row r="172" spans="2:17" x14ac:dyDescent="0.45">
      <c r="B172" s="1">
        <v>45419</v>
      </c>
      <c r="C172" s="2">
        <v>2880</v>
      </c>
      <c r="D172" s="2">
        <v>7123.61</v>
      </c>
      <c r="E172" s="4">
        <f t="shared" si="12"/>
        <v>-6.9204428445737952E-3</v>
      </c>
      <c r="F172" s="4">
        <f t="shared" si="12"/>
        <v>-1.7223609573613406E-3</v>
      </c>
      <c r="G172" s="2"/>
      <c r="K172" s="4">
        <f t="shared" si="13"/>
        <v>-7.0841336692614712E-3</v>
      </c>
      <c r="L172" s="4">
        <f t="shared" si="14"/>
        <v>-2.1846807459089709E-3</v>
      </c>
      <c r="M172" s="4">
        <f t="shared" si="15"/>
        <v>1.5476570428681004E-5</v>
      </c>
      <c r="P172" s="4">
        <f t="shared" si="16"/>
        <v>5.0184949843963993E-5</v>
      </c>
      <c r="Q172" s="4">
        <f t="shared" si="17"/>
        <v>4.7728299615453774E-6</v>
      </c>
    </row>
    <row r="173" spans="2:17" x14ac:dyDescent="0.45">
      <c r="B173" s="1">
        <v>45420</v>
      </c>
      <c r="C173" s="2">
        <v>2880</v>
      </c>
      <c r="D173" s="2">
        <v>7088.79</v>
      </c>
      <c r="E173" s="4">
        <f t="shared" si="12"/>
        <v>0</v>
      </c>
      <c r="F173" s="4">
        <f t="shared" si="12"/>
        <v>-4.8999563293668658E-3</v>
      </c>
      <c r="G173" s="2"/>
      <c r="K173" s="4">
        <f t="shared" si="13"/>
        <v>-1.6369082468767614E-4</v>
      </c>
      <c r="L173" s="4">
        <f t="shared" si="14"/>
        <v>-5.3622761179144959E-3</v>
      </c>
      <c r="M173" s="4">
        <f t="shared" si="15"/>
        <v>8.7775539994445431E-7</v>
      </c>
      <c r="P173" s="4">
        <f t="shared" si="16"/>
        <v>2.6794686086931526E-8</v>
      </c>
      <c r="Q173" s="4">
        <f t="shared" si="17"/>
        <v>2.8754005164756158E-5</v>
      </c>
    </row>
    <row r="174" spans="2:17" x14ac:dyDescent="0.45">
      <c r="B174" s="1">
        <v>45425</v>
      </c>
      <c r="C174" s="2">
        <v>2830</v>
      </c>
      <c r="D174" s="2">
        <v>7099.26</v>
      </c>
      <c r="E174" s="4">
        <f t="shared" si="12"/>
        <v>-1.7513582492708357E-2</v>
      </c>
      <c r="F174" s="4">
        <f t="shared" si="12"/>
        <v>1.4758901893530028E-3</v>
      </c>
      <c r="G174" s="2"/>
      <c r="K174" s="4">
        <f t="shared" si="13"/>
        <v>-1.7677273317396033E-2</v>
      </c>
      <c r="L174" s="4">
        <f t="shared" si="14"/>
        <v>1.0135704008053727E-3</v>
      </c>
      <c r="M174" s="4">
        <f t="shared" si="15"/>
        <v>-1.7917161001459219E-5</v>
      </c>
      <c r="P174" s="4">
        <f t="shared" si="16"/>
        <v>3.1248599193792176E-4</v>
      </c>
      <c r="Q174" s="4">
        <f t="shared" si="17"/>
        <v>1.0273249573887639E-6</v>
      </c>
    </row>
    <row r="175" spans="2:17" x14ac:dyDescent="0.45">
      <c r="B175" s="1">
        <v>45426</v>
      </c>
      <c r="C175" s="2">
        <v>2800</v>
      </c>
      <c r="D175" s="2">
        <v>7083.76</v>
      </c>
      <c r="E175" s="4">
        <f t="shared" si="12"/>
        <v>-1.065729447398798E-2</v>
      </c>
      <c r="F175" s="4">
        <f t="shared" si="12"/>
        <v>-2.1857130809563303E-3</v>
      </c>
      <c r="G175" s="2"/>
      <c r="K175" s="4">
        <f t="shared" si="13"/>
        <v>-1.0820985298675657E-2</v>
      </c>
      <c r="L175" s="4">
        <f t="shared" si="14"/>
        <v>-2.6480328695039604E-3</v>
      </c>
      <c r="M175" s="4">
        <f t="shared" si="15"/>
        <v>2.8654324751312271E-5</v>
      </c>
      <c r="P175" s="4">
        <f t="shared" si="16"/>
        <v>1.170937228341547E-4</v>
      </c>
      <c r="Q175" s="4">
        <f t="shared" si="17"/>
        <v>7.0120780779733782E-6</v>
      </c>
    </row>
    <row r="176" spans="2:17" x14ac:dyDescent="0.45">
      <c r="B176" s="1">
        <v>45427</v>
      </c>
      <c r="C176" s="2">
        <v>2790</v>
      </c>
      <c r="D176" s="2">
        <v>7179.83</v>
      </c>
      <c r="E176" s="4">
        <f t="shared" si="12"/>
        <v>-3.5778213478839666E-3</v>
      </c>
      <c r="F176" s="4">
        <f t="shared" si="12"/>
        <v>1.3470865717246863E-2</v>
      </c>
      <c r="G176" s="2"/>
      <c r="K176" s="4">
        <f t="shared" si="13"/>
        <v>-3.7415121725716425E-3</v>
      </c>
      <c r="L176" s="4">
        <f t="shared" si="14"/>
        <v>1.3008545928699232E-2</v>
      </c>
      <c r="M176" s="4">
        <f t="shared" si="15"/>
        <v>-4.8671632939685461E-5</v>
      </c>
      <c r="P176" s="4">
        <f t="shared" si="16"/>
        <v>1.3998913337501773E-5</v>
      </c>
      <c r="Q176" s="4">
        <f t="shared" si="17"/>
        <v>1.6922226717907735E-4</v>
      </c>
    </row>
    <row r="177" spans="2:17" x14ac:dyDescent="0.45">
      <c r="B177" s="1">
        <v>45428</v>
      </c>
      <c r="C177" s="2">
        <v>2850</v>
      </c>
      <c r="D177" s="2">
        <v>7246.7</v>
      </c>
      <c r="E177" s="4">
        <f t="shared" si="12"/>
        <v>2.1277398447284879E-2</v>
      </c>
      <c r="F177" s="4">
        <f t="shared" si="12"/>
        <v>9.2704869307737078E-3</v>
      </c>
      <c r="G177" s="2"/>
      <c r="K177" s="4">
        <f t="shared" si="13"/>
        <v>2.1113707622597202E-2</v>
      </c>
      <c r="L177" s="4">
        <f t="shared" si="14"/>
        <v>8.8081671422260768E-3</v>
      </c>
      <c r="M177" s="4">
        <f t="shared" si="15"/>
        <v>1.8597306573192894E-4</v>
      </c>
      <c r="P177" s="4">
        <f t="shared" si="16"/>
        <v>4.4578864957251917E-4</v>
      </c>
      <c r="Q177" s="4">
        <f t="shared" si="17"/>
        <v>7.7583808405391096E-5</v>
      </c>
    </row>
    <row r="178" spans="2:17" x14ac:dyDescent="0.45">
      <c r="B178" s="1">
        <v>45429</v>
      </c>
      <c r="C178" s="2">
        <v>2800</v>
      </c>
      <c r="D178" s="2">
        <v>7317.24</v>
      </c>
      <c r="E178" s="4">
        <f t="shared" si="12"/>
        <v>-1.7699577099400975E-2</v>
      </c>
      <c r="F178" s="4">
        <f t="shared" si="12"/>
        <v>9.6870148615953774E-3</v>
      </c>
      <c r="G178" s="2"/>
      <c r="K178" s="4">
        <f t="shared" si="13"/>
        <v>-1.7863267924088651E-2</v>
      </c>
      <c r="L178" s="4">
        <f t="shared" si="14"/>
        <v>9.2246950730477464E-3</v>
      </c>
      <c r="M178" s="4">
        <f t="shared" si="15"/>
        <v>-1.6478319960787244E-4</v>
      </c>
      <c r="P178" s="4">
        <f t="shared" si="16"/>
        <v>3.1909634092777451E-4</v>
      </c>
      <c r="Q178" s="4">
        <f t="shared" si="17"/>
        <v>8.5094999190711367E-5</v>
      </c>
    </row>
    <row r="179" spans="2:17" x14ac:dyDescent="0.45">
      <c r="B179" s="1">
        <v>45432</v>
      </c>
      <c r="C179" s="2">
        <v>2800</v>
      </c>
      <c r="D179" s="2">
        <v>7266.69</v>
      </c>
      <c r="E179" s="4">
        <f t="shared" si="12"/>
        <v>0</v>
      </c>
      <c r="F179" s="4">
        <f t="shared" si="12"/>
        <v>-6.9323155610245251E-3</v>
      </c>
      <c r="G179" s="2"/>
      <c r="K179" s="4">
        <f t="shared" si="13"/>
        <v>-1.6369082468767614E-4</v>
      </c>
      <c r="L179" s="4">
        <f t="shared" si="14"/>
        <v>-7.3946353495721552E-3</v>
      </c>
      <c r="M179" s="4">
        <f t="shared" si="15"/>
        <v>1.2104339586361084E-6</v>
      </c>
      <c r="P179" s="4">
        <f t="shared" si="16"/>
        <v>2.6794686086931526E-8</v>
      </c>
      <c r="Q179" s="4">
        <f t="shared" si="17"/>
        <v>5.4680631953142111E-5</v>
      </c>
    </row>
    <row r="180" spans="2:17" x14ac:dyDescent="0.45">
      <c r="B180" s="1">
        <v>45433</v>
      </c>
      <c r="C180" s="2">
        <v>2760</v>
      </c>
      <c r="D180" s="2">
        <v>7186.04</v>
      </c>
      <c r="E180" s="4">
        <f t="shared" si="12"/>
        <v>-1.4388737452099556E-2</v>
      </c>
      <c r="F180" s="4">
        <f t="shared" si="12"/>
        <v>-1.1160637076047393E-2</v>
      </c>
      <c r="G180" s="2"/>
      <c r="K180" s="4">
        <f t="shared" si="13"/>
        <v>-1.4552428276787233E-2</v>
      </c>
      <c r="L180" s="4">
        <f t="shared" si="14"/>
        <v>-1.1622956864595024E-2</v>
      </c>
      <c r="M180" s="4">
        <f t="shared" si="15"/>
        <v>1.6914224613621091E-4</v>
      </c>
      <c r="P180" s="4">
        <f t="shared" si="16"/>
        <v>2.1177316875103664E-4</v>
      </c>
      <c r="Q180" s="4">
        <f t="shared" si="17"/>
        <v>1.3509312627623659E-4</v>
      </c>
    </row>
    <row r="181" spans="2:17" x14ac:dyDescent="0.45">
      <c r="B181" s="1">
        <v>45434</v>
      </c>
      <c r="C181" s="2">
        <v>2830</v>
      </c>
      <c r="D181" s="2">
        <v>7221.04</v>
      </c>
      <c r="E181" s="4">
        <f t="shared" si="12"/>
        <v>2.5046031926087516E-2</v>
      </c>
      <c r="F181" s="4">
        <f t="shared" si="12"/>
        <v>4.8587317977722725E-3</v>
      </c>
      <c r="G181" s="2"/>
      <c r="K181" s="4">
        <f t="shared" si="13"/>
        <v>2.4882341101399839E-2</v>
      </c>
      <c r="L181" s="4">
        <f t="shared" si="14"/>
        <v>4.3964120092246425E-3</v>
      </c>
      <c r="M181" s="4">
        <f t="shared" si="15"/>
        <v>1.0939302323581816E-4</v>
      </c>
      <c r="P181" s="4">
        <f t="shared" si="16"/>
        <v>6.1913089868641171E-4</v>
      </c>
      <c r="Q181" s="4">
        <f t="shared" si="17"/>
        <v>1.9328438554854658E-5</v>
      </c>
    </row>
    <row r="182" spans="2:17" x14ac:dyDescent="0.45">
      <c r="B182" s="1">
        <v>45439</v>
      </c>
      <c r="C182" s="2">
        <v>2800</v>
      </c>
      <c r="D182" s="2">
        <v>7176.42</v>
      </c>
      <c r="E182" s="4">
        <f t="shared" si="12"/>
        <v>-1.065729447398798E-2</v>
      </c>
      <c r="F182" s="4">
        <f t="shared" si="12"/>
        <v>-6.1983353808103842E-3</v>
      </c>
      <c r="G182" s="2"/>
      <c r="K182" s="4">
        <f t="shared" si="13"/>
        <v>-1.0820985298675657E-2</v>
      </c>
      <c r="L182" s="4">
        <f t="shared" si="14"/>
        <v>-6.6606551693580143E-3</v>
      </c>
      <c r="M182" s="4">
        <f t="shared" si="15"/>
        <v>7.2074851667171087E-5</v>
      </c>
      <c r="P182" s="4">
        <f t="shared" si="16"/>
        <v>1.170937228341547E-4</v>
      </c>
      <c r="Q182" s="4">
        <f t="shared" si="17"/>
        <v>4.4364327285095635E-5</v>
      </c>
    </row>
    <row r="183" spans="2:17" x14ac:dyDescent="0.45">
      <c r="B183" s="1">
        <v>45440</v>
      </c>
      <c r="C183" s="2">
        <v>2880</v>
      </c>
      <c r="D183" s="2">
        <v>7253.63</v>
      </c>
      <c r="E183" s="4">
        <f t="shared" si="12"/>
        <v>2.8170876966696224E-2</v>
      </c>
      <c r="F183" s="4">
        <f t="shared" si="12"/>
        <v>1.0701381746646997E-2</v>
      </c>
      <c r="G183" s="2"/>
      <c r="K183" s="4">
        <f t="shared" si="13"/>
        <v>2.8007186142008547E-2</v>
      </c>
      <c r="L183" s="4">
        <f t="shared" si="14"/>
        <v>1.0239061958099366E-2</v>
      </c>
      <c r="M183" s="4">
        <f t="shared" si="15"/>
        <v>2.8676731418004748E-4</v>
      </c>
      <c r="P183" s="4">
        <f t="shared" si="16"/>
        <v>7.8440247559311558E-4</v>
      </c>
      <c r="Q183" s="4">
        <f t="shared" si="17"/>
        <v>1.0483838978179762E-4</v>
      </c>
    </row>
    <row r="184" spans="2:17" x14ac:dyDescent="0.45">
      <c r="B184" s="1">
        <v>45441</v>
      </c>
      <c r="C184" s="2">
        <v>2800</v>
      </c>
      <c r="D184" s="2">
        <v>7140.23</v>
      </c>
      <c r="E184" s="4">
        <f t="shared" si="12"/>
        <v>-2.8170876966696335E-2</v>
      </c>
      <c r="F184" s="4">
        <f t="shared" si="12"/>
        <v>-1.575704450069091E-2</v>
      </c>
      <c r="G184" s="2"/>
      <c r="K184" s="4">
        <f t="shared" si="13"/>
        <v>-2.8334567791384012E-2</v>
      </c>
      <c r="L184" s="4">
        <f t="shared" si="14"/>
        <v>-1.6219364289238539E-2</v>
      </c>
      <c r="M184" s="4">
        <f t="shared" si="15"/>
        <v>4.5956867698658234E-4</v>
      </c>
      <c r="P184" s="4">
        <f t="shared" si="16"/>
        <v>8.0284773192453626E-4</v>
      </c>
      <c r="Q184" s="4">
        <f t="shared" si="17"/>
        <v>2.6306777794702637E-4</v>
      </c>
    </row>
    <row r="185" spans="2:17" x14ac:dyDescent="0.45">
      <c r="B185" s="1">
        <v>45442</v>
      </c>
      <c r="C185" s="2">
        <v>2760</v>
      </c>
      <c r="D185" s="2">
        <v>7034.14</v>
      </c>
      <c r="E185" s="4">
        <f t="shared" si="12"/>
        <v>-1.4388737452099556E-2</v>
      </c>
      <c r="F185" s="4">
        <f t="shared" si="12"/>
        <v>-1.4969551537402129E-2</v>
      </c>
      <c r="G185" s="2"/>
      <c r="K185" s="4">
        <f t="shared" si="13"/>
        <v>-1.4552428276787233E-2</v>
      </c>
      <c r="L185" s="4">
        <f t="shared" si="14"/>
        <v>-1.543187132594976E-2</v>
      </c>
      <c r="M185" s="4">
        <f t="shared" si="15"/>
        <v>2.2457120064749337E-4</v>
      </c>
      <c r="P185" s="4">
        <f t="shared" si="16"/>
        <v>2.1177316875103664E-4</v>
      </c>
      <c r="Q185" s="4">
        <f t="shared" si="17"/>
        <v>2.3814265262067039E-4</v>
      </c>
    </row>
    <row r="186" spans="2:17" x14ac:dyDescent="0.45">
      <c r="B186" s="1">
        <v>45443</v>
      </c>
      <c r="C186" s="2">
        <v>2650</v>
      </c>
      <c r="D186" s="2">
        <v>6970.74</v>
      </c>
      <c r="E186" s="4">
        <f t="shared" si="12"/>
        <v>-4.0671039730927748E-2</v>
      </c>
      <c r="F186" s="4">
        <f t="shared" si="12"/>
        <v>-9.0540487465624476E-3</v>
      </c>
      <c r="G186" s="2"/>
      <c r="K186" s="4">
        <f t="shared" si="13"/>
        <v>-4.0834730555615421E-2</v>
      </c>
      <c r="L186" s="4">
        <f t="shared" si="14"/>
        <v>-9.5163685351100785E-3</v>
      </c>
      <c r="M186" s="4">
        <f t="shared" si="15"/>
        <v>3.8859834499915667E-4</v>
      </c>
      <c r="P186" s="4">
        <f t="shared" si="16"/>
        <v>1.6674752195497118E-3</v>
      </c>
      <c r="Q186" s="4">
        <f t="shared" si="17"/>
        <v>9.0561270096033147E-5</v>
      </c>
    </row>
    <row r="187" spans="2:17" x14ac:dyDescent="0.45">
      <c r="B187" s="1">
        <v>45446</v>
      </c>
      <c r="C187" s="2">
        <v>2800</v>
      </c>
      <c r="D187" s="2">
        <v>7036.19</v>
      </c>
      <c r="E187" s="4">
        <f t="shared" si="12"/>
        <v>5.5059777183027389E-2</v>
      </c>
      <c r="F187" s="4">
        <f t="shared" si="12"/>
        <v>9.3454420563859799E-3</v>
      </c>
      <c r="G187" s="2"/>
      <c r="K187" s="4">
        <f t="shared" si="13"/>
        <v>5.4896086358339716E-2</v>
      </c>
      <c r="L187" s="4">
        <f t="shared" si="14"/>
        <v>8.883122267838349E-3</v>
      </c>
      <c r="M187" s="4">
        <f t="shared" si="15"/>
        <v>4.8764864714694457E-4</v>
      </c>
      <c r="P187" s="4">
        <f t="shared" si="16"/>
        <v>3.0135802974622919E-3</v>
      </c>
      <c r="Q187" s="4">
        <f t="shared" si="17"/>
        <v>7.8909861225365531E-5</v>
      </c>
    </row>
    <row r="188" spans="2:17" x14ac:dyDescent="0.45">
      <c r="B188" s="1">
        <v>45447</v>
      </c>
      <c r="C188" s="2">
        <v>2790</v>
      </c>
      <c r="D188" s="2">
        <v>7099.31</v>
      </c>
      <c r="E188" s="4">
        <f t="shared" si="12"/>
        <v>-3.5778213478839666E-3</v>
      </c>
      <c r="F188" s="4">
        <f t="shared" si="12"/>
        <v>8.9307657358503444E-3</v>
      </c>
      <c r="G188" s="2"/>
      <c r="K188" s="4">
        <f t="shared" si="13"/>
        <v>-3.7415121725716425E-3</v>
      </c>
      <c r="L188" s="4">
        <f t="shared" si="14"/>
        <v>8.4684459473027135E-3</v>
      </c>
      <c r="M188" s="4">
        <f t="shared" si="15"/>
        <v>-3.1684793594598094E-5</v>
      </c>
      <c r="P188" s="4">
        <f t="shared" si="16"/>
        <v>1.3998913337501773E-5</v>
      </c>
      <c r="Q188" s="4">
        <f t="shared" si="17"/>
        <v>7.1714576762387753E-5</v>
      </c>
    </row>
    <row r="189" spans="2:17" x14ac:dyDescent="0.45">
      <c r="B189" s="1">
        <v>45448</v>
      </c>
      <c r="C189" s="2">
        <v>2720</v>
      </c>
      <c r="D189" s="2">
        <v>6947.67</v>
      </c>
      <c r="E189" s="4">
        <f t="shared" si="12"/>
        <v>-2.5409715525368325E-2</v>
      </c>
      <c r="F189" s="4">
        <f t="shared" si="12"/>
        <v>-2.1591244657402767E-2</v>
      </c>
      <c r="G189" s="2"/>
      <c r="K189" s="4">
        <f t="shared" si="13"/>
        <v>-2.5573406350056001E-2</v>
      </c>
      <c r="L189" s="4">
        <f t="shared" si="14"/>
        <v>-2.2053564445950396E-2</v>
      </c>
      <c r="M189" s="4">
        <f t="shared" si="15"/>
        <v>5.6398476504343714E-4</v>
      </c>
      <c r="P189" s="4">
        <f t="shared" si="16"/>
        <v>6.5399911234508457E-4</v>
      </c>
      <c r="Q189" s="4">
        <f t="shared" si="17"/>
        <v>4.8635970477168742E-4</v>
      </c>
    </row>
    <row r="190" spans="2:17" x14ac:dyDescent="0.45">
      <c r="B190" s="1">
        <v>45449</v>
      </c>
      <c r="C190" s="2">
        <v>2780</v>
      </c>
      <c r="D190" s="2">
        <v>6974.9</v>
      </c>
      <c r="E190" s="4">
        <f t="shared" si="12"/>
        <v>2.1819047394639673E-2</v>
      </c>
      <c r="F190" s="4">
        <f t="shared" si="12"/>
        <v>3.9116391183997064E-3</v>
      </c>
      <c r="G190" s="2"/>
      <c r="K190" s="4">
        <f t="shared" si="13"/>
        <v>2.1655356569951996E-2</v>
      </c>
      <c r="L190" s="4">
        <f t="shared" si="14"/>
        <v>3.4493193298520764E-3</v>
      </c>
      <c r="M190" s="4">
        <f t="shared" si="15"/>
        <v>7.4696240011574584E-5</v>
      </c>
      <c r="P190" s="4">
        <f t="shared" si="16"/>
        <v>4.6895446817176307E-4</v>
      </c>
      <c r="Q190" s="4">
        <f t="shared" si="17"/>
        <v>1.1897803839291178E-5</v>
      </c>
    </row>
    <row r="191" spans="2:17" x14ac:dyDescent="0.45">
      <c r="B191" s="1">
        <v>45450</v>
      </c>
      <c r="C191" s="2">
        <v>2760</v>
      </c>
      <c r="D191" s="2">
        <v>6897.95</v>
      </c>
      <c r="E191" s="4">
        <f t="shared" si="12"/>
        <v>-7.2202479734870201E-3</v>
      </c>
      <c r="F191" s="4">
        <f t="shared" si="12"/>
        <v>-1.1093724676532862E-2</v>
      </c>
      <c r="G191" s="2"/>
      <c r="K191" s="4">
        <f t="shared" si="13"/>
        <v>-7.3839387981746961E-3</v>
      </c>
      <c r="L191" s="4">
        <f t="shared" si="14"/>
        <v>-1.1556044465080493E-2</v>
      </c>
      <c r="M191" s="4">
        <f t="shared" si="15"/>
        <v>8.5329125079139804E-5</v>
      </c>
      <c r="P191" s="4">
        <f t="shared" si="16"/>
        <v>5.4522552175189576E-5</v>
      </c>
      <c r="Q191" s="4">
        <f t="shared" si="17"/>
        <v>1.3354216367891748E-4</v>
      </c>
    </row>
    <row r="192" spans="2:17" x14ac:dyDescent="0.45">
      <c r="B192" s="1">
        <v>45453</v>
      </c>
      <c r="C192" s="2">
        <v>2800</v>
      </c>
      <c r="D192" s="2">
        <v>6921.55</v>
      </c>
      <c r="E192" s="4">
        <f t="shared" si="12"/>
        <v>1.4388737452099671E-2</v>
      </c>
      <c r="F192" s="4">
        <f t="shared" si="12"/>
        <v>3.4154669766602156E-3</v>
      </c>
      <c r="G192" s="2"/>
      <c r="K192" s="4">
        <f t="shared" si="13"/>
        <v>1.4225046627411994E-2</v>
      </c>
      <c r="L192" s="4">
        <f t="shared" si="14"/>
        <v>2.9531471881125856E-3</v>
      </c>
      <c r="M192" s="4">
        <f t="shared" si="15"/>
        <v>4.2008656448512148E-5</v>
      </c>
      <c r="P192" s="4">
        <f t="shared" si="16"/>
        <v>2.0235195155204533E-4</v>
      </c>
      <c r="Q192" s="4">
        <f t="shared" si="17"/>
        <v>8.7210783146572714E-6</v>
      </c>
    </row>
    <row r="193" spans="2:17" x14ac:dyDescent="0.45">
      <c r="B193" s="1">
        <v>45454</v>
      </c>
      <c r="C193" s="2">
        <v>2740</v>
      </c>
      <c r="D193" s="2">
        <v>6855.69</v>
      </c>
      <c r="E193" s="4">
        <f t="shared" si="12"/>
        <v>-2.1661496781179419E-2</v>
      </c>
      <c r="F193" s="4">
        <f t="shared" si="12"/>
        <v>-9.5607685833205697E-3</v>
      </c>
      <c r="G193" s="2"/>
      <c r="K193" s="4">
        <f t="shared" si="13"/>
        <v>-2.1825187605867095E-2</v>
      </c>
      <c r="L193" s="4">
        <f t="shared" si="14"/>
        <v>-1.0023088371868201E-2</v>
      </c>
      <c r="M193" s="4">
        <f t="shared" si="15"/>
        <v>2.1875578410620846E-4</v>
      </c>
      <c r="P193" s="4">
        <f t="shared" si="16"/>
        <v>4.7633881403129466E-4</v>
      </c>
      <c r="Q193" s="4">
        <f t="shared" si="17"/>
        <v>1.0046230051027953E-4</v>
      </c>
    </row>
    <row r="194" spans="2:17" x14ac:dyDescent="0.45">
      <c r="B194" s="1">
        <v>45455</v>
      </c>
      <c r="C194" s="2">
        <v>2730</v>
      </c>
      <c r="D194" s="2">
        <v>6850.1</v>
      </c>
      <c r="E194" s="4">
        <f t="shared" si="12"/>
        <v>-3.6563112031105433E-3</v>
      </c>
      <c r="F194" s="4">
        <f t="shared" si="12"/>
        <v>-8.157136961765174E-4</v>
      </c>
      <c r="G194" s="2"/>
      <c r="K194" s="4">
        <f t="shared" si="13"/>
        <v>-3.8200020277982193E-3</v>
      </c>
      <c r="L194" s="4">
        <f t="shared" si="14"/>
        <v>-1.2780334847241476E-3</v>
      </c>
      <c r="M194" s="4">
        <f t="shared" si="15"/>
        <v>4.8820905032402679E-6</v>
      </c>
      <c r="P194" s="4">
        <f t="shared" si="16"/>
        <v>1.4592415492382507E-5</v>
      </c>
      <c r="Q194" s="4">
        <f t="shared" si="17"/>
        <v>1.633369588076148E-6</v>
      </c>
    </row>
    <row r="195" spans="2:17" x14ac:dyDescent="0.45">
      <c r="B195" s="1">
        <v>45456</v>
      </c>
      <c r="C195" s="2">
        <v>2720</v>
      </c>
      <c r="D195" s="2">
        <v>6831.56</v>
      </c>
      <c r="E195" s="4">
        <f t="shared" si="12"/>
        <v>-3.6697288889624017E-3</v>
      </c>
      <c r="F195" s="4">
        <f t="shared" si="12"/>
        <v>-2.7101991057080039E-3</v>
      </c>
      <c r="G195" s="2"/>
      <c r="K195" s="4">
        <f t="shared" si="13"/>
        <v>-3.8334197136500776E-3</v>
      </c>
      <c r="L195" s="4">
        <f t="shared" si="14"/>
        <v>-3.172518894255634E-3</v>
      </c>
      <c r="M195" s="4">
        <f t="shared" si="15"/>
        <v>1.2161596471166893E-5</v>
      </c>
      <c r="P195" s="4">
        <f t="shared" si="16"/>
        <v>1.4695106701001042E-5</v>
      </c>
      <c r="Q195" s="4">
        <f t="shared" si="17"/>
        <v>1.0064876134408991E-5</v>
      </c>
    </row>
    <row r="196" spans="2:17" x14ac:dyDescent="0.45">
      <c r="B196" s="1">
        <v>45457</v>
      </c>
      <c r="C196" s="2">
        <v>2720</v>
      </c>
      <c r="D196" s="2">
        <v>6734.83</v>
      </c>
      <c r="E196" s="4">
        <f t="shared" si="12"/>
        <v>0</v>
      </c>
      <c r="F196" s="4">
        <f t="shared" si="12"/>
        <v>-1.426048333516512E-2</v>
      </c>
      <c r="G196" s="2"/>
      <c r="K196" s="4">
        <f t="shared" si="13"/>
        <v>-1.6369082468767614E-4</v>
      </c>
      <c r="L196" s="4">
        <f t="shared" si="14"/>
        <v>-1.4722803123712751E-2</v>
      </c>
      <c r="M196" s="4">
        <f t="shared" si="15"/>
        <v>2.4099877850348345E-6</v>
      </c>
      <c r="P196" s="4">
        <f t="shared" si="16"/>
        <v>2.6794686086931526E-8</v>
      </c>
      <c r="Q196" s="4">
        <f t="shared" si="17"/>
        <v>2.1676093181960596E-4</v>
      </c>
    </row>
    <row r="197" spans="2:17" x14ac:dyDescent="0.45">
      <c r="B197" s="1">
        <v>45462</v>
      </c>
      <c r="C197" s="2">
        <v>2710</v>
      </c>
      <c r="D197" s="2">
        <v>6726.92</v>
      </c>
      <c r="E197" s="4">
        <f t="shared" ref="E197:F260" si="18">LN(C197/C196)</f>
        <v>-3.6832454162964048E-3</v>
      </c>
      <c r="F197" s="4">
        <f t="shared" si="18"/>
        <v>-1.1751816681104862E-3</v>
      </c>
      <c r="G197" s="2"/>
      <c r="K197" s="4">
        <f t="shared" ref="K197:K260" si="19">E197-H$2</f>
        <v>-3.8469362409840808E-3</v>
      </c>
      <c r="L197" s="4">
        <f t="shared" ref="L197:L260" si="20">F197-I$2</f>
        <v>-1.6375014566581162E-3</v>
      </c>
      <c r="M197" s="4">
        <f t="shared" ref="M197:M260" si="21">K197*L197</f>
        <v>6.2993636982823301E-6</v>
      </c>
      <c r="P197" s="4">
        <f t="shared" ref="P197:P260" si="22">K197^2</f>
        <v>1.4798918442196729E-5</v>
      </c>
      <c r="Q197" s="4">
        <f t="shared" ref="Q197:Q260" si="23">L197^2</f>
        <v>2.6814110205574527E-6</v>
      </c>
    </row>
    <row r="198" spans="2:17" x14ac:dyDescent="0.45">
      <c r="B198" s="1">
        <v>45463</v>
      </c>
      <c r="C198" s="2">
        <v>2720</v>
      </c>
      <c r="D198" s="2">
        <v>6819.32</v>
      </c>
      <c r="E198" s="4">
        <f t="shared" si="18"/>
        <v>3.683245416296368E-3</v>
      </c>
      <c r="F198" s="4">
        <f t="shared" si="18"/>
        <v>1.3642373540715907E-2</v>
      </c>
      <c r="G198" s="2"/>
      <c r="K198" s="4">
        <f t="shared" si="19"/>
        <v>3.519554591608692E-3</v>
      </c>
      <c r="L198" s="4">
        <f t="shared" si="20"/>
        <v>1.3180053752168276E-2</v>
      </c>
      <c r="M198" s="4">
        <f t="shared" si="21"/>
        <v>4.6387918701093229E-5</v>
      </c>
      <c r="P198" s="4">
        <f t="shared" si="22"/>
        <v>1.2387264523313827E-5</v>
      </c>
      <c r="Q198" s="4">
        <f t="shared" si="23"/>
        <v>1.7371381691004504E-4</v>
      </c>
    </row>
    <row r="199" spans="2:17" x14ac:dyDescent="0.45">
      <c r="B199" s="1">
        <v>45464</v>
      </c>
      <c r="C199" s="2">
        <v>2700</v>
      </c>
      <c r="D199" s="2">
        <v>6879.98</v>
      </c>
      <c r="E199" s="4">
        <f t="shared" si="18"/>
        <v>-7.3801072976225337E-3</v>
      </c>
      <c r="F199" s="4">
        <f t="shared" si="18"/>
        <v>8.8559848248280729E-3</v>
      </c>
      <c r="G199" s="2"/>
      <c r="K199" s="4">
        <f t="shared" si="19"/>
        <v>-7.5437981223102097E-3</v>
      </c>
      <c r="L199" s="4">
        <f t="shared" si="20"/>
        <v>8.393665036280442E-3</v>
      </c>
      <c r="M199" s="4">
        <f t="shared" si="21"/>
        <v>-6.332011453999325E-5</v>
      </c>
      <c r="P199" s="4">
        <f t="shared" si="22"/>
        <v>5.6908890110171047E-5</v>
      </c>
      <c r="Q199" s="4">
        <f t="shared" si="23"/>
        <v>7.0453612741276756E-5</v>
      </c>
    </row>
    <row r="200" spans="2:17" x14ac:dyDescent="0.45">
      <c r="B200" s="1">
        <v>45467</v>
      </c>
      <c r="C200" s="2">
        <v>2740</v>
      </c>
      <c r="D200" s="2">
        <v>6889.17</v>
      </c>
      <c r="E200" s="4">
        <f t="shared" si="18"/>
        <v>1.4706147389695487E-2</v>
      </c>
      <c r="F200" s="4">
        <f t="shared" si="18"/>
        <v>1.3348683636416308E-3</v>
      </c>
      <c r="G200" s="2"/>
      <c r="K200" s="4">
        <f t="shared" si="19"/>
        <v>1.454245656500781E-2</v>
      </c>
      <c r="L200" s="4">
        <f t="shared" si="20"/>
        <v>8.7254857509400075E-4</v>
      </c>
      <c r="M200" s="4">
        <f t="shared" si="21"/>
        <v>1.2688999754163961E-5</v>
      </c>
      <c r="P200" s="4">
        <f t="shared" si="22"/>
        <v>2.1148304294513876E-4</v>
      </c>
      <c r="Q200" s="4">
        <f t="shared" si="23"/>
        <v>7.6134101589857103E-7</v>
      </c>
    </row>
    <row r="201" spans="2:17" x14ac:dyDescent="0.45">
      <c r="B201" s="1">
        <v>45468</v>
      </c>
      <c r="C201" s="2">
        <v>2720</v>
      </c>
      <c r="D201" s="2">
        <v>6882.7</v>
      </c>
      <c r="E201" s="4">
        <f t="shared" si="18"/>
        <v>-7.3260400920728977E-3</v>
      </c>
      <c r="F201" s="4">
        <f t="shared" si="18"/>
        <v>-9.395965073732529E-4</v>
      </c>
      <c r="G201" s="2"/>
      <c r="K201" s="4">
        <f t="shared" si="19"/>
        <v>-7.4897309167605737E-3</v>
      </c>
      <c r="L201" s="4">
        <f t="shared" si="20"/>
        <v>-1.4019162959208831E-3</v>
      </c>
      <c r="M201" s="4">
        <f t="shared" si="21"/>
        <v>1.0499975824269104E-5</v>
      </c>
      <c r="P201" s="4">
        <f t="shared" si="22"/>
        <v>5.6096069205479183E-5</v>
      </c>
      <c r="Q201" s="4">
        <f t="shared" si="23"/>
        <v>1.965369300768529E-6</v>
      </c>
    </row>
    <row r="202" spans="2:17" x14ac:dyDescent="0.45">
      <c r="B202" s="1">
        <v>45469</v>
      </c>
      <c r="C202" s="2">
        <v>2730</v>
      </c>
      <c r="D202" s="2">
        <v>6905.64</v>
      </c>
      <c r="E202" s="4">
        <f t="shared" si="18"/>
        <v>3.6697288889624017E-3</v>
      </c>
      <c r="F202" s="4">
        <f t="shared" si="18"/>
        <v>3.3274522046674842E-3</v>
      </c>
      <c r="G202" s="2"/>
      <c r="K202" s="4">
        <f t="shared" si="19"/>
        <v>3.5060380642747257E-3</v>
      </c>
      <c r="L202" s="4">
        <f t="shared" si="20"/>
        <v>2.8651324161198541E-3</v>
      </c>
      <c r="M202" s="4">
        <f t="shared" si="21"/>
        <v>1.0045263310103621E-5</v>
      </c>
      <c r="P202" s="4">
        <f t="shared" si="22"/>
        <v>1.2292302908143265E-5</v>
      </c>
      <c r="Q202" s="4">
        <f t="shared" si="23"/>
        <v>8.2089837619007937E-6</v>
      </c>
    </row>
    <row r="203" spans="2:17" x14ac:dyDescent="0.45">
      <c r="B203" s="1">
        <v>45470</v>
      </c>
      <c r="C203" s="2">
        <v>2700</v>
      </c>
      <c r="D203" s="2">
        <v>6967.95</v>
      </c>
      <c r="E203" s="4">
        <f t="shared" si="18"/>
        <v>-1.1049836186584935E-2</v>
      </c>
      <c r="F203" s="4">
        <f t="shared" si="18"/>
        <v>8.9825948390771064E-3</v>
      </c>
      <c r="G203" s="2"/>
      <c r="K203" s="4">
        <f t="shared" si="19"/>
        <v>-1.1213527011272612E-2</v>
      </c>
      <c r="L203" s="4">
        <f t="shared" si="20"/>
        <v>8.5202750505294755E-3</v>
      </c>
      <c r="M203" s="4">
        <f t="shared" si="21"/>
        <v>-9.5542334422584393E-5</v>
      </c>
      <c r="P203" s="4">
        <f t="shared" si="22"/>
        <v>1.2574318803254048E-4</v>
      </c>
      <c r="Q203" s="4">
        <f t="shared" si="23"/>
        <v>7.2595086936675055E-5</v>
      </c>
    </row>
    <row r="204" spans="2:17" x14ac:dyDescent="0.45">
      <c r="B204" s="1">
        <v>45471</v>
      </c>
      <c r="C204" s="2">
        <v>2750</v>
      </c>
      <c r="D204" s="2">
        <v>7063.58</v>
      </c>
      <c r="E204" s="4">
        <f t="shared" si="18"/>
        <v>1.8349138668196617E-2</v>
      </c>
      <c r="F204" s="4">
        <f t="shared" si="18"/>
        <v>1.3630941271120354E-2</v>
      </c>
      <c r="G204" s="2"/>
      <c r="K204" s="4">
        <f t="shared" si="19"/>
        <v>1.818544784350894E-2</v>
      </c>
      <c r="L204" s="4">
        <f t="shared" si="20"/>
        <v>1.3168621482572723E-2</v>
      </c>
      <c r="M204" s="4">
        <f t="shared" si="21"/>
        <v>2.3947727914223763E-4</v>
      </c>
      <c r="P204" s="4">
        <f t="shared" si="22"/>
        <v>3.3071051326898397E-4</v>
      </c>
      <c r="Q204" s="4">
        <f t="shared" si="23"/>
        <v>1.7341259175127581E-4</v>
      </c>
    </row>
    <row r="205" spans="2:17" x14ac:dyDescent="0.45">
      <c r="B205" s="1">
        <v>45474</v>
      </c>
      <c r="C205" s="2">
        <v>2730</v>
      </c>
      <c r="D205" s="2">
        <v>7139.63</v>
      </c>
      <c r="E205" s="4">
        <f t="shared" si="18"/>
        <v>-7.2993024816116079E-3</v>
      </c>
      <c r="F205" s="4">
        <f t="shared" si="18"/>
        <v>1.0708949145045259E-2</v>
      </c>
      <c r="G205" s="2"/>
      <c r="K205" s="4">
        <f t="shared" si="19"/>
        <v>-7.4629933062992839E-3</v>
      </c>
      <c r="L205" s="4">
        <f t="shared" si="20"/>
        <v>1.0246629356497628E-2</v>
      </c>
      <c r="M205" s="4">
        <f t="shared" si="21"/>
        <v>-7.6470526299671546E-5</v>
      </c>
      <c r="P205" s="4">
        <f t="shared" si="22"/>
        <v>5.5696269089867918E-5</v>
      </c>
      <c r="Q205" s="4">
        <f t="shared" si="23"/>
        <v>1.04993413169439E-4</v>
      </c>
    </row>
    <row r="206" spans="2:17" x14ac:dyDescent="0.45">
      <c r="B206" s="1">
        <v>45475</v>
      </c>
      <c r="C206" s="2">
        <v>2750</v>
      </c>
      <c r="D206" s="2">
        <v>7125.14</v>
      </c>
      <c r="E206" s="4">
        <f t="shared" si="18"/>
        <v>7.2993024816115351E-3</v>
      </c>
      <c r="F206" s="4">
        <f t="shared" si="18"/>
        <v>-2.031579195981641E-3</v>
      </c>
      <c r="G206" s="2"/>
      <c r="K206" s="4">
        <f t="shared" si="19"/>
        <v>7.1356116569238591E-3</v>
      </c>
      <c r="L206" s="4">
        <f t="shared" si="20"/>
        <v>-2.4938989845292711E-3</v>
      </c>
      <c r="M206" s="4">
        <f t="shared" si="21"/>
        <v>-1.7795494665197643E-5</v>
      </c>
      <c r="P206" s="4">
        <f t="shared" si="22"/>
        <v>5.0916953718427662E-5</v>
      </c>
      <c r="Q206" s="4">
        <f t="shared" si="23"/>
        <v>6.2195321450361297E-6</v>
      </c>
    </row>
    <row r="207" spans="2:17" x14ac:dyDescent="0.45">
      <c r="B207" s="1">
        <v>45476</v>
      </c>
      <c r="C207" s="2">
        <v>2760</v>
      </c>
      <c r="D207" s="2">
        <v>7196.75</v>
      </c>
      <c r="E207" s="4">
        <f t="shared" si="18"/>
        <v>3.6297680505787311E-3</v>
      </c>
      <c r="F207" s="4">
        <f t="shared" si="18"/>
        <v>1.0000160142008984E-2</v>
      </c>
      <c r="G207" s="2"/>
      <c r="K207" s="4">
        <f t="shared" si="19"/>
        <v>3.4660772258910551E-3</v>
      </c>
      <c r="L207" s="4">
        <f t="shared" si="20"/>
        <v>9.5378403534613528E-3</v>
      </c>
      <c r="M207" s="4">
        <f t="shared" si="21"/>
        <v>3.3058891233317087E-5</v>
      </c>
      <c r="P207" s="4">
        <f t="shared" si="22"/>
        <v>1.2013691335840632E-5</v>
      </c>
      <c r="Q207" s="4">
        <f t="shared" si="23"/>
        <v>9.0970398608115785E-5</v>
      </c>
    </row>
    <row r="208" spans="2:17" x14ac:dyDescent="0.45">
      <c r="B208" s="1">
        <v>45477</v>
      </c>
      <c r="C208" s="2">
        <v>2760</v>
      </c>
      <c r="D208" s="2">
        <v>7220.89</v>
      </c>
      <c r="E208" s="4">
        <f t="shared" si="18"/>
        <v>0</v>
      </c>
      <c r="F208" s="4">
        <f t="shared" si="18"/>
        <v>3.3486787793454713E-3</v>
      </c>
      <c r="G208" s="2"/>
      <c r="K208" s="4">
        <f t="shared" si="19"/>
        <v>-1.6369082468767614E-4</v>
      </c>
      <c r="L208" s="4">
        <f t="shared" si="20"/>
        <v>2.8863589907978412E-3</v>
      </c>
      <c r="M208" s="4">
        <f t="shared" si="21"/>
        <v>-4.7247048354838724E-7</v>
      </c>
      <c r="P208" s="4">
        <f t="shared" si="22"/>
        <v>2.6794686086931526E-8</v>
      </c>
      <c r="Q208" s="4">
        <f t="shared" si="23"/>
        <v>8.3310682237595329E-6</v>
      </c>
    </row>
    <row r="209" spans="2:17" x14ac:dyDescent="0.45">
      <c r="B209" s="1">
        <v>45478</v>
      </c>
      <c r="C209" s="2">
        <v>2780</v>
      </c>
      <c r="D209" s="2">
        <v>7253.37</v>
      </c>
      <c r="E209" s="4">
        <f t="shared" si="18"/>
        <v>7.2202479734870973E-3</v>
      </c>
      <c r="F209" s="4">
        <f t="shared" si="18"/>
        <v>4.4879744480795115E-3</v>
      </c>
      <c r="G209" s="2"/>
      <c r="K209" s="4">
        <f t="shared" si="19"/>
        <v>7.0565571487994213E-3</v>
      </c>
      <c r="L209" s="4">
        <f t="shared" si="20"/>
        <v>4.0256546595318814E-3</v>
      </c>
      <c r="M209" s="4">
        <f t="shared" si="21"/>
        <v>2.8407262166317397E-5</v>
      </c>
      <c r="P209" s="4">
        <f t="shared" si="22"/>
        <v>4.9794998794272222E-5</v>
      </c>
      <c r="Q209" s="4">
        <f t="shared" si="23"/>
        <v>1.6205895437810747E-5</v>
      </c>
    </row>
    <row r="210" spans="2:17" x14ac:dyDescent="0.45">
      <c r="B210" s="1">
        <v>45481</v>
      </c>
      <c r="C210" s="2">
        <v>2830</v>
      </c>
      <c r="D210" s="2">
        <v>7250.98</v>
      </c>
      <c r="E210" s="4">
        <f t="shared" si="18"/>
        <v>1.7825783952600666E-2</v>
      </c>
      <c r="F210" s="4">
        <f t="shared" si="18"/>
        <v>-3.2955630850487312E-4</v>
      </c>
      <c r="G210" s="2"/>
      <c r="K210" s="4">
        <f t="shared" si="19"/>
        <v>1.7662093127912989E-2</v>
      </c>
      <c r="L210" s="4">
        <f t="shared" si="20"/>
        <v>-7.9187609705250325E-4</v>
      </c>
      <c r="M210" s="4">
        <f t="shared" si="21"/>
        <v>-1.3986189371909577E-5</v>
      </c>
      <c r="P210" s="4">
        <f t="shared" si="22"/>
        <v>3.1194953365907126E-4</v>
      </c>
      <c r="Q210" s="4">
        <f t="shared" si="23"/>
        <v>6.2706775308310549E-7</v>
      </c>
    </row>
    <row r="211" spans="2:17" x14ac:dyDescent="0.45">
      <c r="B211" s="1">
        <v>45482</v>
      </c>
      <c r="C211" s="2">
        <v>2860</v>
      </c>
      <c r="D211" s="2">
        <v>7269.8</v>
      </c>
      <c r="E211" s="4">
        <f t="shared" si="18"/>
        <v>1.054491317661504E-2</v>
      </c>
      <c r="F211" s="4">
        <f t="shared" si="18"/>
        <v>2.5921487052348703E-3</v>
      </c>
      <c r="G211" s="2"/>
      <c r="K211" s="4">
        <f t="shared" si="19"/>
        <v>1.0381222351927363E-2</v>
      </c>
      <c r="L211" s="4">
        <f t="shared" si="20"/>
        <v>2.1298289166872403E-3</v>
      </c>
      <c r="M211" s="4">
        <f t="shared" si="21"/>
        <v>2.2110227555694821E-5</v>
      </c>
      <c r="P211" s="4">
        <f t="shared" si="22"/>
        <v>1.077697775201563E-4</v>
      </c>
      <c r="Q211" s="4">
        <f t="shared" si="23"/>
        <v>4.5361712143571437E-6</v>
      </c>
    </row>
    <row r="212" spans="2:17" x14ac:dyDescent="0.45">
      <c r="B212" s="1">
        <v>45483</v>
      </c>
      <c r="C212" s="2">
        <v>2900</v>
      </c>
      <c r="D212" s="2">
        <v>7287.04</v>
      </c>
      <c r="E212" s="4">
        <f t="shared" si="18"/>
        <v>1.3889112160667093E-2</v>
      </c>
      <c r="F212" s="4">
        <f t="shared" si="18"/>
        <v>2.3686470498270277E-3</v>
      </c>
      <c r="G212" s="2"/>
      <c r="K212" s="4">
        <f t="shared" si="19"/>
        <v>1.3725421335979416E-2</v>
      </c>
      <c r="L212" s="4">
        <f t="shared" si="20"/>
        <v>1.9063272612793976E-3</v>
      </c>
      <c r="M212" s="4">
        <f t="shared" si="21"/>
        <v>2.616514486532345E-5</v>
      </c>
      <c r="P212" s="4">
        <f t="shared" si="22"/>
        <v>1.8838719085015898E-4</v>
      </c>
      <c r="Q212" s="4">
        <f t="shared" si="23"/>
        <v>3.6340836270970086E-6</v>
      </c>
    </row>
    <row r="213" spans="2:17" x14ac:dyDescent="0.45">
      <c r="B213" s="1">
        <v>45484</v>
      </c>
      <c r="C213" s="2">
        <v>2940</v>
      </c>
      <c r="D213" s="2">
        <v>7300.41</v>
      </c>
      <c r="E213" s="4">
        <f t="shared" si="18"/>
        <v>1.3698844358161927E-2</v>
      </c>
      <c r="F213" s="4">
        <f t="shared" si="18"/>
        <v>1.8330830602764844E-3</v>
      </c>
      <c r="G213" s="2"/>
      <c r="K213" s="4">
        <f t="shared" si="19"/>
        <v>1.353515353347425E-2</v>
      </c>
      <c r="L213" s="4">
        <f t="shared" si="20"/>
        <v>1.3707632717288544E-3</v>
      </c>
      <c r="M213" s="4">
        <f t="shared" si="21"/>
        <v>1.8553491340897527E-5</v>
      </c>
      <c r="P213" s="4">
        <f t="shared" si="22"/>
        <v>1.8320038117472048E-4</v>
      </c>
      <c r="Q213" s="4">
        <f t="shared" si="23"/>
        <v>1.8789919471207931E-6</v>
      </c>
    </row>
    <row r="214" spans="2:17" x14ac:dyDescent="0.45">
      <c r="B214" s="1">
        <v>45485</v>
      </c>
      <c r="C214" s="2">
        <v>2930</v>
      </c>
      <c r="D214" s="2">
        <v>7327.58</v>
      </c>
      <c r="E214" s="4">
        <f t="shared" si="18"/>
        <v>-3.4071583216143089E-3</v>
      </c>
      <c r="F214" s="4">
        <f t="shared" si="18"/>
        <v>3.7148003580680859E-3</v>
      </c>
      <c r="G214" s="2"/>
      <c r="K214" s="4">
        <f t="shared" si="19"/>
        <v>-3.5708491463019849E-3</v>
      </c>
      <c r="L214" s="4">
        <f t="shared" si="20"/>
        <v>3.2524805695204558E-3</v>
      </c>
      <c r="M214" s="4">
        <f t="shared" si="21"/>
        <v>-1.1614117465035914E-5</v>
      </c>
      <c r="P214" s="4">
        <f t="shared" si="22"/>
        <v>1.2750963625645615E-5</v>
      </c>
      <c r="Q214" s="4">
        <f t="shared" si="23"/>
        <v>1.0578629855108109E-5</v>
      </c>
    </row>
    <row r="215" spans="2:17" x14ac:dyDescent="0.45">
      <c r="B215" s="1">
        <v>45488</v>
      </c>
      <c r="C215" s="2">
        <v>2920</v>
      </c>
      <c r="D215" s="2">
        <v>7278.86</v>
      </c>
      <c r="E215" s="4">
        <f t="shared" si="18"/>
        <v>-3.418806748785609E-3</v>
      </c>
      <c r="F215" s="4">
        <f t="shared" si="18"/>
        <v>-6.6710547788416093E-3</v>
      </c>
      <c r="G215" s="2"/>
      <c r="K215" s="4">
        <f t="shared" si="19"/>
        <v>-3.5824975734732849E-3</v>
      </c>
      <c r="L215" s="4">
        <f t="shared" si="20"/>
        <v>-7.1333745673892394E-3</v>
      </c>
      <c r="M215" s="4">
        <f t="shared" si="21"/>
        <v>2.5555297078347994E-5</v>
      </c>
      <c r="P215" s="4">
        <f t="shared" si="22"/>
        <v>1.2834288863941975E-5</v>
      </c>
      <c r="Q215" s="4">
        <f t="shared" si="23"/>
        <v>5.088503271867562E-5</v>
      </c>
    </row>
    <row r="216" spans="2:17" x14ac:dyDescent="0.45">
      <c r="B216" s="1">
        <v>45489</v>
      </c>
      <c r="C216" s="2">
        <v>2870</v>
      </c>
      <c r="D216" s="2">
        <v>7224.29</v>
      </c>
      <c r="E216" s="4">
        <f t="shared" si="18"/>
        <v>-1.7271586508660595E-2</v>
      </c>
      <c r="F216" s="4">
        <f t="shared" si="18"/>
        <v>-7.5252972664740332E-3</v>
      </c>
      <c r="G216" s="2"/>
      <c r="K216" s="4">
        <f t="shared" si="19"/>
        <v>-1.7435277333348272E-2</v>
      </c>
      <c r="L216" s="4">
        <f t="shared" si="20"/>
        <v>-7.9876170550216632E-3</v>
      </c>
      <c r="M216" s="4">
        <f t="shared" si="21"/>
        <v>1.3926631858688528E-4</v>
      </c>
      <c r="P216" s="4">
        <f t="shared" si="22"/>
        <v>3.0398889569076802E-4</v>
      </c>
      <c r="Q216" s="4">
        <f t="shared" si="23"/>
        <v>6.3802026217672954E-5</v>
      </c>
    </row>
    <row r="217" spans="2:17" x14ac:dyDescent="0.45">
      <c r="B217" s="1">
        <v>45490</v>
      </c>
      <c r="C217" s="2">
        <v>2860</v>
      </c>
      <c r="D217" s="2">
        <v>7224.22</v>
      </c>
      <c r="E217" s="4">
        <f t="shared" si="18"/>
        <v>-3.4904049397684908E-3</v>
      </c>
      <c r="F217" s="4">
        <f t="shared" si="18"/>
        <v>-9.6895804481642242E-6</v>
      </c>
      <c r="G217" s="2"/>
      <c r="K217" s="4">
        <f t="shared" si="19"/>
        <v>-3.6540957644561668E-3</v>
      </c>
      <c r="L217" s="4">
        <f t="shared" si="20"/>
        <v>-4.7200936899579433E-4</v>
      </c>
      <c r="M217" s="4">
        <f t="shared" si="21"/>
        <v>1.72476743603116E-6</v>
      </c>
      <c r="P217" s="4">
        <f t="shared" si="22"/>
        <v>1.3352415855816498E-5</v>
      </c>
      <c r="Q217" s="4">
        <f t="shared" si="23"/>
        <v>2.2279284441980792E-7</v>
      </c>
    </row>
    <row r="218" spans="2:17" x14ac:dyDescent="0.45">
      <c r="B218" s="1">
        <v>45491</v>
      </c>
      <c r="C218" s="2">
        <v>2880</v>
      </c>
      <c r="D218" s="2">
        <v>7321.07</v>
      </c>
      <c r="E218" s="4">
        <f t="shared" si="18"/>
        <v>6.9686693160934355E-3</v>
      </c>
      <c r="F218" s="4">
        <f t="shared" si="18"/>
        <v>1.3317222461052375E-2</v>
      </c>
      <c r="G218" s="2"/>
      <c r="K218" s="4">
        <f t="shared" si="19"/>
        <v>6.8049784914057596E-3</v>
      </c>
      <c r="L218" s="4">
        <f t="shared" si="20"/>
        <v>1.2854902672504744E-2</v>
      </c>
      <c r="M218" s="4">
        <f t="shared" si="21"/>
        <v>8.7477336195509206E-5</v>
      </c>
      <c r="P218" s="4">
        <f t="shared" si="22"/>
        <v>4.6307732268495009E-5</v>
      </c>
      <c r="Q218" s="4">
        <f t="shared" si="23"/>
        <v>1.6524852271956962E-4</v>
      </c>
    </row>
    <row r="219" spans="2:17" x14ac:dyDescent="0.45">
      <c r="B219" s="1">
        <v>45492</v>
      </c>
      <c r="C219" s="2">
        <v>2880</v>
      </c>
      <c r="D219" s="2">
        <v>7294.5</v>
      </c>
      <c r="E219" s="4">
        <f t="shared" si="18"/>
        <v>0</v>
      </c>
      <c r="F219" s="4">
        <f t="shared" si="18"/>
        <v>-3.6358526242906992E-3</v>
      </c>
      <c r="G219" s="2"/>
      <c r="K219" s="4">
        <f t="shared" si="19"/>
        <v>-1.6369082468767614E-4</v>
      </c>
      <c r="L219" s="4">
        <f t="shared" si="20"/>
        <v>-4.0981724128383292E-3</v>
      </c>
      <c r="M219" s="4">
        <f t="shared" si="21"/>
        <v>6.7083322196978964E-7</v>
      </c>
      <c r="P219" s="4">
        <f t="shared" si="22"/>
        <v>2.6794686086931526E-8</v>
      </c>
      <c r="Q219" s="4">
        <f t="shared" si="23"/>
        <v>1.6795017125349134E-5</v>
      </c>
    </row>
    <row r="220" spans="2:17" x14ac:dyDescent="0.45">
      <c r="B220" s="1">
        <v>45495</v>
      </c>
      <c r="C220" s="2">
        <v>2880</v>
      </c>
      <c r="D220" s="2">
        <v>7321.98</v>
      </c>
      <c r="E220" s="4">
        <f t="shared" si="18"/>
        <v>0</v>
      </c>
      <c r="F220" s="4">
        <f t="shared" si="18"/>
        <v>3.7601436703734469E-3</v>
      </c>
      <c r="G220" s="2"/>
      <c r="K220" s="4">
        <f t="shared" si="19"/>
        <v>-1.6369082468767614E-4</v>
      </c>
      <c r="L220" s="4">
        <f t="shared" si="20"/>
        <v>3.2978238818258169E-3</v>
      </c>
      <c r="M220" s="4">
        <f t="shared" si="21"/>
        <v>-5.398235108907814E-7</v>
      </c>
      <c r="P220" s="4">
        <f t="shared" si="22"/>
        <v>2.6794686086931526E-8</v>
      </c>
      <c r="Q220" s="4">
        <f t="shared" si="23"/>
        <v>1.0875642355540699E-5</v>
      </c>
    </row>
    <row r="221" spans="2:17" x14ac:dyDescent="0.45">
      <c r="B221" s="1">
        <v>45496</v>
      </c>
      <c r="C221" s="2">
        <v>2870</v>
      </c>
      <c r="D221" s="2">
        <v>7313.86</v>
      </c>
      <c r="E221" s="4">
        <f t="shared" si="18"/>
        <v>-3.4782643763248086E-3</v>
      </c>
      <c r="F221" s="4">
        <f t="shared" si="18"/>
        <v>-1.1096050289054599E-3</v>
      </c>
      <c r="G221" s="2"/>
      <c r="K221" s="4">
        <f t="shared" si="19"/>
        <v>-3.6419552010124845E-3</v>
      </c>
      <c r="L221" s="4">
        <f t="shared" si="20"/>
        <v>-1.57192481745309E-3</v>
      </c>
      <c r="M221" s="4">
        <f t="shared" si="21"/>
        <v>5.7248797645238813E-6</v>
      </c>
      <c r="P221" s="4">
        <f t="shared" si="22"/>
        <v>1.3263837686181886E-5</v>
      </c>
      <c r="Q221" s="4">
        <f t="shared" si="23"/>
        <v>2.4709476317249302E-6</v>
      </c>
    </row>
    <row r="222" spans="2:17" x14ac:dyDescent="0.45">
      <c r="B222" s="1">
        <v>45497</v>
      </c>
      <c r="C222" s="2">
        <v>2850</v>
      </c>
      <c r="D222" s="2">
        <v>7262.76</v>
      </c>
      <c r="E222" s="4">
        <f t="shared" si="18"/>
        <v>-6.9930354909706373E-3</v>
      </c>
      <c r="F222" s="4">
        <f t="shared" si="18"/>
        <v>-7.0112562898344711E-3</v>
      </c>
      <c r="G222" s="2"/>
      <c r="K222" s="4">
        <f t="shared" si="19"/>
        <v>-7.1567263156583133E-3</v>
      </c>
      <c r="L222" s="4">
        <f t="shared" si="20"/>
        <v>-7.4735760783821012E-3</v>
      </c>
      <c r="M222" s="4">
        <f t="shared" si="21"/>
        <v>5.3486338592231641E-5</v>
      </c>
      <c r="P222" s="4">
        <f t="shared" si="22"/>
        <v>5.1218731557236213E-5</v>
      </c>
      <c r="Q222" s="4">
        <f t="shared" si="23"/>
        <v>5.5854339399365184E-5</v>
      </c>
    </row>
    <row r="223" spans="2:17" x14ac:dyDescent="0.45">
      <c r="B223" s="1">
        <v>45498</v>
      </c>
      <c r="C223" s="2">
        <v>2860</v>
      </c>
      <c r="D223" s="2">
        <v>7240.28</v>
      </c>
      <c r="E223" s="4">
        <f t="shared" si="18"/>
        <v>3.5026305512020745E-3</v>
      </c>
      <c r="F223" s="4">
        <f t="shared" si="18"/>
        <v>-3.1000421984937005E-3</v>
      </c>
      <c r="G223" s="2"/>
      <c r="K223" s="4">
        <f t="shared" si="19"/>
        <v>3.3389397265143985E-3</v>
      </c>
      <c r="L223" s="4">
        <f t="shared" si="20"/>
        <v>-3.5623619870413306E-3</v>
      </c>
      <c r="M223" s="4">
        <f t="shared" si="21"/>
        <v>-1.189451195875707E-5</v>
      </c>
      <c r="P223" s="4">
        <f t="shared" si="22"/>
        <v>1.1148518497296046E-5</v>
      </c>
      <c r="Q223" s="4">
        <f t="shared" si="23"/>
        <v>1.2690422926717057E-5</v>
      </c>
    </row>
    <row r="224" spans="2:17" x14ac:dyDescent="0.45">
      <c r="B224" s="1">
        <v>45499</v>
      </c>
      <c r="C224" s="2">
        <v>2850</v>
      </c>
      <c r="D224" s="2">
        <v>7288.17</v>
      </c>
      <c r="E224" s="4">
        <f t="shared" si="18"/>
        <v>-3.5026305512021118E-3</v>
      </c>
      <c r="F224" s="4">
        <f t="shared" si="18"/>
        <v>6.5926060180246529E-3</v>
      </c>
      <c r="G224" s="2"/>
      <c r="K224" s="4">
        <f t="shared" si="19"/>
        <v>-3.6663213758897878E-3</v>
      </c>
      <c r="L224" s="4">
        <f t="shared" si="20"/>
        <v>6.1302862294770229E-3</v>
      </c>
      <c r="M224" s="4">
        <f t="shared" si="21"/>
        <v>-2.2475599443454419E-5</v>
      </c>
      <c r="P224" s="4">
        <f t="shared" si="22"/>
        <v>1.3441912431306387E-5</v>
      </c>
      <c r="Q224" s="4">
        <f t="shared" si="23"/>
        <v>3.7580409255315613E-5</v>
      </c>
    </row>
    <row r="225" spans="2:17" x14ac:dyDescent="0.45">
      <c r="B225" s="1">
        <v>45502</v>
      </c>
      <c r="C225" s="2">
        <v>2840</v>
      </c>
      <c r="D225" s="2">
        <v>7288.9</v>
      </c>
      <c r="E225" s="4">
        <f t="shared" si="18"/>
        <v>-3.5149421074444969E-3</v>
      </c>
      <c r="F225" s="4">
        <f t="shared" si="18"/>
        <v>1.0015730192824708E-4</v>
      </c>
      <c r="G225" s="2"/>
      <c r="K225" s="4">
        <f t="shared" si="19"/>
        <v>-3.6786329321321729E-3</v>
      </c>
      <c r="L225" s="4">
        <f t="shared" si="20"/>
        <v>-3.6216248661938305E-4</v>
      </c>
      <c r="M225" s="4">
        <f t="shared" si="21"/>
        <v>1.3322628500609398E-6</v>
      </c>
      <c r="P225" s="4">
        <f t="shared" si="22"/>
        <v>1.3532340249367349E-5</v>
      </c>
      <c r="Q225" s="4">
        <f t="shared" si="23"/>
        <v>1.3116166671433481E-7</v>
      </c>
    </row>
    <row r="226" spans="2:17" x14ac:dyDescent="0.45">
      <c r="B226" s="1">
        <v>45503</v>
      </c>
      <c r="C226" s="2">
        <v>2840</v>
      </c>
      <c r="D226" s="2">
        <v>7241.86</v>
      </c>
      <c r="E226" s="4">
        <f t="shared" si="18"/>
        <v>0</v>
      </c>
      <c r="F226" s="4">
        <f t="shared" si="18"/>
        <v>-6.4745635226482988E-3</v>
      </c>
      <c r="G226" s="2"/>
      <c r="K226" s="4">
        <f t="shared" si="19"/>
        <v>-1.6369082468767614E-4</v>
      </c>
      <c r="L226" s="4">
        <f t="shared" si="20"/>
        <v>-6.9368833111959289E-3</v>
      </c>
      <c r="M226" s="4">
        <f t="shared" si="21"/>
        <v>1.1355041499718391E-6</v>
      </c>
      <c r="P226" s="4">
        <f t="shared" si="22"/>
        <v>2.6794686086931526E-8</v>
      </c>
      <c r="Q226" s="4">
        <f t="shared" si="23"/>
        <v>4.8120350073148597E-5</v>
      </c>
    </row>
    <row r="227" spans="2:17" x14ac:dyDescent="0.45">
      <c r="B227" s="1">
        <v>45504</v>
      </c>
      <c r="C227" s="2">
        <v>2840</v>
      </c>
      <c r="D227" s="2">
        <v>7255.76</v>
      </c>
      <c r="E227" s="4">
        <f t="shared" si="18"/>
        <v>0</v>
      </c>
      <c r="F227" s="4">
        <f t="shared" si="18"/>
        <v>1.9175567105799917E-3</v>
      </c>
      <c r="G227" s="2"/>
      <c r="K227" s="4">
        <f t="shared" si="19"/>
        <v>-1.6369082468767614E-4</v>
      </c>
      <c r="L227" s="4">
        <f t="shared" si="20"/>
        <v>1.4552369220323616E-3</v>
      </c>
      <c r="M227" s="4">
        <f t="shared" si="21"/>
        <v>-2.3820893188343273E-7</v>
      </c>
      <c r="P227" s="4">
        <f t="shared" si="22"/>
        <v>2.6794686086931526E-8</v>
      </c>
      <c r="Q227" s="4">
        <f t="shared" si="23"/>
        <v>2.1177144992462217E-6</v>
      </c>
    </row>
    <row r="228" spans="2:17" x14ac:dyDescent="0.45">
      <c r="B228" s="1">
        <v>45505</v>
      </c>
      <c r="C228" s="2">
        <v>2820</v>
      </c>
      <c r="D228" s="2">
        <v>7325.98</v>
      </c>
      <c r="E228" s="4">
        <f t="shared" si="18"/>
        <v>-7.067167223092443E-3</v>
      </c>
      <c r="F228" s="4">
        <f t="shared" si="18"/>
        <v>9.6312981593283838E-3</v>
      </c>
      <c r="G228" s="2"/>
      <c r="K228" s="4">
        <f t="shared" si="19"/>
        <v>-7.230858047780119E-3</v>
      </c>
      <c r="L228" s="4">
        <f t="shared" si="20"/>
        <v>9.1689783707807528E-3</v>
      </c>
      <c r="M228" s="4">
        <f t="shared" si="21"/>
        <v>-6.6299581042281844E-5</v>
      </c>
      <c r="P228" s="4">
        <f t="shared" si="22"/>
        <v>5.2285308107146511E-5</v>
      </c>
      <c r="Q228" s="4">
        <f t="shared" si="23"/>
        <v>8.4070164363845274E-5</v>
      </c>
    </row>
    <row r="229" spans="2:17" x14ac:dyDescent="0.45">
      <c r="B229" s="1">
        <v>45506</v>
      </c>
      <c r="C229" s="2">
        <v>2710</v>
      </c>
      <c r="D229" s="2">
        <v>7308.12</v>
      </c>
      <c r="E229" s="4">
        <f t="shared" si="18"/>
        <v>-3.9788250058412689E-2</v>
      </c>
      <c r="F229" s="4">
        <f t="shared" si="18"/>
        <v>-2.4408756079705302E-3</v>
      </c>
      <c r="G229" s="2"/>
      <c r="K229" s="4">
        <f t="shared" si="19"/>
        <v>-3.9951940883100362E-2</v>
      </c>
      <c r="L229" s="4">
        <f t="shared" si="20"/>
        <v>-2.9031953965181602E-3</v>
      </c>
      <c r="M229" s="4">
        <f t="shared" si="21"/>
        <v>1.1598829085378266E-4</v>
      </c>
      <c r="P229" s="4">
        <f t="shared" si="22"/>
        <v>1.596157580326746E-3</v>
      </c>
      <c r="Q229" s="4">
        <f t="shared" si="23"/>
        <v>8.4285435103642372E-6</v>
      </c>
    </row>
    <row r="230" spans="2:17" x14ac:dyDescent="0.45">
      <c r="B230" s="1">
        <v>45509</v>
      </c>
      <c r="C230" s="2">
        <v>2700</v>
      </c>
      <c r="D230" s="2">
        <v>7060.77</v>
      </c>
      <c r="E230" s="4">
        <f t="shared" si="18"/>
        <v>-3.6968618813260916E-3</v>
      </c>
      <c r="F230" s="4">
        <f t="shared" si="18"/>
        <v>-3.4431948028409154E-2</v>
      </c>
      <c r="G230" s="2"/>
      <c r="K230" s="4">
        <f t="shared" si="19"/>
        <v>-3.8605527060137676E-3</v>
      </c>
      <c r="L230" s="4">
        <f t="shared" si="20"/>
        <v>-3.4894267816956787E-2</v>
      </c>
      <c r="M230" s="4">
        <f t="shared" si="21"/>
        <v>1.3471116004512164E-4</v>
      </c>
      <c r="P230" s="4">
        <f t="shared" si="22"/>
        <v>1.4903867195910223E-5</v>
      </c>
      <c r="Q230" s="4">
        <f t="shared" si="23"/>
        <v>1.2176099264815062E-3</v>
      </c>
    </row>
    <row r="231" spans="2:17" x14ac:dyDescent="0.45">
      <c r="B231" s="1">
        <v>45510</v>
      </c>
      <c r="C231" s="2">
        <v>2740</v>
      </c>
      <c r="D231" s="2">
        <v>7129.21</v>
      </c>
      <c r="E231" s="4">
        <f t="shared" si="18"/>
        <v>1.4706147389695487E-2</v>
      </c>
      <c r="F231" s="4">
        <f t="shared" si="18"/>
        <v>9.646318134716567E-3</v>
      </c>
      <c r="G231" s="2"/>
      <c r="K231" s="4">
        <f t="shared" si="19"/>
        <v>1.454245656500781E-2</v>
      </c>
      <c r="L231" s="4">
        <f t="shared" si="20"/>
        <v>9.183998346168936E-3</v>
      </c>
      <c r="M231" s="4">
        <f t="shared" si="21"/>
        <v>1.3355789704226531E-4</v>
      </c>
      <c r="P231" s="4">
        <f t="shared" si="22"/>
        <v>2.1148304294513876E-4</v>
      </c>
      <c r="Q231" s="4">
        <f t="shared" si="23"/>
        <v>8.4345825622433748E-5</v>
      </c>
    </row>
    <row r="232" spans="2:17" x14ac:dyDescent="0.45">
      <c r="B232" s="1">
        <v>45511</v>
      </c>
      <c r="C232" s="2">
        <v>2780</v>
      </c>
      <c r="D232" s="2">
        <v>7212.13</v>
      </c>
      <c r="E232" s="4">
        <f t="shared" si="18"/>
        <v>1.4493007302566824E-2</v>
      </c>
      <c r="F232" s="4">
        <f t="shared" si="18"/>
        <v>1.1563901843143978E-2</v>
      </c>
      <c r="G232" s="2"/>
      <c r="K232" s="4">
        <f t="shared" si="19"/>
        <v>1.4329316477879148E-2</v>
      </c>
      <c r="L232" s="4">
        <f t="shared" si="20"/>
        <v>1.1101582054596347E-2</v>
      </c>
      <c r="M232" s="4">
        <f t="shared" si="21"/>
        <v>1.5907808266545488E-4</v>
      </c>
      <c r="P232" s="4">
        <f t="shared" si="22"/>
        <v>2.0532931072321885E-4</v>
      </c>
      <c r="Q232" s="4">
        <f t="shared" si="23"/>
        <v>1.2324512411493566E-4</v>
      </c>
    </row>
    <row r="233" spans="2:17" x14ac:dyDescent="0.45">
      <c r="B233" s="1">
        <v>45512</v>
      </c>
      <c r="C233" s="2">
        <v>2760</v>
      </c>
      <c r="D233" s="2">
        <v>7195.12</v>
      </c>
      <c r="E233" s="4">
        <f t="shared" si="18"/>
        <v>-7.2202479734870201E-3</v>
      </c>
      <c r="F233" s="4">
        <f t="shared" si="18"/>
        <v>-2.3613122426125359E-3</v>
      </c>
      <c r="G233" s="2"/>
      <c r="K233" s="4">
        <f t="shared" si="19"/>
        <v>-7.3839387981746961E-3</v>
      </c>
      <c r="L233" s="4">
        <f t="shared" si="20"/>
        <v>-2.823632031160166E-3</v>
      </c>
      <c r="M233" s="4">
        <f t="shared" si="21"/>
        <v>2.0849526106652373E-5</v>
      </c>
      <c r="P233" s="4">
        <f t="shared" si="22"/>
        <v>5.4522552175189576E-5</v>
      </c>
      <c r="Q233" s="4">
        <f t="shared" si="23"/>
        <v>7.9728978473936847E-6</v>
      </c>
    </row>
    <row r="234" spans="2:17" x14ac:dyDescent="0.45">
      <c r="B234" s="1">
        <v>45513</v>
      </c>
      <c r="C234" s="2">
        <v>2830</v>
      </c>
      <c r="D234" s="2">
        <v>7257</v>
      </c>
      <c r="E234" s="4">
        <f t="shared" si="18"/>
        <v>2.5046031926087516E-2</v>
      </c>
      <c r="F234" s="4">
        <f t="shared" si="18"/>
        <v>8.5635018469653601E-3</v>
      </c>
      <c r="G234" s="2"/>
      <c r="K234" s="4">
        <f t="shared" si="19"/>
        <v>2.4882341101399839E-2</v>
      </c>
      <c r="L234" s="4">
        <f t="shared" si="20"/>
        <v>8.1011820584177292E-3</v>
      </c>
      <c r="M234" s="4">
        <f t="shared" si="21"/>
        <v>2.015763753020904E-4</v>
      </c>
      <c r="P234" s="4">
        <f t="shared" si="22"/>
        <v>6.1913089868641171E-4</v>
      </c>
      <c r="Q234" s="4">
        <f t="shared" si="23"/>
        <v>6.5629150743629322E-5</v>
      </c>
    </row>
    <row r="235" spans="2:17" x14ac:dyDescent="0.45">
      <c r="B235" s="1">
        <v>45516</v>
      </c>
      <c r="C235" s="2">
        <v>2800</v>
      </c>
      <c r="D235" s="2">
        <v>7297.63</v>
      </c>
      <c r="E235" s="4">
        <f t="shared" si="18"/>
        <v>-1.065729447398798E-2</v>
      </c>
      <c r="F235" s="4">
        <f t="shared" si="18"/>
        <v>5.5831176114322593E-3</v>
      </c>
      <c r="G235" s="2"/>
      <c r="K235" s="4">
        <f t="shared" si="19"/>
        <v>-1.0820985298675657E-2</v>
      </c>
      <c r="L235" s="4">
        <f t="shared" si="20"/>
        <v>5.1207978228846292E-3</v>
      </c>
      <c r="M235" s="4">
        <f t="shared" si="21"/>
        <v>-5.5412077958924883E-5</v>
      </c>
      <c r="P235" s="4">
        <f t="shared" si="22"/>
        <v>1.170937228341547E-4</v>
      </c>
      <c r="Q235" s="4">
        <f t="shared" si="23"/>
        <v>2.622257034285996E-5</v>
      </c>
    </row>
    <row r="236" spans="2:17" x14ac:dyDescent="0.45">
      <c r="B236" s="1">
        <v>45517</v>
      </c>
      <c r="C236" s="2">
        <v>2830</v>
      </c>
      <c r="D236" s="2">
        <v>7356.64</v>
      </c>
      <c r="E236" s="4">
        <f t="shared" si="18"/>
        <v>1.0657294473987979E-2</v>
      </c>
      <c r="F236" s="4">
        <f t="shared" si="18"/>
        <v>8.0536688564472741E-3</v>
      </c>
      <c r="G236" s="2"/>
      <c r="K236" s="4">
        <f t="shared" si="19"/>
        <v>1.0493603649300302E-2</v>
      </c>
      <c r="L236" s="4">
        <f t="shared" si="20"/>
        <v>7.5913490678996441E-3</v>
      </c>
      <c r="M236" s="4">
        <f t="shared" si="21"/>
        <v>7.9660608282024149E-5</v>
      </c>
      <c r="P236" s="4">
        <f t="shared" si="22"/>
        <v>1.1011571754860861E-4</v>
      </c>
      <c r="Q236" s="4">
        <f t="shared" si="23"/>
        <v>5.7628580670700797E-5</v>
      </c>
    </row>
    <row r="237" spans="2:17" x14ac:dyDescent="0.45">
      <c r="B237" s="1">
        <v>45518</v>
      </c>
      <c r="C237" s="2">
        <v>2850</v>
      </c>
      <c r="D237" s="2">
        <v>7436.04</v>
      </c>
      <c r="E237" s="4">
        <f t="shared" si="18"/>
        <v>7.042282625412951E-3</v>
      </c>
      <c r="F237" s="4">
        <f t="shared" si="18"/>
        <v>1.07351423169985E-2</v>
      </c>
      <c r="G237" s="2"/>
      <c r="K237" s="4">
        <f t="shared" si="19"/>
        <v>6.878591800725275E-3</v>
      </c>
      <c r="L237" s="4">
        <f t="shared" si="20"/>
        <v>1.0272822528450869E-2</v>
      </c>
      <c r="M237" s="4">
        <f t="shared" si="21"/>
        <v>7.0662552814508033E-5</v>
      </c>
      <c r="P237" s="4">
        <f t="shared" si="22"/>
        <v>4.7315025161004983E-5</v>
      </c>
      <c r="Q237" s="4">
        <f t="shared" si="23"/>
        <v>1.055308827010477E-4</v>
      </c>
    </row>
    <row r="238" spans="2:17" x14ac:dyDescent="0.45">
      <c r="B238" s="1">
        <v>45519</v>
      </c>
      <c r="C238" s="2">
        <v>2850</v>
      </c>
      <c r="D238" s="2">
        <v>7409.5</v>
      </c>
      <c r="E238" s="4">
        <f t="shared" si="18"/>
        <v>0</v>
      </c>
      <c r="F238" s="4">
        <f t="shared" si="18"/>
        <v>-3.5754884327819122E-3</v>
      </c>
      <c r="G238" s="2"/>
      <c r="K238" s="4">
        <f t="shared" si="19"/>
        <v>-1.6369082468767614E-4</v>
      </c>
      <c r="L238" s="4">
        <f t="shared" si="20"/>
        <v>-4.0378082213295427E-3</v>
      </c>
      <c r="M238" s="4">
        <f t="shared" si="21"/>
        <v>6.6095215768011165E-7</v>
      </c>
      <c r="P238" s="4">
        <f t="shared" si="22"/>
        <v>2.6794686086931526E-8</v>
      </c>
      <c r="Q238" s="4">
        <f t="shared" si="23"/>
        <v>1.6303895232236445E-5</v>
      </c>
    </row>
    <row r="239" spans="2:17" x14ac:dyDescent="0.45">
      <c r="B239" s="1">
        <v>45520</v>
      </c>
      <c r="C239" s="2">
        <v>2850</v>
      </c>
      <c r="D239" s="2">
        <v>7432.09</v>
      </c>
      <c r="E239" s="4">
        <f t="shared" si="18"/>
        <v>0</v>
      </c>
      <c r="F239" s="4">
        <f t="shared" si="18"/>
        <v>3.0441505855974276E-3</v>
      </c>
      <c r="G239" s="2"/>
      <c r="K239" s="4">
        <f t="shared" si="19"/>
        <v>-1.6369082468767614E-4</v>
      </c>
      <c r="L239" s="4">
        <f t="shared" si="20"/>
        <v>2.5818307970497975E-3</v>
      </c>
      <c r="M239" s="4">
        <f t="shared" si="21"/>
        <v>-4.2262201237312156E-7</v>
      </c>
      <c r="P239" s="4">
        <f t="shared" si="22"/>
        <v>2.6794686086931526E-8</v>
      </c>
      <c r="Q239" s="4">
        <f t="shared" si="23"/>
        <v>6.6658502645947925E-6</v>
      </c>
    </row>
    <row r="240" spans="2:17" x14ac:dyDescent="0.45">
      <c r="B240" s="1">
        <v>45523</v>
      </c>
      <c r="C240" s="2">
        <v>2860</v>
      </c>
      <c r="D240" s="2">
        <v>7466.83</v>
      </c>
      <c r="E240" s="4">
        <f t="shared" si="18"/>
        <v>3.5026305512020745E-3</v>
      </c>
      <c r="F240" s="4">
        <f t="shared" si="18"/>
        <v>4.6634337199367428E-3</v>
      </c>
      <c r="G240" s="2"/>
      <c r="K240" s="4">
        <f t="shared" si="19"/>
        <v>3.3389397265143985E-3</v>
      </c>
      <c r="L240" s="4">
        <f t="shared" si="20"/>
        <v>4.2011139313891128E-3</v>
      </c>
      <c r="M240" s="4">
        <f t="shared" si="21"/>
        <v>1.4027266201128194E-5</v>
      </c>
      <c r="P240" s="4">
        <f t="shared" si="22"/>
        <v>1.1148518497296046E-5</v>
      </c>
      <c r="Q240" s="4">
        <f t="shared" si="23"/>
        <v>1.7649358264511689E-5</v>
      </c>
    </row>
    <row r="241" spans="2:17" x14ac:dyDescent="0.45">
      <c r="B241" s="1">
        <v>45524</v>
      </c>
      <c r="C241" s="2">
        <v>2870</v>
      </c>
      <c r="D241" s="2">
        <v>7533.98</v>
      </c>
      <c r="E241" s="4">
        <f t="shared" si="18"/>
        <v>3.4904049397685676E-3</v>
      </c>
      <c r="F241" s="4">
        <f t="shared" si="18"/>
        <v>8.9529096803621349E-3</v>
      </c>
      <c r="G241" s="2"/>
      <c r="K241" s="4">
        <f t="shared" si="19"/>
        <v>3.3267141150808916E-3</v>
      </c>
      <c r="L241" s="4">
        <f t="shared" si="20"/>
        <v>8.490589891814504E-3</v>
      </c>
      <c r="M241" s="4">
        <f t="shared" si="21"/>
        <v>2.8245765238462452E-5</v>
      </c>
      <c r="P241" s="4">
        <f t="shared" si="22"/>
        <v>1.1067026803478439E-5</v>
      </c>
      <c r="Q241" s="4">
        <f t="shared" si="23"/>
        <v>7.209011671098263E-5</v>
      </c>
    </row>
    <row r="242" spans="2:17" x14ac:dyDescent="0.45">
      <c r="B242" s="1">
        <v>45525</v>
      </c>
      <c r="C242" s="2">
        <v>2910</v>
      </c>
      <c r="D242" s="2">
        <v>7554.59</v>
      </c>
      <c r="E242" s="4">
        <f t="shared" si="18"/>
        <v>1.3841051411871511E-2</v>
      </c>
      <c r="F242" s="4">
        <f t="shared" si="18"/>
        <v>2.731870921883912E-3</v>
      </c>
      <c r="G242" s="2"/>
      <c r="K242" s="4">
        <f t="shared" si="19"/>
        <v>1.3677360587183834E-2</v>
      </c>
      <c r="L242" s="4">
        <f t="shared" si="20"/>
        <v>2.269551133336282E-3</v>
      </c>
      <c r="M242" s="4">
        <f t="shared" si="21"/>
        <v>3.1041469221692062E-5</v>
      </c>
      <c r="P242" s="4">
        <f t="shared" si="22"/>
        <v>1.8707019263184972E-4</v>
      </c>
      <c r="Q242" s="4">
        <f t="shared" si="23"/>
        <v>5.1508623468280023E-6</v>
      </c>
    </row>
    <row r="243" spans="2:17" x14ac:dyDescent="0.45">
      <c r="B243" s="1">
        <v>45526</v>
      </c>
      <c r="C243" s="2">
        <v>2890</v>
      </c>
      <c r="D243" s="2">
        <v>7488.68</v>
      </c>
      <c r="E243" s="4">
        <f t="shared" si="18"/>
        <v>-6.8965790590603286E-3</v>
      </c>
      <c r="F243" s="4">
        <f t="shared" si="18"/>
        <v>-8.762778537930312E-3</v>
      </c>
      <c r="G243" s="2"/>
      <c r="K243" s="4">
        <f t="shared" si="19"/>
        <v>-7.0602698837480046E-3</v>
      </c>
      <c r="L243" s="4">
        <f t="shared" si="20"/>
        <v>-9.2250983264779429E-3</v>
      </c>
      <c r="M243" s="4">
        <f t="shared" si="21"/>
        <v>6.5131683889046343E-5</v>
      </c>
      <c r="P243" s="4">
        <f t="shared" si="22"/>
        <v>4.9847410831359064E-5</v>
      </c>
      <c r="Q243" s="4">
        <f t="shared" si="23"/>
        <v>8.510243913318614E-5</v>
      </c>
    </row>
    <row r="244" spans="2:17" x14ac:dyDescent="0.45">
      <c r="B244" s="1">
        <v>45527</v>
      </c>
      <c r="C244" s="2">
        <v>2850</v>
      </c>
      <c r="D244" s="2">
        <v>7544.3</v>
      </c>
      <c r="E244" s="4">
        <f t="shared" si="18"/>
        <v>-1.3937507843781624E-2</v>
      </c>
      <c r="F244" s="4">
        <f t="shared" si="18"/>
        <v>7.3997642245509573E-3</v>
      </c>
      <c r="G244" s="2"/>
      <c r="K244" s="4">
        <f t="shared" si="19"/>
        <v>-1.4101198668469301E-2</v>
      </c>
      <c r="L244" s="4">
        <f t="shared" si="20"/>
        <v>6.9374444360033273E-3</v>
      </c>
      <c r="M244" s="4">
        <f t="shared" si="21"/>
        <v>-9.7826282243549883E-5</v>
      </c>
      <c r="P244" s="4">
        <f t="shared" si="22"/>
        <v>1.9884380388764041E-4</v>
      </c>
      <c r="Q244" s="4">
        <f t="shared" si="23"/>
        <v>4.8128135302633522E-5</v>
      </c>
    </row>
    <row r="245" spans="2:17" x14ac:dyDescent="0.45">
      <c r="B245" s="1">
        <v>45530</v>
      </c>
      <c r="C245" s="2">
        <v>2810</v>
      </c>
      <c r="D245" s="2">
        <v>7606.19</v>
      </c>
      <c r="E245" s="4">
        <f t="shared" si="18"/>
        <v>-1.4134510934904806E-2</v>
      </c>
      <c r="F245" s="4">
        <f t="shared" si="18"/>
        <v>8.1700782302964146E-3</v>
      </c>
      <c r="G245" s="2"/>
      <c r="K245" s="4">
        <f t="shared" si="19"/>
        <v>-1.4298201759592483E-2</v>
      </c>
      <c r="L245" s="4">
        <f t="shared" si="20"/>
        <v>7.7077584417487846E-3</v>
      </c>
      <c r="M245" s="4">
        <f t="shared" si="21"/>
        <v>-1.1020708531432628E-4</v>
      </c>
      <c r="P245" s="4">
        <f t="shared" si="22"/>
        <v>2.0443857355801357E-4</v>
      </c>
      <c r="Q245" s="4">
        <f t="shared" si="23"/>
        <v>5.9409540196349654E-5</v>
      </c>
    </row>
    <row r="246" spans="2:17" x14ac:dyDescent="0.45">
      <c r="B246" s="1">
        <v>45531</v>
      </c>
      <c r="C246" s="2">
        <v>2860</v>
      </c>
      <c r="D246" s="2">
        <v>7597.88</v>
      </c>
      <c r="E246" s="4">
        <f t="shared" si="18"/>
        <v>1.7637141486106876E-2</v>
      </c>
      <c r="F246" s="4">
        <f t="shared" si="18"/>
        <v>-1.093128461982692E-3</v>
      </c>
      <c r="G246" s="2"/>
      <c r="K246" s="4">
        <f t="shared" si="19"/>
        <v>1.7473450661419199E-2</v>
      </c>
      <c r="L246" s="4">
        <f t="shared" si="20"/>
        <v>-1.555448250530322E-3</v>
      </c>
      <c r="M246" s="4">
        <f t="shared" si="21"/>
        <v>-2.717904826203239E-5</v>
      </c>
      <c r="P246" s="4">
        <f t="shared" si="22"/>
        <v>3.0532147801705102E-4</v>
      </c>
      <c r="Q246" s="4">
        <f t="shared" si="23"/>
        <v>2.4194192600778394E-6</v>
      </c>
    </row>
    <row r="247" spans="2:17" x14ac:dyDescent="0.45">
      <c r="B247" s="1">
        <v>45532</v>
      </c>
      <c r="C247" s="2">
        <v>2870</v>
      </c>
      <c r="D247" s="2">
        <v>7658.88</v>
      </c>
      <c r="E247" s="4">
        <f t="shared" si="18"/>
        <v>3.4904049397685676E-3</v>
      </c>
      <c r="F247" s="4">
        <f t="shared" si="18"/>
        <v>7.996497952149309E-3</v>
      </c>
      <c r="G247" s="2"/>
      <c r="K247" s="4">
        <f t="shared" si="19"/>
        <v>3.3267141150808916E-3</v>
      </c>
      <c r="L247" s="4">
        <f t="shared" si="20"/>
        <v>7.534178163601679E-3</v>
      </c>
      <c r="M247" s="4">
        <f t="shared" si="21"/>
        <v>2.5064056842387936E-5</v>
      </c>
      <c r="P247" s="4">
        <f t="shared" si="22"/>
        <v>1.1067026803478439E-5</v>
      </c>
      <c r="Q247" s="4">
        <f t="shared" si="23"/>
        <v>5.6763840600892365E-5</v>
      </c>
    </row>
    <row r="248" spans="2:17" x14ac:dyDescent="0.45">
      <c r="B248" s="1">
        <v>45533</v>
      </c>
      <c r="C248" s="2">
        <v>2850</v>
      </c>
      <c r="D248" s="2">
        <v>7627.6</v>
      </c>
      <c r="E248" s="4">
        <f t="shared" si="18"/>
        <v>-6.9930354909706373E-3</v>
      </c>
      <c r="F248" s="4">
        <f t="shared" si="18"/>
        <v>-4.0925109846250375E-3</v>
      </c>
      <c r="G248" s="2"/>
      <c r="K248" s="4">
        <f t="shared" si="19"/>
        <v>-7.1567263156583133E-3</v>
      </c>
      <c r="L248" s="4">
        <f t="shared" si="20"/>
        <v>-4.5548307731726675E-3</v>
      </c>
      <c r="M248" s="4">
        <f t="shared" si="21"/>
        <v>3.2597677257735129E-5</v>
      </c>
      <c r="P248" s="4">
        <f t="shared" si="22"/>
        <v>5.1218731557236213E-5</v>
      </c>
      <c r="Q248" s="4">
        <f t="shared" si="23"/>
        <v>2.074648337224072E-5</v>
      </c>
    </row>
    <row r="249" spans="2:17" x14ac:dyDescent="0.45">
      <c r="B249" s="1">
        <v>45534</v>
      </c>
      <c r="C249" s="2">
        <v>2900</v>
      </c>
      <c r="D249" s="2">
        <v>7670.73</v>
      </c>
      <c r="E249" s="4">
        <f t="shared" si="18"/>
        <v>1.7391742711869239E-2</v>
      </c>
      <c r="F249" s="4">
        <f t="shared" si="18"/>
        <v>5.638538882311043E-3</v>
      </c>
      <c r="G249" s="2"/>
      <c r="K249" s="4">
        <f t="shared" si="19"/>
        <v>1.7228051887181562E-2</v>
      </c>
      <c r="L249" s="4">
        <f t="shared" si="20"/>
        <v>5.176219093763413E-3</v>
      </c>
      <c r="M249" s="4">
        <f t="shared" si="21"/>
        <v>8.9176171126776E-5</v>
      </c>
      <c r="P249" s="4">
        <f t="shared" si="22"/>
        <v>2.968057718274202E-4</v>
      </c>
      <c r="Q249" s="4">
        <f t="shared" si="23"/>
        <v>2.679324410664093E-5</v>
      </c>
    </row>
    <row r="250" spans="2:17" x14ac:dyDescent="0.45">
      <c r="B250" s="1">
        <v>45537</v>
      </c>
      <c r="C250" s="2">
        <v>2890</v>
      </c>
      <c r="D250" s="2">
        <v>7694.53</v>
      </c>
      <c r="E250" s="4">
        <f t="shared" si="18"/>
        <v>-3.4542348680875576E-3</v>
      </c>
      <c r="F250" s="4">
        <f t="shared" si="18"/>
        <v>3.0978999423393783E-3</v>
      </c>
      <c r="G250" s="2"/>
      <c r="K250" s="4">
        <f t="shared" si="19"/>
        <v>-3.6179256927752336E-3</v>
      </c>
      <c r="L250" s="4">
        <f t="shared" si="20"/>
        <v>2.6355801537917482E-3</v>
      </c>
      <c r="M250" s="4">
        <f t="shared" si="21"/>
        <v>-9.5353331537716676E-6</v>
      </c>
      <c r="P250" s="4">
        <f t="shared" si="22"/>
        <v>1.3089386318443153E-5</v>
      </c>
      <c r="Q250" s="4">
        <f t="shared" si="23"/>
        <v>6.9462827470609348E-6</v>
      </c>
    </row>
    <row r="251" spans="2:17" x14ac:dyDescent="0.45">
      <c r="B251" s="1">
        <v>45538</v>
      </c>
      <c r="C251" s="2">
        <v>2870</v>
      </c>
      <c r="D251" s="2">
        <v>7616.52</v>
      </c>
      <c r="E251" s="4">
        <f t="shared" si="18"/>
        <v>-6.9444723528110461E-3</v>
      </c>
      <c r="F251" s="4">
        <f t="shared" si="18"/>
        <v>-1.0190114333786252E-2</v>
      </c>
      <c r="G251" s="2"/>
      <c r="K251" s="4">
        <f t="shared" si="19"/>
        <v>-7.1081631774987221E-3</v>
      </c>
      <c r="L251" s="4">
        <f t="shared" si="20"/>
        <v>-1.0652434122333883E-2</v>
      </c>
      <c r="M251" s="4">
        <f t="shared" si="21"/>
        <v>7.571923997910462E-5</v>
      </c>
      <c r="P251" s="4">
        <f t="shared" si="22"/>
        <v>5.0525983757948728E-5</v>
      </c>
      <c r="Q251" s="4">
        <f t="shared" si="23"/>
        <v>1.1347435273066325E-4</v>
      </c>
    </row>
    <row r="252" spans="2:17" x14ac:dyDescent="0.45">
      <c r="B252" s="1">
        <v>45539</v>
      </c>
      <c r="C252" s="2">
        <v>2900</v>
      </c>
      <c r="D252" s="2">
        <v>7672.9</v>
      </c>
      <c r="E252" s="4">
        <f t="shared" si="18"/>
        <v>1.0398707220898517E-2</v>
      </c>
      <c r="F252" s="4">
        <f t="shared" si="18"/>
        <v>7.375067929295165E-3</v>
      </c>
      <c r="G252" s="2"/>
      <c r="K252" s="4">
        <f t="shared" si="19"/>
        <v>1.023501639621084E-2</v>
      </c>
      <c r="L252" s="4">
        <f t="shared" si="20"/>
        <v>6.912748140747535E-3</v>
      </c>
      <c r="M252" s="4">
        <f t="shared" si="21"/>
        <v>7.0752090563427013E-5</v>
      </c>
      <c r="P252" s="4">
        <f t="shared" si="22"/>
        <v>1.0475556063070472E-4</v>
      </c>
      <c r="Q252" s="4">
        <f t="shared" si="23"/>
        <v>4.7786086857408499E-5</v>
      </c>
    </row>
    <row r="253" spans="2:17" x14ac:dyDescent="0.45">
      <c r="B253" s="1">
        <v>45540</v>
      </c>
      <c r="C253" s="2">
        <v>2890</v>
      </c>
      <c r="D253" s="2">
        <v>7681.04</v>
      </c>
      <c r="E253" s="4">
        <f t="shared" si="18"/>
        <v>-3.4542348680875576E-3</v>
      </c>
      <c r="F253" s="4">
        <f t="shared" si="18"/>
        <v>1.0603142597440142E-3</v>
      </c>
      <c r="G253" s="2"/>
      <c r="K253" s="4">
        <f t="shared" si="19"/>
        <v>-3.6179256927752336E-3</v>
      </c>
      <c r="L253" s="4">
        <f t="shared" si="20"/>
        <v>5.9799447119638412E-4</v>
      </c>
      <c r="M253" s="4">
        <f t="shared" si="21"/>
        <v>-2.1634995614789375E-6</v>
      </c>
      <c r="P253" s="4">
        <f t="shared" si="22"/>
        <v>1.3089386318443153E-5</v>
      </c>
      <c r="Q253" s="4">
        <f t="shared" si="23"/>
        <v>3.5759738758144309E-7</v>
      </c>
    </row>
    <row r="254" spans="2:17" x14ac:dyDescent="0.45">
      <c r="B254" s="1">
        <v>45541</v>
      </c>
      <c r="C254" s="2">
        <v>2920</v>
      </c>
      <c r="D254" s="2">
        <v>7721.85</v>
      </c>
      <c r="E254" s="4">
        <f t="shared" si="18"/>
        <v>1.0327114155849524E-2</v>
      </c>
      <c r="F254" s="4">
        <f t="shared" si="18"/>
        <v>5.2990179757132624E-3</v>
      </c>
      <c r="G254" s="2"/>
      <c r="K254" s="4">
        <f t="shared" si="19"/>
        <v>1.0163423331161847E-2</v>
      </c>
      <c r="L254" s="4">
        <f t="shared" si="20"/>
        <v>4.8366981871656323E-3</v>
      </c>
      <c r="M254" s="4">
        <f t="shared" si="21"/>
        <v>4.9157411201227403E-5</v>
      </c>
      <c r="P254" s="4">
        <f t="shared" si="22"/>
        <v>1.0329517380840498E-4</v>
      </c>
      <c r="Q254" s="4">
        <f t="shared" si="23"/>
        <v>2.3393649353731313E-5</v>
      </c>
    </row>
    <row r="255" spans="2:17" x14ac:dyDescent="0.45">
      <c r="B255" s="1">
        <v>45544</v>
      </c>
      <c r="C255" s="2">
        <v>2950</v>
      </c>
      <c r="D255" s="2">
        <v>7702.74</v>
      </c>
      <c r="E255" s="4">
        <f t="shared" si="18"/>
        <v>1.0221554071538009E-2</v>
      </c>
      <c r="F255" s="4">
        <f t="shared" si="18"/>
        <v>-2.4778629159852498E-3</v>
      </c>
      <c r="G255" s="2"/>
      <c r="K255" s="4">
        <f t="shared" si="19"/>
        <v>1.0057863246850332E-2</v>
      </c>
      <c r="L255" s="4">
        <f t="shared" si="20"/>
        <v>-2.9401827045328799E-3</v>
      </c>
      <c r="M255" s="4">
        <f t="shared" si="21"/>
        <v>-2.9571955562946263E-5</v>
      </c>
      <c r="P255" s="4">
        <f t="shared" si="22"/>
        <v>1.0116061309234271E-4</v>
      </c>
      <c r="Q255" s="4">
        <f t="shared" si="23"/>
        <v>8.6446743360342799E-6</v>
      </c>
    </row>
    <row r="256" spans="2:17" x14ac:dyDescent="0.45">
      <c r="B256" s="1">
        <v>45545</v>
      </c>
      <c r="C256" s="2">
        <v>3040</v>
      </c>
      <c r="D256" s="2">
        <v>7761.39</v>
      </c>
      <c r="E256" s="4">
        <f t="shared" si="18"/>
        <v>3.0052345066401837E-2</v>
      </c>
      <c r="F256" s="4">
        <f t="shared" si="18"/>
        <v>7.5853321477649359E-3</v>
      </c>
      <c r="G256" s="2"/>
      <c r="K256" s="4">
        <f t="shared" si="19"/>
        <v>2.988865424171416E-2</v>
      </c>
      <c r="L256" s="4">
        <f t="shared" si="20"/>
        <v>7.1230123592173058E-3</v>
      </c>
      <c r="M256" s="4">
        <f t="shared" si="21"/>
        <v>2.1289725356410272E-4</v>
      </c>
      <c r="P256" s="4">
        <f t="shared" si="22"/>
        <v>8.9333165238073779E-4</v>
      </c>
      <c r="Q256" s="4">
        <f t="shared" si="23"/>
        <v>5.0737305069562486E-5</v>
      </c>
    </row>
    <row r="257" spans="2:17" x14ac:dyDescent="0.45">
      <c r="B257" s="1">
        <v>45546</v>
      </c>
      <c r="C257" s="2">
        <v>3120</v>
      </c>
      <c r="D257" s="2">
        <v>7760.96</v>
      </c>
      <c r="E257" s="4">
        <f t="shared" si="18"/>
        <v>2.5975486403260736E-2</v>
      </c>
      <c r="F257" s="4">
        <f t="shared" si="18"/>
        <v>-5.5403982014381634E-5</v>
      </c>
      <c r="G257" s="2"/>
      <c r="K257" s="4">
        <f t="shared" si="19"/>
        <v>2.5811795578573059E-2</v>
      </c>
      <c r="L257" s="4">
        <f t="shared" si="20"/>
        <v>-5.1772377056201176E-4</v>
      </c>
      <c r="M257" s="4">
        <f t="shared" si="21"/>
        <v>-1.3363380131914707E-5</v>
      </c>
      <c r="P257" s="4">
        <f t="shared" si="22"/>
        <v>6.6624879099004379E-4</v>
      </c>
      <c r="Q257" s="4">
        <f t="shared" si="23"/>
        <v>2.6803790260494661E-7</v>
      </c>
    </row>
    <row r="258" spans="2:17" x14ac:dyDescent="0.45">
      <c r="B258" s="1">
        <v>45547</v>
      </c>
      <c r="C258" s="2">
        <v>3220</v>
      </c>
      <c r="D258" s="2">
        <v>7798.15</v>
      </c>
      <c r="E258" s="4">
        <f t="shared" si="18"/>
        <v>3.1548357734926057E-2</v>
      </c>
      <c r="F258" s="4">
        <f t="shared" si="18"/>
        <v>4.7804881931469952E-3</v>
      </c>
      <c r="G258" s="2"/>
      <c r="K258" s="4">
        <f t="shared" si="19"/>
        <v>3.1384666910238383E-2</v>
      </c>
      <c r="L258" s="4">
        <f t="shared" si="20"/>
        <v>4.3181684045993651E-3</v>
      </c>
      <c r="M258" s="4">
        <f t="shared" si="21"/>
        <v>1.3552427704066657E-4</v>
      </c>
      <c r="P258" s="4">
        <f t="shared" si="22"/>
        <v>9.8499731706661216E-4</v>
      </c>
      <c r="Q258" s="4">
        <f t="shared" si="23"/>
        <v>1.8646578370480226E-5</v>
      </c>
    </row>
    <row r="259" spans="2:17" x14ac:dyDescent="0.45">
      <c r="B259" s="1">
        <v>45548</v>
      </c>
      <c r="C259" s="2">
        <v>3150</v>
      </c>
      <c r="D259" s="2">
        <v>7812.13</v>
      </c>
      <c r="E259" s="4">
        <f t="shared" si="18"/>
        <v>-2.197890671877523E-2</v>
      </c>
      <c r="F259" s="4">
        <f t="shared" si="18"/>
        <v>1.7911278641360253E-3</v>
      </c>
      <c r="G259" s="2"/>
      <c r="K259" s="4">
        <f t="shared" si="19"/>
        <v>-2.2142597543462907E-2</v>
      </c>
      <c r="L259" s="4">
        <f t="shared" si="20"/>
        <v>1.3288080755883953E-3</v>
      </c>
      <c r="M259" s="4">
        <f t="shared" si="21"/>
        <v>-2.9423262430257273E-5</v>
      </c>
      <c r="P259" s="4">
        <f t="shared" si="22"/>
        <v>4.902946259717696E-4</v>
      </c>
      <c r="Q259" s="4">
        <f t="shared" si="23"/>
        <v>1.7657309017489343E-6</v>
      </c>
    </row>
    <row r="260" spans="2:17" x14ac:dyDescent="0.45">
      <c r="B260" s="1">
        <v>45552</v>
      </c>
      <c r="C260" s="2">
        <v>3150</v>
      </c>
      <c r="D260" s="2">
        <v>7831.78</v>
      </c>
      <c r="E260" s="4">
        <f t="shared" si="18"/>
        <v>0</v>
      </c>
      <c r="F260" s="4">
        <f t="shared" si="18"/>
        <v>2.5121610050409041E-3</v>
      </c>
      <c r="G260" s="2"/>
      <c r="K260" s="4">
        <f t="shared" si="19"/>
        <v>-1.6369082468767614E-4</v>
      </c>
      <c r="L260" s="4">
        <f t="shared" si="20"/>
        <v>2.049841216493274E-3</v>
      </c>
      <c r="M260" s="4">
        <f t="shared" si="21"/>
        <v>-3.3554019920657332E-7</v>
      </c>
      <c r="P260" s="4">
        <f t="shared" si="22"/>
        <v>2.6794686086931526E-8</v>
      </c>
      <c r="Q260" s="4">
        <f t="shared" si="23"/>
        <v>4.2018490128346253E-6</v>
      </c>
    </row>
    <row r="261" spans="2:17" x14ac:dyDescent="0.45">
      <c r="B261" s="1">
        <v>45553</v>
      </c>
      <c r="C261" s="2">
        <v>3160</v>
      </c>
      <c r="D261" s="2">
        <v>7829.13</v>
      </c>
      <c r="E261" s="4">
        <f t="shared" ref="E261:F263" si="24">LN(C261/C260)</f>
        <v>3.1695747612790395E-3</v>
      </c>
      <c r="F261" s="4">
        <f t="shared" si="24"/>
        <v>-3.3842222773664406E-4</v>
      </c>
      <c r="G261" s="2"/>
      <c r="K261" s="4">
        <f t="shared" ref="K261:K263" si="25">E261-H$2</f>
        <v>3.0058839365913635E-3</v>
      </c>
      <c r="L261" s="4">
        <f t="shared" ref="L261:L263" si="26">F261-I$2</f>
        <v>-8.0074201628427418E-4</v>
      </c>
      <c r="M261" s="4">
        <f t="shared" ref="M261:M263" si="27">K261*L261</f>
        <v>-2.40693756410268E-6</v>
      </c>
      <c r="P261" s="4">
        <f t="shared" ref="P261:P263" si="28">K261^2</f>
        <v>9.0353382402579922E-6</v>
      </c>
      <c r="Q261" s="4">
        <f t="shared" ref="Q261:Q263" si="29">L261^2</f>
        <v>6.4118777664300486E-7</v>
      </c>
    </row>
    <row r="262" spans="2:17" x14ac:dyDescent="0.45">
      <c r="B262" s="1">
        <v>45554</v>
      </c>
      <c r="C262" s="2">
        <v>3120</v>
      </c>
      <c r="D262" s="2">
        <v>7905.39</v>
      </c>
      <c r="E262" s="4">
        <f t="shared" si="24"/>
        <v>-1.2739025777429714E-2</v>
      </c>
      <c r="F262" s="4">
        <f t="shared" si="24"/>
        <v>9.693412589535471E-3</v>
      </c>
      <c r="G262" s="2"/>
      <c r="K262" s="4">
        <f t="shared" si="25"/>
        <v>-1.2902716602117391E-2</v>
      </c>
      <c r="L262" s="4">
        <f t="shared" si="26"/>
        <v>9.2310928009878401E-3</v>
      </c>
      <c r="M262" s="4">
        <f t="shared" si="27"/>
        <v>-1.1910617433899213E-4</v>
      </c>
      <c r="P262" s="4">
        <f t="shared" si="28"/>
        <v>1.6648009571455574E-4</v>
      </c>
      <c r="Q262" s="4">
        <f t="shared" si="29"/>
        <v>8.5213074300449527E-5</v>
      </c>
    </row>
    <row r="263" spans="2:17" x14ac:dyDescent="0.45">
      <c r="B263" s="1">
        <v>45555</v>
      </c>
      <c r="C263" s="2">
        <v>3120</v>
      </c>
      <c r="D263" s="2">
        <v>7743</v>
      </c>
      <c r="E263" s="4">
        <f t="shared" si="24"/>
        <v>0</v>
      </c>
      <c r="F263" s="4">
        <f t="shared" si="24"/>
        <v>-2.0755595903252797E-2</v>
      </c>
      <c r="G263" s="2"/>
      <c r="K263" s="4">
        <f t="shared" si="25"/>
        <v>-1.6369082468767614E-4</v>
      </c>
      <c r="L263" s="4">
        <f t="shared" si="26"/>
        <v>-2.1217915691800426E-2</v>
      </c>
      <c r="M263" s="4">
        <f t="shared" si="27"/>
        <v>3.473178117744396E-6</v>
      </c>
      <c r="P263" s="4">
        <f t="shared" si="28"/>
        <v>2.6794686086931526E-8</v>
      </c>
      <c r="Q263" s="4">
        <f t="shared" si="29"/>
        <v>4.5019994630435077E-4</v>
      </c>
    </row>
  </sheetData>
  <sortState xmlns:xlrd2="http://schemas.microsoft.com/office/spreadsheetml/2017/richdata2" ref="B3:D263">
    <sortCondition ref="B3:B26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5E3D-CEB9-4FE0-A0CE-0A5B9C719C50}">
  <dimension ref="D1:L284"/>
  <sheetViews>
    <sheetView topLeftCell="B3" zoomScale="238" workbookViewId="0">
      <selection activeCell="E6" sqref="E6"/>
    </sheetView>
  </sheetViews>
  <sheetFormatPr defaultRowHeight="14.25" x14ac:dyDescent="0.45"/>
  <cols>
    <col min="4" max="6" width="9.1328125" bestFit="1" customWidth="1"/>
    <col min="7" max="7" width="13.33203125" bestFit="1" customWidth="1"/>
    <col min="8" max="9" width="11.59765625" bestFit="1" customWidth="1"/>
    <col min="10" max="12" width="9.1328125" bestFit="1" customWidth="1"/>
  </cols>
  <sheetData>
    <row r="1" spans="4:12" x14ac:dyDescent="0.45">
      <c r="D1" t="s">
        <v>30</v>
      </c>
    </row>
    <row r="2" spans="4:12" ht="14.65" thickBot="1" x14ac:dyDescent="0.5"/>
    <row r="3" spans="4:12" x14ac:dyDescent="0.45">
      <c r="D3" s="14" t="s">
        <v>31</v>
      </c>
      <c r="E3" s="14"/>
    </row>
    <row r="4" spans="4:12" x14ac:dyDescent="0.45">
      <c r="D4" t="s">
        <v>32</v>
      </c>
      <c r="E4">
        <v>0.33535106925745989</v>
      </c>
    </row>
    <row r="5" spans="4:12" x14ac:dyDescent="0.45">
      <c r="D5" t="s">
        <v>33</v>
      </c>
      <c r="E5">
        <v>0.11246033965212167</v>
      </c>
    </row>
    <row r="6" spans="4:12" x14ac:dyDescent="0.45">
      <c r="D6" t="s">
        <v>34</v>
      </c>
      <c r="E6">
        <v>0.10902026344922292</v>
      </c>
    </row>
    <row r="7" spans="4:12" x14ac:dyDescent="0.45">
      <c r="D7" t="s">
        <v>35</v>
      </c>
      <c r="E7">
        <v>1.5135756788267276E-2</v>
      </c>
    </row>
    <row r="8" spans="4:12" ht="14.65" thickBot="1" x14ac:dyDescent="0.5">
      <c r="D8" s="11" t="s">
        <v>36</v>
      </c>
      <c r="E8" s="11">
        <v>260</v>
      </c>
    </row>
    <row r="10" spans="4:12" ht="14.65" thickBot="1" x14ac:dyDescent="0.5">
      <c r="D10" t="s">
        <v>37</v>
      </c>
    </row>
    <row r="11" spans="4:12" x14ac:dyDescent="0.45">
      <c r="D11" s="12"/>
      <c r="E11" s="12" t="s">
        <v>8</v>
      </c>
      <c r="F11" s="12" t="s">
        <v>42</v>
      </c>
      <c r="G11" s="12" t="s">
        <v>43</v>
      </c>
      <c r="H11" s="12" t="s">
        <v>44</v>
      </c>
      <c r="I11" s="12" t="s">
        <v>45</v>
      </c>
    </row>
    <row r="12" spans="4:12" x14ac:dyDescent="0.45">
      <c r="D12" t="s">
        <v>38</v>
      </c>
      <c r="E12">
        <v>1</v>
      </c>
      <c r="F12">
        <v>7.4892720890936959E-3</v>
      </c>
      <c r="G12">
        <v>7.4892720890936959E-3</v>
      </c>
      <c r="H12">
        <v>32.691235024781669</v>
      </c>
      <c r="I12">
        <v>2.9793335224536985E-8</v>
      </c>
    </row>
    <row r="13" spans="4:12" x14ac:dyDescent="0.45">
      <c r="D13" t="s">
        <v>39</v>
      </c>
      <c r="E13">
        <v>258</v>
      </c>
      <c r="F13">
        <v>5.910551245682337E-2</v>
      </c>
      <c r="G13">
        <v>2.2909113355357895E-4</v>
      </c>
    </row>
    <row r="14" spans="4:12" ht="14.65" thickBot="1" x14ac:dyDescent="0.5">
      <c r="D14" s="11" t="s">
        <v>40</v>
      </c>
      <c r="E14" s="11">
        <v>259</v>
      </c>
      <c r="F14" s="11">
        <v>6.6594784545917066E-2</v>
      </c>
      <c r="G14" s="11"/>
      <c r="H14" s="11"/>
      <c r="I14" s="11"/>
    </row>
    <row r="15" spans="4:12" ht="14.65" thickBot="1" x14ac:dyDescent="0.5"/>
    <row r="16" spans="4:12" x14ac:dyDescent="0.45">
      <c r="D16" s="12"/>
      <c r="E16" s="12" t="s">
        <v>46</v>
      </c>
      <c r="F16" s="12" t="s">
        <v>35</v>
      </c>
      <c r="G16" s="12" t="s">
        <v>47</v>
      </c>
      <c r="H16" s="12" t="s">
        <v>48</v>
      </c>
      <c r="I16" s="12" t="s">
        <v>49</v>
      </c>
      <c r="J16" s="12" t="s">
        <v>50</v>
      </c>
      <c r="K16" s="12" t="s">
        <v>51</v>
      </c>
      <c r="L16" s="12" t="s">
        <v>52</v>
      </c>
    </row>
    <row r="17" spans="4:12" x14ac:dyDescent="0.45">
      <c r="D17" t="s">
        <v>41</v>
      </c>
      <c r="E17">
        <v>-1.7075073162806868E-4</v>
      </c>
      <c r="F17">
        <v>9.405004976778767E-4</v>
      </c>
      <c r="G17">
        <v>-0.18155304760567084</v>
      </c>
      <c r="H17">
        <v>0.85607605118869667</v>
      </c>
      <c r="I17">
        <v>-2.0227856154090233E-3</v>
      </c>
      <c r="J17">
        <v>1.6812841521528857E-3</v>
      </c>
      <c r="K17">
        <v>-2.0227856154090233E-3</v>
      </c>
      <c r="L17">
        <v>1.6812841521528857E-3</v>
      </c>
    </row>
    <row r="18" spans="4:12" ht="14.65" thickBot="1" x14ac:dyDescent="0.5">
      <c r="D18" s="11" t="s">
        <v>53</v>
      </c>
      <c r="E18" s="11">
        <v>0.72339874822660599</v>
      </c>
      <c r="F18" s="11">
        <v>0.12652084651238296</v>
      </c>
      <c r="G18" s="11">
        <v>5.717624946145178</v>
      </c>
      <c r="H18" s="11">
        <v>2.9793335224537527E-8</v>
      </c>
      <c r="I18" s="11">
        <v>0.47425372188693404</v>
      </c>
      <c r="J18" s="11">
        <v>0.97254377456627794</v>
      </c>
      <c r="K18" s="11">
        <v>0.47425372188693404</v>
      </c>
      <c r="L18" s="11">
        <v>0.97254377456627794</v>
      </c>
    </row>
    <row r="20" spans="4:12" x14ac:dyDescent="0.45">
      <c r="G20" s="27">
        <f>_xlfn.T.DIST.2T(ABS(G18),E13)</f>
        <v>2.9793335224537527E-8</v>
      </c>
    </row>
    <row r="22" spans="4:12" x14ac:dyDescent="0.45">
      <c r="D22" t="s">
        <v>54</v>
      </c>
    </row>
    <row r="23" spans="4:12" ht="14.65" thickBot="1" x14ac:dyDescent="0.5"/>
    <row r="24" spans="4:12" x14ac:dyDescent="0.45">
      <c r="D24" s="12" t="s">
        <v>55</v>
      </c>
      <c r="E24" s="12" t="s">
        <v>56</v>
      </c>
      <c r="F24" s="12" t="s">
        <v>57</v>
      </c>
    </row>
    <row r="25" spans="4:12" x14ac:dyDescent="0.45">
      <c r="D25">
        <v>1</v>
      </c>
      <c r="E25">
        <v>5.1220452811949792E-3</v>
      </c>
      <c r="F25">
        <v>-3.2242351500388872E-2</v>
      </c>
    </row>
    <row r="26" spans="4:12" x14ac:dyDescent="0.45">
      <c r="D26">
        <v>2</v>
      </c>
      <c r="E26">
        <v>3.4783493766827158E-4</v>
      </c>
      <c r="F26">
        <v>6.5015069079064972E-3</v>
      </c>
    </row>
    <row r="27" spans="4:12" x14ac:dyDescent="0.45">
      <c r="D27">
        <v>3</v>
      </c>
      <c r="E27">
        <v>-2.4758638820225466E-3</v>
      </c>
      <c r="F27">
        <v>-1.1270057022612578E-2</v>
      </c>
    </row>
    <row r="28" spans="4:12" x14ac:dyDescent="0.45">
      <c r="D28">
        <v>4</v>
      </c>
      <c r="E28">
        <v>-5.8502551915199947E-4</v>
      </c>
      <c r="F28">
        <v>5.8502551915199947E-4</v>
      </c>
    </row>
    <row r="29" spans="4:12" x14ac:dyDescent="0.45">
      <c r="D29">
        <v>5</v>
      </c>
      <c r="E29">
        <v>2.5820815837181762E-3</v>
      </c>
      <c r="F29">
        <v>-9.5265539365292223E-3</v>
      </c>
    </row>
    <row r="30" spans="4:12" x14ac:dyDescent="0.45">
      <c r="D30">
        <v>6</v>
      </c>
      <c r="E30">
        <v>3.5923013678918984E-3</v>
      </c>
      <c r="F30">
        <v>6.8064058530066182E-3</v>
      </c>
    </row>
    <row r="31" spans="4:12" x14ac:dyDescent="0.45">
      <c r="D31">
        <v>7</v>
      </c>
      <c r="E31">
        <v>7.4671364991135485E-4</v>
      </c>
      <c r="F31">
        <v>-7.4671364991135485E-4</v>
      </c>
    </row>
    <row r="32" spans="4:12" x14ac:dyDescent="0.45">
      <c r="D32">
        <v>8</v>
      </c>
      <c r="E32">
        <v>-1.5635096297470581E-3</v>
      </c>
      <c r="F32">
        <v>1.5635096297470581E-3</v>
      </c>
    </row>
    <row r="33" spans="4:6" x14ac:dyDescent="0.45">
      <c r="D33">
        <v>9</v>
      </c>
      <c r="E33">
        <v>2.3622802759188611E-3</v>
      </c>
      <c r="F33">
        <v>-9.2827231204926572E-3</v>
      </c>
    </row>
    <row r="34" spans="4:6" x14ac:dyDescent="0.45">
      <c r="D34">
        <v>10</v>
      </c>
      <c r="E34">
        <v>1.8067115844552046E-3</v>
      </c>
      <c r="F34">
        <v>-1.2278011451750569E-2</v>
      </c>
    </row>
    <row r="35" spans="4:6" x14ac:dyDescent="0.45">
      <c r="D35">
        <v>11</v>
      </c>
      <c r="E35">
        <v>-6.9202753391022756E-4</v>
      </c>
      <c r="F35">
        <v>-2.8229145735342693E-3</v>
      </c>
    </row>
    <row r="36" spans="4:6" x14ac:dyDescent="0.45">
      <c r="D36">
        <v>12</v>
      </c>
      <c r="E36">
        <v>2.6780879675952486E-4</v>
      </c>
      <c r="F36">
        <v>-1.0887377624219785E-2</v>
      </c>
    </row>
    <row r="37" spans="4:6" x14ac:dyDescent="0.45">
      <c r="D37">
        <v>13</v>
      </c>
      <c r="E37">
        <v>-4.4372868588736609E-3</v>
      </c>
      <c r="F37">
        <v>3.5963540505647609E-2</v>
      </c>
    </row>
    <row r="38" spans="4:6" x14ac:dyDescent="0.45">
      <c r="D38">
        <v>14</v>
      </c>
      <c r="E38">
        <v>-3.3010590918839387E-3</v>
      </c>
      <c r="F38">
        <v>-7.0976481290146842E-3</v>
      </c>
    </row>
    <row r="39" spans="4:6" x14ac:dyDescent="0.45">
      <c r="D39">
        <v>15</v>
      </c>
      <c r="E39">
        <v>3.8514491154607944E-3</v>
      </c>
      <c r="F39">
        <v>2.3641691464737914E-2</v>
      </c>
    </row>
    <row r="40" spans="4:6" x14ac:dyDescent="0.45">
      <c r="D40">
        <v>16</v>
      </c>
      <c r="E40">
        <v>-3.2335515751064302E-3</v>
      </c>
      <c r="F40">
        <v>1.3351681740691117E-2</v>
      </c>
    </row>
    <row r="41" spans="4:6" x14ac:dyDescent="0.45">
      <c r="D41">
        <v>17</v>
      </c>
      <c r="E41">
        <v>-1.3234447400824629E-5</v>
      </c>
      <c r="F41">
        <v>-6.7207977339432436E-3</v>
      </c>
    </row>
    <row r="42" spans="4:6" x14ac:dyDescent="0.45">
      <c r="D42">
        <v>18</v>
      </c>
      <c r="E42">
        <v>2.3126336527936288E-3</v>
      </c>
      <c r="F42">
        <v>-4.3697849815647991E-2</v>
      </c>
    </row>
    <row r="43" spans="4:6" x14ac:dyDescent="0.45">
      <c r="D43">
        <v>19</v>
      </c>
      <c r="E43">
        <v>2.2637356521480684E-3</v>
      </c>
      <c r="F43">
        <v>1.8642949167165575E-2</v>
      </c>
    </row>
    <row r="44" spans="4:6" x14ac:dyDescent="0.45">
      <c r="D44">
        <v>20</v>
      </c>
      <c r="E44">
        <v>-5.026041768460953E-3</v>
      </c>
      <c r="F44">
        <v>5.026041768460953E-3</v>
      </c>
    </row>
    <row r="45" spans="4:6" x14ac:dyDescent="0.45">
      <c r="D45">
        <v>21</v>
      </c>
      <c r="E45">
        <v>4.4286095094498139E-3</v>
      </c>
      <c r="F45">
        <v>-4.4286095094498139E-3</v>
      </c>
    </row>
    <row r="46" spans="4:6" x14ac:dyDescent="0.45">
      <c r="D46">
        <v>22</v>
      </c>
      <c r="E46">
        <v>3.0719340497660582E-3</v>
      </c>
      <c r="F46">
        <v>-3.0719340497660582E-3</v>
      </c>
    </row>
    <row r="47" spans="4:6" x14ac:dyDescent="0.45">
      <c r="D47">
        <v>23</v>
      </c>
      <c r="E47">
        <v>-2.2588378909541218E-3</v>
      </c>
      <c r="F47">
        <v>-4.6616049536196734E-3</v>
      </c>
    </row>
    <row r="48" spans="4:6" x14ac:dyDescent="0.45">
      <c r="D48">
        <v>24</v>
      </c>
      <c r="E48">
        <v>2.4495005774710726E-3</v>
      </c>
      <c r="F48">
        <v>4.470942267102684E-3</v>
      </c>
    </row>
    <row r="49" spans="4:6" x14ac:dyDescent="0.45">
      <c r="D49">
        <v>25</v>
      </c>
      <c r="E49">
        <v>-2.0763859788324101E-3</v>
      </c>
      <c r="F49">
        <v>5.5187301698051087E-3</v>
      </c>
    </row>
    <row r="50" spans="4:6" x14ac:dyDescent="0.45">
      <c r="D50">
        <v>26</v>
      </c>
      <c r="E50">
        <v>-7.9212028479287207E-3</v>
      </c>
      <c r="F50">
        <v>2.4957390000496522E-2</v>
      </c>
    </row>
    <row r="51" spans="4:6" x14ac:dyDescent="0.45">
      <c r="D51">
        <v>27</v>
      </c>
      <c r="E51">
        <v>1.2936207605269974E-3</v>
      </c>
      <c r="F51">
        <v>-1.1480466067520016E-2</v>
      </c>
    </row>
    <row r="52" spans="4:6" x14ac:dyDescent="0.45">
      <c r="D52">
        <v>28</v>
      </c>
      <c r="E52">
        <v>4.4010977397889844E-5</v>
      </c>
      <c r="F52">
        <v>1.0142834329595106E-2</v>
      </c>
    </row>
    <row r="53" spans="4:6" x14ac:dyDescent="0.45">
      <c r="D53">
        <v>29</v>
      </c>
      <c r="E53">
        <v>2.0741713114572342E-3</v>
      </c>
      <c r="F53">
        <v>-5.458269295697803E-3</v>
      </c>
    </row>
    <row r="54" spans="4:6" x14ac:dyDescent="0.45">
      <c r="D54">
        <v>30</v>
      </c>
      <c r="E54">
        <v>-2.3114425009854518E-3</v>
      </c>
      <c r="F54">
        <v>2.3114425009854518E-3</v>
      </c>
    </row>
    <row r="55" spans="4:6" x14ac:dyDescent="0.45">
      <c r="D55">
        <v>31</v>
      </c>
      <c r="E55">
        <v>-5.8533503750251197E-3</v>
      </c>
      <c r="F55">
        <v>-2.1639790205173613E-2</v>
      </c>
    </row>
    <row r="56" spans="4:6" x14ac:dyDescent="0.45">
      <c r="D56">
        <v>32</v>
      </c>
      <c r="E56">
        <v>-1.4060801575014443E-3</v>
      </c>
      <c r="F56">
        <v>1.1804787378399961E-2</v>
      </c>
    </row>
    <row r="57" spans="4:6" x14ac:dyDescent="0.45">
      <c r="D57">
        <v>33</v>
      </c>
      <c r="E57">
        <v>1.2683367186282707E-3</v>
      </c>
      <c r="F57">
        <v>-6.1677464514188256E-2</v>
      </c>
    </row>
    <row r="58" spans="4:6" x14ac:dyDescent="0.45">
      <c r="D58">
        <v>34</v>
      </c>
      <c r="E58">
        <v>1.3792785165806681E-4</v>
      </c>
      <c r="F58">
        <v>3.2297347901495889E-2</v>
      </c>
    </row>
    <row r="59" spans="4:6" x14ac:dyDescent="0.45">
      <c r="D59">
        <v>35</v>
      </c>
      <c r="E59">
        <v>3.0478164399007929E-3</v>
      </c>
      <c r="F59">
        <v>2.4926035602505371E-2</v>
      </c>
    </row>
    <row r="60" spans="4:6" x14ac:dyDescent="0.45">
      <c r="D60">
        <v>36</v>
      </c>
      <c r="E60">
        <v>8.2762130271684753E-4</v>
      </c>
      <c r="F60">
        <v>-7.748064147290643E-3</v>
      </c>
    </row>
    <row r="61" spans="4:6" x14ac:dyDescent="0.45">
      <c r="D61">
        <v>37</v>
      </c>
      <c r="E61">
        <v>1.8398692325620973E-4</v>
      </c>
      <c r="F61">
        <v>-1.0655286790551576E-2</v>
      </c>
    </row>
    <row r="62" spans="4:6" x14ac:dyDescent="0.45">
      <c r="D62">
        <v>38</v>
      </c>
      <c r="E62">
        <v>-1.0443445614194884E-3</v>
      </c>
      <c r="F62">
        <v>-1.3090166373485318E-2</v>
      </c>
    </row>
    <row r="63" spans="4:6" x14ac:dyDescent="0.45">
      <c r="D63">
        <v>39</v>
      </c>
      <c r="E63">
        <v>-3.362004715526141E-3</v>
      </c>
      <c r="F63">
        <v>-2.0306144897000488E-4</v>
      </c>
    </row>
    <row r="64" spans="4:6" x14ac:dyDescent="0.45">
      <c r="D64">
        <v>40</v>
      </c>
      <c r="E64">
        <v>4.3602082343826764E-3</v>
      </c>
      <c r="F64">
        <v>-7.9380295822666438E-3</v>
      </c>
    </row>
    <row r="65" spans="4:6" x14ac:dyDescent="0.45">
      <c r="D65">
        <v>41</v>
      </c>
      <c r="E65">
        <v>-1.3924537104757087E-3</v>
      </c>
      <c r="F65">
        <v>8.5353412228559127E-3</v>
      </c>
    </row>
    <row r="66" spans="4:6" x14ac:dyDescent="0.45">
      <c r="D66">
        <v>42</v>
      </c>
      <c r="E66">
        <v>-8.7291597025744485E-3</v>
      </c>
      <c r="F66">
        <v>8.7291597025744485E-3</v>
      </c>
    </row>
    <row r="67" spans="4:6" x14ac:dyDescent="0.45">
      <c r="D67">
        <v>43</v>
      </c>
      <c r="E67">
        <v>1.1870173435896982E-4</v>
      </c>
      <c r="F67">
        <v>-3.6837678988551155E-3</v>
      </c>
    </row>
    <row r="68" spans="4:6" x14ac:dyDescent="0.45">
      <c r="D68">
        <v>44</v>
      </c>
      <c r="E68">
        <v>-1.1583663192806034E-2</v>
      </c>
      <c r="F68">
        <v>-2.8050742592935218E-3</v>
      </c>
    </row>
    <row r="69" spans="4:6" x14ac:dyDescent="0.45">
      <c r="D69">
        <v>45</v>
      </c>
      <c r="E69">
        <v>6.7489577448974249E-3</v>
      </c>
      <c r="F69">
        <v>1.4757247476066257E-2</v>
      </c>
    </row>
    <row r="70" spans="4:6" x14ac:dyDescent="0.45">
      <c r="D70">
        <v>46</v>
      </c>
      <c r="E70">
        <v>2.7597257673753479E-3</v>
      </c>
      <c r="F70">
        <v>3.2087005562792752E-2</v>
      </c>
    </row>
    <row r="71" spans="4:6" x14ac:dyDescent="0.45">
      <c r="D71">
        <v>47</v>
      </c>
      <c r="E71">
        <v>-1.2971200436849862E-2</v>
      </c>
      <c r="F71">
        <v>-1.1293421562781345E-2</v>
      </c>
    </row>
    <row r="72" spans="4:6" x14ac:dyDescent="0.45">
      <c r="D72">
        <v>48</v>
      </c>
      <c r="E72">
        <v>4.5830889460087981E-3</v>
      </c>
      <c r="F72">
        <v>-1.516519827654577E-2</v>
      </c>
    </row>
    <row r="73" spans="4:6" x14ac:dyDescent="0.45">
      <c r="D73">
        <v>49</v>
      </c>
      <c r="E73">
        <v>-2.625917839837298E-3</v>
      </c>
      <c r="F73">
        <v>2.714553501415596E-2</v>
      </c>
    </row>
    <row r="74" spans="4:6" x14ac:dyDescent="0.45">
      <c r="D74">
        <v>50</v>
      </c>
      <c r="E74">
        <v>1.5798106272431624E-3</v>
      </c>
      <c r="F74">
        <v>-1.5798106272431624E-3</v>
      </c>
    </row>
    <row r="75" spans="4:6" x14ac:dyDescent="0.45">
      <c r="D75">
        <v>51</v>
      </c>
      <c r="E75">
        <v>-1.2029790848522244E-2</v>
      </c>
      <c r="F75">
        <v>-1.9077169952593804E-3</v>
      </c>
    </row>
    <row r="76" spans="4:6" x14ac:dyDescent="0.45">
      <c r="D76">
        <v>52</v>
      </c>
      <c r="E76">
        <v>1.1600433261821247E-2</v>
      </c>
      <c r="F76">
        <v>-1.1600433261821247E-2</v>
      </c>
    </row>
    <row r="77" spans="4:6" x14ac:dyDescent="0.45">
      <c r="D77">
        <v>53</v>
      </c>
      <c r="E77">
        <v>3.8319237032917054E-3</v>
      </c>
      <c r="F77">
        <v>1.3559819008577534E-2</v>
      </c>
    </row>
    <row r="78" spans="4:6" x14ac:dyDescent="0.45">
      <c r="D78">
        <v>54</v>
      </c>
      <c r="E78">
        <v>9.3553058401505407E-3</v>
      </c>
      <c r="F78">
        <v>-4.0881559486924436E-2</v>
      </c>
    </row>
    <row r="79" spans="4:6" x14ac:dyDescent="0.45">
      <c r="D79">
        <v>55</v>
      </c>
      <c r="E79">
        <v>-3.8661329233660511E-3</v>
      </c>
      <c r="F79">
        <v>3.1938151702052359E-2</v>
      </c>
    </row>
    <row r="80" spans="4:6" x14ac:dyDescent="0.45">
      <c r="D80">
        <v>56</v>
      </c>
      <c r="E80">
        <v>-4.3771917532939575E-3</v>
      </c>
      <c r="F80">
        <v>7.8314266213815615E-3</v>
      </c>
    </row>
    <row r="81" spans="4:6" x14ac:dyDescent="0.45">
      <c r="D81">
        <v>57</v>
      </c>
      <c r="E81">
        <v>3.4477511901765149E-3</v>
      </c>
      <c r="F81">
        <v>-3.4477511901765149E-3</v>
      </c>
    </row>
    <row r="82" spans="4:6" x14ac:dyDescent="0.45">
      <c r="D82">
        <v>58</v>
      </c>
      <c r="E82">
        <v>-3.2419225314876355E-3</v>
      </c>
      <c r="F82">
        <v>3.2419225314876355E-3</v>
      </c>
    </row>
    <row r="83" spans="4:6" x14ac:dyDescent="0.45">
      <c r="D83">
        <v>59</v>
      </c>
      <c r="E83">
        <v>2.9088840127861489E-3</v>
      </c>
      <c r="F83">
        <v>5.3346017818654964E-4</v>
      </c>
    </row>
    <row r="84" spans="4:6" x14ac:dyDescent="0.45">
      <c r="D84">
        <v>60</v>
      </c>
      <c r="E84">
        <v>2.3373183906638408E-3</v>
      </c>
      <c r="F84">
        <v>-1.2700105426210388E-2</v>
      </c>
    </row>
    <row r="85" spans="4:6" x14ac:dyDescent="0.45">
      <c r="D85">
        <v>61</v>
      </c>
      <c r="E85">
        <v>9.8950311781720989E-3</v>
      </c>
      <c r="F85">
        <v>-2.9745883335983419E-3</v>
      </c>
    </row>
    <row r="86" spans="4:6" x14ac:dyDescent="0.45">
      <c r="D86">
        <v>62</v>
      </c>
      <c r="E86">
        <v>-1.915436983467845E-4</v>
      </c>
      <c r="F86">
        <v>1.915436983467845E-4</v>
      </c>
    </row>
    <row r="87" spans="4:6" x14ac:dyDescent="0.45">
      <c r="D87">
        <v>63</v>
      </c>
      <c r="E87">
        <v>1.87034504917885E-3</v>
      </c>
      <c r="F87">
        <v>-5.3245799172664081E-3</v>
      </c>
    </row>
    <row r="88" spans="4:6" x14ac:dyDescent="0.45">
      <c r="D88">
        <v>64</v>
      </c>
      <c r="E88">
        <v>1.6123058809317773E-3</v>
      </c>
      <c r="F88">
        <v>1.8419289871558263E-3</v>
      </c>
    </row>
    <row r="89" spans="4:6" x14ac:dyDescent="0.45">
      <c r="D89">
        <v>65</v>
      </c>
      <c r="E89">
        <v>-3.6020171157832609E-3</v>
      </c>
      <c r="F89">
        <v>3.6020171157832609E-3</v>
      </c>
    </row>
    <row r="90" spans="4:6" x14ac:dyDescent="0.45">
      <c r="D90">
        <v>66</v>
      </c>
      <c r="E90">
        <v>-5.8917310252436178E-3</v>
      </c>
      <c r="F90">
        <v>-1.0287118193301774E-3</v>
      </c>
    </row>
    <row r="91" spans="4:6" x14ac:dyDescent="0.45">
      <c r="D91">
        <v>67</v>
      </c>
      <c r="E91">
        <v>9.9581381199037224E-3</v>
      </c>
      <c r="F91">
        <v>-6.4919301434173933E-3</v>
      </c>
    </row>
    <row r="92" spans="4:6" x14ac:dyDescent="0.45">
      <c r="D92">
        <v>68</v>
      </c>
      <c r="E92">
        <v>3.7538709510906865E-4</v>
      </c>
      <c r="F92">
        <v>-7.3198594479201148E-3</v>
      </c>
    </row>
    <row r="93" spans="4:6" x14ac:dyDescent="0.45">
      <c r="D93">
        <v>69</v>
      </c>
      <c r="E93">
        <v>2.1924278397563991E-4</v>
      </c>
      <c r="F93">
        <v>-3.7096477237441305E-3</v>
      </c>
    </row>
    <row r="94" spans="4:6" x14ac:dyDescent="0.45">
      <c r="D94">
        <v>70</v>
      </c>
      <c r="E94">
        <v>2.6766310583094008E-3</v>
      </c>
      <c r="F94">
        <v>8.1377388145916678E-4</v>
      </c>
    </row>
    <row r="95" spans="4:6" x14ac:dyDescent="0.45">
      <c r="D95">
        <v>71</v>
      </c>
      <c r="E95">
        <v>-6.8257640050623999E-4</v>
      </c>
      <c r="F95">
        <v>-2.0444970025369155E-2</v>
      </c>
    </row>
    <row r="96" spans="4:6" x14ac:dyDescent="0.45">
      <c r="D96">
        <v>72</v>
      </c>
      <c r="E96">
        <v>4.405327866273308E-3</v>
      </c>
      <c r="F96">
        <v>1.6722218559601969E-2</v>
      </c>
    </row>
    <row r="97" spans="4:6" x14ac:dyDescent="0.45">
      <c r="D97">
        <v>73</v>
      </c>
      <c r="E97">
        <v>-2.3019691444375145E-3</v>
      </c>
      <c r="F97">
        <v>1.2700676365336032E-2</v>
      </c>
    </row>
    <row r="98" spans="4:6" x14ac:dyDescent="0.45">
      <c r="D98">
        <v>74</v>
      </c>
      <c r="E98">
        <v>3.273108757202217E-3</v>
      </c>
      <c r="F98">
        <v>-1.367181597810084E-2</v>
      </c>
    </row>
    <row r="99" spans="4:6" x14ac:dyDescent="0.45">
      <c r="D99">
        <v>75</v>
      </c>
      <c r="E99">
        <v>5.6821997603801995E-4</v>
      </c>
      <c r="F99">
        <v>-5.6821997603801995E-4</v>
      </c>
    </row>
    <row r="100" spans="4:6" x14ac:dyDescent="0.45">
      <c r="D100">
        <v>76</v>
      </c>
      <c r="E100">
        <v>-1.5422681602271981E-3</v>
      </c>
      <c r="F100">
        <v>8.4867405130381931E-3</v>
      </c>
    </row>
    <row r="101" spans="4:6" x14ac:dyDescent="0.45">
      <c r="D101">
        <v>77</v>
      </c>
      <c r="E101">
        <v>4.6329289723500916E-3</v>
      </c>
      <c r="F101">
        <v>-1.1786941042624881E-3</v>
      </c>
    </row>
    <row r="102" spans="4:6" x14ac:dyDescent="0.45">
      <c r="D102">
        <v>78</v>
      </c>
      <c r="E102">
        <v>2.357616556169275E-3</v>
      </c>
      <c r="F102">
        <v>-1.9749359268038495E-2</v>
      </c>
    </row>
    <row r="103" spans="4:6" x14ac:dyDescent="0.45">
      <c r="D103">
        <v>79</v>
      </c>
      <c r="E103">
        <v>-7.3609367207988011E-3</v>
      </c>
      <c r="F103">
        <v>-1.0338640378602174E-2</v>
      </c>
    </row>
    <row r="104" spans="4:6" x14ac:dyDescent="0.45">
      <c r="D104">
        <v>80</v>
      </c>
      <c r="E104">
        <v>3.5464850295908652E-3</v>
      </c>
      <c r="F104">
        <v>1.4153092069809992E-2</v>
      </c>
    </row>
    <row r="105" spans="4:6" x14ac:dyDescent="0.45">
      <c r="D105">
        <v>81</v>
      </c>
      <c r="E105">
        <v>-5.2618394704876895E-3</v>
      </c>
      <c r="F105">
        <v>1.5733139337783128E-2</v>
      </c>
    </row>
    <row r="106" spans="4:6" x14ac:dyDescent="0.45">
      <c r="D106">
        <v>82</v>
      </c>
      <c r="E106">
        <v>1.005044887984002E-2</v>
      </c>
      <c r="F106">
        <v>-3.1300060352662633E-3</v>
      </c>
    </row>
    <row r="107" spans="4:6" x14ac:dyDescent="0.45">
      <c r="D107">
        <v>83</v>
      </c>
      <c r="E107">
        <v>1.3367700649857118E-3</v>
      </c>
      <c r="F107">
        <v>-3.6428089876255773E-2</v>
      </c>
    </row>
    <row r="108" spans="4:6" x14ac:dyDescent="0.45">
      <c r="D108">
        <v>84</v>
      </c>
      <c r="E108">
        <v>-7.3964524561467865E-3</v>
      </c>
      <c r="F108">
        <v>-1.7921355528143113E-2</v>
      </c>
    </row>
    <row r="109" spans="4:6" x14ac:dyDescent="0.45">
      <c r="D109">
        <v>85</v>
      </c>
      <c r="E109">
        <v>6.7390044901771608E-3</v>
      </c>
      <c r="F109">
        <v>2.5696271262976793E-2</v>
      </c>
    </row>
    <row r="110" spans="4:6" x14ac:dyDescent="0.45">
      <c r="D110">
        <v>86</v>
      </c>
      <c r="E110">
        <v>3.0246063589918527E-3</v>
      </c>
      <c r="F110">
        <v>-3.0246063589918527E-3</v>
      </c>
    </row>
    <row r="111" spans="4:6" x14ac:dyDescent="0.45">
      <c r="D111">
        <v>87</v>
      </c>
      <c r="E111">
        <v>-1.1784453022260404E-3</v>
      </c>
      <c r="F111">
        <v>2.2231854500058303E-2</v>
      </c>
    </row>
    <row r="112" spans="4:6" x14ac:dyDescent="0.45">
      <c r="D112">
        <v>88</v>
      </c>
      <c r="E112">
        <v>2.6232763444366701E-3</v>
      </c>
      <c r="F112">
        <v>-6.1015407207614791E-3</v>
      </c>
    </row>
    <row r="113" spans="4:6" x14ac:dyDescent="0.45">
      <c r="D113">
        <v>89</v>
      </c>
      <c r="E113">
        <v>6.683524325957976E-4</v>
      </c>
      <c r="F113">
        <v>-6.683524325957976E-4</v>
      </c>
    </row>
    <row r="114" spans="4:6" x14ac:dyDescent="0.45">
      <c r="D114">
        <v>90</v>
      </c>
      <c r="E114">
        <v>5.5936746916559399E-3</v>
      </c>
      <c r="F114">
        <v>8.2473767202155719E-3</v>
      </c>
    </row>
    <row r="115" spans="4:6" x14ac:dyDescent="0.45">
      <c r="D115">
        <v>91</v>
      </c>
      <c r="E115">
        <v>-3.2565680449009077E-3</v>
      </c>
      <c r="F115">
        <v>1.0105909890475676E-2</v>
      </c>
    </row>
    <row r="116" spans="4:6" x14ac:dyDescent="0.45">
      <c r="D116">
        <v>92</v>
      </c>
      <c r="E116">
        <v>4.8635859378539353E-3</v>
      </c>
      <c r="F116">
        <v>-1.8609506842489063E-2</v>
      </c>
    </row>
    <row r="117" spans="4:6" x14ac:dyDescent="0.45">
      <c r="D117">
        <v>93</v>
      </c>
      <c r="E117">
        <v>-4.5797145581699499E-3</v>
      </c>
      <c r="F117">
        <v>-1.9939902616148662E-2</v>
      </c>
    </row>
    <row r="118" spans="4:6" x14ac:dyDescent="0.45">
      <c r="D118">
        <v>94</v>
      </c>
      <c r="E118">
        <v>7.8021662319615126E-3</v>
      </c>
      <c r="F118">
        <v>9.7729785895459796E-3</v>
      </c>
    </row>
    <row r="119" spans="4:6" x14ac:dyDescent="0.45">
      <c r="D119">
        <v>95</v>
      </c>
      <c r="E119">
        <v>-1.0696894959061243E-3</v>
      </c>
      <c r="F119">
        <v>-2.7200744442349351E-2</v>
      </c>
    </row>
    <row r="120" spans="4:6" x14ac:dyDescent="0.45">
      <c r="D120">
        <v>96</v>
      </c>
      <c r="E120">
        <v>-6.7986485785783432E-3</v>
      </c>
      <c r="F120">
        <v>1.0376469926462246E-2</v>
      </c>
    </row>
    <row r="121" spans="4:6" x14ac:dyDescent="0.45">
      <c r="D121">
        <v>97</v>
      </c>
      <c r="E121">
        <v>-8.4997441233328197E-3</v>
      </c>
      <c r="F121">
        <v>-1.3161752657846599E-2</v>
      </c>
    </row>
    <row r="122" spans="4:6" x14ac:dyDescent="0.45">
      <c r="D122">
        <v>98</v>
      </c>
      <c r="E122">
        <v>2.5468551090091036E-3</v>
      </c>
      <c r="F122">
        <v>1.096136169491905E-3</v>
      </c>
    </row>
    <row r="123" spans="4:6" x14ac:dyDescent="0.45">
      <c r="D123">
        <v>99</v>
      </c>
      <c r="E123">
        <v>-9.0580322861831054E-4</v>
      </c>
      <c r="F123">
        <v>-1.3746473558252065E-2</v>
      </c>
    </row>
    <row r="124" spans="4:6" x14ac:dyDescent="0.45">
      <c r="D124">
        <v>100</v>
      </c>
      <c r="E124">
        <v>1.9482577038217415E-3</v>
      </c>
      <c r="F124">
        <v>-2.8117975437206462E-2</v>
      </c>
    </row>
    <row r="125" spans="4:6" x14ac:dyDescent="0.45">
      <c r="D125">
        <v>101</v>
      </c>
      <c r="E125">
        <v>-1.8850874539121203E-3</v>
      </c>
      <c r="F125">
        <v>-1.9099835146394891E-3</v>
      </c>
    </row>
    <row r="126" spans="4:6" x14ac:dyDescent="0.45">
      <c r="D126">
        <v>102</v>
      </c>
      <c r="E126">
        <v>1.7084042326300261E-3</v>
      </c>
      <c r="F126">
        <v>1.3386221989854862E-2</v>
      </c>
    </row>
    <row r="127" spans="4:6" x14ac:dyDescent="0.45">
      <c r="D127">
        <v>103</v>
      </c>
      <c r="E127">
        <v>-4.3939302619173193E-3</v>
      </c>
      <c r="F127">
        <v>-3.1249021521100205E-3</v>
      </c>
    </row>
    <row r="128" spans="4:6" x14ac:dyDescent="0.45">
      <c r="D128">
        <v>104</v>
      </c>
      <c r="E128">
        <v>5.0684776940064921E-3</v>
      </c>
      <c r="F128">
        <v>-5.0684776940064921E-3</v>
      </c>
    </row>
    <row r="129" spans="4:6" x14ac:dyDescent="0.45">
      <c r="D129">
        <v>105</v>
      </c>
      <c r="E129">
        <v>-2.7255646235672414E-3</v>
      </c>
      <c r="F129">
        <v>-1.0551582163388028E-3</v>
      </c>
    </row>
    <row r="130" spans="4:6" x14ac:dyDescent="0.45">
      <c r="D130">
        <v>106</v>
      </c>
      <c r="E130">
        <v>1.881207497852568E-3</v>
      </c>
      <c r="F130">
        <v>1.3156669866687934E-2</v>
      </c>
    </row>
    <row r="131" spans="4:6" x14ac:dyDescent="0.45">
      <c r="D131">
        <v>107</v>
      </c>
      <c r="E131">
        <v>6.5717867147829074E-4</v>
      </c>
      <c r="F131">
        <v>1.4157907113662391E-2</v>
      </c>
    </row>
    <row r="132" spans="4:6" x14ac:dyDescent="0.45">
      <c r="D132">
        <v>108</v>
      </c>
      <c r="E132">
        <v>-3.0086013043375561E-3</v>
      </c>
      <c r="F132">
        <v>-1.5544806591410278E-2</v>
      </c>
    </row>
    <row r="133" spans="4:6" x14ac:dyDescent="0.45">
      <c r="D133">
        <v>109</v>
      </c>
      <c r="E133">
        <v>-5.1702346943524628E-3</v>
      </c>
      <c r="F133">
        <v>5.1702346943524628E-3</v>
      </c>
    </row>
    <row r="134" spans="4:6" x14ac:dyDescent="0.45">
      <c r="D134">
        <v>110</v>
      </c>
      <c r="E134">
        <v>-4.3094849999584057E-3</v>
      </c>
      <c r="F134">
        <v>-1.078514122252661E-2</v>
      </c>
    </row>
    <row r="135" spans="4:6" x14ac:dyDescent="0.45">
      <c r="D135">
        <v>111</v>
      </c>
      <c r="E135">
        <v>1.8616533829270703E-3</v>
      </c>
      <c r="F135">
        <v>2.0695694041147458E-2</v>
      </c>
    </row>
    <row r="136" spans="4:6" x14ac:dyDescent="0.45">
      <c r="D136">
        <v>112</v>
      </c>
      <c r="E136">
        <v>3.3632220088754177E-3</v>
      </c>
      <c r="F136">
        <v>-1.8344775624492365E-2</v>
      </c>
    </row>
    <row r="137" spans="4:6" x14ac:dyDescent="0.45">
      <c r="D137">
        <v>113</v>
      </c>
      <c r="E137">
        <v>1.4086529471409501E-3</v>
      </c>
      <c r="F137">
        <v>-1.4086529471409501E-3</v>
      </c>
    </row>
    <row r="138" spans="4:6" x14ac:dyDescent="0.45">
      <c r="D138">
        <v>114</v>
      </c>
      <c r="E138">
        <v>-7.9727692813255343E-4</v>
      </c>
      <c r="F138">
        <v>7.9727692813255343E-4</v>
      </c>
    </row>
    <row r="139" spans="4:6" x14ac:dyDescent="0.45">
      <c r="D139">
        <v>115</v>
      </c>
      <c r="E139">
        <v>3.5453168773616258E-3</v>
      </c>
      <c r="F139">
        <v>-3.5453168773616258E-3</v>
      </c>
    </row>
    <row r="140" spans="4:6" x14ac:dyDescent="0.45">
      <c r="D140">
        <v>116</v>
      </c>
      <c r="E140">
        <v>-4.196265377699359E-3</v>
      </c>
      <c r="F140">
        <v>-1.4851929592995115E-2</v>
      </c>
    </row>
    <row r="141" spans="4:6" x14ac:dyDescent="0.45">
      <c r="D141">
        <v>117</v>
      </c>
      <c r="E141">
        <v>4.7156795369941613E-3</v>
      </c>
      <c r="F141">
        <v>-4.7156795369941613E-3</v>
      </c>
    </row>
    <row r="142" spans="4:6" x14ac:dyDescent="0.45">
      <c r="D142">
        <v>118</v>
      </c>
      <c r="E142">
        <v>-1.3955163492816135E-3</v>
      </c>
      <c r="F142">
        <v>1.2867917511518395E-2</v>
      </c>
    </row>
    <row r="143" spans="4:6" x14ac:dyDescent="0.45">
      <c r="D143">
        <v>119</v>
      </c>
      <c r="E143">
        <v>6.0533914167331896E-3</v>
      </c>
      <c r="F143">
        <v>-2.5247838672880371E-2</v>
      </c>
    </row>
    <row r="144" spans="4:6" x14ac:dyDescent="0.45">
      <c r="D144">
        <v>120</v>
      </c>
      <c r="E144">
        <v>-8.9399563803183833E-3</v>
      </c>
      <c r="F144">
        <v>2.0500778781394391E-2</v>
      </c>
    </row>
    <row r="145" spans="4:6" x14ac:dyDescent="0.45">
      <c r="D145">
        <v>121</v>
      </c>
      <c r="E145">
        <v>9.1543457566655977E-3</v>
      </c>
      <c r="F145">
        <v>2.4747205919015816E-2</v>
      </c>
    </row>
    <row r="146" spans="4:6" x14ac:dyDescent="0.45">
      <c r="D146">
        <v>122</v>
      </c>
      <c r="E146">
        <v>3.0176048046471394E-3</v>
      </c>
      <c r="F146">
        <v>2.2577942384316582E-2</v>
      </c>
    </row>
    <row r="147" spans="4:6" x14ac:dyDescent="0.45">
      <c r="D147">
        <v>123</v>
      </c>
      <c r="E147">
        <v>-4.0111570358644351E-3</v>
      </c>
      <c r="F147">
        <v>-3.2352514849027627E-3</v>
      </c>
    </row>
    <row r="148" spans="4:6" x14ac:dyDescent="0.45">
      <c r="D148">
        <v>124</v>
      </c>
      <c r="E148">
        <v>5.3500845710150345E-3</v>
      </c>
      <c r="F148">
        <v>9.0905995837793942E-3</v>
      </c>
    </row>
    <row r="149" spans="4:6" x14ac:dyDescent="0.45">
      <c r="D149">
        <v>125</v>
      </c>
      <c r="E149">
        <v>-5.2306123480252661E-4</v>
      </c>
      <c r="F149">
        <v>-6.6712143992245588E-3</v>
      </c>
    </row>
    <row r="150" spans="4:6" x14ac:dyDescent="0.45">
      <c r="D150">
        <v>126</v>
      </c>
      <c r="E150">
        <v>-1.0946581786962476E-3</v>
      </c>
      <c r="F150">
        <v>-6.1517503420709507E-3</v>
      </c>
    </row>
    <row r="151" spans="4:6" x14ac:dyDescent="0.45">
      <c r="D151">
        <v>127</v>
      </c>
      <c r="E151">
        <v>-4.5740103354026656E-3</v>
      </c>
      <c r="F151">
        <v>-2.1210106820312005E-2</v>
      </c>
    </row>
    <row r="152" spans="4:6" x14ac:dyDescent="0.45">
      <c r="D152">
        <v>128</v>
      </c>
      <c r="E152">
        <v>-1.2901669172292072E-3</v>
      </c>
      <c r="F152">
        <v>5.0145660082117011E-3</v>
      </c>
    </row>
    <row r="153" spans="4:6" x14ac:dyDescent="0.45">
      <c r="D153">
        <v>129</v>
      </c>
      <c r="E153">
        <v>-2.179229946607219E-5</v>
      </c>
      <c r="F153">
        <v>-1.1193278520673996E-2</v>
      </c>
    </row>
    <row r="154" spans="4:6" x14ac:dyDescent="0.45">
      <c r="D154">
        <v>130</v>
      </c>
      <c r="E154">
        <v>4.1179876475222156E-3</v>
      </c>
      <c r="F154">
        <v>1.0807662569153578E-2</v>
      </c>
    </row>
    <row r="155" spans="4:6" x14ac:dyDescent="0.45">
      <c r="D155">
        <v>131</v>
      </c>
      <c r="E155">
        <v>-1.4086262197149832E-3</v>
      </c>
      <c r="F155">
        <v>1.9757764887911599E-2</v>
      </c>
    </row>
    <row r="156" spans="4:6" x14ac:dyDescent="0.45">
      <c r="D156">
        <v>132</v>
      </c>
      <c r="E156">
        <v>-5.8615552681444806E-4</v>
      </c>
      <c r="F156">
        <v>-1.0382875843759486E-2</v>
      </c>
    </row>
    <row r="157" spans="4:6" x14ac:dyDescent="0.45">
      <c r="D157">
        <v>133</v>
      </c>
      <c r="E157">
        <v>-3.657671289646394E-3</v>
      </c>
      <c r="F157">
        <v>1.4626702660220332E-2</v>
      </c>
    </row>
    <row r="158" spans="4:6" x14ac:dyDescent="0.45">
      <c r="D158">
        <v>134</v>
      </c>
      <c r="E158">
        <v>-3.0884141444556552E-3</v>
      </c>
      <c r="F158">
        <v>-7.8806172261182781E-3</v>
      </c>
    </row>
    <row r="159" spans="4:6" x14ac:dyDescent="0.45">
      <c r="D159">
        <v>135</v>
      </c>
      <c r="E159">
        <v>8.0016062720190857E-3</v>
      </c>
      <c r="F159">
        <v>2.967425098554851E-3</v>
      </c>
    </row>
    <row r="160" spans="4:6" x14ac:dyDescent="0.45">
      <c r="D160">
        <v>136</v>
      </c>
      <c r="E160">
        <v>4.174448696258032E-3</v>
      </c>
      <c r="F160">
        <v>-5.446806456793009E-4</v>
      </c>
    </row>
    <row r="161" spans="4:6" x14ac:dyDescent="0.45">
      <c r="D161">
        <v>137</v>
      </c>
      <c r="E161">
        <v>6.0873846214422745E-4</v>
      </c>
      <c r="F161">
        <v>1.020217764207145E-2</v>
      </c>
    </row>
    <row r="162" spans="4:6" x14ac:dyDescent="0.45">
      <c r="D162">
        <v>138</v>
      </c>
      <c r="E162">
        <v>3.6702824557105322E-3</v>
      </c>
      <c r="F162">
        <v>7.0250066610374178E-3</v>
      </c>
    </row>
    <row r="163" spans="4:6" x14ac:dyDescent="0.45">
      <c r="D163">
        <v>139</v>
      </c>
      <c r="E163">
        <v>1.0077628507022098E-3</v>
      </c>
      <c r="F163">
        <v>2.6966089191703953E-2</v>
      </c>
    </row>
    <row r="164" spans="4:6" x14ac:dyDescent="0.45">
      <c r="D164">
        <v>140</v>
      </c>
      <c r="E164">
        <v>-1.0487719206649197E-2</v>
      </c>
      <c r="F164">
        <v>3.5672763620754021E-3</v>
      </c>
    </row>
    <row r="165" spans="4:6" x14ac:dyDescent="0.45">
      <c r="D165">
        <v>141</v>
      </c>
      <c r="E165">
        <v>-2.7023151832152644E-3</v>
      </c>
      <c r="F165">
        <v>-7.7594919310954415E-4</v>
      </c>
    </row>
    <row r="166" spans="4:6" x14ac:dyDescent="0.45">
      <c r="D166">
        <v>142</v>
      </c>
      <c r="E166">
        <v>3.2191370312788076E-3</v>
      </c>
      <c r="F166">
        <v>3.7253353215321874E-3</v>
      </c>
    </row>
    <row r="167" spans="4:6" x14ac:dyDescent="0.45">
      <c r="D167">
        <v>143</v>
      </c>
      <c r="E167">
        <v>-7.2509139489739113E-4</v>
      </c>
      <c r="F167">
        <v>4.1793262629849946E-3</v>
      </c>
    </row>
    <row r="168" spans="4:6" x14ac:dyDescent="0.45">
      <c r="D168">
        <v>144</v>
      </c>
      <c r="E168">
        <v>5.4133168491703578E-4</v>
      </c>
      <c r="F168">
        <v>-5.4133168491703578E-4</v>
      </c>
    </row>
    <row r="169" spans="4:6" x14ac:dyDescent="0.45">
      <c r="D169">
        <v>145</v>
      </c>
      <c r="E169">
        <v>9.9153364940354543E-4</v>
      </c>
      <c r="F169">
        <v>-9.9153364940354543E-4</v>
      </c>
    </row>
    <row r="170" spans="4:6" x14ac:dyDescent="0.45">
      <c r="D170">
        <v>146</v>
      </c>
      <c r="E170">
        <v>2.5415231533022944E-3</v>
      </c>
      <c r="F170">
        <v>-2.5415231533022944E-3</v>
      </c>
    </row>
    <row r="171" spans="4:6" x14ac:dyDescent="0.45">
      <c r="D171">
        <v>147</v>
      </c>
      <c r="E171">
        <v>-1.358145083655692E-3</v>
      </c>
      <c r="F171">
        <v>1.358145083655692E-3</v>
      </c>
    </row>
    <row r="172" spans="4:6" x14ac:dyDescent="0.45">
      <c r="D172">
        <v>148</v>
      </c>
      <c r="E172">
        <v>-5.6491025109369E-3</v>
      </c>
      <c r="F172">
        <v>5.6491025109369E-3</v>
      </c>
    </row>
    <row r="173" spans="4:6" x14ac:dyDescent="0.45">
      <c r="D173">
        <v>149</v>
      </c>
      <c r="E173">
        <v>-2.2796680151085705E-3</v>
      </c>
      <c r="F173">
        <v>5.7220122060812686E-3</v>
      </c>
    </row>
    <row r="174" spans="4:6" x14ac:dyDescent="0.45">
      <c r="D174">
        <v>150</v>
      </c>
      <c r="E174">
        <v>-8.5308808363557427E-3</v>
      </c>
      <c r="F174">
        <v>8.5308808363557427E-3</v>
      </c>
    </row>
    <row r="175" spans="4:6" x14ac:dyDescent="0.45">
      <c r="D175">
        <v>151</v>
      </c>
      <c r="E175">
        <v>3.026986657760267E-3</v>
      </c>
      <c r="F175">
        <v>-3.026986657760267E-3</v>
      </c>
    </row>
    <row r="176" spans="4:6" x14ac:dyDescent="0.45">
      <c r="D176">
        <v>152</v>
      </c>
      <c r="E176">
        <v>-7.2160469455795585E-3</v>
      </c>
      <c r="F176">
        <v>3.1946788651922992E-4</v>
      </c>
    </row>
    <row r="177" spans="4:6" x14ac:dyDescent="0.45">
      <c r="D177">
        <v>153</v>
      </c>
      <c r="E177">
        <v>8.6137328149324364E-3</v>
      </c>
      <c r="F177">
        <v>-5.1594979468448324E-3</v>
      </c>
    </row>
    <row r="178" spans="4:6" x14ac:dyDescent="0.45">
      <c r="D178">
        <v>154</v>
      </c>
      <c r="E178">
        <v>3.0608809290709783E-3</v>
      </c>
      <c r="F178">
        <v>-9.9813237736447735E-3</v>
      </c>
    </row>
    <row r="179" spans="4:6" x14ac:dyDescent="0.45">
      <c r="D179">
        <v>155</v>
      </c>
      <c r="E179">
        <v>-1.2391796908974129E-2</v>
      </c>
      <c r="F179">
        <v>-5.2146724228597049E-2</v>
      </c>
    </row>
    <row r="180" spans="4:6" x14ac:dyDescent="0.45">
      <c r="D180">
        <v>156</v>
      </c>
      <c r="E180">
        <v>-3.6087058760149097E-3</v>
      </c>
      <c r="F180">
        <v>3.639852869900588E-2</v>
      </c>
    </row>
    <row r="181" spans="4:6" x14ac:dyDescent="0.45">
      <c r="D181">
        <v>157</v>
      </c>
      <c r="E181">
        <v>3.4691072689391092E-3</v>
      </c>
      <c r="F181">
        <v>-3.4691072689391092E-3</v>
      </c>
    </row>
    <row r="182" spans="4:6" x14ac:dyDescent="0.45">
      <c r="D182">
        <v>158</v>
      </c>
      <c r="E182">
        <v>-8.2390877818230412E-3</v>
      </c>
      <c r="F182">
        <v>1.1816909129706944E-2</v>
      </c>
    </row>
    <row r="183" spans="4:6" x14ac:dyDescent="0.45">
      <c r="D183">
        <v>159</v>
      </c>
      <c r="E183">
        <v>-1.550002127983376E-3</v>
      </c>
      <c r="F183">
        <v>2.97208790946796E-2</v>
      </c>
    </row>
    <row r="184" spans="4:6" x14ac:dyDescent="0.45">
      <c r="D184">
        <v>160</v>
      </c>
      <c r="E184">
        <v>3.6021471660412012E-3</v>
      </c>
      <c r="F184">
        <v>1.7017140036694408E-2</v>
      </c>
    </row>
    <row r="185" spans="4:6" x14ac:dyDescent="0.45">
      <c r="D185">
        <v>161</v>
      </c>
      <c r="E185">
        <v>6.2827567026667672E-3</v>
      </c>
      <c r="F185">
        <v>-1.9981601060828684E-2</v>
      </c>
    </row>
    <row r="186" spans="4:6" x14ac:dyDescent="0.45">
      <c r="D186">
        <v>162</v>
      </c>
      <c r="E186">
        <v>-2.1133013400000365E-3</v>
      </c>
      <c r="F186">
        <v>1.2404987376547542E-2</v>
      </c>
    </row>
    <row r="187" spans="4:6" x14ac:dyDescent="0.45">
      <c r="D187">
        <v>163</v>
      </c>
      <c r="E187">
        <v>-1.2324389629926982E-2</v>
      </c>
      <c r="F187">
        <v>-1.8873981225934297E-2</v>
      </c>
    </row>
    <row r="188" spans="4:6" x14ac:dyDescent="0.45">
      <c r="D188">
        <v>164</v>
      </c>
      <c r="E188">
        <v>1.2032425397188188E-2</v>
      </c>
      <c r="F188">
        <v>2.2573103780287335E-2</v>
      </c>
    </row>
    <row r="189" spans="4:6" x14ac:dyDescent="0.45">
      <c r="D189">
        <v>165</v>
      </c>
      <c r="E189">
        <v>7.7138316558945834E-3</v>
      </c>
      <c r="F189">
        <v>-1.1120989977508893E-2</v>
      </c>
    </row>
    <row r="190" spans="4:6" x14ac:dyDescent="0.45">
      <c r="D190">
        <v>166</v>
      </c>
      <c r="E190">
        <v>-1.1943689310265706E-2</v>
      </c>
      <c r="F190">
        <v>-8.7467039471804606E-3</v>
      </c>
    </row>
    <row r="191" spans="4:6" x14ac:dyDescent="0.45">
      <c r="D191">
        <v>167</v>
      </c>
      <c r="E191">
        <v>1.5854493184585946E-3</v>
      </c>
      <c r="F191">
        <v>8.8132579024399228E-3</v>
      </c>
    </row>
    <row r="192" spans="4:6" x14ac:dyDescent="0.45">
      <c r="D192">
        <v>168</v>
      </c>
      <c r="E192">
        <v>-5.2132601454091157E-5</v>
      </c>
      <c r="F192">
        <v>5.2132601454091157E-5</v>
      </c>
    </row>
    <row r="193" spans="4:6" x14ac:dyDescent="0.45">
      <c r="D193">
        <v>169</v>
      </c>
      <c r="E193">
        <v>-1.4167044921776411E-3</v>
      </c>
      <c r="F193">
        <v>-5.5037383523961541E-3</v>
      </c>
    </row>
    <row r="194" spans="4:6" x14ac:dyDescent="0.45">
      <c r="D194">
        <v>170</v>
      </c>
      <c r="E194">
        <v>-3.7153730066570947E-3</v>
      </c>
      <c r="F194">
        <v>3.7153730066570947E-3</v>
      </c>
    </row>
    <row r="195" spans="4:6" x14ac:dyDescent="0.45">
      <c r="D195">
        <v>171</v>
      </c>
      <c r="E195">
        <v>8.9690638386982194E-4</v>
      </c>
      <c r="F195">
        <v>-1.8410488876578177E-2</v>
      </c>
    </row>
    <row r="196" spans="4:6" x14ac:dyDescent="0.45">
      <c r="D196">
        <v>172</v>
      </c>
      <c r="E196">
        <v>-1.7518928383743965E-3</v>
      </c>
      <c r="F196">
        <v>-8.9054016356135829E-3</v>
      </c>
    </row>
    <row r="197" spans="4:6" x14ac:dyDescent="0.45">
      <c r="D197">
        <v>173</v>
      </c>
      <c r="E197">
        <v>9.5740566657570129E-3</v>
      </c>
      <c r="F197">
        <v>-1.3151878013640979E-2</v>
      </c>
    </row>
    <row r="198" spans="4:6" x14ac:dyDescent="0.45">
      <c r="D198">
        <v>174</v>
      </c>
      <c r="E198">
        <v>6.5355079095447419E-3</v>
      </c>
      <c r="F198">
        <v>1.4741890537740138E-2</v>
      </c>
    </row>
    <row r="199" spans="4:6" x14ac:dyDescent="0.45">
      <c r="D199">
        <v>175</v>
      </c>
      <c r="E199">
        <v>6.8368236933025557E-3</v>
      </c>
      <c r="F199">
        <v>-2.4536400792703531E-2</v>
      </c>
    </row>
    <row r="200" spans="4:6" x14ac:dyDescent="0.45">
      <c r="D200">
        <v>176</v>
      </c>
      <c r="E200">
        <v>-5.1855791307850322E-3</v>
      </c>
      <c r="F200">
        <v>5.1855791307850322E-3</v>
      </c>
    </row>
    <row r="201" spans="4:6" x14ac:dyDescent="0.45">
      <c r="D201">
        <v>177</v>
      </c>
      <c r="E201">
        <v>-8.2443416218522005E-3</v>
      </c>
      <c r="F201">
        <v>-6.1443958302473557E-3</v>
      </c>
    </row>
    <row r="202" spans="4:6" x14ac:dyDescent="0.45">
      <c r="D202">
        <v>178</v>
      </c>
      <c r="E202">
        <v>3.3440497688492E-3</v>
      </c>
      <c r="F202">
        <v>2.1701982157238314E-2</v>
      </c>
    </row>
    <row r="203" spans="4:6" x14ac:dyDescent="0.45">
      <c r="D203">
        <v>179</v>
      </c>
      <c r="E203">
        <v>-4.6546187871949838E-3</v>
      </c>
      <c r="F203">
        <v>-6.0026756867929965E-3</v>
      </c>
    </row>
    <row r="204" spans="4:6" x14ac:dyDescent="0.45">
      <c r="D204">
        <v>180</v>
      </c>
      <c r="E204">
        <v>7.5706154281914191E-3</v>
      </c>
      <c r="F204">
        <v>2.0600261538504805E-2</v>
      </c>
    </row>
    <row r="205" spans="4:6" x14ac:dyDescent="0.45">
      <c r="D205">
        <v>181</v>
      </c>
      <c r="E205">
        <v>-1.1569376999178798E-2</v>
      </c>
      <c r="F205">
        <v>-1.6601499967517537E-2</v>
      </c>
    </row>
    <row r="206" spans="4:6" x14ac:dyDescent="0.45">
      <c r="D206">
        <v>182</v>
      </c>
      <c r="E206">
        <v>-1.0999705575298434E-2</v>
      </c>
      <c r="F206">
        <v>-3.389031876801122E-3</v>
      </c>
    </row>
    <row r="207" spans="4:6" x14ac:dyDescent="0.45">
      <c r="D207">
        <v>183</v>
      </c>
      <c r="E207">
        <v>-6.7204382612740142E-3</v>
      </c>
      <c r="F207">
        <v>-3.3950601469653736E-2</v>
      </c>
    </row>
    <row r="208" spans="4:6" x14ac:dyDescent="0.45">
      <c r="D208">
        <v>184</v>
      </c>
      <c r="E208">
        <v>6.5897303535858275E-3</v>
      </c>
      <c r="F208">
        <v>4.847004682944156E-2</v>
      </c>
    </row>
    <row r="209" spans="4:6" x14ac:dyDescent="0.45">
      <c r="D209">
        <v>185</v>
      </c>
      <c r="E209">
        <v>6.2897540223911339E-3</v>
      </c>
      <c r="F209">
        <v>-9.8675753702751005E-3</v>
      </c>
    </row>
    <row r="210" spans="4:6" x14ac:dyDescent="0.45">
      <c r="D210">
        <v>186</v>
      </c>
      <c r="E210">
        <v>-1.5789830089447624E-2</v>
      </c>
      <c r="F210">
        <v>-9.6198854359207005E-3</v>
      </c>
    </row>
    <row r="211" spans="4:6" x14ac:dyDescent="0.45">
      <c r="D211">
        <v>187</v>
      </c>
      <c r="E211">
        <v>2.6589241101365037E-3</v>
      </c>
      <c r="F211">
        <v>1.9160123284503169E-2</v>
      </c>
    </row>
    <row r="212" spans="4:6" x14ac:dyDescent="0.45">
      <c r="D212">
        <v>188</v>
      </c>
      <c r="E212">
        <v>-8.1959372758025496E-3</v>
      </c>
      <c r="F212">
        <v>9.7568930231552945E-4</v>
      </c>
    </row>
    <row r="213" spans="4:6" x14ac:dyDescent="0.45">
      <c r="D213">
        <v>189</v>
      </c>
      <c r="E213">
        <v>2.2999938038972415E-3</v>
      </c>
      <c r="F213">
        <v>1.2088743648202428E-2</v>
      </c>
    </row>
    <row r="214" spans="4:6" x14ac:dyDescent="0.45">
      <c r="D214">
        <v>190</v>
      </c>
      <c r="E214">
        <v>-7.08699875688643E-3</v>
      </c>
      <c r="F214">
        <v>-1.4574498024292989E-2</v>
      </c>
    </row>
    <row r="215" spans="4:6" x14ac:dyDescent="0.45">
      <c r="D215">
        <v>191</v>
      </c>
      <c r="E215">
        <v>-7.6083699835345934E-4</v>
      </c>
      <c r="F215">
        <v>-2.895474204757084E-3</v>
      </c>
    </row>
    <row r="216" spans="4:6" x14ac:dyDescent="0.45">
      <c r="D216">
        <v>192</v>
      </c>
      <c r="E216">
        <v>-2.1313053721421058E-3</v>
      </c>
      <c r="F216">
        <v>-1.5384235168202959E-3</v>
      </c>
    </row>
    <row r="217" spans="4:6" x14ac:dyDescent="0.45">
      <c r="D217">
        <v>193</v>
      </c>
      <c r="E217">
        <v>-1.0486766525392892E-2</v>
      </c>
      <c r="F217">
        <v>1.0486766525392892E-2</v>
      </c>
    </row>
    <row r="218" spans="4:6" x14ac:dyDescent="0.45">
      <c r="D218">
        <v>194</v>
      </c>
      <c r="E218">
        <v>-1.0208756792780493E-3</v>
      </c>
      <c r="F218">
        <v>-2.6623697370183556E-3</v>
      </c>
    </row>
    <row r="219" spans="4:6" x14ac:dyDescent="0.45">
      <c r="D219">
        <v>195</v>
      </c>
      <c r="E219">
        <v>9.6981252105655894E-3</v>
      </c>
      <c r="F219">
        <v>-6.0148797942692215E-3</v>
      </c>
    </row>
    <row r="220" spans="4:6" x14ac:dyDescent="0.45">
      <c r="D220">
        <v>196</v>
      </c>
      <c r="E220">
        <v>6.2356576049663777E-3</v>
      </c>
      <c r="F220">
        <v>-1.3615764902588912E-2</v>
      </c>
    </row>
    <row r="221" spans="4:6" x14ac:dyDescent="0.45">
      <c r="D221">
        <v>197</v>
      </c>
      <c r="E221">
        <v>7.9489137167758491E-4</v>
      </c>
      <c r="F221">
        <v>1.3911256018017902E-2</v>
      </c>
    </row>
    <row r="222" spans="4:6" x14ac:dyDescent="0.45">
      <c r="D222">
        <v>198</v>
      </c>
      <c r="E222">
        <v>-8.5045366889997082E-4</v>
      </c>
      <c r="F222">
        <v>-6.4755864231729266E-3</v>
      </c>
    </row>
    <row r="223" spans="4:6" x14ac:dyDescent="0.45">
      <c r="D223">
        <v>199</v>
      </c>
      <c r="E223">
        <v>2.2363240280122497E-3</v>
      </c>
      <c r="F223">
        <v>1.433404860950152E-3</v>
      </c>
    </row>
    <row r="224" spans="4:6" x14ac:dyDescent="0.45">
      <c r="D224">
        <v>200</v>
      </c>
      <c r="E224">
        <v>6.3272471307870811E-3</v>
      </c>
      <c r="F224">
        <v>-1.7377083317372016E-2</v>
      </c>
    </row>
    <row r="225" spans="4:6" x14ac:dyDescent="0.45">
      <c r="D225">
        <v>201</v>
      </c>
      <c r="E225">
        <v>9.6898551210507777E-3</v>
      </c>
      <c r="F225">
        <v>8.6592835471458393E-3</v>
      </c>
    </row>
    <row r="226" spans="4:6" x14ac:dyDescent="0.45">
      <c r="D226">
        <v>202</v>
      </c>
      <c r="E226">
        <v>7.5760896747200544E-3</v>
      </c>
      <c r="F226">
        <v>-1.4875392156331662E-2</v>
      </c>
    </row>
    <row r="227" spans="4:6" x14ac:dyDescent="0.45">
      <c r="D227">
        <v>203</v>
      </c>
      <c r="E227">
        <v>-1.6403925789244024E-3</v>
      </c>
      <c r="F227">
        <v>8.9396950605359383E-3</v>
      </c>
    </row>
    <row r="228" spans="4:6" x14ac:dyDescent="0.45">
      <c r="D228">
        <v>204</v>
      </c>
      <c r="E228">
        <v>7.0633525971668283E-3</v>
      </c>
      <c r="F228">
        <v>-3.4335845465880972E-3</v>
      </c>
    </row>
    <row r="229" spans="4:6" x14ac:dyDescent="0.45">
      <c r="D229">
        <v>205</v>
      </c>
      <c r="E229">
        <v>2.2516793055634443E-3</v>
      </c>
      <c r="F229">
        <v>-2.2516793055634443E-3</v>
      </c>
    </row>
    <row r="230" spans="4:6" x14ac:dyDescent="0.45">
      <c r="D230">
        <v>206</v>
      </c>
      <c r="E230">
        <v>3.0758443661856429E-3</v>
      </c>
      <c r="F230">
        <v>4.1444036073014544E-3</v>
      </c>
    </row>
    <row r="231" spans="4:6" x14ac:dyDescent="0.45">
      <c r="D231">
        <v>207</v>
      </c>
      <c r="E231">
        <v>-4.0915135267067507E-4</v>
      </c>
      <c r="F231">
        <v>1.823493530527134E-2</v>
      </c>
    </row>
    <row r="232" spans="4:6" x14ac:dyDescent="0.45">
      <c r="D232">
        <v>208</v>
      </c>
      <c r="E232">
        <v>1.7044063969560539E-3</v>
      </c>
      <c r="F232">
        <v>8.8405067796589864E-3</v>
      </c>
    </row>
    <row r="233" spans="4:6" x14ac:dyDescent="0.45">
      <c r="D233">
        <v>209</v>
      </c>
      <c r="E233">
        <v>1.5427255792074463E-3</v>
      </c>
      <c r="F233">
        <v>1.2346386581459647E-2</v>
      </c>
    </row>
    <row r="234" spans="4:6" x14ac:dyDescent="0.45">
      <c r="D234">
        <v>210</v>
      </c>
      <c r="E234">
        <v>1.1552992595713365E-3</v>
      </c>
      <c r="F234">
        <v>1.254354509859059E-2</v>
      </c>
    </row>
    <row r="235" spans="4:6" x14ac:dyDescent="0.45">
      <c r="D235">
        <v>211</v>
      </c>
      <c r="E235">
        <v>2.5165311973101324E-3</v>
      </c>
      <c r="F235">
        <v>-5.923689518924441E-3</v>
      </c>
    </row>
    <row r="236" spans="4:6" x14ac:dyDescent="0.45">
      <c r="D236">
        <v>212</v>
      </c>
      <c r="E236">
        <v>-4.9965834079932067E-3</v>
      </c>
      <c r="F236">
        <v>1.5777766592075977E-3</v>
      </c>
    </row>
    <row r="237" spans="4:6" x14ac:dyDescent="0.45">
      <c r="D237">
        <v>213</v>
      </c>
      <c r="E237">
        <v>-5.614541354228484E-3</v>
      </c>
      <c r="F237">
        <v>-1.1657045154432111E-2</v>
      </c>
    </row>
    <row r="238" spans="4:6" x14ac:dyDescent="0.45">
      <c r="D238">
        <v>214</v>
      </c>
      <c r="E238">
        <v>-1.7776016199511167E-4</v>
      </c>
      <c r="F238">
        <v>-3.3126447777733791E-3</v>
      </c>
    </row>
    <row r="239" spans="4:6" x14ac:dyDescent="0.45">
      <c r="D239">
        <v>215</v>
      </c>
      <c r="E239">
        <v>9.4629113265524614E-3</v>
      </c>
      <c r="F239">
        <v>-2.4942420104590258E-3</v>
      </c>
    </row>
    <row r="240" spans="4:6" x14ac:dyDescent="0.45">
      <c r="D240">
        <v>216</v>
      </c>
      <c r="E240">
        <v>-2.8009219687763808E-3</v>
      </c>
      <c r="F240">
        <v>2.8009219687763808E-3</v>
      </c>
    </row>
    <row r="241" spans="4:6" x14ac:dyDescent="0.45">
      <c r="D241">
        <v>217</v>
      </c>
      <c r="E241">
        <v>2.5493324926722785E-3</v>
      </c>
      <c r="F241">
        <v>-2.5493324926722785E-3</v>
      </c>
    </row>
    <row r="242" spans="4:6" x14ac:dyDescent="0.45">
      <c r="D242">
        <v>218</v>
      </c>
      <c r="E242">
        <v>-9.7343762056422529E-4</v>
      </c>
      <c r="F242">
        <v>-2.5048267557605834E-3</v>
      </c>
    </row>
    <row r="243" spans="4:6" x14ac:dyDescent="0.45">
      <c r="D243">
        <v>219</v>
      </c>
      <c r="E243">
        <v>-5.2426847551902429E-3</v>
      </c>
      <c r="F243">
        <v>-1.7503507357803944E-3</v>
      </c>
    </row>
    <row r="244" spans="4:6" x14ac:dyDescent="0.45">
      <c r="D244">
        <v>220</v>
      </c>
      <c r="E244">
        <v>-2.4133173774680675E-3</v>
      </c>
      <c r="F244">
        <v>5.915947928670142E-3</v>
      </c>
    </row>
    <row r="245" spans="4:6" x14ac:dyDescent="0.45">
      <c r="D245">
        <v>221</v>
      </c>
      <c r="E245">
        <v>4.5983322093621545E-3</v>
      </c>
      <c r="F245">
        <v>-8.1009627605642658E-3</v>
      </c>
    </row>
    <row r="246" spans="4:6" x14ac:dyDescent="0.45">
      <c r="D246">
        <v>222</v>
      </c>
      <c r="E246">
        <v>-9.8297064787420516E-5</v>
      </c>
      <c r="F246">
        <v>-3.4166450426570765E-3</v>
      </c>
    </row>
    <row r="247" spans="4:6" x14ac:dyDescent="0.45">
      <c r="D247">
        <v>223</v>
      </c>
      <c r="E247">
        <v>-4.8544418792254929E-3</v>
      </c>
      <c r="F247">
        <v>4.8544418792254929E-3</v>
      </c>
    </row>
    <row r="248" spans="4:6" x14ac:dyDescent="0.45">
      <c r="D248">
        <v>224</v>
      </c>
      <c r="E248">
        <v>1.2164073924590254E-3</v>
      </c>
      <c r="F248">
        <v>-1.2164073924590254E-3</v>
      </c>
    </row>
    <row r="249" spans="4:6" x14ac:dyDescent="0.45">
      <c r="D249">
        <v>225</v>
      </c>
      <c r="E249">
        <v>6.7965183006272988E-3</v>
      </c>
      <c r="F249">
        <v>-1.3863685523719742E-2</v>
      </c>
    </row>
    <row r="250" spans="4:6" x14ac:dyDescent="0.45">
      <c r="D250">
        <v>226</v>
      </c>
      <c r="E250">
        <v>-1.9364770910108059E-3</v>
      </c>
      <c r="F250">
        <v>-3.785177296740188E-2</v>
      </c>
    </row>
    <row r="251" spans="4:6" x14ac:dyDescent="0.45">
      <c r="D251">
        <v>227</v>
      </c>
      <c r="E251">
        <v>-2.5078778834382805E-2</v>
      </c>
      <c r="F251">
        <v>2.1381916953056714E-2</v>
      </c>
    </row>
    <row r="252" spans="4:6" x14ac:dyDescent="0.45">
      <c r="D252">
        <v>228</v>
      </c>
      <c r="E252">
        <v>6.8073837320215044E-3</v>
      </c>
      <c r="F252">
        <v>7.8987636576739826E-3</v>
      </c>
    </row>
    <row r="253" spans="4:6" x14ac:dyDescent="0.45">
      <c r="D253">
        <v>229</v>
      </c>
      <c r="E253">
        <v>8.1945613863176267E-3</v>
      </c>
      <c r="F253">
        <v>6.2984459162491978E-3</v>
      </c>
    </row>
    <row r="254" spans="4:6" x14ac:dyDescent="0.45">
      <c r="D254">
        <v>230</v>
      </c>
      <c r="E254">
        <v>-1.8789210521061371E-3</v>
      </c>
      <c r="F254">
        <v>-5.3413269213808835E-3</v>
      </c>
    </row>
    <row r="255" spans="4:6" x14ac:dyDescent="0.45">
      <c r="D255">
        <v>231</v>
      </c>
      <c r="E255">
        <v>6.0240757849029008E-3</v>
      </c>
      <c r="F255">
        <v>1.9021956141184616E-2</v>
      </c>
    </row>
    <row r="256" spans="4:6" x14ac:dyDescent="0.45">
      <c r="D256">
        <v>232</v>
      </c>
      <c r="E256">
        <v>3.8680695596839459E-3</v>
      </c>
      <c r="F256">
        <v>-1.4525364033671925E-2</v>
      </c>
    </row>
    <row r="257" spans="4:6" x14ac:dyDescent="0.45">
      <c r="D257">
        <v>233</v>
      </c>
      <c r="E257">
        <v>5.6552632377574906E-3</v>
      </c>
      <c r="F257">
        <v>5.002031236230488E-3</v>
      </c>
    </row>
    <row r="258" spans="4:6" x14ac:dyDescent="0.45">
      <c r="D258">
        <v>234</v>
      </c>
      <c r="E258">
        <v>7.5950377825231129E-3</v>
      </c>
      <c r="F258">
        <v>-5.5275515711016195E-4</v>
      </c>
    </row>
    <row r="259" spans="4:6" x14ac:dyDescent="0.45">
      <c r="D259">
        <v>235</v>
      </c>
      <c r="E259">
        <v>-2.7572545882012132E-3</v>
      </c>
      <c r="F259">
        <v>2.7572545882012132E-3</v>
      </c>
    </row>
    <row r="260" spans="4:6" x14ac:dyDescent="0.45">
      <c r="D260">
        <v>236</v>
      </c>
      <c r="E260">
        <v>2.0313839914064E-3</v>
      </c>
      <c r="F260">
        <v>-2.0313839914064E-3</v>
      </c>
    </row>
    <row r="261" spans="4:6" x14ac:dyDescent="0.45">
      <c r="D261">
        <v>237</v>
      </c>
      <c r="E261">
        <v>3.2027713838119155E-3</v>
      </c>
      <c r="F261">
        <v>2.99859167390159E-4</v>
      </c>
    </row>
    <row r="262" spans="4:6" x14ac:dyDescent="0.45">
      <c r="D262">
        <v>238</v>
      </c>
      <c r="E262">
        <v>6.3057729241317627E-3</v>
      </c>
      <c r="F262">
        <v>-2.8153679843631952E-3</v>
      </c>
    </row>
    <row r="263" spans="4:6" x14ac:dyDescent="0.45">
      <c r="D263">
        <v>239</v>
      </c>
      <c r="E263">
        <v>1.8054812735794172E-3</v>
      </c>
      <c r="F263">
        <v>1.2035570138292094E-2</v>
      </c>
    </row>
    <row r="264" spans="4:6" x14ac:dyDescent="0.45">
      <c r="D264">
        <v>240</v>
      </c>
      <c r="E264">
        <v>-6.5097337569538253E-3</v>
      </c>
      <c r="F264">
        <v>-3.8684530210650325E-4</v>
      </c>
    </row>
    <row r="265" spans="4:6" x14ac:dyDescent="0.45">
      <c r="D265">
        <v>241</v>
      </c>
      <c r="E265">
        <v>5.1822294455841156E-3</v>
      </c>
      <c r="F265">
        <v>-1.9119737289365741E-2</v>
      </c>
    </row>
    <row r="266" spans="4:6" x14ac:dyDescent="0.45">
      <c r="D266">
        <v>242</v>
      </c>
      <c r="E266">
        <v>5.7394736330818015E-3</v>
      </c>
      <c r="F266">
        <v>-1.9873984567986606E-2</v>
      </c>
    </row>
    <row r="267" spans="4:6" x14ac:dyDescent="0.45">
      <c r="D267">
        <v>243</v>
      </c>
      <c r="E267">
        <v>-9.6151849267722309E-4</v>
      </c>
      <c r="F267">
        <v>1.8598659978784099E-2</v>
      </c>
    </row>
    <row r="268" spans="4:6" x14ac:dyDescent="0.45">
      <c r="D268">
        <v>244</v>
      </c>
      <c r="E268">
        <v>5.6139058771533593E-3</v>
      </c>
      <c r="F268">
        <v>-2.1235009373847917E-3</v>
      </c>
    </row>
    <row r="269" spans="4:6" x14ac:dyDescent="0.45">
      <c r="D269">
        <v>245</v>
      </c>
      <c r="E269">
        <v>-3.1312680550094557E-3</v>
      </c>
      <c r="F269">
        <v>-3.8617674359611815E-3</v>
      </c>
    </row>
    <row r="270" spans="4:6" x14ac:dyDescent="0.45">
      <c r="D270">
        <v>246</v>
      </c>
      <c r="E270">
        <v>3.9081612376627856E-3</v>
      </c>
      <c r="F270">
        <v>1.3483581474206453E-2</v>
      </c>
    </row>
    <row r="271" spans="4:6" x14ac:dyDescent="0.45">
      <c r="D271">
        <v>247</v>
      </c>
      <c r="E271">
        <v>2.0702662087915122E-3</v>
      </c>
      <c r="F271">
        <v>-5.5245010768790702E-3</v>
      </c>
    </row>
    <row r="272" spans="4:6" x14ac:dyDescent="0.45">
      <c r="D272">
        <v>248</v>
      </c>
      <c r="E272">
        <v>-7.5422666849750391E-3</v>
      </c>
      <c r="F272">
        <v>5.9779433216399294E-4</v>
      </c>
    </row>
    <row r="273" spans="4:6" x14ac:dyDescent="0.45">
      <c r="D273">
        <v>249</v>
      </c>
      <c r="E273">
        <v>5.1643641765102407E-3</v>
      </c>
      <c r="F273">
        <v>5.2343430443882758E-3</v>
      </c>
    </row>
    <row r="274" spans="4:6" x14ac:dyDescent="0.45">
      <c r="D274">
        <v>250</v>
      </c>
      <c r="E274">
        <v>5.9627927659757158E-4</v>
      </c>
      <c r="F274">
        <v>-4.0505141446851292E-3</v>
      </c>
    </row>
    <row r="275" spans="4:6" x14ac:dyDescent="0.45">
      <c r="D275">
        <v>251</v>
      </c>
      <c r="E275">
        <v>3.6625522388331888E-3</v>
      </c>
      <c r="F275">
        <v>6.6645619170163355E-3</v>
      </c>
    </row>
    <row r="276" spans="4:6" x14ac:dyDescent="0.45">
      <c r="D276">
        <v>252</v>
      </c>
      <c r="E276">
        <v>-1.9632336633289261E-3</v>
      </c>
      <c r="F276">
        <v>1.2184787734866935E-2</v>
      </c>
    </row>
    <row r="277" spans="4:6" x14ac:dyDescent="0.45">
      <c r="D277">
        <v>253</v>
      </c>
      <c r="E277">
        <v>5.3164690489481189E-3</v>
      </c>
      <c r="F277">
        <v>2.4735876017453716E-2</v>
      </c>
    </row>
    <row r="278" spans="4:6" x14ac:dyDescent="0.45">
      <c r="D278">
        <v>254</v>
      </c>
      <c r="E278">
        <v>-2.1082990286404175E-4</v>
      </c>
      <c r="F278">
        <v>2.6186316306124779E-2</v>
      </c>
    </row>
    <row r="279" spans="4:6" x14ac:dyDescent="0.45">
      <c r="D279">
        <v>255</v>
      </c>
      <c r="E279">
        <v>3.2874484432065371E-3</v>
      </c>
      <c r="F279">
        <v>2.8260909291719521E-2</v>
      </c>
    </row>
    <row r="280" spans="4:6" x14ac:dyDescent="0.45">
      <c r="D280">
        <v>256</v>
      </c>
      <c r="E280">
        <v>1.1249489232017266E-3</v>
      </c>
      <c r="F280">
        <v>-2.3103855641976957E-2</v>
      </c>
    </row>
    <row r="281" spans="4:6" x14ac:dyDescent="0.45">
      <c r="D281">
        <v>257</v>
      </c>
      <c r="E281">
        <v>1.6465433947622137E-3</v>
      </c>
      <c r="F281">
        <v>-1.6465433947622137E-3</v>
      </c>
    </row>
    <row r="282" spans="4:6" x14ac:dyDescent="0.45">
      <c r="D282">
        <v>258</v>
      </c>
      <c r="E282">
        <v>-4.1556494754481637E-4</v>
      </c>
      <c r="F282">
        <v>3.5851397088238557E-3</v>
      </c>
    </row>
    <row r="283" spans="4:6" x14ac:dyDescent="0.45">
      <c r="D283">
        <v>259</v>
      </c>
      <c r="E283">
        <v>6.841451801685914E-3</v>
      </c>
      <c r="F283">
        <v>-1.9580477579115629E-2</v>
      </c>
    </row>
    <row r="284" spans="4:6" ht="14.65" thickBot="1" x14ac:dyDescent="0.5">
      <c r="D284" s="11">
        <v>260</v>
      </c>
      <c r="E284" s="11">
        <v>-1.5185322826738413E-2</v>
      </c>
      <c r="F284" s="11">
        <v>1.5185322826738413E-2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98732-AC36-4CA6-814B-261636EB0040}">
  <dimension ref="B1:AL263"/>
  <sheetViews>
    <sheetView tabSelected="1" topLeftCell="AB1" zoomScale="159" workbookViewId="0">
      <pane ySplit="2" topLeftCell="A252" activePane="bottomLeft" state="frozen"/>
      <selection pane="bottomLeft" activeCell="AG2" sqref="AG2"/>
    </sheetView>
  </sheetViews>
  <sheetFormatPr defaultRowHeight="14.25" x14ac:dyDescent="0.45"/>
  <cols>
    <col min="1" max="1" width="4" customWidth="1"/>
    <col min="2" max="2" width="10.46484375" bestFit="1" customWidth="1"/>
    <col min="12" max="12" width="1.73046875" customWidth="1"/>
    <col min="15" max="15" width="10.53125" customWidth="1"/>
    <col min="19" max="19" width="9.3984375" bestFit="1" customWidth="1"/>
    <col min="21" max="21" width="2.46484375" customWidth="1"/>
    <col min="26" max="28" width="11.06640625" customWidth="1"/>
    <col min="29" max="29" width="10.9296875" customWidth="1"/>
    <col min="31" max="31" width="11.796875" bestFit="1" customWidth="1"/>
    <col min="35" max="35" width="11.796875" bestFit="1" customWidth="1"/>
  </cols>
  <sheetData>
    <row r="1" spans="2:38" s="16" customFormat="1" ht="44.25" x14ac:dyDescent="0.45">
      <c r="E1" s="16" t="s">
        <v>3</v>
      </c>
      <c r="F1" s="16" t="s">
        <v>4</v>
      </c>
      <c r="G1" s="16" t="s">
        <v>7</v>
      </c>
      <c r="H1" s="16" t="s">
        <v>25</v>
      </c>
      <c r="I1" s="16" t="s">
        <v>26</v>
      </c>
      <c r="J1" s="17" t="s">
        <v>5</v>
      </c>
      <c r="K1" s="17" t="s">
        <v>6</v>
      </c>
      <c r="M1" s="17" t="s">
        <v>10</v>
      </c>
      <c r="N1" s="17" t="s">
        <v>9</v>
      </c>
      <c r="O1" s="17" t="s">
        <v>23</v>
      </c>
      <c r="P1" s="17" t="s">
        <v>22</v>
      </c>
      <c r="Q1" s="17" t="s">
        <v>17</v>
      </c>
      <c r="R1" s="17" t="s">
        <v>19</v>
      </c>
      <c r="S1" s="17" t="s">
        <v>27</v>
      </c>
      <c r="T1" s="18" t="s">
        <v>28</v>
      </c>
      <c r="V1" s="19" t="s">
        <v>29</v>
      </c>
      <c r="Z1" s="20" t="s">
        <v>60</v>
      </c>
      <c r="AA1" s="20" t="s">
        <v>61</v>
      </c>
      <c r="AB1" s="21" t="s">
        <v>83</v>
      </c>
      <c r="AC1" s="21" t="s">
        <v>63</v>
      </c>
      <c r="AD1" s="16" t="s">
        <v>64</v>
      </c>
      <c r="AE1" s="16" t="s">
        <v>65</v>
      </c>
      <c r="AF1" s="16" t="s">
        <v>66</v>
      </c>
      <c r="AG1" s="16" t="s">
        <v>67</v>
      </c>
      <c r="AI1" s="13" t="s">
        <v>92</v>
      </c>
      <c r="AJ1" s="13" t="s">
        <v>93</v>
      </c>
      <c r="AK1" s="13" t="s">
        <v>95</v>
      </c>
      <c r="AL1" s="13" t="s">
        <v>94</v>
      </c>
    </row>
    <row r="2" spans="2:38" ht="15.75" x14ac:dyDescent="0.45">
      <c r="B2" t="s">
        <v>0</v>
      </c>
      <c r="C2" t="s">
        <v>1</v>
      </c>
      <c r="D2" t="s">
        <v>2</v>
      </c>
      <c r="E2" t="s">
        <v>11</v>
      </c>
      <c r="F2" t="s">
        <v>12</v>
      </c>
      <c r="G2">
        <f>COUNTA(E4:E263)</f>
        <v>260</v>
      </c>
      <c r="H2" s="4">
        <f>SUM(E4:E263)</f>
        <v>4.2559614418795799E-2</v>
      </c>
      <c r="I2" s="4">
        <f>SUM(F4:F263)</f>
        <v>0.12020314502238383</v>
      </c>
      <c r="J2" s="5">
        <f>AVERAGE(E4:E263)</f>
        <v>1.6369082468767614E-4</v>
      </c>
      <c r="K2" s="5">
        <f>AVERAGE(F4:F263)</f>
        <v>4.6231978854763012E-4</v>
      </c>
      <c r="M2" s="6"/>
      <c r="N2" s="6"/>
      <c r="O2" s="6"/>
      <c r="P2" s="7">
        <f>SUM(O4:O263)</f>
        <v>1.0352896113593591E-2</v>
      </c>
      <c r="R2" s="4">
        <f>SUM(Q4:Q263)</f>
        <v>1.4311465341864978E-2</v>
      </c>
      <c r="S2" s="30">
        <f>P2/R2</f>
        <v>0.72339874822660677</v>
      </c>
      <c r="T2" s="31">
        <f>(H2-(S2*I2))/G2</f>
        <v>-1.7075073162806898E-4</v>
      </c>
      <c r="V2" s="3" t="str">
        <f>"ŷ="&amp;TEXT(T2,"0,00000")&amp;IF(S2&gt;0,"+"&amp;TEXT(S2,"0,00000")&amp;"x","-"&amp;TEXT(S2,"0,00000")&amp;"x")</f>
        <v>ŷ=-0,00017+0,72340x</v>
      </c>
      <c r="Y2" t="s">
        <v>58</v>
      </c>
      <c r="Z2" t="s">
        <v>59</v>
      </c>
      <c r="AA2" t="s">
        <v>62</v>
      </c>
      <c r="AB2" s="15">
        <f>SUM(AA4:AA263)</f>
        <v>5.9105512456823349E-2</v>
      </c>
      <c r="AC2" s="15">
        <f>AB2/(G2-2)</f>
        <v>2.2909113355357887E-4</v>
      </c>
      <c r="AD2">
        <f>SQRT(AC2)*SQRT((1/G2)+(K2^2/R2))</f>
        <v>9.4050049767787649E-4</v>
      </c>
      <c r="AE2" s="15">
        <f>SQRT(AC2)/SQRT(R2)</f>
        <v>0.12652084651238296</v>
      </c>
      <c r="AF2">
        <f>T2/AD2</f>
        <v>-0.1815530476056712</v>
      </c>
      <c r="AG2">
        <f>S2/AE2</f>
        <v>5.7176249461451842</v>
      </c>
      <c r="AJ2" s="15">
        <f>SUM(AI4:AI263)</f>
        <v>7.489272089093708E-3</v>
      </c>
      <c r="AL2" s="15">
        <f>SUM(AK4:AK263)</f>
        <v>6.6594784545917066E-2</v>
      </c>
    </row>
    <row r="3" spans="2:38" x14ac:dyDescent="0.45">
      <c r="B3" s="1">
        <v>45159</v>
      </c>
      <c r="C3" s="2">
        <v>2990</v>
      </c>
      <c r="D3" s="2">
        <v>6866.03</v>
      </c>
      <c r="E3" s="2"/>
      <c r="F3" s="2"/>
      <c r="G3" s="2"/>
      <c r="H3" s="2"/>
      <c r="I3" s="2"/>
      <c r="M3" s="2"/>
    </row>
    <row r="4" spans="2:38" x14ac:dyDescent="0.45">
      <c r="B4" s="1">
        <v>45160</v>
      </c>
      <c r="C4" s="2">
        <v>2910</v>
      </c>
      <c r="D4" s="2">
        <v>6916.45</v>
      </c>
      <c r="E4" s="4">
        <f>LN(C4/C3)</f>
        <v>-2.7120306219193896E-2</v>
      </c>
      <c r="F4" s="4">
        <f>LN(D4/D3)</f>
        <v>7.3165678345424373E-3</v>
      </c>
      <c r="G4" s="2"/>
      <c r="H4" s="2"/>
      <c r="I4" s="2"/>
      <c r="M4" s="4">
        <f t="shared" ref="M4:M67" si="0">E4-J$2</f>
        <v>-2.7283997043881573E-2</v>
      </c>
      <c r="N4" s="4">
        <f t="shared" ref="N4:N67" si="1">F4-K$2</f>
        <v>6.8542480459948072E-3</v>
      </c>
      <c r="O4" s="4">
        <f>M4*N4</f>
        <v>-1.8701128342495338E-4</v>
      </c>
      <c r="Q4" s="4">
        <f t="shared" ref="Q4:Q67" si="2">N4^2</f>
        <v>4.6980716276023636E-5</v>
      </c>
      <c r="Y4" s="15">
        <f>$T$2+$S$2*F4</f>
        <v>5.1220452811949852E-3</v>
      </c>
      <c r="Z4" s="15">
        <f>E4-Y4</f>
        <v>-3.2242351500388879E-2</v>
      </c>
      <c r="AA4" s="15">
        <f>Z4^2</f>
        <v>1.039569230274629E-3</v>
      </c>
      <c r="AI4" s="15">
        <f>(Y4-$J$2)^2</f>
        <v>2.4585278916365894E-5</v>
      </c>
      <c r="AK4" s="15">
        <f>(E4-$J$2)^2</f>
        <v>7.4441649469053845E-4</v>
      </c>
    </row>
    <row r="5" spans="2:38" x14ac:dyDescent="0.45">
      <c r="B5" s="1">
        <v>45161</v>
      </c>
      <c r="C5" s="2">
        <v>2930</v>
      </c>
      <c r="D5" s="2">
        <v>6921.41</v>
      </c>
      <c r="E5" s="4">
        <f t="shared" ref="E5:F68" si="3">LN(C5/C4)</f>
        <v>6.8493418455747683E-3</v>
      </c>
      <c r="F5" s="4">
        <f t="shared" si="3"/>
        <v>7.1687388258224126E-4</v>
      </c>
      <c r="G5" s="2"/>
      <c r="H5" s="2"/>
      <c r="I5" s="2"/>
      <c r="M5" s="4">
        <f t="shared" si="0"/>
        <v>6.6856510208870923E-3</v>
      </c>
      <c r="N5" s="4">
        <f t="shared" si="1"/>
        <v>2.5455409403461114E-4</v>
      </c>
      <c r="O5" s="4">
        <f t="shared" ref="O5:O68" si="4">M5*N5</f>
        <v>1.7018598386534869E-6</v>
      </c>
      <c r="Q5" s="4">
        <f t="shared" si="2"/>
        <v>6.4797786789781646E-8</v>
      </c>
      <c r="Y5" s="15">
        <f t="shared" ref="Y5:Y68" si="5">$T$2+$S$2*F5</f>
        <v>3.4783493766827179E-4</v>
      </c>
      <c r="Z5" s="15">
        <f t="shared" ref="Z5:Z68" si="6">E5-Y5</f>
        <v>6.5015069079064963E-3</v>
      </c>
      <c r="AA5" s="15">
        <f t="shared" ref="AA5:AA68" si="7">Z5^2</f>
        <v>4.2269592073555891E-5</v>
      </c>
      <c r="AI5" s="15">
        <f t="shared" ref="AI5:AI68" si="8">(Y5-$J$2)^2</f>
        <v>3.3909054345410375E-8</v>
      </c>
      <c r="AK5" s="15">
        <f t="shared" ref="AK5:AK68" si="9">(E5-$J$2)^2</f>
        <v>4.4697929573088618E-5</v>
      </c>
    </row>
    <row r="6" spans="2:38" x14ac:dyDescent="0.45">
      <c r="B6" s="1">
        <v>45162</v>
      </c>
      <c r="C6" s="2">
        <v>2890</v>
      </c>
      <c r="D6" s="2">
        <v>6899.39</v>
      </c>
      <c r="E6" s="4">
        <f t="shared" si="3"/>
        <v>-1.3745920904635126E-2</v>
      </c>
      <c r="F6" s="4">
        <f t="shared" si="3"/>
        <v>-3.1865042012381214E-3</v>
      </c>
      <c r="G6" s="2"/>
      <c r="H6" s="2"/>
      <c r="I6" s="2"/>
      <c r="M6" s="4">
        <f t="shared" si="0"/>
        <v>-1.3909611729322802E-2</v>
      </c>
      <c r="N6" s="4">
        <f t="shared" si="1"/>
        <v>-3.6488239897857514E-3</v>
      </c>
      <c r="O6" s="4">
        <f t="shared" si="4"/>
        <v>5.0753724966558316E-5</v>
      </c>
      <c r="Q6" s="4">
        <f t="shared" si="2"/>
        <v>1.3313916508436009E-5</v>
      </c>
      <c r="Y6" s="15">
        <f t="shared" si="5"/>
        <v>-2.4758638820225492E-3</v>
      </c>
      <c r="Z6" s="15">
        <f t="shared" si="6"/>
        <v>-1.1270057022612577E-2</v>
      </c>
      <c r="AA6" s="15">
        <f t="shared" si="7"/>
        <v>1.2701418529293906E-4</v>
      </c>
      <c r="AI6" s="15">
        <f t="shared" si="8"/>
        <v>6.9672490497161032E-6</v>
      </c>
      <c r="AK6" s="15">
        <f t="shared" si="9"/>
        <v>1.9347729846051447E-4</v>
      </c>
    </row>
    <row r="7" spans="2:38" x14ac:dyDescent="0.45">
      <c r="B7" s="1">
        <v>45163</v>
      </c>
      <c r="C7" s="2">
        <v>2890</v>
      </c>
      <c r="D7" s="2">
        <v>6895.44</v>
      </c>
      <c r="E7" s="4">
        <f t="shared" si="3"/>
        <v>0</v>
      </c>
      <c r="F7" s="4">
        <f t="shared" si="3"/>
        <v>-5.7267833064339002E-4</v>
      </c>
      <c r="G7" s="2"/>
      <c r="H7" s="2"/>
      <c r="I7" s="2"/>
      <c r="M7" s="4">
        <f t="shared" si="0"/>
        <v>-1.6369082468767614E-4</v>
      </c>
      <c r="N7" s="4">
        <f t="shared" si="1"/>
        <v>-1.0349981191910202E-3</v>
      </c>
      <c r="O7" s="4">
        <f t="shared" si="4"/>
        <v>1.6941969568057183E-7</v>
      </c>
      <c r="Q7" s="4">
        <f t="shared" si="2"/>
        <v>1.0712211067289493E-6</v>
      </c>
      <c r="Y7" s="15">
        <f t="shared" si="5"/>
        <v>-5.8502551915200012E-4</v>
      </c>
      <c r="Z7" s="15">
        <f t="shared" si="6"/>
        <v>5.8502551915200012E-4</v>
      </c>
      <c r="AA7" s="15">
        <f t="shared" si="7"/>
        <v>3.4225485805906724E-7</v>
      </c>
      <c r="AI7" s="15">
        <f t="shared" si="8"/>
        <v>5.6057616353265245E-7</v>
      </c>
      <c r="AK7" s="15">
        <f t="shared" si="9"/>
        <v>2.6794686086931526E-8</v>
      </c>
    </row>
    <row r="8" spans="2:38" x14ac:dyDescent="0.45">
      <c r="B8" s="1">
        <v>45166</v>
      </c>
      <c r="C8" s="2">
        <v>2870</v>
      </c>
      <c r="D8" s="2">
        <v>6921.73</v>
      </c>
      <c r="E8" s="4">
        <f t="shared" si="3"/>
        <v>-6.9444723528110461E-3</v>
      </c>
      <c r="F8" s="4">
        <f t="shared" si="3"/>
        <v>3.8054148173393234E-3</v>
      </c>
      <c r="G8" s="2"/>
      <c r="H8" s="2"/>
      <c r="I8" s="2"/>
      <c r="M8" s="4">
        <f t="shared" si="0"/>
        <v>-7.1081631774987221E-3</v>
      </c>
      <c r="N8" s="4">
        <f t="shared" si="1"/>
        <v>3.3430950287916933E-3</v>
      </c>
      <c r="O8" s="4">
        <f t="shared" si="4"/>
        <v>-2.3763264982536143E-5</v>
      </c>
      <c r="Q8" s="4">
        <f t="shared" si="2"/>
        <v>1.1176284371531734E-5</v>
      </c>
      <c r="Y8" s="15">
        <f t="shared" si="5"/>
        <v>2.5820815837181792E-3</v>
      </c>
      <c r="Z8" s="15">
        <f t="shared" si="6"/>
        <v>-9.5265539365292258E-3</v>
      </c>
      <c r="AA8" s="15">
        <f t="shared" si="7"/>
        <v>9.0755229905600492E-5</v>
      </c>
      <c r="AI8" s="15">
        <f t="shared" si="8"/>
        <v>5.8486138633641337E-6</v>
      </c>
      <c r="AK8" s="15">
        <f t="shared" si="9"/>
        <v>5.0525983757948728E-5</v>
      </c>
    </row>
    <row r="9" spans="2:38" x14ac:dyDescent="0.45">
      <c r="B9" s="1">
        <v>45167</v>
      </c>
      <c r="C9" s="2">
        <v>2900</v>
      </c>
      <c r="D9" s="2">
        <v>6957.83</v>
      </c>
      <c r="E9" s="4">
        <f t="shared" si="3"/>
        <v>1.0398707220898517E-2</v>
      </c>
      <c r="F9" s="4">
        <f t="shared" si="3"/>
        <v>5.2019057383566056E-3</v>
      </c>
      <c r="G9" s="2"/>
      <c r="H9" s="2"/>
      <c r="I9" s="2"/>
      <c r="M9" s="4">
        <f t="shared" si="0"/>
        <v>1.023501639621084E-2</v>
      </c>
      <c r="N9" s="4">
        <f t="shared" si="1"/>
        <v>4.7395859498089755E-3</v>
      </c>
      <c r="O9" s="4">
        <f t="shared" si="4"/>
        <v>4.8509739907545388E-5</v>
      </c>
      <c r="Q9" s="4">
        <f t="shared" si="2"/>
        <v>2.2463674975626649E-5</v>
      </c>
      <c r="Y9" s="15">
        <f t="shared" si="5"/>
        <v>3.5923013678919023E-3</v>
      </c>
      <c r="Z9" s="15">
        <f t="shared" si="6"/>
        <v>6.8064058530066147E-3</v>
      </c>
      <c r="AA9" s="15">
        <f t="shared" si="7"/>
        <v>4.63271606358427E-5</v>
      </c>
      <c r="AI9" s="15">
        <f t="shared" si="8"/>
        <v>1.1755370256971179E-5</v>
      </c>
      <c r="AK9" s="15">
        <f t="shared" si="9"/>
        <v>1.0475556063070472E-4</v>
      </c>
    </row>
    <row r="10" spans="2:38" x14ac:dyDescent="0.45">
      <c r="B10" s="1">
        <v>45168</v>
      </c>
      <c r="C10" s="2">
        <v>2900</v>
      </c>
      <c r="D10" s="2">
        <v>6966.66</v>
      </c>
      <c r="E10" s="4">
        <f t="shared" si="3"/>
        <v>0</v>
      </c>
      <c r="F10" s="4">
        <f t="shared" si="3"/>
        <v>1.2682692412567269E-3</v>
      </c>
      <c r="G10" s="2"/>
      <c r="H10" s="2"/>
      <c r="I10" s="2"/>
      <c r="M10" s="4">
        <f t="shared" si="0"/>
        <v>-1.6369082468767614E-4</v>
      </c>
      <c r="N10" s="4">
        <f t="shared" si="1"/>
        <v>8.059494527090968E-4</v>
      </c>
      <c r="O10" s="4">
        <f t="shared" si="4"/>
        <v>-1.3192653057053329E-7</v>
      </c>
      <c r="Q10" s="4">
        <f t="shared" si="2"/>
        <v>6.4955452032209262E-7</v>
      </c>
      <c r="Y10" s="15">
        <f t="shared" si="5"/>
        <v>7.467136499113555E-4</v>
      </c>
      <c r="Z10" s="15">
        <f t="shared" si="6"/>
        <v>-7.467136499113555E-4</v>
      </c>
      <c r="AA10" s="15">
        <f t="shared" si="7"/>
        <v>5.5758127496393843E-7</v>
      </c>
      <c r="AI10" s="15">
        <f t="shared" si="8"/>
        <v>3.3991561473180106E-7</v>
      </c>
      <c r="AK10" s="15">
        <f t="shared" si="9"/>
        <v>2.6794686086931526E-8</v>
      </c>
    </row>
    <row r="11" spans="2:38" x14ac:dyDescent="0.45">
      <c r="B11" s="1">
        <v>45169</v>
      </c>
      <c r="C11" s="2">
        <v>2900</v>
      </c>
      <c r="D11" s="2">
        <v>6953.26</v>
      </c>
      <c r="E11" s="4">
        <f t="shared" si="3"/>
        <v>0</v>
      </c>
      <c r="F11" s="4">
        <f t="shared" si="3"/>
        <v>-1.9252990159760481E-3</v>
      </c>
      <c r="G11" s="2"/>
      <c r="H11" s="2"/>
      <c r="I11" s="2"/>
      <c r="M11" s="4">
        <f t="shared" si="0"/>
        <v>-1.6369082468767614E-4</v>
      </c>
      <c r="N11" s="4">
        <f t="shared" si="1"/>
        <v>-2.3876188045236784E-3</v>
      </c>
      <c r="O11" s="4">
        <f t="shared" si="4"/>
        <v>3.9083129115228433E-7</v>
      </c>
      <c r="Q11" s="4">
        <f t="shared" si="2"/>
        <v>5.7007235557150791E-6</v>
      </c>
      <c r="Y11" s="15">
        <f t="shared" si="5"/>
        <v>-1.5635096297470599E-3</v>
      </c>
      <c r="Z11" s="15">
        <f t="shared" si="6"/>
        <v>1.5635096297470599E-3</v>
      </c>
      <c r="AA11" s="15">
        <f t="shared" si="7"/>
        <v>2.4445623623117881E-6</v>
      </c>
      <c r="AI11" s="15">
        <f t="shared" si="8"/>
        <v>2.9832214097995586E-6</v>
      </c>
      <c r="AK11" s="15">
        <f t="shared" si="9"/>
        <v>2.6794686086931526E-8</v>
      </c>
    </row>
    <row r="12" spans="2:38" x14ac:dyDescent="0.45">
      <c r="B12" s="1">
        <v>45170</v>
      </c>
      <c r="C12" s="2">
        <v>2880</v>
      </c>
      <c r="D12" s="2">
        <v>6977.65</v>
      </c>
      <c r="E12" s="4">
        <f t="shared" si="3"/>
        <v>-6.9204428445737952E-3</v>
      </c>
      <c r="F12" s="4">
        <f t="shared" si="3"/>
        <v>3.5015695199315626E-3</v>
      </c>
      <c r="G12" s="2"/>
      <c r="H12" s="2"/>
      <c r="I12" s="2"/>
      <c r="M12" s="4">
        <f t="shared" si="0"/>
        <v>-7.0841336692614712E-3</v>
      </c>
      <c r="N12" s="4">
        <f t="shared" si="1"/>
        <v>3.0392497313839325E-3</v>
      </c>
      <c r="O12" s="4">
        <f t="shared" si="4"/>
        <v>-2.1530451351390797E-5</v>
      </c>
      <c r="Q12" s="4">
        <f t="shared" si="2"/>
        <v>9.2370389297173055E-6</v>
      </c>
      <c r="Y12" s="15">
        <f t="shared" si="5"/>
        <v>2.3622802759188642E-3</v>
      </c>
      <c r="Z12" s="15">
        <f t="shared" si="6"/>
        <v>-9.2827231204926589E-3</v>
      </c>
      <c r="AA12" s="15">
        <f t="shared" si="7"/>
        <v>8.616894853172897E-5</v>
      </c>
      <c r="AI12" s="15">
        <f t="shared" si="8"/>
        <v>4.8337955750650571E-6</v>
      </c>
      <c r="AK12" s="15">
        <f t="shared" si="9"/>
        <v>5.0184949843963993E-5</v>
      </c>
    </row>
    <row r="13" spans="2:38" x14ac:dyDescent="0.45">
      <c r="B13" s="1">
        <v>45173</v>
      </c>
      <c r="C13" s="2">
        <v>2850</v>
      </c>
      <c r="D13" s="2">
        <v>6996.75</v>
      </c>
      <c r="E13" s="4">
        <f t="shared" si="3"/>
        <v>-1.0471299867295366E-2</v>
      </c>
      <c r="F13" s="4">
        <f t="shared" si="3"/>
        <v>2.7335716586888944E-3</v>
      </c>
      <c r="G13" s="2"/>
      <c r="H13" s="2"/>
      <c r="I13" s="2"/>
      <c r="M13" s="4">
        <f t="shared" si="0"/>
        <v>-1.0634990691983042E-2</v>
      </c>
      <c r="N13" s="4">
        <f t="shared" si="1"/>
        <v>2.2712518701412643E-3</v>
      </c>
      <c r="O13" s="4">
        <f t="shared" si="4"/>
        <v>-2.4154742498101424E-5</v>
      </c>
      <c r="Q13" s="4">
        <f t="shared" si="2"/>
        <v>5.1585850576201903E-6</v>
      </c>
      <c r="Y13" s="15">
        <f t="shared" si="5"/>
        <v>1.8067115844552066E-3</v>
      </c>
      <c r="Z13" s="15">
        <f t="shared" si="6"/>
        <v>-1.2278011451750573E-2</v>
      </c>
      <c r="AA13" s="15">
        <f t="shared" si="7"/>
        <v>1.5074956520931822E-4</v>
      </c>
      <c r="AI13" s="15">
        <f t="shared" si="8"/>
        <v>2.6995172170270727E-6</v>
      </c>
      <c r="AK13" s="15">
        <f t="shared" si="9"/>
        <v>1.1310302701856595E-4</v>
      </c>
    </row>
    <row r="14" spans="2:38" x14ac:dyDescent="0.45">
      <c r="B14" s="1">
        <v>45174</v>
      </c>
      <c r="C14" s="2">
        <v>2840</v>
      </c>
      <c r="D14" s="2">
        <v>6991.71</v>
      </c>
      <c r="E14" s="4">
        <f t="shared" si="3"/>
        <v>-3.5149421074444969E-3</v>
      </c>
      <c r="F14" s="4">
        <f t="shared" si="3"/>
        <v>-7.2059400650064157E-4</v>
      </c>
      <c r="G14" s="2"/>
      <c r="H14" s="2"/>
      <c r="I14" s="2"/>
      <c r="M14" s="4">
        <f t="shared" si="0"/>
        <v>-3.6786329321321729E-3</v>
      </c>
      <c r="N14" s="4">
        <f t="shared" si="1"/>
        <v>-1.1829137950482716E-3</v>
      </c>
      <c r="O14" s="4">
        <f t="shared" si="4"/>
        <v>4.35150564233802E-6</v>
      </c>
      <c r="Q14" s="4">
        <f t="shared" si="2"/>
        <v>1.3992850465155043E-6</v>
      </c>
      <c r="Y14" s="15">
        <f t="shared" si="5"/>
        <v>-6.9202753391022843E-4</v>
      </c>
      <c r="Z14" s="15">
        <f t="shared" si="6"/>
        <v>-2.8229145735342684E-3</v>
      </c>
      <c r="AA14" s="15">
        <f t="shared" si="7"/>
        <v>7.9688466894721608E-6</v>
      </c>
      <c r="AI14" s="15">
        <f t="shared" si="8"/>
        <v>7.322539092414919E-7</v>
      </c>
      <c r="AK14" s="15">
        <f t="shared" si="9"/>
        <v>1.3532340249367349E-5</v>
      </c>
    </row>
    <row r="15" spans="2:38" x14ac:dyDescent="0.45">
      <c r="B15" s="1">
        <v>45175</v>
      </c>
      <c r="C15" s="2">
        <v>2810</v>
      </c>
      <c r="D15" s="2">
        <v>6995.95</v>
      </c>
      <c r="E15" s="4">
        <f t="shared" si="3"/>
        <v>-1.0619568827460261E-2</v>
      </c>
      <c r="F15" s="4">
        <f t="shared" si="3"/>
        <v>6.0624866916442872E-4</v>
      </c>
      <c r="G15" s="2"/>
      <c r="H15" s="2"/>
      <c r="I15" s="2"/>
      <c r="M15" s="4">
        <f t="shared" si="0"/>
        <v>-1.0783259652147938E-2</v>
      </c>
      <c r="N15" s="4">
        <f t="shared" si="1"/>
        <v>1.4392888061679859E-4</v>
      </c>
      <c r="O15" s="4">
        <f t="shared" si="4"/>
        <v>-1.5520224911339416E-6</v>
      </c>
      <c r="Q15" s="4">
        <f t="shared" si="2"/>
        <v>2.071552267560466E-8</v>
      </c>
      <c r="Y15" s="15">
        <f t="shared" si="5"/>
        <v>2.6780879675952502E-4</v>
      </c>
      <c r="Z15" s="15">
        <f t="shared" si="6"/>
        <v>-1.0887377624219785E-2</v>
      </c>
      <c r="AA15" s="15">
        <f t="shared" si="7"/>
        <v>1.1853499153236166E-4</v>
      </c>
      <c r="AI15" s="15">
        <f t="shared" si="8"/>
        <v>1.0840552108354305E-8</v>
      </c>
      <c r="AK15" s="15">
        <f t="shared" si="9"/>
        <v>1.1627868872564166E-4</v>
      </c>
    </row>
    <row r="16" spans="2:38" x14ac:dyDescent="0.45">
      <c r="B16" s="1">
        <v>45176</v>
      </c>
      <c r="C16" s="2">
        <v>2900</v>
      </c>
      <c r="D16" s="2">
        <v>6954.81</v>
      </c>
      <c r="E16" s="4">
        <f t="shared" si="3"/>
        <v>3.1526253646773951E-2</v>
      </c>
      <c r="F16" s="4">
        <f t="shared" si="3"/>
        <v>-5.897903663373622E-3</v>
      </c>
      <c r="G16" s="2"/>
      <c r="H16" s="2"/>
      <c r="I16" s="2"/>
      <c r="M16" s="4">
        <f t="shared" si="0"/>
        <v>3.1362562822086278E-2</v>
      </c>
      <c r="N16" s="4">
        <f t="shared" si="1"/>
        <v>-6.3602234519212521E-3</v>
      </c>
      <c r="O16" s="4">
        <f t="shared" si="4"/>
        <v>-1.9947290757338671E-4</v>
      </c>
      <c r="Q16" s="4">
        <f t="shared" si="2"/>
        <v>4.045244235836909E-5</v>
      </c>
      <c r="Y16" s="15">
        <f t="shared" si="5"/>
        <v>-4.4372868588736653E-3</v>
      </c>
      <c r="Z16" s="15">
        <f t="shared" si="6"/>
        <v>3.5963540505647616E-2</v>
      </c>
      <c r="AA16" s="15">
        <f t="shared" si="7"/>
        <v>1.2933762457013568E-3</v>
      </c>
      <c r="AI16" s="15">
        <f t="shared" si="8"/>
        <v>2.1168995644629484E-5</v>
      </c>
      <c r="AK16" s="15">
        <f t="shared" si="9"/>
        <v>9.8361034676930836E-4</v>
      </c>
    </row>
    <row r="17" spans="2:37" x14ac:dyDescent="0.45">
      <c r="B17" s="1">
        <v>45177</v>
      </c>
      <c r="C17" s="2">
        <v>2870</v>
      </c>
      <c r="D17" s="2">
        <v>6924.78</v>
      </c>
      <c r="E17" s="4">
        <f t="shared" si="3"/>
        <v>-1.0398707220898622E-2</v>
      </c>
      <c r="F17" s="4">
        <f t="shared" si="3"/>
        <v>-4.3272239106436705E-3</v>
      </c>
      <c r="G17" s="2"/>
      <c r="H17" s="2"/>
      <c r="I17" s="2"/>
      <c r="M17" s="4">
        <f t="shared" si="0"/>
        <v>-1.0562398045586299E-2</v>
      </c>
      <c r="N17" s="4">
        <f t="shared" si="1"/>
        <v>-4.7895436991913006E-3</v>
      </c>
      <c r="O17" s="4">
        <f t="shared" si="4"/>
        <v>5.0589067007588368E-5</v>
      </c>
      <c r="Q17" s="4">
        <f t="shared" si="2"/>
        <v>2.2939728846463087E-5</v>
      </c>
      <c r="Y17" s="15">
        <f t="shared" si="5"/>
        <v>-3.3010590918839421E-3</v>
      </c>
      <c r="Z17" s="15">
        <f t="shared" si="6"/>
        <v>-7.0976481290146807E-3</v>
      </c>
      <c r="AA17" s="15">
        <f t="shared" si="7"/>
        <v>5.0376608963305597E-5</v>
      </c>
      <c r="AI17" s="15">
        <f t="shared" si="8"/>
        <v>1.2004491984383035E-5</v>
      </c>
      <c r="AK17" s="15">
        <f t="shared" si="9"/>
        <v>1.1156425247340528E-4</v>
      </c>
    </row>
    <row r="18" spans="2:37" x14ac:dyDescent="0.45">
      <c r="B18" s="1">
        <v>45180</v>
      </c>
      <c r="C18" s="2">
        <v>2950</v>
      </c>
      <c r="D18" s="2">
        <v>6963.39</v>
      </c>
      <c r="E18" s="4">
        <f t="shared" si="3"/>
        <v>2.7493140580198708E-2</v>
      </c>
      <c r="F18" s="4">
        <f t="shared" si="3"/>
        <v>5.5601421165701291E-3</v>
      </c>
      <c r="G18" s="2"/>
      <c r="H18" s="2"/>
      <c r="I18" s="2"/>
      <c r="M18" s="4">
        <f t="shared" si="0"/>
        <v>2.7329449755511031E-2</v>
      </c>
      <c r="N18" s="4">
        <f t="shared" si="1"/>
        <v>5.097822328022499E-3</v>
      </c>
      <c r="O18" s="4">
        <f t="shared" si="4"/>
        <v>1.3932067917621317E-4</v>
      </c>
      <c r="Q18" s="4">
        <f t="shared" si="2"/>
        <v>2.5987792488084732E-5</v>
      </c>
      <c r="Y18" s="15">
        <f t="shared" si="5"/>
        <v>3.8514491154607988E-3</v>
      </c>
      <c r="Z18" s="15">
        <f t="shared" si="6"/>
        <v>2.3641691464737907E-2</v>
      </c>
      <c r="AA18" s="15">
        <f t="shared" si="7"/>
        <v>5.5892957531386122E-4</v>
      </c>
      <c r="AI18" s="15">
        <f t="shared" si="8"/>
        <v>1.3599561211165904E-5</v>
      </c>
      <c r="AK18" s="15">
        <f t="shared" si="9"/>
        <v>7.4689882393900195E-4</v>
      </c>
    </row>
    <row r="19" spans="2:37" x14ac:dyDescent="0.45">
      <c r="B19" s="1">
        <v>45181</v>
      </c>
      <c r="C19" s="2">
        <v>2980</v>
      </c>
      <c r="D19" s="2">
        <v>6933.97</v>
      </c>
      <c r="E19" s="4">
        <f t="shared" si="3"/>
        <v>1.0118130165584686E-2</v>
      </c>
      <c r="F19" s="4">
        <f t="shared" si="3"/>
        <v>-4.2339039858539174E-3</v>
      </c>
      <c r="G19" s="2"/>
      <c r="H19" s="2"/>
      <c r="I19" s="2"/>
      <c r="M19" s="4">
        <f t="shared" si="0"/>
        <v>9.9544393408970092E-3</v>
      </c>
      <c r="N19" s="4">
        <f t="shared" si="1"/>
        <v>-4.6962237744015475E-3</v>
      </c>
      <c r="O19" s="4">
        <f t="shared" si="4"/>
        <v>-4.6748274693558604E-5</v>
      </c>
      <c r="Q19" s="4">
        <f t="shared" si="2"/>
        <v>2.2054517739254317E-5</v>
      </c>
      <c r="Y19" s="15">
        <f t="shared" si="5"/>
        <v>-3.2335515751064337E-3</v>
      </c>
      <c r="Z19" s="15">
        <f t="shared" si="6"/>
        <v>1.335168174069112E-2</v>
      </c>
      <c r="AA19" s="15">
        <f t="shared" si="7"/>
        <v>1.7826740530470467E-4</v>
      </c>
      <c r="AI19" s="15">
        <f t="shared" si="8"/>
        <v>1.1541255922958842E-5</v>
      </c>
      <c r="AK19" s="15">
        <f t="shared" si="9"/>
        <v>9.9090862591598086E-5</v>
      </c>
    </row>
    <row r="20" spans="2:37" x14ac:dyDescent="0.45">
      <c r="B20" s="1">
        <v>45182</v>
      </c>
      <c r="C20" s="2">
        <v>2960</v>
      </c>
      <c r="D20" s="2">
        <v>6935.48</v>
      </c>
      <c r="E20" s="4">
        <f t="shared" si="3"/>
        <v>-6.7340321813440683E-3</v>
      </c>
      <c r="F20" s="4">
        <f t="shared" si="3"/>
        <v>2.1774475642015044E-4</v>
      </c>
      <c r="G20" s="2"/>
      <c r="H20" s="2"/>
      <c r="I20" s="2"/>
      <c r="M20" s="4">
        <f t="shared" si="0"/>
        <v>-6.8977230060317443E-3</v>
      </c>
      <c r="N20" s="4">
        <f t="shared" si="1"/>
        <v>-2.4457503212747968E-4</v>
      </c>
      <c r="O20" s="4">
        <f t="shared" si="4"/>
        <v>1.6870108258066696E-6</v>
      </c>
      <c r="Q20" s="4">
        <f t="shared" si="2"/>
        <v>5.9816946340157713E-8</v>
      </c>
      <c r="Y20" s="15">
        <f t="shared" si="5"/>
        <v>-1.3234447400824737E-5</v>
      </c>
      <c r="Z20" s="15">
        <f t="shared" si="6"/>
        <v>-6.7207977339432436E-3</v>
      </c>
      <c r="AA20" s="15">
        <f t="shared" si="7"/>
        <v>4.5169122180576638E-5</v>
      </c>
      <c r="AI20" s="15">
        <f t="shared" si="8"/>
        <v>3.130255190359007E-8</v>
      </c>
      <c r="AK20" s="15">
        <f t="shared" si="9"/>
        <v>4.7578582667939604E-5</v>
      </c>
    </row>
    <row r="21" spans="2:37" x14ac:dyDescent="0.45">
      <c r="B21" s="1">
        <v>45183</v>
      </c>
      <c r="C21" s="2">
        <v>2840</v>
      </c>
      <c r="D21" s="2">
        <v>6959.33</v>
      </c>
      <c r="E21" s="4">
        <f t="shared" si="3"/>
        <v>-4.1385216162854364E-2</v>
      </c>
      <c r="F21" s="4">
        <f t="shared" si="3"/>
        <v>3.4329398419746405E-3</v>
      </c>
      <c r="G21" s="2"/>
      <c r="H21" s="2"/>
      <c r="I21" s="2"/>
      <c r="M21" s="4">
        <f t="shared" si="0"/>
        <v>-4.1548906987542038E-2</v>
      </c>
      <c r="N21" s="4">
        <f t="shared" si="1"/>
        <v>2.9706200534270104E-3</v>
      </c>
      <c r="O21" s="4">
        <f t="shared" si="4"/>
        <v>-1.23426016295166E-4</v>
      </c>
      <c r="Q21" s="4">
        <f t="shared" si="2"/>
        <v>8.8245835018226947E-6</v>
      </c>
      <c r="Y21" s="15">
        <f t="shared" si="5"/>
        <v>2.3126336527936314E-3</v>
      </c>
      <c r="Z21" s="15">
        <f t="shared" si="6"/>
        <v>-4.3697849815647997E-2</v>
      </c>
      <c r="AA21" s="15">
        <f t="shared" si="7"/>
        <v>1.9095020785109278E-3</v>
      </c>
      <c r="AI21" s="15">
        <f t="shared" si="8"/>
        <v>4.6179552784680216E-6</v>
      </c>
      <c r="AK21" s="15">
        <f t="shared" si="9"/>
        <v>1.7263116718594196E-3</v>
      </c>
    </row>
    <row r="22" spans="2:37" x14ac:dyDescent="0.45">
      <c r="B22" s="1">
        <v>45184</v>
      </c>
      <c r="C22" s="2">
        <v>2900</v>
      </c>
      <c r="D22" s="2">
        <v>6982.79</v>
      </c>
      <c r="E22" s="4">
        <f t="shared" si="3"/>
        <v>2.0906684819313643E-2</v>
      </c>
      <c r="F22" s="4">
        <f t="shared" si="3"/>
        <v>3.3653450323825138E-3</v>
      </c>
      <c r="G22" s="2"/>
      <c r="H22" s="2"/>
      <c r="I22" s="2"/>
      <c r="M22" s="4">
        <f t="shared" si="0"/>
        <v>2.0742993994625966E-2</v>
      </c>
      <c r="N22" s="4">
        <f t="shared" si="1"/>
        <v>2.9030252438348838E-3</v>
      </c>
      <c r="O22" s="4">
        <f t="shared" si="4"/>
        <v>6.0217435199114576E-5</v>
      </c>
      <c r="Q22" s="4">
        <f t="shared" si="2"/>
        <v>8.4275555663425871E-6</v>
      </c>
      <c r="Y22" s="15">
        <f t="shared" si="5"/>
        <v>2.263735652148071E-3</v>
      </c>
      <c r="Z22" s="15">
        <f t="shared" si="6"/>
        <v>1.8642949167165572E-2</v>
      </c>
      <c r="AA22" s="15">
        <f t="shared" si="7"/>
        <v>3.4755955364951951E-4</v>
      </c>
      <c r="AI22" s="15">
        <f t="shared" si="8"/>
        <v>4.4101882773431604E-6</v>
      </c>
      <c r="AK22" s="15">
        <f t="shared" si="9"/>
        <v>4.302717998610889E-4</v>
      </c>
    </row>
    <row r="23" spans="2:37" x14ac:dyDescent="0.45">
      <c r="B23" s="1">
        <v>45187</v>
      </c>
      <c r="C23" s="2">
        <v>2900</v>
      </c>
      <c r="D23" s="2">
        <v>6936.08</v>
      </c>
      <c r="E23" s="4">
        <f t="shared" si="3"/>
        <v>0</v>
      </c>
      <c r="F23" s="4">
        <f t="shared" si="3"/>
        <v>-6.7117769400838875E-3</v>
      </c>
      <c r="G23" s="2"/>
      <c r="H23" s="2"/>
      <c r="I23" s="2"/>
      <c r="M23" s="4">
        <f t="shared" si="0"/>
        <v>-1.6369082468767614E-4</v>
      </c>
      <c r="N23" s="4">
        <f t="shared" si="1"/>
        <v>-7.1740967286315176E-3</v>
      </c>
      <c r="O23" s="4">
        <f t="shared" si="4"/>
        <v>1.1743338098988526E-6</v>
      </c>
      <c r="Q23" s="4">
        <f t="shared" si="2"/>
        <v>5.1467663871761445E-5</v>
      </c>
      <c r="Y23" s="15">
        <f t="shared" si="5"/>
        <v>-5.0260417684609583E-3</v>
      </c>
      <c r="Z23" s="15">
        <f t="shared" si="6"/>
        <v>5.0260417684609583E-3</v>
      </c>
      <c r="AA23" s="15">
        <f t="shared" si="7"/>
        <v>2.5261095858314156E-5</v>
      </c>
      <c r="AI23" s="15">
        <f t="shared" si="8"/>
        <v>2.6933324388389249E-5</v>
      </c>
      <c r="AK23" s="15">
        <f t="shared" si="9"/>
        <v>2.6794686086931526E-8</v>
      </c>
    </row>
    <row r="24" spans="2:37" x14ac:dyDescent="0.45">
      <c r="B24" s="1">
        <v>45188</v>
      </c>
      <c r="C24" s="2">
        <v>2900</v>
      </c>
      <c r="D24" s="2">
        <v>6980.32</v>
      </c>
      <c r="E24" s="4">
        <f t="shared" si="3"/>
        <v>0</v>
      </c>
      <c r="F24" s="4">
        <f t="shared" si="3"/>
        <v>6.3579875585257784E-3</v>
      </c>
      <c r="G24" s="2"/>
      <c r="H24" s="2"/>
      <c r="I24" s="2"/>
      <c r="M24" s="4">
        <f t="shared" si="0"/>
        <v>-1.6369082468767614E-4</v>
      </c>
      <c r="N24" s="4">
        <f t="shared" si="1"/>
        <v>5.8956677699781483E-3</v>
      </c>
      <c r="O24" s="4">
        <f t="shared" si="4"/>
        <v>-9.6506671935227566E-7</v>
      </c>
      <c r="Q24" s="4">
        <f t="shared" si="2"/>
        <v>3.4758898453959114E-5</v>
      </c>
      <c r="Y24" s="15">
        <f t="shared" si="5"/>
        <v>4.4286095094498192E-3</v>
      </c>
      <c r="Z24" s="15">
        <f t="shared" si="6"/>
        <v>-4.4286095094498192E-3</v>
      </c>
      <c r="AA24" s="15">
        <f t="shared" si="7"/>
        <v>1.9612582187189369E-5</v>
      </c>
      <c r="AI24" s="15">
        <f t="shared" si="8"/>
        <v>1.8189531387633248E-5</v>
      </c>
      <c r="AK24" s="15">
        <f t="shared" si="9"/>
        <v>2.6794686086931526E-8</v>
      </c>
    </row>
    <row r="25" spans="2:37" x14ac:dyDescent="0.45">
      <c r="B25" s="1">
        <v>45189</v>
      </c>
      <c r="C25" s="2">
        <v>2900</v>
      </c>
      <c r="D25" s="2">
        <v>7011.68</v>
      </c>
      <c r="E25" s="4">
        <f t="shared" si="3"/>
        <v>0</v>
      </c>
      <c r="F25" s="4">
        <f t="shared" si="3"/>
        <v>4.4825689695254349E-3</v>
      </c>
      <c r="G25" s="2"/>
      <c r="H25" s="2"/>
      <c r="I25" s="2"/>
      <c r="M25" s="4">
        <f t="shared" si="0"/>
        <v>-1.6369082468767614E-4</v>
      </c>
      <c r="N25" s="4">
        <f t="shared" si="1"/>
        <v>4.0202491809778048E-3</v>
      </c>
      <c r="O25" s="4">
        <f t="shared" si="4"/>
        <v>-6.5807790388421144E-7</v>
      </c>
      <c r="Q25" s="4">
        <f t="shared" si="2"/>
        <v>1.6162403477152712E-5</v>
      </c>
      <c r="Y25" s="15">
        <f t="shared" si="5"/>
        <v>3.0719340497660616E-3</v>
      </c>
      <c r="Z25" s="15">
        <f t="shared" si="6"/>
        <v>-3.0719340497660616E-3</v>
      </c>
      <c r="AA25" s="15">
        <f t="shared" si="7"/>
        <v>9.4367788061121154E-6</v>
      </c>
      <c r="AI25" s="15">
        <f t="shared" si="8"/>
        <v>8.4578786562143294E-6</v>
      </c>
      <c r="AK25" s="15">
        <f t="shared" si="9"/>
        <v>2.6794686086931526E-8</v>
      </c>
    </row>
    <row r="26" spans="2:37" x14ac:dyDescent="0.45">
      <c r="B26" s="1">
        <v>45190</v>
      </c>
      <c r="C26" s="2">
        <v>2880</v>
      </c>
      <c r="D26" s="2">
        <v>6991.47</v>
      </c>
      <c r="E26" s="4">
        <f t="shared" si="3"/>
        <v>-6.9204428445737952E-3</v>
      </c>
      <c r="F26" s="4">
        <f t="shared" si="3"/>
        <v>-2.8864954002822741E-3</v>
      </c>
      <c r="G26" s="2"/>
      <c r="H26" s="2"/>
      <c r="I26" s="2"/>
      <c r="M26" s="4">
        <f t="shared" si="0"/>
        <v>-7.0841336692614712E-3</v>
      </c>
      <c r="N26" s="4">
        <f t="shared" si="1"/>
        <v>-3.3488151888299042E-3</v>
      </c>
      <c r="O26" s="4">
        <f t="shared" si="4"/>
        <v>2.3723454431324137E-5</v>
      </c>
      <c r="Q26" s="4">
        <f t="shared" si="2"/>
        <v>1.1214563168937867E-5</v>
      </c>
      <c r="Y26" s="15">
        <f t="shared" si="5"/>
        <v>-2.2588378909541239E-3</v>
      </c>
      <c r="Z26" s="15">
        <f t="shared" si="6"/>
        <v>-4.6616049536196708E-3</v>
      </c>
      <c r="AA26" s="15">
        <f t="shared" si="7"/>
        <v>2.1730560743611453E-5</v>
      </c>
      <c r="AI26" s="15">
        <f t="shared" si="8"/>
        <v>5.8686453781091089E-6</v>
      </c>
      <c r="AK26" s="15">
        <f t="shared" si="9"/>
        <v>5.0184949843963993E-5</v>
      </c>
    </row>
    <row r="27" spans="2:37" x14ac:dyDescent="0.45">
      <c r="B27" s="1">
        <v>45191</v>
      </c>
      <c r="C27" s="2">
        <v>2900</v>
      </c>
      <c r="D27" s="2">
        <v>7016.84</v>
      </c>
      <c r="E27" s="4">
        <f t="shared" si="3"/>
        <v>6.920442844573757E-3</v>
      </c>
      <c r="F27" s="4">
        <f t="shared" si="3"/>
        <v>3.6221396781824992E-3</v>
      </c>
      <c r="G27" s="2"/>
      <c r="H27" s="2"/>
      <c r="I27" s="2"/>
      <c r="M27" s="4">
        <f t="shared" si="0"/>
        <v>6.756752019886081E-3</v>
      </c>
      <c r="N27" s="4">
        <f t="shared" si="1"/>
        <v>3.1598198896348692E-3</v>
      </c>
      <c r="O27" s="4">
        <f t="shared" si="4"/>
        <v>2.1350119421766615E-5</v>
      </c>
      <c r="Q27" s="4">
        <f t="shared" si="2"/>
        <v>9.9844617349321167E-6</v>
      </c>
      <c r="Y27" s="15">
        <f t="shared" si="5"/>
        <v>2.4495005774710756E-3</v>
      </c>
      <c r="Z27" s="15">
        <f t="shared" si="6"/>
        <v>4.4709422671026814E-3</v>
      </c>
      <c r="AA27" s="15">
        <f t="shared" si="7"/>
        <v>1.9989324755765263E-5</v>
      </c>
      <c r="AI27" s="15">
        <f t="shared" si="8"/>
        <v>5.2249262259197061E-6</v>
      </c>
      <c r="AK27" s="15">
        <f t="shared" si="9"/>
        <v>4.5653697858234638E-5</v>
      </c>
    </row>
    <row r="28" spans="2:37" x14ac:dyDescent="0.45">
      <c r="B28" s="1">
        <v>45194</v>
      </c>
      <c r="C28" s="2">
        <v>2910</v>
      </c>
      <c r="D28" s="2">
        <v>6998.38</v>
      </c>
      <c r="E28" s="4">
        <f t="shared" si="3"/>
        <v>3.4423441909726986E-3</v>
      </c>
      <c r="F28" s="4">
        <f t="shared" si="3"/>
        <v>-2.6342805428900156E-3</v>
      </c>
      <c r="G28" s="2"/>
      <c r="H28" s="2"/>
      <c r="I28" s="2"/>
      <c r="M28" s="4">
        <f t="shared" si="0"/>
        <v>3.2786533662850226E-3</v>
      </c>
      <c r="N28" s="4">
        <f t="shared" si="1"/>
        <v>-3.0966003314376457E-3</v>
      </c>
      <c r="O28" s="4">
        <f t="shared" si="4"/>
        <v>-1.0152679100707353E-5</v>
      </c>
      <c r="Q28" s="4">
        <f t="shared" si="2"/>
        <v>9.5889336126597363E-6</v>
      </c>
      <c r="Y28" s="15">
        <f t="shared" si="5"/>
        <v>-2.0763859788324123E-3</v>
      </c>
      <c r="Z28" s="15">
        <f t="shared" si="6"/>
        <v>5.5187301698051104E-3</v>
      </c>
      <c r="AA28" s="15">
        <f t="shared" si="7"/>
        <v>3.0456382687117141E-5</v>
      </c>
      <c r="AI28" s="15">
        <f t="shared" si="8"/>
        <v>5.0179440856687761E-6</v>
      </c>
      <c r="AK28" s="15">
        <f t="shared" si="9"/>
        <v>1.074956789625211E-5</v>
      </c>
    </row>
    <row r="29" spans="2:37" x14ac:dyDescent="0.45">
      <c r="B29" s="1">
        <v>45195</v>
      </c>
      <c r="C29" s="2">
        <v>2960</v>
      </c>
      <c r="D29" s="2">
        <v>6923.8</v>
      </c>
      <c r="E29" s="4">
        <f t="shared" si="3"/>
        <v>1.70361871525678E-2</v>
      </c>
      <c r="F29" s="4">
        <f t="shared" si="3"/>
        <v>-1.0713941840928937E-2</v>
      </c>
      <c r="G29" s="2"/>
      <c r="H29" s="2"/>
      <c r="I29" s="2"/>
      <c r="M29" s="4">
        <f t="shared" si="0"/>
        <v>1.6872496327880123E-2</v>
      </c>
      <c r="N29" s="4">
        <f t="shared" si="1"/>
        <v>-1.1176261629476568E-2</v>
      </c>
      <c r="O29" s="4">
        <f t="shared" si="4"/>
        <v>-1.8857143330277092E-4</v>
      </c>
      <c r="Q29" s="4">
        <f t="shared" si="2"/>
        <v>1.2490882401051023E-4</v>
      </c>
      <c r="Y29" s="15">
        <f t="shared" si="5"/>
        <v>-7.9212028479287294E-3</v>
      </c>
      <c r="Z29" s="15">
        <f t="shared" si="6"/>
        <v>2.4957390000496529E-2</v>
      </c>
      <c r="AA29" s="15">
        <f t="shared" si="7"/>
        <v>6.2287131563688414E-4</v>
      </c>
      <c r="AI29" s="15">
        <f t="shared" si="8"/>
        <v>6.5365505697512804E-5</v>
      </c>
      <c r="AK29" s="15">
        <f t="shared" si="9"/>
        <v>2.8468113233432824E-4</v>
      </c>
    </row>
    <row r="30" spans="2:37" x14ac:dyDescent="0.45">
      <c r="B30" s="1">
        <v>45196</v>
      </c>
      <c r="C30" s="2">
        <v>2930</v>
      </c>
      <c r="D30" s="2">
        <v>6937.83</v>
      </c>
      <c r="E30" s="4">
        <f t="shared" si="3"/>
        <v>-1.0186845306993018E-2</v>
      </c>
      <c r="F30" s="4">
        <f t="shared" si="3"/>
        <v>2.0242936495880543E-3</v>
      </c>
      <c r="G30" s="2"/>
      <c r="H30" s="2"/>
      <c r="I30" s="2"/>
      <c r="M30" s="4">
        <f t="shared" si="0"/>
        <v>-1.0350536131680695E-2</v>
      </c>
      <c r="N30" s="4">
        <f t="shared" si="1"/>
        <v>1.5619738610404242E-3</v>
      </c>
      <c r="O30" s="4">
        <f t="shared" si="4"/>
        <v>-1.6167266885439712E-5</v>
      </c>
      <c r="Q30" s="4">
        <f t="shared" si="2"/>
        <v>2.4397623425735306E-6</v>
      </c>
      <c r="Y30" s="15">
        <f t="shared" si="5"/>
        <v>1.2936207605269989E-3</v>
      </c>
      <c r="Z30" s="15">
        <f t="shared" si="6"/>
        <v>-1.1480466067520017E-2</v>
      </c>
      <c r="AA30" s="15">
        <f t="shared" si="7"/>
        <v>1.3180110112747854E-4</v>
      </c>
      <c r="AI30" s="15">
        <f t="shared" si="8"/>
        <v>1.276741659905856E-6</v>
      </c>
      <c r="AK30" s="15">
        <f t="shared" si="9"/>
        <v>1.0713359821322756E-4</v>
      </c>
    </row>
    <row r="31" spans="2:37" x14ac:dyDescent="0.45">
      <c r="B31" s="1">
        <v>45198</v>
      </c>
      <c r="C31" s="2">
        <v>2960</v>
      </c>
      <c r="D31" s="2">
        <v>6939.89</v>
      </c>
      <c r="E31" s="4">
        <f t="shared" si="3"/>
        <v>1.0186845306992997E-2</v>
      </c>
      <c r="F31" s="4">
        <f t="shared" si="3"/>
        <v>2.9687874018643454E-4</v>
      </c>
      <c r="G31" s="2"/>
      <c r="H31" s="2"/>
      <c r="I31" s="2"/>
      <c r="M31" s="4">
        <f t="shared" si="0"/>
        <v>1.002315448230532E-2</v>
      </c>
      <c r="N31" s="4">
        <f t="shared" si="1"/>
        <v>-1.6544104836119559E-4</v>
      </c>
      <c r="O31" s="4">
        <f t="shared" si="4"/>
        <v>-1.6582411854388087E-6</v>
      </c>
      <c r="Q31" s="4">
        <f t="shared" si="2"/>
        <v>2.7370740482851456E-8</v>
      </c>
      <c r="Y31" s="15">
        <f t="shared" si="5"/>
        <v>4.401097739788979E-5</v>
      </c>
      <c r="Z31" s="15">
        <f t="shared" si="6"/>
        <v>1.0142834329595106E-2</v>
      </c>
      <c r="AA31" s="15">
        <f t="shared" si="7"/>
        <v>1.0287708823761301E-4</v>
      </c>
      <c r="AI31" s="15">
        <f t="shared" si="8"/>
        <v>1.4323265847306581E-8</v>
      </c>
      <c r="AK31" s="15">
        <f t="shared" si="9"/>
        <v>1.0046362577615723E-4</v>
      </c>
    </row>
    <row r="32" spans="2:37" x14ac:dyDescent="0.45">
      <c r="B32" s="1">
        <v>45201</v>
      </c>
      <c r="C32" s="2">
        <v>2950</v>
      </c>
      <c r="D32" s="2">
        <v>6961.46</v>
      </c>
      <c r="E32" s="4">
        <f t="shared" si="3"/>
        <v>-3.3840979842405684E-3</v>
      </c>
      <c r="F32" s="4">
        <f t="shared" si="3"/>
        <v>3.1032982135906005E-3</v>
      </c>
      <c r="G32" s="2"/>
      <c r="H32" s="2"/>
      <c r="I32" s="2"/>
      <c r="M32" s="4">
        <f t="shared" si="0"/>
        <v>-3.5477888089282443E-3</v>
      </c>
      <c r="N32" s="4">
        <f t="shared" si="1"/>
        <v>2.6409784250429704E-3</v>
      </c>
      <c r="O32" s="4">
        <f t="shared" si="4"/>
        <v>-9.3696337009883899E-6</v>
      </c>
      <c r="Q32" s="4">
        <f t="shared" si="2"/>
        <v>6.9747670415424483E-6</v>
      </c>
      <c r="Y32" s="15">
        <f t="shared" si="5"/>
        <v>2.0741713114572364E-3</v>
      </c>
      <c r="Z32" s="15">
        <f t="shared" si="6"/>
        <v>-5.4582692956978048E-3</v>
      </c>
      <c r="AA32" s="15">
        <f t="shared" si="7"/>
        <v>2.9792703704357408E-5</v>
      </c>
      <c r="AI32" s="15">
        <f t="shared" si="8"/>
        <v>3.6499356903272555E-6</v>
      </c>
      <c r="AK32" s="15">
        <f t="shared" si="9"/>
        <v>1.258680543275649E-5</v>
      </c>
    </row>
    <row r="33" spans="2:37" x14ac:dyDescent="0.45">
      <c r="B33" s="1">
        <v>45202</v>
      </c>
      <c r="C33" s="2">
        <v>2950</v>
      </c>
      <c r="D33" s="2">
        <v>6940.89</v>
      </c>
      <c r="E33" s="4">
        <f t="shared" si="3"/>
        <v>0</v>
      </c>
      <c r="F33" s="4">
        <f t="shared" si="3"/>
        <v>-2.9592140912674172E-3</v>
      </c>
      <c r="G33" s="2"/>
      <c r="H33" s="2"/>
      <c r="I33" s="2"/>
      <c r="M33" s="4">
        <f t="shared" si="0"/>
        <v>-1.6369082468767614E-4</v>
      </c>
      <c r="N33" s="4">
        <f t="shared" si="1"/>
        <v>-3.4215338798150472E-3</v>
      </c>
      <c r="O33" s="4">
        <f t="shared" si="4"/>
        <v>5.6007370248374925E-7</v>
      </c>
      <c r="Q33" s="4">
        <f t="shared" si="2"/>
        <v>1.1706894090722211E-5</v>
      </c>
      <c r="Y33" s="15">
        <f t="shared" si="5"/>
        <v>-2.311442500985454E-3</v>
      </c>
      <c r="Z33" s="15">
        <f t="shared" si="6"/>
        <v>2.311442500985454E-3</v>
      </c>
      <c r="AA33" s="15">
        <f t="shared" si="7"/>
        <v>5.3427664353618908E-6</v>
      </c>
      <c r="AI33" s="15">
        <f t="shared" si="8"/>
        <v>6.1262849798577284E-6</v>
      </c>
      <c r="AK33" s="15">
        <f t="shared" si="9"/>
        <v>2.6794686086931526E-8</v>
      </c>
    </row>
    <row r="34" spans="2:37" x14ac:dyDescent="0.45">
      <c r="B34" s="1">
        <v>45203</v>
      </c>
      <c r="C34" s="2">
        <v>2870</v>
      </c>
      <c r="D34" s="2">
        <v>6886.58</v>
      </c>
      <c r="E34" s="4">
        <f t="shared" si="3"/>
        <v>-2.7493140580198732E-2</v>
      </c>
      <c r="F34" s="4">
        <f t="shared" si="3"/>
        <v>-7.8554181318778917E-3</v>
      </c>
      <c r="G34" s="2"/>
      <c r="H34" s="2"/>
      <c r="I34" s="2"/>
      <c r="M34" s="4">
        <f t="shared" si="0"/>
        <v>-2.7656831404886409E-2</v>
      </c>
      <c r="N34" s="4">
        <f t="shared" si="1"/>
        <v>-8.3177379204255227E-3</v>
      </c>
      <c r="O34" s="4">
        <f t="shared" si="4"/>
        <v>2.3004227533523916E-4</v>
      </c>
      <c r="Q34" s="4">
        <f t="shared" si="2"/>
        <v>6.9184764112884694E-5</v>
      </c>
      <c r="Y34" s="15">
        <f t="shared" si="5"/>
        <v>-5.8533503750251258E-3</v>
      </c>
      <c r="Z34" s="15">
        <f t="shared" si="6"/>
        <v>-2.1639790205173606E-2</v>
      </c>
      <c r="AA34" s="15">
        <f t="shared" si="7"/>
        <v>4.6828052012392755E-4</v>
      </c>
      <c r="AI34" s="15">
        <f t="shared" si="8"/>
        <v>3.6204784799041272E-5</v>
      </c>
      <c r="AK34" s="15">
        <f t="shared" si="9"/>
        <v>7.6490032335831115E-4</v>
      </c>
    </row>
    <row r="35" spans="2:37" x14ac:dyDescent="0.45">
      <c r="B35" s="1">
        <v>45204</v>
      </c>
      <c r="C35" s="2">
        <v>2900</v>
      </c>
      <c r="D35" s="2">
        <v>6874.83</v>
      </c>
      <c r="E35" s="4">
        <f t="shared" si="3"/>
        <v>1.0398707220898517E-2</v>
      </c>
      <c r="F35" s="4">
        <f t="shared" si="3"/>
        <v>-1.7076742652676062E-3</v>
      </c>
      <c r="G35" s="2"/>
      <c r="H35" s="2"/>
      <c r="I35" s="2"/>
      <c r="M35" s="4">
        <f t="shared" si="0"/>
        <v>1.023501639621084E-2</v>
      </c>
      <c r="N35" s="4">
        <f t="shared" si="1"/>
        <v>-2.1699940538152363E-3</v>
      </c>
      <c r="O35" s="4">
        <f t="shared" si="4"/>
        <v>-2.2209924720478972E-5</v>
      </c>
      <c r="Q35" s="4">
        <f t="shared" si="2"/>
        <v>4.7088741935934828E-6</v>
      </c>
      <c r="Y35" s="15">
        <f t="shared" si="5"/>
        <v>-1.4060801575014458E-3</v>
      </c>
      <c r="Z35" s="15">
        <f t="shared" si="6"/>
        <v>1.1804787378399963E-2</v>
      </c>
      <c r="AA35" s="15">
        <f t="shared" si="7"/>
        <v>1.3935300504923107E-4</v>
      </c>
      <c r="AI35" s="15">
        <f t="shared" si="8"/>
        <v>2.4641809365230009E-6</v>
      </c>
      <c r="AK35" s="15">
        <f t="shared" si="9"/>
        <v>1.0475556063070472E-4</v>
      </c>
    </row>
    <row r="36" spans="2:37" x14ac:dyDescent="0.45">
      <c r="B36" s="1">
        <v>45205</v>
      </c>
      <c r="C36" s="2">
        <v>2730</v>
      </c>
      <c r="D36" s="2">
        <v>6888.52</v>
      </c>
      <c r="E36" s="4">
        <f t="shared" si="3"/>
        <v>-6.0409127795559986E-2</v>
      </c>
      <c r="F36" s="4">
        <f t="shared" si="3"/>
        <v>1.9893419138258483E-3</v>
      </c>
      <c r="G36" s="2"/>
      <c r="H36" s="2"/>
      <c r="I36" s="2"/>
      <c r="M36" s="4">
        <f t="shared" si="0"/>
        <v>-6.0572818620247659E-2</v>
      </c>
      <c r="N36" s="4">
        <f t="shared" si="1"/>
        <v>1.5270221252782182E-3</v>
      </c>
      <c r="O36" s="4">
        <f t="shared" si="4"/>
        <v>-9.2496034223582603E-5</v>
      </c>
      <c r="Q36" s="4">
        <f t="shared" si="2"/>
        <v>2.3317965710892063E-6</v>
      </c>
      <c r="Y36" s="15">
        <f t="shared" si="5"/>
        <v>1.2683367186282718E-3</v>
      </c>
      <c r="Z36" s="15">
        <f t="shared" si="6"/>
        <v>-6.1677464514188256E-2</v>
      </c>
      <c r="AA36" s="15">
        <f t="shared" si="7"/>
        <v>3.8041096288989515E-3</v>
      </c>
      <c r="AI36" s="15">
        <f t="shared" si="8"/>
        <v>1.2202425509998175E-6</v>
      </c>
      <c r="AK36" s="15">
        <f t="shared" si="9"/>
        <v>3.6690663556014215E-3</v>
      </c>
    </row>
    <row r="37" spans="2:37" x14ac:dyDescent="0.45">
      <c r="B37" s="1">
        <v>45208</v>
      </c>
      <c r="C37" s="2">
        <v>2820</v>
      </c>
      <c r="D37" s="2">
        <v>6891.46</v>
      </c>
      <c r="E37" s="4">
        <f t="shared" si="3"/>
        <v>3.2435275753153955E-2</v>
      </c>
      <c r="F37" s="4">
        <f t="shared" si="3"/>
        <v>4.2670599588795716E-4</v>
      </c>
      <c r="G37" s="2"/>
      <c r="H37" s="2"/>
      <c r="I37" s="2"/>
      <c r="M37" s="4">
        <f t="shared" si="0"/>
        <v>3.2271584928466282E-2</v>
      </c>
      <c r="N37" s="4">
        <f t="shared" si="1"/>
        <v>-3.5613792659672965E-5</v>
      </c>
      <c r="O37" s="4">
        <f t="shared" si="4"/>
        <v>-1.1493135344414252E-6</v>
      </c>
      <c r="Q37" s="4">
        <f t="shared" si="2"/>
        <v>1.2683422276061759E-9</v>
      </c>
      <c r="Y37" s="15">
        <f t="shared" si="5"/>
        <v>1.3792785165806683E-4</v>
      </c>
      <c r="Z37" s="15">
        <f t="shared" si="6"/>
        <v>3.2297347901495889E-2</v>
      </c>
      <c r="AA37" s="15">
        <f t="shared" si="7"/>
        <v>1.0431186814702609E-3</v>
      </c>
      <c r="AI37" s="15">
        <f t="shared" si="8"/>
        <v>6.6373077932437656E-10</v>
      </c>
      <c r="AK37" s="15">
        <f t="shared" si="9"/>
        <v>1.041455193795212E-3</v>
      </c>
    </row>
    <row r="38" spans="2:37" x14ac:dyDescent="0.45">
      <c r="B38" s="1">
        <v>45209</v>
      </c>
      <c r="C38" s="2">
        <v>2900</v>
      </c>
      <c r="D38" s="2">
        <v>6922.19</v>
      </c>
      <c r="E38" s="4">
        <f t="shared" si="3"/>
        <v>2.7973852042406162E-2</v>
      </c>
      <c r="F38" s="4">
        <f t="shared" si="3"/>
        <v>4.4492296667904101E-3</v>
      </c>
      <c r="G38" s="2"/>
      <c r="H38" s="2"/>
      <c r="I38" s="2"/>
      <c r="M38" s="4">
        <f t="shared" si="0"/>
        <v>2.7810161217718486E-2</v>
      </c>
      <c r="N38" s="4">
        <f t="shared" si="1"/>
        <v>3.98690987824278E-3</v>
      </c>
      <c r="O38" s="4">
        <f t="shared" si="4"/>
        <v>1.1087660647444609E-4</v>
      </c>
      <c r="Q38" s="4">
        <f t="shared" si="2"/>
        <v>1.5895450377229857E-5</v>
      </c>
      <c r="Y38" s="15">
        <f t="shared" si="5"/>
        <v>3.0478164399007964E-3</v>
      </c>
      <c r="Z38" s="15">
        <f t="shared" si="6"/>
        <v>2.4926035602505364E-2</v>
      </c>
      <c r="AA38" s="15">
        <f t="shared" si="7"/>
        <v>6.2130725085736492E-4</v>
      </c>
      <c r="AI38" s="15">
        <f t="shared" si="8"/>
        <v>8.3181805643284604E-6</v>
      </c>
      <c r="AK38" s="15">
        <f t="shared" si="9"/>
        <v>7.7340506695549335E-4</v>
      </c>
    </row>
    <row r="39" spans="2:37" x14ac:dyDescent="0.45">
      <c r="B39" s="1">
        <v>45210</v>
      </c>
      <c r="C39" s="2">
        <v>2880</v>
      </c>
      <c r="D39" s="2">
        <v>6931.75</v>
      </c>
      <c r="E39" s="4">
        <f t="shared" si="3"/>
        <v>-6.9204428445737952E-3</v>
      </c>
      <c r="F39" s="4">
        <f t="shared" si="3"/>
        <v>1.3801130245143503E-3</v>
      </c>
      <c r="G39" s="2"/>
      <c r="H39" s="2"/>
      <c r="I39" s="2"/>
      <c r="M39" s="4">
        <f t="shared" si="0"/>
        <v>-7.0841336692614712E-3</v>
      </c>
      <c r="N39" s="4">
        <f t="shared" si="1"/>
        <v>9.177932359667202E-4</v>
      </c>
      <c r="O39" s="4">
        <f t="shared" si="4"/>
        <v>-6.5017699643322809E-6</v>
      </c>
      <c r="Q39" s="4">
        <f t="shared" si="2"/>
        <v>8.4234442398626374E-7</v>
      </c>
      <c r="Y39" s="15">
        <f t="shared" si="5"/>
        <v>8.2762130271684829E-4</v>
      </c>
      <c r="Z39" s="15">
        <f t="shared" si="6"/>
        <v>-7.7480641472906439E-3</v>
      </c>
      <c r="AA39" s="15">
        <f t="shared" si="7"/>
        <v>6.0032498030530692E-5</v>
      </c>
      <c r="AI39" s="15">
        <f t="shared" si="8"/>
        <v>4.4080367965604495E-7</v>
      </c>
      <c r="AK39" s="15">
        <f t="shared" si="9"/>
        <v>5.0184949843963993E-5</v>
      </c>
    </row>
    <row r="40" spans="2:37" x14ac:dyDescent="0.45">
      <c r="B40" s="1">
        <v>45211</v>
      </c>
      <c r="C40" s="2">
        <v>2850</v>
      </c>
      <c r="D40" s="2">
        <v>6935.15</v>
      </c>
      <c r="E40" s="4">
        <f t="shared" si="3"/>
        <v>-1.0471299867295366E-2</v>
      </c>
      <c r="F40" s="4">
        <f t="shared" si="3"/>
        <v>4.9037637368589445E-4</v>
      </c>
      <c r="G40" s="2"/>
      <c r="H40" s="2"/>
      <c r="I40" s="2"/>
      <c r="M40" s="4">
        <f t="shared" si="0"/>
        <v>-1.0634990691983042E-2</v>
      </c>
      <c r="N40" s="4">
        <f t="shared" si="1"/>
        <v>2.8056585138264329E-5</v>
      </c>
      <c r="O40" s="4">
        <f t="shared" si="4"/>
        <v>-2.9838152179427091E-7</v>
      </c>
      <c r="Q40" s="4">
        <f t="shared" si="2"/>
        <v>7.8717196962067479E-10</v>
      </c>
      <c r="Y40" s="15">
        <f t="shared" si="5"/>
        <v>1.8398692325620982E-4</v>
      </c>
      <c r="Z40" s="15">
        <f t="shared" si="6"/>
        <v>-1.0655286790551576E-2</v>
      </c>
      <c r="AA40" s="15">
        <f t="shared" si="7"/>
        <v>1.135351365889029E-4</v>
      </c>
      <c r="AI40" s="15">
        <f t="shared" si="8"/>
        <v>4.1193161710363471E-10</v>
      </c>
      <c r="AK40" s="15">
        <f t="shared" si="9"/>
        <v>1.1310302701856595E-4</v>
      </c>
    </row>
    <row r="41" spans="2:37" x14ac:dyDescent="0.45">
      <c r="B41" s="1">
        <v>45212</v>
      </c>
      <c r="C41" s="2">
        <v>2810</v>
      </c>
      <c r="D41" s="2">
        <v>6926.78</v>
      </c>
      <c r="E41" s="4">
        <f t="shared" si="3"/>
        <v>-1.4134510934904806E-2</v>
      </c>
      <c r="F41" s="4">
        <f t="shared" si="3"/>
        <v>-1.207624193341519E-3</v>
      </c>
      <c r="G41" s="2"/>
      <c r="H41" s="2"/>
      <c r="I41" s="2"/>
      <c r="M41" s="4">
        <f t="shared" si="0"/>
        <v>-1.4298201759592483E-2</v>
      </c>
      <c r="N41" s="4">
        <f t="shared" si="1"/>
        <v>-1.6699439818891491E-3</v>
      </c>
      <c r="O41" s="4">
        <f t="shared" si="4"/>
        <v>2.3877195980268308E-5</v>
      </c>
      <c r="Q41" s="4">
        <f t="shared" si="2"/>
        <v>2.7887129026477867E-6</v>
      </c>
      <c r="Y41" s="15">
        <f t="shared" si="5"/>
        <v>-1.0443445614194897E-3</v>
      </c>
      <c r="Z41" s="15">
        <f t="shared" si="6"/>
        <v>-1.3090166373485316E-2</v>
      </c>
      <c r="AA41" s="15">
        <f t="shared" si="7"/>
        <v>1.7135245568552571E-4</v>
      </c>
      <c r="AI41" s="15">
        <f t="shared" si="8"/>
        <v>1.4593494940870893E-6</v>
      </c>
      <c r="AK41" s="15">
        <f t="shared" si="9"/>
        <v>2.0443857355801357E-4</v>
      </c>
    </row>
    <row r="42" spans="2:37" x14ac:dyDescent="0.45">
      <c r="B42" s="1">
        <v>45215</v>
      </c>
      <c r="C42" s="2">
        <v>2800</v>
      </c>
      <c r="D42" s="2">
        <v>6896.29</v>
      </c>
      <c r="E42" s="4">
        <f t="shared" si="3"/>
        <v>-3.5650661644961459E-3</v>
      </c>
      <c r="F42" s="4">
        <f t="shared" si="3"/>
        <v>-4.4114729141035312E-3</v>
      </c>
      <c r="G42" s="2"/>
      <c r="H42" s="2"/>
      <c r="I42" s="2"/>
      <c r="M42" s="4">
        <f t="shared" si="0"/>
        <v>-3.7287569891838218E-3</v>
      </c>
      <c r="N42" s="4">
        <f t="shared" si="1"/>
        <v>-4.8737927026511613E-3</v>
      </c>
      <c r="O42" s="4">
        <f t="shared" si="4"/>
        <v>1.8173188603843626E-5</v>
      </c>
      <c r="Q42" s="4">
        <f t="shared" si="2"/>
        <v>2.3753855308415711E-5</v>
      </c>
      <c r="Y42" s="15">
        <f t="shared" si="5"/>
        <v>-3.3620047155261444E-3</v>
      </c>
      <c r="Z42" s="15">
        <f t="shared" si="6"/>
        <v>-2.0306144897000141E-4</v>
      </c>
      <c r="AA42" s="15">
        <f t="shared" si="7"/>
        <v>4.1233952057796488E-8</v>
      </c>
      <c r="AI42" s="15">
        <f t="shared" si="8"/>
        <v>1.2430529042283624E-5</v>
      </c>
      <c r="AK42" s="15">
        <f t="shared" si="9"/>
        <v>1.39036286843872E-5</v>
      </c>
    </row>
    <row r="43" spans="2:37" x14ac:dyDescent="0.45">
      <c r="B43" s="1">
        <v>45216</v>
      </c>
      <c r="C43" s="2">
        <v>2790</v>
      </c>
      <c r="D43" s="2">
        <v>6939.62</v>
      </c>
      <c r="E43" s="4">
        <f t="shared" si="3"/>
        <v>-3.5778213478839666E-3</v>
      </c>
      <c r="F43" s="4">
        <f t="shared" si="3"/>
        <v>6.2634321349301176E-3</v>
      </c>
      <c r="G43" s="2"/>
      <c r="H43" s="2"/>
      <c r="I43" s="2"/>
      <c r="M43" s="4">
        <f t="shared" si="0"/>
        <v>-3.7415121725716425E-3</v>
      </c>
      <c r="N43" s="4">
        <f t="shared" si="1"/>
        <v>5.8011123463824876E-3</v>
      </c>
      <c r="O43" s="4">
        <f t="shared" si="4"/>
        <v>-2.1704932458445721E-5</v>
      </c>
      <c r="Q43" s="4">
        <f t="shared" si="2"/>
        <v>3.3652904455351328E-5</v>
      </c>
      <c r="Y43" s="15">
        <f t="shared" si="5"/>
        <v>4.3602082343826816E-3</v>
      </c>
      <c r="Z43" s="15">
        <f t="shared" si="6"/>
        <v>-7.9380295822666473E-3</v>
      </c>
      <c r="AA43" s="15">
        <f t="shared" si="7"/>
        <v>6.301231364894041E-5</v>
      </c>
      <c r="AI43" s="15">
        <f t="shared" si="8"/>
        <v>1.761075836987328E-5</v>
      </c>
      <c r="AK43" s="15">
        <f t="shared" si="9"/>
        <v>1.3998913337501773E-5</v>
      </c>
    </row>
    <row r="44" spans="2:37" x14ac:dyDescent="0.45">
      <c r="B44" s="1">
        <v>45217</v>
      </c>
      <c r="C44" s="2">
        <v>2810</v>
      </c>
      <c r="D44" s="2">
        <v>6927.91</v>
      </c>
      <c r="E44" s="4">
        <f t="shared" si="3"/>
        <v>7.1428875123802039E-3</v>
      </c>
      <c r="F44" s="4">
        <f t="shared" si="3"/>
        <v>-1.6888375627447717E-3</v>
      </c>
      <c r="G44" s="2"/>
      <c r="H44" s="2"/>
      <c r="I44" s="2"/>
      <c r="M44" s="4">
        <f t="shared" si="0"/>
        <v>6.9791966876925279E-3</v>
      </c>
      <c r="N44" s="4">
        <f t="shared" si="1"/>
        <v>-2.1511573512924017E-3</v>
      </c>
      <c r="O44" s="4">
        <f t="shared" si="4"/>
        <v>-1.5013350260845362E-5</v>
      </c>
      <c r="Q44" s="4">
        <f t="shared" si="2"/>
        <v>4.6274779500193412E-6</v>
      </c>
      <c r="Y44" s="15">
        <f t="shared" si="5"/>
        <v>-1.3924537104757103E-3</v>
      </c>
      <c r="Z44" s="15">
        <f t="shared" si="6"/>
        <v>8.5353412228559144E-3</v>
      </c>
      <c r="AA44" s="15">
        <f t="shared" si="7"/>
        <v>7.2852049790583494E-5</v>
      </c>
      <c r="AI44" s="15">
        <f t="shared" si="8"/>
        <v>2.4215858143188721E-6</v>
      </c>
      <c r="AK44" s="15">
        <f t="shared" si="9"/>
        <v>4.8709186405498354E-5</v>
      </c>
    </row>
    <row r="45" spans="2:37" x14ac:dyDescent="0.45">
      <c r="B45" s="1">
        <v>45218</v>
      </c>
      <c r="C45" s="2">
        <v>2810</v>
      </c>
      <c r="D45" s="2">
        <v>6846.43</v>
      </c>
      <c r="E45" s="4">
        <f t="shared" si="3"/>
        <v>0</v>
      </c>
      <c r="F45" s="4">
        <f t="shared" si="3"/>
        <v>-1.1830831877891837E-2</v>
      </c>
      <c r="G45" s="2"/>
      <c r="H45" s="2"/>
      <c r="I45" s="2"/>
      <c r="M45" s="4">
        <f t="shared" si="0"/>
        <v>-1.6369082468767614E-4</v>
      </c>
      <c r="N45" s="4">
        <f t="shared" si="1"/>
        <v>-1.2293151666439468E-2</v>
      </c>
      <c r="O45" s="4">
        <f t="shared" si="4"/>
        <v>2.0122761342901569E-6</v>
      </c>
      <c r="Q45" s="4">
        <f t="shared" si="2"/>
        <v>1.5112157789408346E-4</v>
      </c>
      <c r="Y45" s="15">
        <f t="shared" si="5"/>
        <v>-8.7291597025744606E-3</v>
      </c>
      <c r="Z45" s="15">
        <f t="shared" si="6"/>
        <v>8.7291597025744606E-3</v>
      </c>
      <c r="AA45" s="15">
        <f t="shared" si="7"/>
        <v>7.6198229113049839E-5</v>
      </c>
      <c r="AI45" s="15">
        <f t="shared" si="8"/>
        <v>7.9082790500226475E-5</v>
      </c>
      <c r="AK45" s="15">
        <f t="shared" si="9"/>
        <v>2.6794686086931526E-8</v>
      </c>
    </row>
    <row r="46" spans="2:37" x14ac:dyDescent="0.45">
      <c r="B46" s="1">
        <v>45219</v>
      </c>
      <c r="C46" s="2">
        <v>2800</v>
      </c>
      <c r="D46" s="2">
        <v>6849.17</v>
      </c>
      <c r="E46" s="4">
        <f t="shared" si="3"/>
        <v>-3.5650661644961459E-3</v>
      </c>
      <c r="F46" s="4">
        <f t="shared" si="3"/>
        <v>4.0012851376453718E-4</v>
      </c>
      <c r="G46" s="2"/>
      <c r="H46" s="2"/>
      <c r="I46" s="2"/>
      <c r="M46" s="4">
        <f t="shared" si="0"/>
        <v>-3.7287569891838218E-3</v>
      </c>
      <c r="N46" s="4">
        <f t="shared" si="1"/>
        <v>-6.2191274783092942E-5</v>
      </c>
      <c r="O46" s="4">
        <f t="shared" si="4"/>
        <v>2.3189615051370938E-7</v>
      </c>
      <c r="Q46" s="4">
        <f t="shared" si="2"/>
        <v>3.8677546591461723E-9</v>
      </c>
      <c r="Y46" s="15">
        <f t="shared" si="5"/>
        <v>1.1870173435896979E-4</v>
      </c>
      <c r="Z46" s="15">
        <f t="shared" si="6"/>
        <v>-3.6837678988551155E-3</v>
      </c>
      <c r="AA46" s="15">
        <f t="shared" si="7"/>
        <v>1.3570145932635432E-5</v>
      </c>
      <c r="AI46" s="15">
        <f t="shared" si="8"/>
        <v>2.0240182486044988E-9</v>
      </c>
      <c r="AK46" s="15">
        <f t="shared" si="9"/>
        <v>1.39036286843872E-5</v>
      </c>
    </row>
    <row r="47" spans="2:37" x14ac:dyDescent="0.45">
      <c r="B47" s="1">
        <v>45222</v>
      </c>
      <c r="C47" s="2">
        <v>2760</v>
      </c>
      <c r="D47" s="2">
        <v>6741.96</v>
      </c>
      <c r="E47" s="4">
        <f t="shared" si="3"/>
        <v>-1.4388737452099556E-2</v>
      </c>
      <c r="F47" s="4">
        <f t="shared" si="3"/>
        <v>-1.5776793212811658E-2</v>
      </c>
      <c r="G47" s="2"/>
      <c r="H47" s="2"/>
      <c r="I47" s="2"/>
      <c r="M47" s="4">
        <f t="shared" si="0"/>
        <v>-1.4552428276787233E-2</v>
      </c>
      <c r="N47" s="4">
        <f t="shared" si="1"/>
        <v>-1.6239113001359287E-2</v>
      </c>
      <c r="O47" s="4">
        <f t="shared" si="4"/>
        <v>2.3631852723092408E-4</v>
      </c>
      <c r="Q47" s="4">
        <f t="shared" si="2"/>
        <v>2.6370879107091621E-4</v>
      </c>
      <c r="Y47" s="15">
        <f t="shared" si="5"/>
        <v>-1.1583663192806048E-2</v>
      </c>
      <c r="Z47" s="15">
        <f t="shared" si="6"/>
        <v>-2.805074259293508E-3</v>
      </c>
      <c r="AA47" s="15">
        <f t="shared" si="7"/>
        <v>7.8684416001510218E-6</v>
      </c>
      <c r="AI47" s="15">
        <f t="shared" si="8"/>
        <v>1.3800032641232595E-4</v>
      </c>
      <c r="AK47" s="15">
        <f t="shared" si="9"/>
        <v>2.1177316875103664E-4</v>
      </c>
    </row>
    <row r="48" spans="2:37" x14ac:dyDescent="0.45">
      <c r="B48" s="1">
        <v>45223</v>
      </c>
      <c r="C48" s="2">
        <v>2820</v>
      </c>
      <c r="D48" s="2">
        <v>6806.76</v>
      </c>
      <c r="E48" s="4">
        <f t="shared" si="3"/>
        <v>2.1506205220963682E-2</v>
      </c>
      <c r="F48" s="4">
        <f t="shared" si="3"/>
        <v>9.565552184723828E-3</v>
      </c>
      <c r="G48" s="2"/>
      <c r="H48" s="2"/>
      <c r="I48" s="2"/>
      <c r="M48" s="4">
        <f t="shared" si="0"/>
        <v>2.1342514396276005E-2</v>
      </c>
      <c r="N48" s="4">
        <f t="shared" si="1"/>
        <v>9.103232396176197E-3</v>
      </c>
      <c r="O48" s="4">
        <f t="shared" si="4"/>
        <v>1.9428586846803659E-4</v>
      </c>
      <c r="Q48" s="4">
        <f t="shared" si="2"/>
        <v>8.2868840058791823E-5</v>
      </c>
      <c r="Y48" s="15">
        <f t="shared" si="5"/>
        <v>6.7489577448974318E-3</v>
      </c>
      <c r="Z48" s="15">
        <f t="shared" si="6"/>
        <v>1.475724747606625E-2</v>
      </c>
      <c r="AA48" s="15">
        <f t="shared" si="7"/>
        <v>2.1777635306986372E-4</v>
      </c>
      <c r="AI48" s="15">
        <f t="shared" si="8"/>
        <v>4.3365740410408883E-5</v>
      </c>
      <c r="AK48" s="15">
        <f t="shared" si="9"/>
        <v>4.5550292075524851E-4</v>
      </c>
    </row>
    <row r="49" spans="2:37" x14ac:dyDescent="0.45">
      <c r="B49" s="1">
        <v>45224</v>
      </c>
      <c r="C49" s="2">
        <v>2920</v>
      </c>
      <c r="D49" s="2">
        <v>6834.39</v>
      </c>
      <c r="E49" s="4">
        <f t="shared" si="3"/>
        <v>3.48467313301681E-2</v>
      </c>
      <c r="F49" s="4">
        <f t="shared" si="3"/>
        <v>4.0509836465537257E-3</v>
      </c>
      <c r="G49" s="2"/>
      <c r="H49" s="2"/>
      <c r="I49" s="2"/>
      <c r="M49" s="4">
        <f t="shared" si="0"/>
        <v>3.4683040505480427E-2</v>
      </c>
      <c r="N49" s="4">
        <f t="shared" si="1"/>
        <v>3.5886638580060956E-3</v>
      </c>
      <c r="O49" s="4">
        <f t="shared" si="4"/>
        <v>1.2446577394777908E-4</v>
      </c>
      <c r="Q49" s="4">
        <f t="shared" si="2"/>
        <v>1.2878508285759195E-5</v>
      </c>
      <c r="Y49" s="15">
        <f t="shared" si="5"/>
        <v>2.7597257673753514E-3</v>
      </c>
      <c r="Z49" s="15">
        <f t="shared" si="6"/>
        <v>3.2087005562792752E-2</v>
      </c>
      <c r="AA49" s="15">
        <f t="shared" si="7"/>
        <v>1.0295759259866929E-3</v>
      </c>
      <c r="AI49" s="15">
        <f t="shared" si="8"/>
        <v>6.7393974236554018E-6</v>
      </c>
      <c r="AK49" s="15">
        <f t="shared" si="9"/>
        <v>1.202913298704796E-3</v>
      </c>
    </row>
    <row r="50" spans="2:37" x14ac:dyDescent="0.45">
      <c r="B50" s="1">
        <v>45225</v>
      </c>
      <c r="C50" s="2">
        <v>2850</v>
      </c>
      <c r="D50" s="2">
        <v>6714.52</v>
      </c>
      <c r="E50" s="4">
        <f t="shared" si="3"/>
        <v>-2.4264621999631208E-2</v>
      </c>
      <c r="F50" s="4">
        <f t="shared" si="3"/>
        <v>-1.7694874004968598E-2</v>
      </c>
      <c r="G50" s="2"/>
      <c r="H50" s="2"/>
      <c r="I50" s="2"/>
      <c r="M50" s="4">
        <f t="shared" si="0"/>
        <v>-2.4428312824318885E-2</v>
      </c>
      <c r="N50" s="4">
        <f t="shared" si="1"/>
        <v>-1.8157193793516227E-2</v>
      </c>
      <c r="O50" s="4">
        <f t="shared" si="4"/>
        <v>4.4354960999979569E-4</v>
      </c>
      <c r="Q50" s="4">
        <f t="shared" si="2"/>
        <v>3.2968368645530422E-4</v>
      </c>
      <c r="Y50" s="15">
        <f t="shared" si="5"/>
        <v>-1.2971200436849878E-2</v>
      </c>
      <c r="Z50" s="15">
        <f t="shared" si="6"/>
        <v>-1.129342156278133E-2</v>
      </c>
      <c r="AA50" s="15">
        <f t="shared" si="7"/>
        <v>1.2754137059469429E-4</v>
      </c>
      <c r="AI50" s="15">
        <f t="shared" si="8"/>
        <v>1.7252536845241561E-4</v>
      </c>
      <c r="AK50" s="15">
        <f t="shared" si="9"/>
        <v>5.9674246744278244E-4</v>
      </c>
    </row>
    <row r="51" spans="2:37" x14ac:dyDescent="0.45">
      <c r="B51" s="1">
        <v>45226</v>
      </c>
      <c r="C51" s="2">
        <v>2820</v>
      </c>
      <c r="D51" s="2">
        <v>6758.79</v>
      </c>
      <c r="E51" s="4">
        <f t="shared" si="3"/>
        <v>-1.0582109330536972E-2</v>
      </c>
      <c r="F51" s="4">
        <f t="shared" si="3"/>
        <v>6.5715342876812907E-3</v>
      </c>
      <c r="G51" s="2"/>
      <c r="H51" s="2"/>
      <c r="I51" s="2"/>
      <c r="M51" s="4">
        <f t="shared" si="0"/>
        <v>-1.0745800155224649E-2</v>
      </c>
      <c r="N51" s="4">
        <f t="shared" si="1"/>
        <v>6.1092144991336606E-3</v>
      </c>
      <c r="O51" s="4">
        <f t="shared" si="4"/>
        <v>-6.5648398113091165E-5</v>
      </c>
      <c r="Q51" s="4">
        <f t="shared" si="2"/>
        <v>3.7322501796424941E-5</v>
      </c>
      <c r="Y51" s="15">
        <f t="shared" si="5"/>
        <v>4.5830889460088025E-3</v>
      </c>
      <c r="Z51" s="15">
        <f t="shared" si="6"/>
        <v>-1.5165198276545774E-2</v>
      </c>
      <c r="AA51" s="15">
        <f t="shared" si="7"/>
        <v>2.299832387669469E-4</v>
      </c>
      <c r="AI51" s="15">
        <f t="shared" si="8"/>
        <v>1.9531079754736703E-5</v>
      </c>
      <c r="AK51" s="15">
        <f t="shared" si="9"/>
        <v>1.1547222097602609E-4</v>
      </c>
    </row>
    <row r="52" spans="2:37" x14ac:dyDescent="0.45">
      <c r="B52" s="1">
        <v>45229</v>
      </c>
      <c r="C52" s="2">
        <v>2890</v>
      </c>
      <c r="D52" s="2">
        <v>6735.89</v>
      </c>
      <c r="E52" s="4">
        <f t="shared" si="3"/>
        <v>2.4519617174318661E-2</v>
      </c>
      <c r="F52" s="4">
        <f t="shared" si="3"/>
        <v>-3.3939333102635445E-3</v>
      </c>
      <c r="G52" s="2"/>
      <c r="H52" s="2"/>
      <c r="I52" s="2"/>
      <c r="M52" s="4">
        <f t="shared" si="0"/>
        <v>2.4355926349630984E-2</v>
      </c>
      <c r="N52" s="4">
        <f t="shared" si="1"/>
        <v>-3.8562530988111745E-3</v>
      </c>
      <c r="O52" s="4">
        <f t="shared" si="4"/>
        <v>-9.3922616460181214E-5</v>
      </c>
      <c r="Q52" s="4">
        <f t="shared" si="2"/>
        <v>1.4870687962090787E-5</v>
      </c>
      <c r="Y52" s="15">
        <f t="shared" si="5"/>
        <v>-2.6259178398373006E-3</v>
      </c>
      <c r="Z52" s="15">
        <f t="shared" si="6"/>
        <v>2.714553501415596E-2</v>
      </c>
      <c r="AA52" s="15">
        <f t="shared" si="7"/>
        <v>7.3688007120476721E-4</v>
      </c>
      <c r="AI52" s="15">
        <f t="shared" si="8"/>
        <v>7.7819165011928233E-6</v>
      </c>
      <c r="AK52" s="15">
        <f t="shared" si="9"/>
        <v>5.9321114834864886E-4</v>
      </c>
    </row>
    <row r="53" spans="2:37" x14ac:dyDescent="0.45">
      <c r="B53" s="1">
        <v>45230</v>
      </c>
      <c r="C53" s="2">
        <v>2890</v>
      </c>
      <c r="D53" s="2">
        <v>6752.21</v>
      </c>
      <c r="E53" s="4">
        <f t="shared" si="3"/>
        <v>0</v>
      </c>
      <c r="F53" s="4">
        <f t="shared" si="3"/>
        <v>2.4199120653203903E-3</v>
      </c>
      <c r="G53" s="2"/>
      <c r="H53" s="2"/>
      <c r="I53" s="2"/>
      <c r="M53" s="4">
        <f t="shared" si="0"/>
        <v>-1.6369082468767614E-4</v>
      </c>
      <c r="N53" s="4">
        <f t="shared" si="1"/>
        <v>1.9575922767727603E-3</v>
      </c>
      <c r="O53" s="4">
        <f t="shared" si="4"/>
        <v>-3.2043989418715867E-7</v>
      </c>
      <c r="Q53" s="4">
        <f t="shared" si="2"/>
        <v>3.8321675220803589E-6</v>
      </c>
      <c r="Y53" s="15">
        <f t="shared" si="5"/>
        <v>1.5798106272431639E-3</v>
      </c>
      <c r="Z53" s="15">
        <f t="shared" si="6"/>
        <v>-1.5798106272431639E-3</v>
      </c>
      <c r="AA53" s="15">
        <f t="shared" si="7"/>
        <v>2.4958016179504393E-6</v>
      </c>
      <c r="AI53" s="15">
        <f t="shared" si="8"/>
        <v>2.0053952951897937E-6</v>
      </c>
      <c r="AK53" s="15">
        <f t="shared" si="9"/>
        <v>2.6794686086931526E-8</v>
      </c>
    </row>
    <row r="54" spans="2:37" x14ac:dyDescent="0.45">
      <c r="B54" s="1">
        <v>45231</v>
      </c>
      <c r="C54" s="2">
        <v>2850</v>
      </c>
      <c r="D54" s="2">
        <v>6642.42</v>
      </c>
      <c r="E54" s="4">
        <f t="shared" si="3"/>
        <v>-1.3937507843781624E-2</v>
      </c>
      <c r="F54" s="4">
        <f t="shared" si="3"/>
        <v>-1.6393503784691801E-2</v>
      </c>
      <c r="G54" s="2"/>
      <c r="H54" s="2"/>
      <c r="I54" s="2"/>
      <c r="M54" s="4">
        <f t="shared" si="0"/>
        <v>-1.4101198668469301E-2</v>
      </c>
      <c r="N54" s="4">
        <f t="shared" si="1"/>
        <v>-1.6855823573239431E-2</v>
      </c>
      <c r="O54" s="4">
        <f t="shared" si="4"/>
        <v>2.3768731692691732E-4</v>
      </c>
      <c r="Q54" s="4">
        <f t="shared" si="2"/>
        <v>2.841187883321741E-4</v>
      </c>
      <c r="Y54" s="15">
        <f t="shared" si="5"/>
        <v>-1.202979084852226E-2</v>
      </c>
      <c r="Z54" s="15">
        <f t="shared" si="6"/>
        <v>-1.9077169952593648E-3</v>
      </c>
      <c r="AA54" s="15">
        <f t="shared" si="7"/>
        <v>3.6393841340014193E-6</v>
      </c>
      <c r="AI54" s="15">
        <f t="shared" si="8"/>
        <v>1.486809953149066E-4</v>
      </c>
      <c r="AK54" s="15">
        <f t="shared" si="9"/>
        <v>1.9884380388764041E-4</v>
      </c>
    </row>
    <row r="55" spans="2:37" x14ac:dyDescent="0.45">
      <c r="B55" s="1">
        <v>45232</v>
      </c>
      <c r="C55" s="2">
        <v>2850</v>
      </c>
      <c r="D55" s="2">
        <v>6751.39</v>
      </c>
      <c r="E55" s="4">
        <f t="shared" si="3"/>
        <v>0</v>
      </c>
      <c r="F55" s="4">
        <f t="shared" si="3"/>
        <v>1.6272054689486372E-2</v>
      </c>
      <c r="G55" s="2"/>
      <c r="H55" s="2"/>
      <c r="I55" s="2"/>
      <c r="M55" s="4">
        <f t="shared" si="0"/>
        <v>-1.6369082468767614E-4</v>
      </c>
      <c r="N55" s="4">
        <f t="shared" si="1"/>
        <v>1.5809734900938743E-2</v>
      </c>
      <c r="O55" s="4">
        <f t="shared" si="4"/>
        <v>-2.5879085440281985E-6</v>
      </c>
      <c r="Q55" s="4">
        <f t="shared" si="2"/>
        <v>2.4994771763796054E-4</v>
      </c>
      <c r="Y55" s="15">
        <f t="shared" si="5"/>
        <v>1.1600433261821258E-2</v>
      </c>
      <c r="Z55" s="15">
        <f t="shared" si="6"/>
        <v>-1.1600433261821258E-2</v>
      </c>
      <c r="AA55" s="15">
        <f t="shared" si="7"/>
        <v>1.3457005186196899E-4</v>
      </c>
      <c r="AI55" s="15">
        <f t="shared" si="8"/>
        <v>1.3079907757333216E-4</v>
      </c>
      <c r="AK55" s="15">
        <f t="shared" si="9"/>
        <v>2.6794686086931526E-8</v>
      </c>
    </row>
    <row r="56" spans="2:37" x14ac:dyDescent="0.45">
      <c r="B56" s="1">
        <v>45233</v>
      </c>
      <c r="C56" s="2">
        <v>2900</v>
      </c>
      <c r="D56" s="2">
        <v>6788.85</v>
      </c>
      <c r="E56" s="4">
        <f t="shared" si="3"/>
        <v>1.7391742711869239E-2</v>
      </c>
      <c r="F56" s="4">
        <f t="shared" si="3"/>
        <v>5.5331509001532433E-3</v>
      </c>
      <c r="G56" s="2"/>
      <c r="H56" s="2"/>
      <c r="I56" s="2"/>
      <c r="M56" s="4">
        <f t="shared" si="0"/>
        <v>1.7228051887181562E-2</v>
      </c>
      <c r="N56" s="4">
        <f t="shared" si="1"/>
        <v>5.0708311116056132E-3</v>
      </c>
      <c r="O56" s="4">
        <f t="shared" si="4"/>
        <v>8.7360541501876058E-5</v>
      </c>
      <c r="Q56" s="4">
        <f t="shared" si="2"/>
        <v>2.5713328162427421E-5</v>
      </c>
      <c r="Y56" s="15">
        <f t="shared" si="5"/>
        <v>3.8319237032917097E-3</v>
      </c>
      <c r="Z56" s="15">
        <f t="shared" si="6"/>
        <v>1.3559819008577528E-2</v>
      </c>
      <c r="AA56" s="15">
        <f t="shared" si="7"/>
        <v>1.8386869154538046E-4</v>
      </c>
      <c r="AI56" s="15">
        <f t="shared" si="8"/>
        <v>1.3455932451671636E-5</v>
      </c>
      <c r="AK56" s="15">
        <f t="shared" si="9"/>
        <v>2.968057718274202E-4</v>
      </c>
    </row>
    <row r="57" spans="2:37" x14ac:dyDescent="0.45">
      <c r="B57" s="1">
        <v>45236</v>
      </c>
      <c r="C57" s="2">
        <v>2810</v>
      </c>
      <c r="D57" s="2">
        <v>6878.84</v>
      </c>
      <c r="E57" s="4">
        <f t="shared" si="3"/>
        <v>-3.1526253646773895E-2</v>
      </c>
      <c r="F57" s="4">
        <f t="shared" si="3"/>
        <v>1.3168472568042865E-2</v>
      </c>
      <c r="G57" s="2"/>
      <c r="H57" s="2"/>
      <c r="I57" s="2"/>
      <c r="M57" s="4">
        <f t="shared" si="0"/>
        <v>-3.1689944471461569E-2</v>
      </c>
      <c r="N57" s="4">
        <f t="shared" si="1"/>
        <v>1.2706152779495234E-2</v>
      </c>
      <c r="O57" s="4">
        <f t="shared" si="4"/>
        <v>-4.0265727602811102E-4</v>
      </c>
      <c r="Q57" s="4">
        <f t="shared" si="2"/>
        <v>1.6144631845587445E-4</v>
      </c>
      <c r="Y57" s="15">
        <f t="shared" si="5"/>
        <v>9.3553058401505493E-3</v>
      </c>
      <c r="Z57" s="15">
        <f t="shared" si="6"/>
        <v>-4.0881559486924443E-2</v>
      </c>
      <c r="AA57" s="15">
        <f t="shared" si="7"/>
        <v>1.671301906082942E-3</v>
      </c>
      <c r="AI57" s="15">
        <f t="shared" si="8"/>
        <v>8.4485786592482543E-5</v>
      </c>
      <c r="AK57" s="15">
        <f t="shared" si="9"/>
        <v>1.0042525806043176E-3</v>
      </c>
    </row>
    <row r="58" spans="2:37" x14ac:dyDescent="0.45">
      <c r="B58" s="1">
        <v>45237</v>
      </c>
      <c r="C58" s="2">
        <v>2890</v>
      </c>
      <c r="D58" s="2">
        <v>6843.79</v>
      </c>
      <c r="E58" s="4">
        <f t="shared" si="3"/>
        <v>2.8072018778686307E-2</v>
      </c>
      <c r="F58" s="4">
        <f t="shared" si="3"/>
        <v>-5.1083613301752592E-3</v>
      </c>
      <c r="G58" s="2"/>
      <c r="H58" s="2"/>
      <c r="I58" s="2"/>
      <c r="M58" s="4">
        <f t="shared" si="0"/>
        <v>2.790832795399863E-2</v>
      </c>
      <c r="N58" s="4">
        <f t="shared" si="1"/>
        <v>-5.5706811187228892E-3</v>
      </c>
      <c r="O58" s="4">
        <f t="shared" si="4"/>
        <v>-1.5546839558846636E-4</v>
      </c>
      <c r="Q58" s="4">
        <f t="shared" si="2"/>
        <v>3.1032488126495702E-5</v>
      </c>
      <c r="Y58" s="15">
        <f t="shared" si="5"/>
        <v>-3.866132923366055E-3</v>
      </c>
      <c r="Z58" s="15">
        <f t="shared" si="6"/>
        <v>3.1938151702052359E-2</v>
      </c>
      <c r="AA58" s="15">
        <f t="shared" si="7"/>
        <v>1.0200455341433099E-3</v>
      </c>
      <c r="AI58" s="15">
        <f t="shared" si="8"/>
        <v>1.6239479440377822E-5</v>
      </c>
      <c r="AK58" s="15">
        <f t="shared" si="9"/>
        <v>7.7887476918794135E-4</v>
      </c>
    </row>
    <row r="59" spans="2:37" x14ac:dyDescent="0.45">
      <c r="B59" s="1">
        <v>45238</v>
      </c>
      <c r="C59" s="2">
        <v>2900</v>
      </c>
      <c r="D59" s="2">
        <v>6804.11</v>
      </c>
      <c r="E59" s="4">
        <f t="shared" si="3"/>
        <v>3.4542348680876036E-3</v>
      </c>
      <c r="F59" s="4">
        <f t="shared" si="3"/>
        <v>-5.8148303850094766E-3</v>
      </c>
      <c r="G59" s="2"/>
      <c r="H59" s="2"/>
      <c r="I59" s="2"/>
      <c r="M59" s="4">
        <f t="shared" si="0"/>
        <v>3.2905440433999276E-3</v>
      </c>
      <c r="N59" s="4">
        <f t="shared" si="1"/>
        <v>-6.2771501735571066E-3</v>
      </c>
      <c r="O59" s="4">
        <f t="shared" si="4"/>
        <v>-2.0655239113125158E-5</v>
      </c>
      <c r="Q59" s="4">
        <f t="shared" si="2"/>
        <v>3.9402614301388017E-5</v>
      </c>
      <c r="Y59" s="15">
        <f t="shared" si="5"/>
        <v>-4.3771917532939618E-3</v>
      </c>
      <c r="Z59" s="15">
        <f t="shared" si="6"/>
        <v>7.831426621381565E-3</v>
      </c>
      <c r="AA59" s="15">
        <f t="shared" si="7"/>
        <v>6.1331242926083871E-5</v>
      </c>
      <c r="AI59" s="15">
        <f t="shared" si="8"/>
        <v>2.0619614587017166E-5</v>
      </c>
      <c r="AK59" s="15">
        <f t="shared" si="9"/>
        <v>1.0827680101554744E-5</v>
      </c>
    </row>
    <row r="60" spans="2:37" x14ac:dyDescent="0.45">
      <c r="B60" s="1">
        <v>45239</v>
      </c>
      <c r="C60" s="2">
        <v>2900</v>
      </c>
      <c r="D60" s="2">
        <v>6838.23</v>
      </c>
      <c r="E60" s="4">
        <f t="shared" si="3"/>
        <v>0</v>
      </c>
      <c r="F60" s="4">
        <f t="shared" si="3"/>
        <v>5.0020848538586101E-3</v>
      </c>
      <c r="G60" s="2"/>
      <c r="H60" s="2"/>
      <c r="I60" s="2"/>
      <c r="M60" s="4">
        <f t="shared" si="0"/>
        <v>-1.6369082468767614E-4</v>
      </c>
      <c r="N60" s="4">
        <f t="shared" si="1"/>
        <v>4.53976506531098E-3</v>
      </c>
      <c r="O60" s="4">
        <f t="shared" si="4"/>
        <v>-7.4311788742905629E-7</v>
      </c>
      <c r="Q60" s="4">
        <f t="shared" si="2"/>
        <v>2.0609466848218007E-5</v>
      </c>
      <c r="Y60" s="15">
        <f t="shared" si="5"/>
        <v>3.4477511901765188E-3</v>
      </c>
      <c r="Z60" s="15">
        <f t="shared" si="6"/>
        <v>-3.4477511901765188E-3</v>
      </c>
      <c r="AA60" s="15">
        <f t="shared" si="7"/>
        <v>1.1886988269363603E-5</v>
      </c>
      <c r="AI60" s="15">
        <f t="shared" si="8"/>
        <v>1.0785052484174712E-5</v>
      </c>
      <c r="AK60" s="15">
        <f t="shared" si="9"/>
        <v>2.6794686086931526E-8</v>
      </c>
    </row>
    <row r="61" spans="2:37" x14ac:dyDescent="0.45">
      <c r="B61" s="1">
        <v>45240</v>
      </c>
      <c r="C61" s="2">
        <v>2900</v>
      </c>
      <c r="D61" s="2">
        <v>6809.26</v>
      </c>
      <c r="E61" s="4">
        <f t="shared" si="3"/>
        <v>0</v>
      </c>
      <c r="F61" s="4">
        <f t="shared" si="3"/>
        <v>-4.2454756901203769E-3</v>
      </c>
      <c r="G61" s="2"/>
      <c r="H61" s="2"/>
      <c r="I61" s="2"/>
      <c r="M61" s="4">
        <f t="shared" si="0"/>
        <v>-1.6369082468767614E-4</v>
      </c>
      <c r="N61" s="4">
        <f t="shared" si="1"/>
        <v>-4.707795478668007E-3</v>
      </c>
      <c r="O61" s="4">
        <f t="shared" si="4"/>
        <v>7.7062292436407913E-7</v>
      </c>
      <c r="Q61" s="4">
        <f t="shared" si="2"/>
        <v>2.2163338268966929E-5</v>
      </c>
      <c r="Y61" s="15">
        <f t="shared" si="5"/>
        <v>-3.241922531487639E-3</v>
      </c>
      <c r="Z61" s="15">
        <f t="shared" si="6"/>
        <v>3.241922531487639E-3</v>
      </c>
      <c r="AA61" s="15">
        <f t="shared" si="7"/>
        <v>1.0510061700167222E-5</v>
      </c>
      <c r="AI61" s="15">
        <f t="shared" si="8"/>
        <v>1.1598202331759692E-5</v>
      </c>
      <c r="AK61" s="15">
        <f t="shared" si="9"/>
        <v>2.6794686086931526E-8</v>
      </c>
    </row>
    <row r="62" spans="2:37" x14ac:dyDescent="0.45">
      <c r="B62" s="1">
        <v>45243</v>
      </c>
      <c r="C62" s="2">
        <v>2910</v>
      </c>
      <c r="D62" s="2">
        <v>6838.31</v>
      </c>
      <c r="E62" s="4">
        <f t="shared" si="3"/>
        <v>3.4423441909726986E-3</v>
      </c>
      <c r="F62" s="4">
        <f t="shared" si="3"/>
        <v>4.2571745554769976E-3</v>
      </c>
      <c r="G62" s="2"/>
      <c r="H62" s="2"/>
      <c r="I62" s="2"/>
      <c r="M62" s="4">
        <f t="shared" si="0"/>
        <v>3.2786533662850226E-3</v>
      </c>
      <c r="N62" s="4">
        <f t="shared" si="1"/>
        <v>3.7948547669293675E-3</v>
      </c>
      <c r="O62" s="4">
        <f t="shared" si="4"/>
        <v>1.2442013356155736E-5</v>
      </c>
      <c r="Q62" s="4">
        <f t="shared" si="2"/>
        <v>1.4400922702086545E-5</v>
      </c>
      <c r="Y62" s="15">
        <f t="shared" si="5"/>
        <v>2.9088840127861524E-3</v>
      </c>
      <c r="Z62" s="15">
        <f t="shared" si="6"/>
        <v>5.3346017818654617E-4</v>
      </c>
      <c r="AA62" s="15">
        <f t="shared" si="7"/>
        <v>2.8457976171082158E-7</v>
      </c>
      <c r="AI62" s="15">
        <f t="shared" si="8"/>
        <v>7.5360856399822768E-6</v>
      </c>
      <c r="AK62" s="15">
        <f t="shared" si="9"/>
        <v>1.074956789625211E-5</v>
      </c>
    </row>
    <row r="63" spans="2:37" x14ac:dyDescent="0.45">
      <c r="B63" s="1">
        <v>45244</v>
      </c>
      <c r="C63" s="2">
        <v>2880</v>
      </c>
      <c r="D63" s="2">
        <v>6862.06</v>
      </c>
      <c r="E63" s="4">
        <f t="shared" si="3"/>
        <v>-1.0362787035546547E-2</v>
      </c>
      <c r="F63" s="4">
        <f t="shared" si="3"/>
        <v>3.4670631217435452E-3</v>
      </c>
      <c r="G63" s="2"/>
      <c r="H63" s="2"/>
      <c r="I63" s="2"/>
      <c r="M63" s="4">
        <f t="shared" si="0"/>
        <v>-1.0526477860234223E-2</v>
      </c>
      <c r="N63" s="4">
        <f t="shared" si="1"/>
        <v>3.0047433331959151E-3</v>
      </c>
      <c r="O63" s="4">
        <f t="shared" si="4"/>
        <v>-3.1629364172573185E-5</v>
      </c>
      <c r="Q63" s="4">
        <f t="shared" si="2"/>
        <v>9.0284824983852982E-6</v>
      </c>
      <c r="Y63" s="15">
        <f t="shared" si="5"/>
        <v>2.3373183906638434E-3</v>
      </c>
      <c r="Z63" s="15">
        <f t="shared" si="6"/>
        <v>-1.270010542621039E-2</v>
      </c>
      <c r="AA63" s="15">
        <f t="shared" si="7"/>
        <v>1.6129267783685858E-4</v>
      </c>
      <c r="AI63" s="15">
        <f t="shared" si="8"/>
        <v>4.7246567955714778E-6</v>
      </c>
      <c r="AK63" s="15">
        <f t="shared" si="9"/>
        <v>1.1080673614200127E-4</v>
      </c>
    </row>
    <row r="64" spans="2:37" x14ac:dyDescent="0.45">
      <c r="B64" s="1">
        <v>45245</v>
      </c>
      <c r="C64" s="2">
        <v>2900</v>
      </c>
      <c r="D64" s="2">
        <v>6958.21</v>
      </c>
      <c r="E64" s="4">
        <f t="shared" si="3"/>
        <v>6.920442844573757E-3</v>
      </c>
      <c r="F64" s="4">
        <f t="shared" si="3"/>
        <v>1.3914569156327931E-2</v>
      </c>
      <c r="G64" s="2"/>
      <c r="H64" s="2"/>
      <c r="I64" s="2"/>
      <c r="M64" s="4">
        <f t="shared" si="0"/>
        <v>6.756752019886081E-3</v>
      </c>
      <c r="N64" s="4">
        <f t="shared" si="1"/>
        <v>1.34522493677803E-2</v>
      </c>
      <c r="O64" s="4">
        <f t="shared" si="4"/>
        <v>9.0893513087760808E-5</v>
      </c>
      <c r="Q64" s="4">
        <f t="shared" si="2"/>
        <v>1.8096301305294549E-4</v>
      </c>
      <c r="Y64" s="15">
        <f t="shared" si="5"/>
        <v>9.8950311781721076E-3</v>
      </c>
      <c r="Z64" s="15">
        <f t="shared" si="6"/>
        <v>-2.9745883335983506E-3</v>
      </c>
      <c r="AA64" s="15">
        <f t="shared" si="7"/>
        <v>8.8481757543794125E-6</v>
      </c>
      <c r="AI64" s="15">
        <f t="shared" si="8"/>
        <v>9.4698985075354492E-5</v>
      </c>
      <c r="AK64" s="15">
        <f t="shared" si="9"/>
        <v>4.5653697858234638E-5</v>
      </c>
    </row>
    <row r="65" spans="2:37" x14ac:dyDescent="0.45">
      <c r="B65" s="1">
        <v>45246</v>
      </c>
      <c r="C65" s="2">
        <v>2900</v>
      </c>
      <c r="D65" s="2">
        <v>6958.01</v>
      </c>
      <c r="E65" s="4">
        <f t="shared" si="3"/>
        <v>0</v>
      </c>
      <c r="F65" s="4">
        <f t="shared" si="3"/>
        <v>-2.8743437515877994E-5</v>
      </c>
      <c r="G65" s="2"/>
      <c r="H65" s="2"/>
      <c r="I65" s="2"/>
      <c r="M65" s="4">
        <f t="shared" si="0"/>
        <v>-1.6369082468767614E-4</v>
      </c>
      <c r="N65" s="4">
        <f t="shared" si="1"/>
        <v>-4.9106322606350811E-4</v>
      </c>
      <c r="O65" s="4">
        <f t="shared" si="4"/>
        <v>8.038254444812638E-8</v>
      </c>
      <c r="Q65" s="4">
        <f t="shared" si="2"/>
        <v>2.4114309199190008E-7</v>
      </c>
      <c r="Y65" s="15">
        <f t="shared" si="5"/>
        <v>-1.915436983467848E-4</v>
      </c>
      <c r="Z65" s="15">
        <f t="shared" si="6"/>
        <v>1.915436983467848E-4</v>
      </c>
      <c r="AA65" s="15">
        <f t="shared" si="7"/>
        <v>3.668898837636409E-8</v>
      </c>
      <c r="AI65" s="15">
        <f t="shared" si="8"/>
        <v>1.2619156635552097E-7</v>
      </c>
      <c r="AK65" s="15">
        <f t="shared" si="9"/>
        <v>2.6794686086931526E-8</v>
      </c>
    </row>
    <row r="66" spans="2:37" x14ac:dyDescent="0.45">
      <c r="B66" s="1">
        <v>45247</v>
      </c>
      <c r="C66" s="2">
        <v>2890</v>
      </c>
      <c r="D66" s="2">
        <v>6977.67</v>
      </c>
      <c r="E66" s="4">
        <f t="shared" si="3"/>
        <v>-3.4542348680875576E-3</v>
      </c>
      <c r="F66" s="4">
        <f t="shared" si="3"/>
        <v>2.8215362354588173E-3</v>
      </c>
      <c r="G66" s="2"/>
      <c r="H66" s="2"/>
      <c r="I66" s="2"/>
      <c r="M66" s="4">
        <f t="shared" si="0"/>
        <v>-3.6179256927752336E-3</v>
      </c>
      <c r="N66" s="4">
        <f t="shared" si="1"/>
        <v>2.3592164469111872E-3</v>
      </c>
      <c r="O66" s="4">
        <f t="shared" si="4"/>
        <v>-8.535469798097882E-6</v>
      </c>
      <c r="Q66" s="4">
        <f t="shared" si="2"/>
        <v>5.5659022433762471E-6</v>
      </c>
      <c r="Y66" s="15">
        <f t="shared" si="5"/>
        <v>1.870345049178852E-3</v>
      </c>
      <c r="Z66" s="15">
        <f t="shared" si="6"/>
        <v>-5.3245799172664098E-3</v>
      </c>
      <c r="AA66" s="15">
        <f t="shared" si="7"/>
        <v>2.8351151295356767E-5</v>
      </c>
      <c r="AI66" s="15">
        <f t="shared" si="8"/>
        <v>2.9126686419735769E-6</v>
      </c>
      <c r="AK66" s="15">
        <f t="shared" si="9"/>
        <v>1.3089386318443153E-5</v>
      </c>
    </row>
    <row r="67" spans="2:37" x14ac:dyDescent="0.45">
      <c r="B67" s="1">
        <v>45250</v>
      </c>
      <c r="C67" s="2">
        <v>2900</v>
      </c>
      <c r="D67" s="2">
        <v>6994.89</v>
      </c>
      <c r="E67" s="4">
        <f t="shared" si="3"/>
        <v>3.4542348680876036E-3</v>
      </c>
      <c r="F67" s="4">
        <f t="shared" si="3"/>
        <v>2.4648323167975683E-3</v>
      </c>
      <c r="G67" s="2"/>
      <c r="H67" s="2"/>
      <c r="I67" s="2"/>
      <c r="M67" s="4">
        <f t="shared" si="0"/>
        <v>3.2905440433999276E-3</v>
      </c>
      <c r="N67" s="4">
        <f t="shared" si="1"/>
        <v>2.0025125282499383E-3</v>
      </c>
      <c r="O67" s="4">
        <f t="shared" si="4"/>
        <v>6.5893556716665639E-6</v>
      </c>
      <c r="Q67" s="4">
        <f t="shared" si="2"/>
        <v>4.0100564257979598E-6</v>
      </c>
      <c r="Y67" s="15">
        <f t="shared" si="5"/>
        <v>1.612305880931779E-3</v>
      </c>
      <c r="Z67" s="15">
        <f t="shared" si="6"/>
        <v>1.8419289871558246E-3</v>
      </c>
      <c r="AA67" s="15">
        <f t="shared" si="7"/>
        <v>3.3927023937248817E-6</v>
      </c>
      <c r="AI67" s="15">
        <f t="shared" si="8"/>
        <v>2.0984855811771053E-6</v>
      </c>
      <c r="AK67" s="15">
        <f t="shared" si="9"/>
        <v>1.0827680101554744E-5</v>
      </c>
    </row>
    <row r="68" spans="2:37" x14ac:dyDescent="0.45">
      <c r="B68" s="1">
        <v>45251</v>
      </c>
      <c r="C68" s="2">
        <v>2900</v>
      </c>
      <c r="D68" s="2">
        <v>6961.79</v>
      </c>
      <c r="E68" s="4">
        <f t="shared" si="3"/>
        <v>0</v>
      </c>
      <c r="F68" s="4">
        <f t="shared" si="3"/>
        <v>-4.7432572873078041E-3</v>
      </c>
      <c r="G68" s="2"/>
      <c r="H68" s="2"/>
      <c r="I68" s="2"/>
      <c r="M68" s="4">
        <f t="shared" ref="M68:M131" si="10">E68-J$2</f>
        <v>-1.6369082468767614E-4</v>
      </c>
      <c r="N68" s="4">
        <f t="shared" ref="N68:N131" si="11">F68-K$2</f>
        <v>-5.2055770758554342E-3</v>
      </c>
      <c r="O68" s="4">
        <f t="shared" si="4"/>
        <v>8.5210520452203773E-7</v>
      </c>
      <c r="Q68" s="4">
        <f t="shared" ref="Q68:Q131" si="12">N68^2</f>
        <v>2.7098032692671612E-5</v>
      </c>
      <c r="Y68" s="15">
        <f t="shared" si="5"/>
        <v>-3.6020171157832648E-3</v>
      </c>
      <c r="Z68" s="15">
        <f t="shared" si="6"/>
        <v>3.6020171157832648E-3</v>
      </c>
      <c r="AA68" s="15">
        <f t="shared" si="7"/>
        <v>1.297452730239559E-5</v>
      </c>
      <c r="AI68" s="15">
        <f t="shared" si="8"/>
        <v>1.4180556292925895E-5</v>
      </c>
      <c r="AK68" s="15">
        <f t="shared" si="9"/>
        <v>2.6794686086931526E-8</v>
      </c>
    </row>
    <row r="69" spans="2:37" x14ac:dyDescent="0.45">
      <c r="B69" s="1">
        <v>45252</v>
      </c>
      <c r="C69" s="2">
        <v>2880</v>
      </c>
      <c r="D69" s="2">
        <v>6906.95</v>
      </c>
      <c r="E69" s="4">
        <f t="shared" ref="E69:F132" si="13">LN(C69/C68)</f>
        <v>-6.9204428445737952E-3</v>
      </c>
      <c r="F69" s="4">
        <f t="shared" si="13"/>
        <v>-7.9084741404935929E-3</v>
      </c>
      <c r="G69" s="2"/>
      <c r="H69" s="2"/>
      <c r="I69" s="2"/>
      <c r="M69" s="4">
        <f t="shared" si="10"/>
        <v>-7.0841336692614712E-3</v>
      </c>
      <c r="N69" s="4">
        <f t="shared" si="11"/>
        <v>-8.3707939290412238E-3</v>
      </c>
      <c r="O69" s="4">
        <f t="shared" ref="O69:O132" si="14">M69*N69</f>
        <v>5.9299823111170452E-5</v>
      </c>
      <c r="Q69" s="4">
        <f t="shared" si="12"/>
        <v>7.0070191002473412E-5</v>
      </c>
      <c r="Y69" s="15">
        <f t="shared" ref="Y69:Y132" si="15">$T$2+$S$2*F69</f>
        <v>-5.8917310252436239E-3</v>
      </c>
      <c r="Z69" s="15">
        <f t="shared" ref="Z69:Z132" si="16">E69-Y69</f>
        <v>-1.0287118193301713E-3</v>
      </c>
      <c r="AA69" s="15">
        <f t="shared" ref="AA69:AA132" si="17">Z69^2</f>
        <v>1.0582480072295909E-6</v>
      </c>
      <c r="AI69" s="15">
        <f t="shared" ref="AI69:AI132" si="18">(Y69-$J$2)^2</f>
        <v>3.6668133780625407E-5</v>
      </c>
      <c r="AK69" s="15">
        <f t="shared" ref="AK69:AK132" si="19">(E69-$J$2)^2</f>
        <v>5.0184949843963993E-5</v>
      </c>
    </row>
    <row r="70" spans="2:37" x14ac:dyDescent="0.45">
      <c r="B70" s="1">
        <v>45253</v>
      </c>
      <c r="C70" s="2">
        <v>2890</v>
      </c>
      <c r="D70" s="2">
        <v>7004.34</v>
      </c>
      <c r="E70" s="4">
        <f t="shared" si="13"/>
        <v>3.4662079764863291E-3</v>
      </c>
      <c r="F70" s="4">
        <f t="shared" si="13"/>
        <v>1.4001805886950328E-2</v>
      </c>
      <c r="G70" s="2"/>
      <c r="H70" s="2"/>
      <c r="I70" s="2"/>
      <c r="M70" s="4">
        <f t="shared" si="10"/>
        <v>3.3025171517986531E-3</v>
      </c>
      <c r="N70" s="4">
        <f t="shared" si="11"/>
        <v>1.3539486098402697E-2</v>
      </c>
      <c r="O70" s="4">
        <f t="shared" si="14"/>
        <v>4.4714385066514332E-5</v>
      </c>
      <c r="Q70" s="4">
        <f t="shared" si="12"/>
        <v>1.8331768380883991E-4</v>
      </c>
      <c r="Y70" s="15">
        <f t="shared" si="15"/>
        <v>9.9581381199037311E-3</v>
      </c>
      <c r="Z70" s="15">
        <f t="shared" si="16"/>
        <v>-6.491930143417402E-3</v>
      </c>
      <c r="AA70" s="15">
        <f t="shared" si="17"/>
        <v>4.2145156987011488E-5</v>
      </c>
      <c r="AI70" s="15">
        <f t="shared" si="18"/>
        <v>9.5931197818765085E-5</v>
      </c>
      <c r="AK70" s="15">
        <f t="shared" si="19"/>
        <v>1.0906619537924287E-5</v>
      </c>
    </row>
    <row r="71" spans="2:37" x14ac:dyDescent="0.45">
      <c r="B71" s="1">
        <v>45254</v>
      </c>
      <c r="C71" s="2">
        <v>2870</v>
      </c>
      <c r="D71" s="2">
        <v>7009.63</v>
      </c>
      <c r="E71" s="4">
        <f t="shared" si="13"/>
        <v>-6.9444723528110461E-3</v>
      </c>
      <c r="F71" s="4">
        <f t="shared" si="13"/>
        <v>7.5496097840365448E-4</v>
      </c>
      <c r="G71" s="2"/>
      <c r="H71" s="2"/>
      <c r="I71" s="2"/>
      <c r="M71" s="4">
        <f t="shared" si="10"/>
        <v>-7.1081631774987221E-3</v>
      </c>
      <c r="N71" s="4">
        <f t="shared" si="11"/>
        <v>2.9264118985602435E-4</v>
      </c>
      <c r="O71" s="4">
        <f t="shared" si="14"/>
        <v>-2.0801413299540048E-6</v>
      </c>
      <c r="Q71" s="4">
        <f t="shared" si="12"/>
        <v>8.5638866000349686E-8</v>
      </c>
      <c r="Y71" s="15">
        <f t="shared" si="15"/>
        <v>3.7538709510906898E-4</v>
      </c>
      <c r="Z71" s="15">
        <f t="shared" si="16"/>
        <v>-7.3198594479201148E-3</v>
      </c>
      <c r="AA71" s="15">
        <f t="shared" si="17"/>
        <v>5.3580342337305366E-5</v>
      </c>
      <c r="AI71" s="15">
        <f t="shared" si="18"/>
        <v>4.4815310910327485E-8</v>
      </c>
      <c r="AK71" s="15">
        <f t="shared" si="19"/>
        <v>5.0525983757948728E-5</v>
      </c>
    </row>
    <row r="72" spans="2:37" x14ac:dyDescent="0.45">
      <c r="B72" s="1">
        <v>45257</v>
      </c>
      <c r="C72" s="2">
        <v>2860</v>
      </c>
      <c r="D72" s="2">
        <v>7013.41</v>
      </c>
      <c r="E72" s="4">
        <f t="shared" si="13"/>
        <v>-3.4904049397684908E-3</v>
      </c>
      <c r="F72" s="4">
        <f t="shared" si="13"/>
        <v>5.3911278746302503E-4</v>
      </c>
      <c r="G72" s="2"/>
      <c r="H72" s="2"/>
      <c r="I72" s="2"/>
      <c r="M72" s="4">
        <f t="shared" si="10"/>
        <v>-3.6540957644561668E-3</v>
      </c>
      <c r="N72" s="4">
        <f t="shared" si="11"/>
        <v>7.6792998915394906E-5</v>
      </c>
      <c r="O72" s="4">
        <f t="shared" si="14"/>
        <v>-2.8060897207663155E-7</v>
      </c>
      <c r="Q72" s="4">
        <f t="shared" si="12"/>
        <v>5.8971646824198429E-9</v>
      </c>
      <c r="Y72" s="15">
        <f t="shared" si="15"/>
        <v>2.1924278397564005E-4</v>
      </c>
      <c r="Z72" s="15">
        <f t="shared" si="16"/>
        <v>-3.709647723744131E-3</v>
      </c>
      <c r="AA72" s="15">
        <f t="shared" si="17"/>
        <v>1.3761486234280013E-5</v>
      </c>
      <c r="AI72" s="15">
        <f t="shared" si="18"/>
        <v>3.0860201807315995E-9</v>
      </c>
      <c r="AK72" s="15">
        <f t="shared" si="19"/>
        <v>1.3352415855816498E-5</v>
      </c>
    </row>
    <row r="73" spans="2:37" x14ac:dyDescent="0.45">
      <c r="B73" s="1">
        <v>45258</v>
      </c>
      <c r="C73" s="2">
        <v>2870</v>
      </c>
      <c r="D73" s="2">
        <v>7041.07</v>
      </c>
      <c r="E73" s="4">
        <f t="shared" si="13"/>
        <v>3.4904049397685676E-3</v>
      </c>
      <c r="F73" s="4">
        <f t="shared" si="13"/>
        <v>3.9361165566262797E-3</v>
      </c>
      <c r="G73" s="2"/>
      <c r="H73" s="2"/>
      <c r="I73" s="2"/>
      <c r="M73" s="4">
        <f t="shared" si="10"/>
        <v>3.3267141150808916E-3</v>
      </c>
      <c r="N73" s="4">
        <f t="shared" si="11"/>
        <v>3.4737967680786496E-3</v>
      </c>
      <c r="O73" s="4">
        <f t="shared" si="14"/>
        <v>1.1556328741289627E-5</v>
      </c>
      <c r="Q73" s="4">
        <f t="shared" si="12"/>
        <v>1.2067263985913671E-5</v>
      </c>
      <c r="Y73" s="15">
        <f t="shared" si="15"/>
        <v>2.6766310583094038E-3</v>
      </c>
      <c r="Z73" s="15">
        <f t="shared" si="16"/>
        <v>8.1377388145916375E-4</v>
      </c>
      <c r="AA73" s="15">
        <f t="shared" si="17"/>
        <v>6.6222793014511313E-7</v>
      </c>
      <c r="AI73" s="15">
        <f t="shared" si="18"/>
        <v>6.3148686177548244E-6</v>
      </c>
      <c r="AK73" s="15">
        <f t="shared" si="19"/>
        <v>1.1067026803478439E-5</v>
      </c>
    </row>
    <row r="74" spans="2:37" x14ac:dyDescent="0.45">
      <c r="B74" s="1">
        <v>45259</v>
      </c>
      <c r="C74" s="2">
        <v>2810</v>
      </c>
      <c r="D74" s="2">
        <v>7036.09</v>
      </c>
      <c r="E74" s="4">
        <f t="shared" si="13"/>
        <v>-2.1127546425875394E-2</v>
      </c>
      <c r="F74" s="4">
        <f t="shared" si="13"/>
        <v>-7.07529104982417E-4</v>
      </c>
      <c r="G74" s="2"/>
      <c r="H74" s="2"/>
      <c r="I74" s="2"/>
      <c r="M74" s="4">
        <f t="shared" si="10"/>
        <v>-2.1291237250563071E-2</v>
      </c>
      <c r="N74" s="4">
        <f t="shared" si="11"/>
        <v>-1.1698488935300471E-3</v>
      </c>
      <c r="O74" s="4">
        <f t="shared" si="14"/>
        <v>2.4907530339456931E-5</v>
      </c>
      <c r="Q74" s="4">
        <f t="shared" si="12"/>
        <v>1.3685464336934755E-6</v>
      </c>
      <c r="Y74" s="15">
        <f t="shared" si="15"/>
        <v>-6.8257640050624086E-4</v>
      </c>
      <c r="Z74" s="15">
        <f t="shared" si="16"/>
        <v>-2.0444970025369155E-2</v>
      </c>
      <c r="AA74" s="15">
        <f t="shared" si="17"/>
        <v>4.1799679933824318E-4</v>
      </c>
      <c r="AI74" s="15">
        <f t="shared" si="18"/>
        <v>7.1616821643741197E-7</v>
      </c>
      <c r="AK74" s="15">
        <f t="shared" si="19"/>
        <v>4.5331678365976452E-4</v>
      </c>
    </row>
    <row r="75" spans="2:37" x14ac:dyDescent="0.45">
      <c r="B75" s="1">
        <v>45260</v>
      </c>
      <c r="C75" s="2">
        <v>2870</v>
      </c>
      <c r="D75" s="2">
        <v>7080.74</v>
      </c>
      <c r="E75" s="4">
        <f t="shared" si="13"/>
        <v>2.1127546425875277E-2</v>
      </c>
      <c r="F75" s="4">
        <f t="shared" si="13"/>
        <v>6.3258038655990478E-3</v>
      </c>
      <c r="G75" s="2"/>
      <c r="H75" s="2"/>
      <c r="I75" s="2"/>
      <c r="M75" s="4">
        <f t="shared" si="10"/>
        <v>2.09638556011876E-2</v>
      </c>
      <c r="N75" s="4">
        <f t="shared" si="11"/>
        <v>5.8634840770514177E-3</v>
      </c>
      <c r="O75" s="4">
        <f t="shared" si="14"/>
        <v>1.2292123351116866E-4</v>
      </c>
      <c r="Q75" s="4">
        <f t="shared" si="12"/>
        <v>3.4380445521835515E-5</v>
      </c>
      <c r="Y75" s="15">
        <f t="shared" si="15"/>
        <v>4.4053278662733123E-3</v>
      </c>
      <c r="Z75" s="15">
        <f t="shared" si="16"/>
        <v>1.6722218559601966E-2</v>
      </c>
      <c r="AA75" s="15">
        <f t="shared" si="17"/>
        <v>2.7963259355509644E-4</v>
      </c>
      <c r="AI75" s="15">
        <f t="shared" si="18"/>
        <v>1.7991484792551349E-5</v>
      </c>
      <c r="AK75" s="15">
        <f t="shared" si="19"/>
        <v>4.3948324166744469E-4</v>
      </c>
    </row>
    <row r="76" spans="2:37" x14ac:dyDescent="0.45">
      <c r="B76" s="1">
        <v>45261</v>
      </c>
      <c r="C76" s="2">
        <v>2900</v>
      </c>
      <c r="D76" s="2">
        <v>7059.91</v>
      </c>
      <c r="E76" s="4">
        <f t="shared" si="13"/>
        <v>1.0398707220898517E-2</v>
      </c>
      <c r="F76" s="4">
        <f t="shared" si="13"/>
        <v>-2.9461184692869246E-3</v>
      </c>
      <c r="G76" s="2"/>
      <c r="H76" s="2"/>
      <c r="I76" s="2"/>
      <c r="M76" s="4">
        <f t="shared" si="10"/>
        <v>1.023501639621084E-2</v>
      </c>
      <c r="N76" s="4">
        <f t="shared" si="11"/>
        <v>-3.4084382578345547E-3</v>
      </c>
      <c r="O76" s="4">
        <f t="shared" si="14"/>
        <v>-3.4885421454408979E-5</v>
      </c>
      <c r="Q76" s="4">
        <f t="shared" si="12"/>
        <v>1.1617451357470255E-5</v>
      </c>
      <c r="Y76" s="15">
        <f t="shared" si="15"/>
        <v>-2.3019691444375167E-3</v>
      </c>
      <c r="Z76" s="15">
        <f t="shared" si="16"/>
        <v>1.2700676365336033E-2</v>
      </c>
      <c r="AA76" s="15">
        <f t="shared" si="17"/>
        <v>1.6130718013700532E-4</v>
      </c>
      <c r="AI76" s="15">
        <f t="shared" si="18"/>
        <v>6.0794790833464462E-6</v>
      </c>
      <c r="AK76" s="15">
        <f t="shared" si="19"/>
        <v>1.0475556063070472E-4</v>
      </c>
    </row>
    <row r="77" spans="2:37" x14ac:dyDescent="0.45">
      <c r="B77" s="1">
        <v>45264</v>
      </c>
      <c r="C77" s="2">
        <v>2870</v>
      </c>
      <c r="D77" s="2">
        <v>7093.6</v>
      </c>
      <c r="E77" s="4">
        <f t="shared" si="13"/>
        <v>-1.0398707220898622E-2</v>
      </c>
      <c r="F77" s="4">
        <f t="shared" si="13"/>
        <v>4.760665535118524E-3</v>
      </c>
      <c r="G77" s="2"/>
      <c r="H77" s="2"/>
      <c r="I77" s="2"/>
      <c r="M77" s="4">
        <f t="shared" si="10"/>
        <v>-1.0562398045586299E-2</v>
      </c>
      <c r="N77" s="4">
        <f t="shared" si="11"/>
        <v>4.2983457465708939E-3</v>
      </c>
      <c r="O77" s="4">
        <f t="shared" si="14"/>
        <v>-4.5400838712834595E-5</v>
      </c>
      <c r="Q77" s="4">
        <f t="shared" si="12"/>
        <v>1.8475776157064094E-5</v>
      </c>
      <c r="Y77" s="15">
        <f t="shared" si="15"/>
        <v>3.2731087572022205E-3</v>
      </c>
      <c r="Z77" s="15">
        <f t="shared" si="16"/>
        <v>-1.3671815978100844E-2</v>
      </c>
      <c r="AA77" s="15">
        <f t="shared" si="17"/>
        <v>1.8691855213905353E-4</v>
      </c>
      <c r="AI77" s="15">
        <f t="shared" si="18"/>
        <v>9.6684798790430236E-6</v>
      </c>
      <c r="AK77" s="15">
        <f t="shared" si="19"/>
        <v>1.1156425247340528E-4</v>
      </c>
    </row>
    <row r="78" spans="2:37" x14ac:dyDescent="0.45">
      <c r="B78" s="1">
        <v>45265</v>
      </c>
      <c r="C78" s="2">
        <v>2870</v>
      </c>
      <c r="D78" s="2">
        <v>7100.85</v>
      </c>
      <c r="E78" s="4">
        <f t="shared" si="13"/>
        <v>0</v>
      </c>
      <c r="F78" s="4">
        <f t="shared" si="13"/>
        <v>1.0215261078038314E-3</v>
      </c>
      <c r="G78" s="2"/>
      <c r="H78" s="2"/>
      <c r="I78" s="2"/>
      <c r="M78" s="4">
        <f t="shared" si="10"/>
        <v>-1.6369082468767614E-4</v>
      </c>
      <c r="N78" s="4">
        <f t="shared" si="11"/>
        <v>5.5920631925620136E-4</v>
      </c>
      <c r="O78" s="4">
        <f t="shared" si="14"/>
        <v>-9.1536943569607514E-8</v>
      </c>
      <c r="Q78" s="4">
        <f t="shared" si="12"/>
        <v>3.127117074960686E-7</v>
      </c>
      <c r="Y78" s="15">
        <f t="shared" si="15"/>
        <v>5.6821997603802039E-4</v>
      </c>
      <c r="Z78" s="15">
        <f t="shared" si="16"/>
        <v>-5.6821997603802039E-4</v>
      </c>
      <c r="AA78" s="15">
        <f t="shared" si="17"/>
        <v>3.2287394116864848E-7</v>
      </c>
      <c r="AI78" s="15">
        <f t="shared" si="18"/>
        <v>1.6364383429222971E-7</v>
      </c>
      <c r="AK78" s="15">
        <f t="shared" si="19"/>
        <v>2.6794686086931526E-8</v>
      </c>
    </row>
    <row r="79" spans="2:37" x14ac:dyDescent="0.45">
      <c r="B79" s="1">
        <v>45266</v>
      </c>
      <c r="C79" s="2">
        <v>2890</v>
      </c>
      <c r="D79" s="2">
        <v>7087.4</v>
      </c>
      <c r="E79" s="4">
        <f t="shared" si="13"/>
        <v>6.944472352810995E-3</v>
      </c>
      <c r="F79" s="4">
        <f t="shared" si="13"/>
        <v>-1.8959355845740268E-3</v>
      </c>
      <c r="G79" s="2"/>
      <c r="H79" s="2"/>
      <c r="I79" s="2"/>
      <c r="M79" s="4">
        <f t="shared" si="10"/>
        <v>6.780781528123319E-3</v>
      </c>
      <c r="N79" s="4">
        <f t="shared" si="11"/>
        <v>-2.3582553731216569E-3</v>
      </c>
      <c r="O79" s="4">
        <f t="shared" si="14"/>
        <v>-1.5990814472660896E-5</v>
      </c>
      <c r="Q79" s="4">
        <f t="shared" si="12"/>
        <v>5.5613684048571651E-6</v>
      </c>
      <c r="Y79" s="15">
        <f t="shared" si="15"/>
        <v>-1.5422681602272001E-3</v>
      </c>
      <c r="Z79" s="15">
        <f t="shared" si="16"/>
        <v>8.4867405130381948E-3</v>
      </c>
      <c r="AA79" s="15">
        <f t="shared" si="17"/>
        <v>7.2024764535643805E-5</v>
      </c>
      <c r="AI79" s="15">
        <f t="shared" si="18"/>
        <v>2.9102960582117949E-6</v>
      </c>
      <c r="AK79" s="15">
        <f t="shared" si="19"/>
        <v>4.5978998132138416E-5</v>
      </c>
    </row>
    <row r="80" spans="2:37" x14ac:dyDescent="0.45">
      <c r="B80" s="1">
        <v>45267</v>
      </c>
      <c r="C80" s="2">
        <v>2900</v>
      </c>
      <c r="D80" s="2">
        <v>7134.62</v>
      </c>
      <c r="E80" s="4">
        <f t="shared" si="13"/>
        <v>3.4542348680876036E-3</v>
      </c>
      <c r="F80" s="4">
        <f t="shared" si="13"/>
        <v>6.6404313191780629E-3</v>
      </c>
      <c r="G80" s="2"/>
      <c r="H80" s="2"/>
      <c r="I80" s="2"/>
      <c r="M80" s="4">
        <f t="shared" si="10"/>
        <v>3.2905440433999276E-3</v>
      </c>
      <c r="N80" s="4">
        <f t="shared" si="11"/>
        <v>6.1781115306304328E-3</v>
      </c>
      <c r="O80" s="4">
        <f t="shared" si="14"/>
        <v>2.0329348096576379E-5</v>
      </c>
      <c r="Q80" s="4">
        <f t="shared" si="12"/>
        <v>3.8169062084908707E-5</v>
      </c>
      <c r="Y80" s="15">
        <f t="shared" si="15"/>
        <v>4.6329289723500968E-3</v>
      </c>
      <c r="Z80" s="15">
        <f t="shared" si="16"/>
        <v>-1.1786941042624933E-3</v>
      </c>
      <c r="AA80" s="15">
        <f t="shared" si="17"/>
        <v>1.3893197914231614E-6</v>
      </c>
      <c r="AI80" s="15">
        <f t="shared" si="18"/>
        <v>1.9974089620521025E-5</v>
      </c>
      <c r="AK80" s="15">
        <f t="shared" si="19"/>
        <v>1.0827680101554744E-5</v>
      </c>
    </row>
    <row r="81" spans="2:37" x14ac:dyDescent="0.45">
      <c r="B81" s="1">
        <v>45268</v>
      </c>
      <c r="C81" s="2">
        <v>2850</v>
      </c>
      <c r="D81" s="2">
        <v>7159.6</v>
      </c>
      <c r="E81" s="4">
        <f t="shared" si="13"/>
        <v>-1.7391742711869222E-2</v>
      </c>
      <c r="F81" s="4">
        <f t="shared" si="13"/>
        <v>3.4951225641398648E-3</v>
      </c>
      <c r="G81" s="2"/>
      <c r="H81" s="2"/>
      <c r="I81" s="2"/>
      <c r="M81" s="4">
        <f t="shared" si="10"/>
        <v>-1.7555433536556898E-2</v>
      </c>
      <c r="N81" s="4">
        <f t="shared" si="11"/>
        <v>3.0328027755922348E-3</v>
      </c>
      <c r="O81" s="4">
        <f t="shared" si="14"/>
        <v>-5.3242167556394767E-5</v>
      </c>
      <c r="Q81" s="4">
        <f t="shared" si="12"/>
        <v>9.1978926756399625E-6</v>
      </c>
      <c r="Y81" s="15">
        <f t="shared" si="15"/>
        <v>2.3576165561692776E-3</v>
      </c>
      <c r="Z81" s="15">
        <f t="shared" si="16"/>
        <v>-1.9749359268038499E-2</v>
      </c>
      <c r="AA81" s="15">
        <f t="shared" si="17"/>
        <v>3.9003719149805817E-4</v>
      </c>
      <c r="AI81" s="15">
        <f t="shared" si="18"/>
        <v>4.813310115257081E-6</v>
      </c>
      <c r="AK81" s="15">
        <f t="shared" si="19"/>
        <v>3.0819324665646664E-4</v>
      </c>
    </row>
    <row r="82" spans="2:37" x14ac:dyDescent="0.45">
      <c r="B82" s="1">
        <v>45271</v>
      </c>
      <c r="C82" s="2">
        <v>2800</v>
      </c>
      <c r="D82" s="2">
        <v>7088.79</v>
      </c>
      <c r="E82" s="4">
        <f t="shared" si="13"/>
        <v>-1.7699577099400975E-2</v>
      </c>
      <c r="F82" s="4">
        <f t="shared" si="13"/>
        <v>-9.9394504162431778E-3</v>
      </c>
      <c r="G82" s="2"/>
      <c r="H82" s="2"/>
      <c r="I82" s="2"/>
      <c r="M82" s="4">
        <f t="shared" si="10"/>
        <v>-1.7863267924088651E-2</v>
      </c>
      <c r="N82" s="4">
        <f t="shared" si="11"/>
        <v>-1.0401770204790809E-2</v>
      </c>
      <c r="O82" s="4">
        <f t="shared" si="14"/>
        <v>1.8580960805298068E-4</v>
      </c>
      <c r="Q82" s="4">
        <f t="shared" si="12"/>
        <v>1.0819682339327382E-4</v>
      </c>
      <c r="Y82" s="15">
        <f t="shared" si="15"/>
        <v>-7.3609367207988089E-3</v>
      </c>
      <c r="Z82" s="15">
        <f t="shared" si="16"/>
        <v>-1.0338640378602167E-2</v>
      </c>
      <c r="AA82" s="15">
        <f t="shared" si="17"/>
        <v>1.0688748487806315E-4</v>
      </c>
      <c r="AI82" s="15">
        <f t="shared" si="18"/>
        <v>5.6620019698293964E-5</v>
      </c>
      <c r="AK82" s="15">
        <f t="shared" si="19"/>
        <v>3.1909634092777451E-4</v>
      </c>
    </row>
    <row r="83" spans="2:37" x14ac:dyDescent="0.45">
      <c r="B83" s="1">
        <v>45272</v>
      </c>
      <c r="C83" s="2">
        <v>2850</v>
      </c>
      <c r="D83" s="2">
        <v>7125.31</v>
      </c>
      <c r="E83" s="4">
        <f t="shared" si="13"/>
        <v>1.7699577099400857E-2</v>
      </c>
      <c r="F83" s="4">
        <f t="shared" si="13"/>
        <v>5.1385709062002731E-3</v>
      </c>
      <c r="G83" s="2"/>
      <c r="H83" s="2"/>
      <c r="I83" s="2"/>
      <c r="M83" s="4">
        <f t="shared" si="10"/>
        <v>1.753588627471318E-2</v>
      </c>
      <c r="N83" s="4">
        <f t="shared" si="11"/>
        <v>4.676251117652643E-3</v>
      </c>
      <c r="O83" s="4">
        <f t="shared" si="14"/>
        <v>8.2002207791157157E-5</v>
      </c>
      <c r="Q83" s="4">
        <f t="shared" si="12"/>
        <v>2.1867324515347593E-5</v>
      </c>
      <c r="Y83" s="15">
        <f t="shared" si="15"/>
        <v>3.5464850295908691E-3</v>
      </c>
      <c r="Z83" s="15">
        <f t="shared" si="16"/>
        <v>1.4153092069809987E-2</v>
      </c>
      <c r="AA83" s="15">
        <f t="shared" si="17"/>
        <v>2.0031001513651833E-4</v>
      </c>
      <c r="AI83" s="15">
        <f t="shared" si="18"/>
        <v>1.1443296632726627E-5</v>
      </c>
      <c r="AK83" s="15">
        <f t="shared" si="19"/>
        <v>3.0750730743967408E-4</v>
      </c>
    </row>
    <row r="84" spans="2:37" x14ac:dyDescent="0.45">
      <c r="B84" s="1">
        <v>45273</v>
      </c>
      <c r="C84" s="2">
        <v>2880</v>
      </c>
      <c r="D84" s="2">
        <v>7075.34</v>
      </c>
      <c r="E84" s="4">
        <f t="shared" si="13"/>
        <v>1.0471299867295437E-2</v>
      </c>
      <c r="F84" s="4">
        <f t="shared" si="13"/>
        <v>-7.0377350684394987E-3</v>
      </c>
      <c r="G84" s="2"/>
      <c r="H84" s="2"/>
      <c r="I84" s="2"/>
      <c r="M84" s="4">
        <f t="shared" si="10"/>
        <v>1.030760904260776E-2</v>
      </c>
      <c r="N84" s="4">
        <f t="shared" si="11"/>
        <v>-7.5000548569871288E-3</v>
      </c>
      <c r="O84" s="4">
        <f t="shared" si="14"/>
        <v>-7.7307633263934777E-5</v>
      </c>
      <c r="Q84" s="4">
        <f t="shared" si="12"/>
        <v>5.6250822857816219E-5</v>
      </c>
      <c r="Y84" s="15">
        <f t="shared" si="15"/>
        <v>-5.2618394704876947E-3</v>
      </c>
      <c r="Z84" s="15">
        <f t="shared" si="16"/>
        <v>1.5733139337783131E-2</v>
      </c>
      <c r="AA84" s="15">
        <f t="shared" si="17"/>
        <v>2.4753167342209901E-4</v>
      </c>
      <c r="AI84" s="15">
        <f t="shared" si="18"/>
        <v>2.9436378983865744E-5</v>
      </c>
      <c r="AK84" s="15">
        <f t="shared" si="19"/>
        <v>1.0624680417524926E-4</v>
      </c>
    </row>
    <row r="85" spans="2:37" x14ac:dyDescent="0.45">
      <c r="B85" s="1">
        <v>45274</v>
      </c>
      <c r="C85" s="2">
        <v>2900</v>
      </c>
      <c r="D85" s="2">
        <v>7176.02</v>
      </c>
      <c r="E85" s="4">
        <f t="shared" si="13"/>
        <v>6.920442844573757E-3</v>
      </c>
      <c r="F85" s="4">
        <f t="shared" si="13"/>
        <v>1.4129412908890296E-2</v>
      </c>
      <c r="G85" s="2"/>
      <c r="H85" s="2"/>
      <c r="I85" s="2"/>
      <c r="M85" s="4">
        <f t="shared" si="10"/>
        <v>6.756752019886081E-3</v>
      </c>
      <c r="N85" s="4">
        <f t="shared" si="11"/>
        <v>1.3667093120342665E-2</v>
      </c>
      <c r="O85" s="4">
        <f t="shared" si="14"/>
        <v>9.2345159046846464E-5</v>
      </c>
      <c r="Q85" s="4">
        <f t="shared" si="12"/>
        <v>1.8678943436011778E-4</v>
      </c>
      <c r="Y85" s="15">
        <f t="shared" si="15"/>
        <v>1.0050448879840029E-2</v>
      </c>
      <c r="Z85" s="15">
        <f t="shared" si="16"/>
        <v>-3.130006035266272E-3</v>
      </c>
      <c r="AA85" s="15">
        <f t="shared" si="17"/>
        <v>9.7969377808032875E-6</v>
      </c>
      <c r="AI85" s="15">
        <f t="shared" si="18"/>
        <v>9.7747984841119922E-5</v>
      </c>
      <c r="AK85" s="15">
        <f t="shared" si="19"/>
        <v>4.5653697858234638E-5</v>
      </c>
    </row>
    <row r="86" spans="2:37" x14ac:dyDescent="0.45">
      <c r="B86" s="1">
        <v>45275</v>
      </c>
      <c r="C86" s="2">
        <v>2800</v>
      </c>
      <c r="D86" s="2">
        <v>7190.99</v>
      </c>
      <c r="E86" s="4">
        <f t="shared" si="13"/>
        <v>-3.5091319811270061E-2</v>
      </c>
      <c r="F86" s="4">
        <f t="shared" si="13"/>
        <v>2.0839416716014925E-3</v>
      </c>
      <c r="G86" s="2"/>
      <c r="H86" s="2"/>
      <c r="I86" s="2"/>
      <c r="M86" s="4">
        <f t="shared" si="10"/>
        <v>-3.5255010635957734E-2</v>
      </c>
      <c r="N86" s="4">
        <f t="shared" si="11"/>
        <v>1.6216218830538624E-3</v>
      </c>
      <c r="O86" s="4">
        <f t="shared" si="14"/>
        <v>-5.7170296734565728E-5</v>
      </c>
      <c r="Q86" s="4">
        <f t="shared" si="12"/>
        <v>2.6296575315991545E-6</v>
      </c>
      <c r="Y86" s="15">
        <f t="shared" si="15"/>
        <v>1.3367700649857131E-3</v>
      </c>
      <c r="Z86" s="15">
        <f t="shared" si="16"/>
        <v>-3.6428089876255773E-2</v>
      </c>
      <c r="AA86" s="15">
        <f t="shared" si="17"/>
        <v>1.3270057320325683E-3</v>
      </c>
      <c r="AI86" s="15">
        <f t="shared" si="18"/>
        <v>1.3761149040182196E-6</v>
      </c>
      <c r="AK86" s="15">
        <f t="shared" si="19"/>
        <v>1.242915774941493E-3</v>
      </c>
    </row>
    <row r="87" spans="2:37" x14ac:dyDescent="0.45">
      <c r="B87" s="1">
        <v>45278</v>
      </c>
      <c r="C87" s="2">
        <v>2730</v>
      </c>
      <c r="D87" s="2">
        <v>7119.52</v>
      </c>
      <c r="E87" s="4">
        <f t="shared" si="13"/>
        <v>-2.5317807984289897E-2</v>
      </c>
      <c r="F87" s="4">
        <f t="shared" si="13"/>
        <v>-9.9885460712122402E-3</v>
      </c>
      <c r="G87" s="2"/>
      <c r="H87" s="2"/>
      <c r="I87" s="2"/>
      <c r="M87" s="4">
        <f t="shared" si="10"/>
        <v>-2.5481498808977574E-2</v>
      </c>
      <c r="N87" s="4">
        <f t="shared" si="11"/>
        <v>-1.0450865859759871E-2</v>
      </c>
      <c r="O87" s="4">
        <f t="shared" si="14"/>
        <v>2.6630372595825555E-4</v>
      </c>
      <c r="Q87" s="4">
        <f t="shared" si="12"/>
        <v>1.0922059721869443E-4</v>
      </c>
      <c r="Y87" s="15">
        <f t="shared" si="15"/>
        <v>-7.3964524561467944E-3</v>
      </c>
      <c r="Z87" s="15">
        <f t="shared" si="16"/>
        <v>-1.7921355528143102E-2</v>
      </c>
      <c r="AA87" s="15">
        <f t="shared" si="17"/>
        <v>3.2117498396610534E-4</v>
      </c>
      <c r="AI87" s="15">
        <f t="shared" si="18"/>
        <v>5.7155766426746589E-5</v>
      </c>
      <c r="AK87" s="15">
        <f t="shared" si="19"/>
        <v>6.4930678155192549E-4</v>
      </c>
    </row>
    <row r="88" spans="2:37" x14ac:dyDescent="0.45">
      <c r="B88" s="1">
        <v>45279</v>
      </c>
      <c r="C88" s="2">
        <v>2820</v>
      </c>
      <c r="D88" s="2">
        <v>7187.85</v>
      </c>
      <c r="E88" s="4">
        <f t="shared" si="13"/>
        <v>3.2435275753153955E-2</v>
      </c>
      <c r="F88" s="4">
        <f t="shared" si="13"/>
        <v>9.551793169043107E-3</v>
      </c>
      <c r="G88" s="2"/>
      <c r="H88" s="2"/>
      <c r="I88" s="2"/>
      <c r="M88" s="4">
        <f t="shared" si="10"/>
        <v>3.2271584928466282E-2</v>
      </c>
      <c r="N88" s="4">
        <f t="shared" si="11"/>
        <v>9.0894733804954761E-3</v>
      </c>
      <c r="O88" s="4">
        <f t="shared" si="14"/>
        <v>2.9333171215369325E-4</v>
      </c>
      <c r="Q88" s="4">
        <f t="shared" si="12"/>
        <v>8.261852633473586E-5</v>
      </c>
      <c r="Y88" s="15">
        <f t="shared" si="15"/>
        <v>6.7390044901771678E-3</v>
      </c>
      <c r="Z88" s="15">
        <f t="shared" si="16"/>
        <v>2.5696271262976786E-2</v>
      </c>
      <c r="AA88" s="15">
        <f t="shared" si="17"/>
        <v>6.602983568204866E-4</v>
      </c>
      <c r="AI88" s="15">
        <f t="shared" si="18"/>
        <v>4.323474979957286E-5</v>
      </c>
      <c r="AK88" s="15">
        <f t="shared" si="19"/>
        <v>1.041455193795212E-3</v>
      </c>
    </row>
    <row r="89" spans="2:37" x14ac:dyDescent="0.45">
      <c r="B89" s="1">
        <v>45280</v>
      </c>
      <c r="C89" s="2">
        <v>2820</v>
      </c>
      <c r="D89" s="2">
        <v>7219.67</v>
      </c>
      <c r="E89" s="4">
        <f t="shared" si="13"/>
        <v>0</v>
      </c>
      <c r="F89" s="4">
        <f t="shared" si="13"/>
        <v>4.4171448989278181E-3</v>
      </c>
      <c r="G89" s="2"/>
      <c r="H89" s="2"/>
      <c r="I89" s="2"/>
      <c r="M89" s="4">
        <f t="shared" si="10"/>
        <v>-1.6369082468767614E-4</v>
      </c>
      <c r="N89" s="4">
        <f t="shared" si="11"/>
        <v>3.954825110380188E-3</v>
      </c>
      <c r="O89" s="4">
        <f t="shared" si="14"/>
        <v>-6.4736858381366281E-7</v>
      </c>
      <c r="Q89" s="4">
        <f t="shared" si="12"/>
        <v>1.5640641653693665E-5</v>
      </c>
      <c r="Y89" s="15">
        <f t="shared" si="15"/>
        <v>3.0246063589918562E-3</v>
      </c>
      <c r="Z89" s="15">
        <f t="shared" si="16"/>
        <v>-3.0246063589918562E-3</v>
      </c>
      <c r="AA89" s="15">
        <f t="shared" si="17"/>
        <v>9.148243626853974E-6</v>
      </c>
      <c r="AI89" s="15">
        <f t="shared" si="18"/>
        <v>8.1848376944229732E-6</v>
      </c>
      <c r="AK89" s="15">
        <f t="shared" si="19"/>
        <v>2.6794686086931526E-8</v>
      </c>
    </row>
    <row r="90" spans="2:37" x14ac:dyDescent="0.45">
      <c r="B90" s="1">
        <v>45281</v>
      </c>
      <c r="C90" s="2">
        <v>2880</v>
      </c>
      <c r="D90" s="2">
        <v>7209.62</v>
      </c>
      <c r="E90" s="4">
        <f t="shared" si="13"/>
        <v>2.1053409197832263E-2</v>
      </c>
      <c r="F90" s="4">
        <f t="shared" si="13"/>
        <v>-1.3930001580294545E-3</v>
      </c>
      <c r="G90" s="2"/>
      <c r="H90" s="2"/>
      <c r="I90" s="2"/>
      <c r="M90" s="4">
        <f t="shared" si="10"/>
        <v>2.0889718373144586E-2</v>
      </c>
      <c r="N90" s="4">
        <f t="shared" si="11"/>
        <v>-1.8553199465770845E-3</v>
      </c>
      <c r="O90" s="4">
        <f t="shared" si="14"/>
        <v>-3.8757111176072954E-5</v>
      </c>
      <c r="Q90" s="4">
        <f t="shared" si="12"/>
        <v>3.4422121041667957E-6</v>
      </c>
      <c r="Y90" s="15">
        <f t="shared" si="15"/>
        <v>-1.1784453022260417E-3</v>
      </c>
      <c r="Z90" s="15">
        <f t="shared" si="16"/>
        <v>2.2231854500058306E-2</v>
      </c>
      <c r="AA90" s="15">
        <f t="shared" si="17"/>
        <v>4.942553545117628E-4</v>
      </c>
      <c r="AI90" s="15">
        <f t="shared" si="18"/>
        <v>1.8013293831669555E-6</v>
      </c>
      <c r="AK90" s="15">
        <f t="shared" si="19"/>
        <v>4.3638033370929451E-4</v>
      </c>
    </row>
    <row r="91" spans="2:37" x14ac:dyDescent="0.45">
      <c r="B91" s="1">
        <v>45282</v>
      </c>
      <c r="C91" s="2">
        <v>2870</v>
      </c>
      <c r="D91" s="2">
        <v>7237.52</v>
      </c>
      <c r="E91" s="4">
        <f t="shared" si="13"/>
        <v>-3.4782643763248086E-3</v>
      </c>
      <c r="F91" s="4">
        <f t="shared" si="13"/>
        <v>3.8623609494960096E-3</v>
      </c>
      <c r="G91" s="2"/>
      <c r="H91" s="2"/>
      <c r="I91" s="2"/>
      <c r="M91" s="4">
        <f t="shared" si="10"/>
        <v>-3.6419552010124845E-3</v>
      </c>
      <c r="N91" s="4">
        <f t="shared" si="11"/>
        <v>3.4000411609483795E-3</v>
      </c>
      <c r="O91" s="4">
        <f t="shared" si="14"/>
        <v>-1.2382797589772476E-5</v>
      </c>
      <c r="Q91" s="4">
        <f t="shared" si="12"/>
        <v>1.1560279896143205E-5</v>
      </c>
      <c r="Y91" s="15">
        <f t="shared" si="15"/>
        <v>2.6232763444366731E-3</v>
      </c>
      <c r="Z91" s="15">
        <f t="shared" si="16"/>
        <v>-6.1015407207614817E-3</v>
      </c>
      <c r="AA91" s="15">
        <f t="shared" si="17"/>
        <v>3.7228799167110543E-5</v>
      </c>
      <c r="AI91" s="15">
        <f t="shared" si="18"/>
        <v>6.049560928958944E-6</v>
      </c>
      <c r="AK91" s="15">
        <f t="shared" si="19"/>
        <v>1.3263837686181886E-5</v>
      </c>
    </row>
    <row r="92" spans="2:37" x14ac:dyDescent="0.45">
      <c r="B92" s="1">
        <v>45287</v>
      </c>
      <c r="C92" s="2">
        <v>2870</v>
      </c>
      <c r="D92" s="2">
        <v>7245.92</v>
      </c>
      <c r="E92" s="4">
        <f t="shared" si="13"/>
        <v>0</v>
      </c>
      <c r="F92" s="4">
        <f t="shared" si="13"/>
        <v>1.1599455573857527E-3</v>
      </c>
      <c r="G92" s="2"/>
      <c r="H92" s="2"/>
      <c r="I92" s="2"/>
      <c r="M92" s="4">
        <f t="shared" si="10"/>
        <v>-1.6369082468767614E-4</v>
      </c>
      <c r="N92" s="4">
        <f t="shared" si="11"/>
        <v>6.9762576883812262E-4</v>
      </c>
      <c r="O92" s="4">
        <f t="shared" si="14"/>
        <v>-1.1419493742448641E-7</v>
      </c>
      <c r="Q92" s="4">
        <f t="shared" si="12"/>
        <v>4.8668171334698173E-7</v>
      </c>
      <c r="Y92" s="15">
        <f t="shared" si="15"/>
        <v>6.6835243259579815E-4</v>
      </c>
      <c r="Z92" s="15">
        <f t="shared" si="16"/>
        <v>-6.6835243259579815E-4</v>
      </c>
      <c r="AA92" s="15">
        <f t="shared" si="17"/>
        <v>4.4669497415672092E-7</v>
      </c>
      <c r="AI92" s="15">
        <f t="shared" si="18"/>
        <v>2.5468333849641111E-7</v>
      </c>
      <c r="AK92" s="15">
        <f t="shared" si="19"/>
        <v>2.6794686086931526E-8</v>
      </c>
    </row>
    <row r="93" spans="2:37" x14ac:dyDescent="0.45">
      <c r="B93" s="1">
        <v>45288</v>
      </c>
      <c r="C93" s="2">
        <v>2910</v>
      </c>
      <c r="D93" s="2">
        <v>7303.89</v>
      </c>
      <c r="E93" s="4">
        <f t="shared" si="13"/>
        <v>1.3841051411871511E-2</v>
      </c>
      <c r="F93" s="4">
        <f t="shared" si="13"/>
        <v>7.9685311004689379E-3</v>
      </c>
      <c r="G93" s="2"/>
      <c r="H93" s="2"/>
      <c r="I93" s="2"/>
      <c r="M93" s="4">
        <f t="shared" si="10"/>
        <v>1.3677360587183834E-2</v>
      </c>
      <c r="N93" s="4">
        <f t="shared" si="11"/>
        <v>7.5062113119213078E-3</v>
      </c>
      <c r="O93" s="4">
        <f t="shared" si="14"/>
        <v>1.0266515875674596E-4</v>
      </c>
      <c r="Q93" s="4">
        <f t="shared" si="12"/>
        <v>5.63432082592154E-5</v>
      </c>
      <c r="Y93" s="15">
        <f t="shared" si="15"/>
        <v>5.5936746916559459E-3</v>
      </c>
      <c r="Z93" s="15">
        <f t="shared" si="16"/>
        <v>8.247376720215565E-3</v>
      </c>
      <c r="AA93" s="15">
        <f t="shared" si="17"/>
        <v>6.8019222765153655E-5</v>
      </c>
      <c r="AI93" s="15">
        <f t="shared" si="18"/>
        <v>2.9484724795535687E-5</v>
      </c>
      <c r="AK93" s="15">
        <f t="shared" si="19"/>
        <v>1.8707019263184972E-4</v>
      </c>
    </row>
    <row r="94" spans="2:37" x14ac:dyDescent="0.45">
      <c r="B94" s="1">
        <v>45289</v>
      </c>
      <c r="C94" s="2">
        <v>2930</v>
      </c>
      <c r="D94" s="2">
        <v>7272.8</v>
      </c>
      <c r="E94" s="4">
        <f t="shared" si="13"/>
        <v>6.8493418455747683E-3</v>
      </c>
      <c r="F94" s="4">
        <f t="shared" si="13"/>
        <v>-4.265721112785505E-3</v>
      </c>
      <c r="G94" s="2"/>
      <c r="H94" s="2"/>
      <c r="I94" s="2"/>
      <c r="M94" s="4">
        <f t="shared" si="10"/>
        <v>6.6856510208870923E-3</v>
      </c>
      <c r="N94" s="4">
        <f t="shared" si="11"/>
        <v>-4.7280409013331351E-3</v>
      </c>
      <c r="O94" s="4">
        <f t="shared" si="14"/>
        <v>-3.1610031478793805E-5</v>
      </c>
      <c r="Q94" s="4">
        <f t="shared" si="12"/>
        <v>2.2354370764679043E-5</v>
      </c>
      <c r="Y94" s="15">
        <f t="shared" si="15"/>
        <v>-3.2565680449009112E-3</v>
      </c>
      <c r="Z94" s="15">
        <f t="shared" si="16"/>
        <v>1.0105909890475679E-2</v>
      </c>
      <c r="AA94" s="15">
        <f t="shared" si="17"/>
        <v>1.0212941471441415E-4</v>
      </c>
      <c r="AI94" s="15">
        <f t="shared" si="18"/>
        <v>1.16981707349994E-5</v>
      </c>
      <c r="AK94" s="15">
        <f t="shared" si="19"/>
        <v>4.4697929573088618E-5</v>
      </c>
    </row>
    <row r="95" spans="2:37" x14ac:dyDescent="0.45">
      <c r="B95" s="1">
        <v>45293</v>
      </c>
      <c r="C95" s="2">
        <v>2890</v>
      </c>
      <c r="D95" s="2">
        <v>7323.59</v>
      </c>
      <c r="E95" s="4">
        <f t="shared" si="13"/>
        <v>-1.3745920904635126E-2</v>
      </c>
      <c r="F95" s="4">
        <f t="shared" si="13"/>
        <v>6.9592830811824801E-3</v>
      </c>
      <c r="G95" s="2"/>
      <c r="H95" s="2"/>
      <c r="I95" s="2"/>
      <c r="M95" s="4">
        <f t="shared" si="10"/>
        <v>-1.3909611729322802E-2</v>
      </c>
      <c r="N95" s="4">
        <f t="shared" si="11"/>
        <v>6.4969632926348501E-3</v>
      </c>
      <c r="O95" s="4">
        <f t="shared" si="14"/>
        <v>-9.03702368202134E-5</v>
      </c>
      <c r="Q95" s="4">
        <f t="shared" si="12"/>
        <v>4.2210532025844675E-5</v>
      </c>
      <c r="Y95" s="15">
        <f t="shared" si="15"/>
        <v>4.8635859378539405E-3</v>
      </c>
      <c r="Z95" s="15">
        <f t="shared" si="16"/>
        <v>-1.8609506842489066E-2</v>
      </c>
      <c r="AA95" s="15">
        <f t="shared" si="17"/>
        <v>3.4631374492064736E-4</v>
      </c>
      <c r="AI95" s="15">
        <f t="shared" si="18"/>
        <v>2.2089014074764135E-5</v>
      </c>
      <c r="AK95" s="15">
        <f t="shared" si="19"/>
        <v>1.9347729846051447E-4</v>
      </c>
    </row>
    <row r="96" spans="2:37" x14ac:dyDescent="0.45">
      <c r="B96" s="1">
        <v>45294</v>
      </c>
      <c r="C96" s="2">
        <v>2820</v>
      </c>
      <c r="D96" s="2">
        <v>7279.09</v>
      </c>
      <c r="E96" s="4">
        <f t="shared" si="13"/>
        <v>-2.4519617174318612E-2</v>
      </c>
      <c r="F96" s="4">
        <f t="shared" si="13"/>
        <v>-6.0947905112503252E-3</v>
      </c>
      <c r="G96" s="2"/>
      <c r="H96" s="2"/>
      <c r="I96" s="2"/>
      <c r="M96" s="4">
        <f t="shared" si="10"/>
        <v>-2.4683307999006289E-2</v>
      </c>
      <c r="N96" s="4">
        <f t="shared" si="11"/>
        <v>-6.5571102997979552E-3</v>
      </c>
      <c r="O96" s="4">
        <f t="shared" si="14"/>
        <v>1.6185117311336939E-4</v>
      </c>
      <c r="Q96" s="4">
        <f t="shared" si="12"/>
        <v>4.2995695483716432E-5</v>
      </c>
      <c r="Y96" s="15">
        <f t="shared" si="15"/>
        <v>-4.5797145581699551E-3</v>
      </c>
      <c r="Z96" s="15">
        <f t="shared" si="16"/>
        <v>-1.9939902616148655E-2</v>
      </c>
      <c r="AA96" s="15">
        <f t="shared" si="17"/>
        <v>3.9759971634149198E-4</v>
      </c>
      <c r="AI96" s="15">
        <f t="shared" si="18"/>
        <v>2.2499894626122748E-5</v>
      </c>
      <c r="AK96" s="15">
        <f t="shared" si="19"/>
        <v>6.0926569377380783E-4</v>
      </c>
    </row>
    <row r="97" spans="2:37" x14ac:dyDescent="0.45">
      <c r="B97" s="1">
        <v>45295</v>
      </c>
      <c r="C97" s="2">
        <v>2870</v>
      </c>
      <c r="D97" s="2">
        <v>7359.76</v>
      </c>
      <c r="E97" s="4">
        <f t="shared" si="13"/>
        <v>1.7575144821507491E-2</v>
      </c>
      <c r="F97" s="4">
        <f t="shared" si="13"/>
        <v>1.1021469118014082E-2</v>
      </c>
      <c r="G97" s="2"/>
      <c r="H97" s="2"/>
      <c r="I97" s="2"/>
      <c r="M97" s="4">
        <f t="shared" si="10"/>
        <v>1.7411453996819815E-2</v>
      </c>
      <c r="N97" s="4">
        <f t="shared" si="11"/>
        <v>1.0559149329466451E-2</v>
      </c>
      <c r="O97" s="4">
        <f t="shared" si="14"/>
        <v>1.8385014279555589E-4</v>
      </c>
      <c r="Q97" s="4">
        <f t="shared" si="12"/>
        <v>1.114956345619718E-4</v>
      </c>
      <c r="Y97" s="15">
        <f t="shared" si="15"/>
        <v>7.8021662319615213E-3</v>
      </c>
      <c r="Z97" s="15">
        <f t="shared" si="16"/>
        <v>9.7729785895459692E-3</v>
      </c>
      <c r="AA97" s="15">
        <f t="shared" si="17"/>
        <v>9.5511110511723918E-5</v>
      </c>
      <c r="AI97" s="15">
        <f t="shared" si="18"/>
        <v>5.8346306547527339E-5</v>
      </c>
      <c r="AK97" s="15">
        <f t="shared" si="19"/>
        <v>3.0315873028337271E-4</v>
      </c>
    </row>
    <row r="98" spans="2:37" x14ac:dyDescent="0.45">
      <c r="B98" s="1">
        <v>45296</v>
      </c>
      <c r="C98" s="2">
        <v>2790</v>
      </c>
      <c r="D98" s="2">
        <v>7350.62</v>
      </c>
      <c r="E98" s="4">
        <f t="shared" si="13"/>
        <v>-2.8270433938255474E-2</v>
      </c>
      <c r="F98" s="4">
        <f t="shared" si="13"/>
        <v>-1.2426601047925252E-3</v>
      </c>
      <c r="G98" s="2"/>
      <c r="H98" s="2"/>
      <c r="I98" s="2"/>
      <c r="M98" s="4">
        <f t="shared" si="10"/>
        <v>-2.8434124762943151E-2</v>
      </c>
      <c r="N98" s="4">
        <f t="shared" si="11"/>
        <v>-1.7049798933401552E-3</v>
      </c>
      <c r="O98" s="4">
        <f t="shared" si="14"/>
        <v>4.8479611005543477E-5</v>
      </c>
      <c r="Q98" s="4">
        <f t="shared" si="12"/>
        <v>2.9069564366942073E-6</v>
      </c>
      <c r="Y98" s="15">
        <f t="shared" si="15"/>
        <v>-1.0696894959061256E-3</v>
      </c>
      <c r="Z98" s="15">
        <f t="shared" si="16"/>
        <v>-2.7200744442349351E-2</v>
      </c>
      <c r="AA98" s="15">
        <f t="shared" si="17"/>
        <v>7.3988049821799903E-4</v>
      </c>
      <c r="AI98" s="15">
        <f t="shared" si="18"/>
        <v>1.5212270152280693E-6</v>
      </c>
      <c r="AK98" s="15">
        <f t="shared" si="19"/>
        <v>8.0849945103461695E-4</v>
      </c>
    </row>
    <row r="99" spans="2:37" x14ac:dyDescent="0.45">
      <c r="B99" s="1">
        <v>45299</v>
      </c>
      <c r="C99" s="2">
        <v>2800</v>
      </c>
      <c r="D99" s="2">
        <v>7283.58</v>
      </c>
      <c r="E99" s="4">
        <f t="shared" si="13"/>
        <v>3.5778213478839024E-3</v>
      </c>
      <c r="F99" s="4">
        <f t="shared" si="13"/>
        <v>-9.1621638317710679E-3</v>
      </c>
      <c r="G99" s="2"/>
      <c r="H99" s="2"/>
      <c r="I99" s="2"/>
      <c r="M99" s="4">
        <f t="shared" si="10"/>
        <v>3.4141305231962264E-3</v>
      </c>
      <c r="N99" s="4">
        <f t="shared" si="11"/>
        <v>-9.6244836203186988E-3</v>
      </c>
      <c r="O99" s="4">
        <f t="shared" si="14"/>
        <v>-3.2859243298132189E-5</v>
      </c>
      <c r="Q99" s="4">
        <f t="shared" si="12"/>
        <v>9.2630684957782929E-5</v>
      </c>
      <c r="Y99" s="15">
        <f t="shared" si="15"/>
        <v>-6.7986485785783502E-3</v>
      </c>
      <c r="Z99" s="15">
        <f t="shared" si="16"/>
        <v>1.0376469926462253E-2</v>
      </c>
      <c r="AA99" s="15">
        <f t="shared" si="17"/>
        <v>1.0767112813477557E-4</v>
      </c>
      <c r="AI99" s="15">
        <f t="shared" si="18"/>
        <v>4.8474169966270723E-5</v>
      </c>
      <c r="AK99" s="15">
        <f t="shared" si="19"/>
        <v>1.1656287229420139E-5</v>
      </c>
    </row>
    <row r="100" spans="2:37" x14ac:dyDescent="0.45">
      <c r="B100" s="1">
        <v>45300</v>
      </c>
      <c r="C100" s="2">
        <v>2740</v>
      </c>
      <c r="D100" s="2">
        <v>7200.2</v>
      </c>
      <c r="E100" s="4">
        <f t="shared" si="13"/>
        <v>-2.1661496781179419E-2</v>
      </c>
      <c r="F100" s="4">
        <f t="shared" si="13"/>
        <v>-1.1513696162901956E-2</v>
      </c>
      <c r="G100" s="2"/>
      <c r="H100" s="2"/>
      <c r="I100" s="2"/>
      <c r="M100" s="4">
        <f t="shared" si="10"/>
        <v>-2.1825187605867095E-2</v>
      </c>
      <c r="N100" s="4">
        <f t="shared" si="11"/>
        <v>-1.1976015951449587E-2</v>
      </c>
      <c r="O100" s="4">
        <f t="shared" si="14"/>
        <v>2.6137879491124413E-4</v>
      </c>
      <c r="Q100" s="4">
        <f t="shared" si="12"/>
        <v>1.4342495806937496E-4</v>
      </c>
      <c r="Y100" s="15">
        <f t="shared" si="15"/>
        <v>-8.4997441233328301E-3</v>
      </c>
      <c r="Z100" s="15">
        <f t="shared" si="16"/>
        <v>-1.3161752657846588E-2</v>
      </c>
      <c r="AA100" s="15">
        <f t="shared" si="17"/>
        <v>1.7323173302633173E-4</v>
      </c>
      <c r="AI100" s="15">
        <f t="shared" si="18"/>
        <v>7.5055105098583081E-5</v>
      </c>
      <c r="AK100" s="15">
        <f t="shared" si="19"/>
        <v>4.7633881403129466E-4</v>
      </c>
    </row>
    <row r="101" spans="2:37" x14ac:dyDescent="0.45">
      <c r="B101" s="1">
        <v>45301</v>
      </c>
      <c r="C101" s="2">
        <v>2750</v>
      </c>
      <c r="D101" s="2">
        <v>7227.3</v>
      </c>
      <c r="E101" s="4">
        <f t="shared" si="13"/>
        <v>3.6429912785010087E-3</v>
      </c>
      <c r="F101" s="4">
        <f t="shared" si="13"/>
        <v>3.7567190257092858E-3</v>
      </c>
      <c r="G101" s="2"/>
      <c r="H101" s="2"/>
      <c r="I101" s="2"/>
      <c r="M101" s="4">
        <f t="shared" si="10"/>
        <v>3.4793004538133327E-3</v>
      </c>
      <c r="N101" s="4">
        <f t="shared" si="11"/>
        <v>3.2943992371616557E-3</v>
      </c>
      <c r="O101" s="4">
        <f t="shared" si="14"/>
        <v>1.1462204760898846E-5</v>
      </c>
      <c r="Q101" s="4">
        <f t="shared" si="12"/>
        <v>1.0853066333811298E-5</v>
      </c>
      <c r="Y101" s="15">
        <f t="shared" si="15"/>
        <v>2.5468551090091062E-3</v>
      </c>
      <c r="Z101" s="15">
        <f t="shared" si="16"/>
        <v>1.0961361694919024E-3</v>
      </c>
      <c r="AA101" s="15">
        <f t="shared" si="17"/>
        <v>1.2015145020683807E-6</v>
      </c>
      <c r="AI101" s="15">
        <f t="shared" si="18"/>
        <v>5.6794720060652748E-6</v>
      </c>
      <c r="AK101" s="15">
        <f t="shared" si="19"/>
        <v>1.2105531647905663E-5</v>
      </c>
    </row>
    <row r="102" spans="2:37" x14ac:dyDescent="0.45">
      <c r="B102" s="1">
        <v>45302</v>
      </c>
      <c r="C102" s="2">
        <v>2710</v>
      </c>
      <c r="D102" s="2">
        <v>7219.96</v>
      </c>
      <c r="E102" s="4">
        <f t="shared" si="13"/>
        <v>-1.4652276786870375E-2</v>
      </c>
      <c r="F102" s="4">
        <f t="shared" si="13"/>
        <v>-1.0161097165183168E-3</v>
      </c>
      <c r="G102" s="2"/>
      <c r="H102" s="2"/>
      <c r="I102" s="2"/>
      <c r="M102" s="4">
        <f t="shared" si="10"/>
        <v>-1.4815967611558052E-2</v>
      </c>
      <c r="N102" s="4">
        <f t="shared" si="11"/>
        <v>-1.4784295050659468E-3</v>
      </c>
      <c r="O102" s="4">
        <f t="shared" si="14"/>
        <v>2.1904363663028868E-5</v>
      </c>
      <c r="Q102" s="4">
        <f t="shared" si="12"/>
        <v>2.1857538014495406E-6</v>
      </c>
      <c r="Y102" s="15">
        <f t="shared" si="15"/>
        <v>-9.0580322861831162E-4</v>
      </c>
      <c r="Z102" s="15">
        <f t="shared" si="16"/>
        <v>-1.3746473558252063E-2</v>
      </c>
      <c r="AA102" s="15">
        <f t="shared" si="17"/>
        <v>1.8896553528772314E-4</v>
      </c>
      <c r="AI102" s="15">
        <f t="shared" si="18"/>
        <v>1.1438175300568709E-6</v>
      </c>
      <c r="AK102" s="15">
        <f t="shared" si="19"/>
        <v>2.195128962667372E-4</v>
      </c>
    </row>
    <row r="103" spans="2:37" x14ac:dyDescent="0.45">
      <c r="B103" s="1">
        <v>45303</v>
      </c>
      <c r="C103" s="2">
        <v>2640</v>
      </c>
      <c r="D103" s="2">
        <v>7241.14</v>
      </c>
      <c r="E103" s="4">
        <f t="shared" si="13"/>
        <v>-2.616971773338472E-2</v>
      </c>
      <c r="F103" s="4">
        <f t="shared" si="13"/>
        <v>2.9292398426794442E-3</v>
      </c>
      <c r="G103" s="2"/>
      <c r="H103" s="2"/>
      <c r="I103" s="2"/>
      <c r="M103" s="4">
        <f t="shared" si="10"/>
        <v>-2.6333408558072396E-2</v>
      </c>
      <c r="N103" s="4">
        <f t="shared" si="11"/>
        <v>2.4669200541318141E-3</v>
      </c>
      <c r="O103" s="4">
        <f t="shared" si="14"/>
        <v>-6.4962413665555131E-5</v>
      </c>
      <c r="Q103" s="4">
        <f t="shared" si="12"/>
        <v>6.0856945534777122E-6</v>
      </c>
      <c r="Y103" s="15">
        <f t="shared" si="15"/>
        <v>1.9482577038217434E-3</v>
      </c>
      <c r="Z103" s="15">
        <f t="shared" si="16"/>
        <v>-2.8117975437206462E-2</v>
      </c>
      <c r="AA103" s="15">
        <f t="shared" si="17"/>
        <v>7.9062054268734592E-4</v>
      </c>
      <c r="AI103" s="15">
        <f t="shared" si="18"/>
        <v>3.1846789461023045E-6</v>
      </c>
      <c r="AK103" s="15">
        <f t="shared" si="19"/>
        <v>6.934484062863605E-4</v>
      </c>
    </row>
    <row r="104" spans="2:37" x14ac:dyDescent="0.45">
      <c r="B104" s="1">
        <v>45306</v>
      </c>
      <c r="C104" s="2">
        <v>2630</v>
      </c>
      <c r="D104" s="2">
        <v>7224</v>
      </c>
      <c r="E104" s="4">
        <f t="shared" si="13"/>
        <v>-3.7950709685516094E-3</v>
      </c>
      <c r="F104" s="4">
        <f t="shared" si="13"/>
        <v>-2.3698364511781441E-3</v>
      </c>
      <c r="G104" s="2"/>
      <c r="H104" s="2"/>
      <c r="I104" s="2"/>
      <c r="M104" s="4">
        <f t="shared" si="10"/>
        <v>-3.9587617932392858E-3</v>
      </c>
      <c r="N104" s="4">
        <f t="shared" si="11"/>
        <v>-2.8321562397257741E-3</v>
      </c>
      <c r="O104" s="4">
        <f t="shared" si="14"/>
        <v>1.1211831914310638E-5</v>
      </c>
      <c r="Q104" s="4">
        <f t="shared" si="12"/>
        <v>8.0211089662176374E-6</v>
      </c>
      <c r="Y104" s="15">
        <f t="shared" si="15"/>
        <v>-1.8850874539121224E-3</v>
      </c>
      <c r="Z104" s="15">
        <f t="shared" si="16"/>
        <v>-1.9099835146394869E-3</v>
      </c>
      <c r="AA104" s="15">
        <f t="shared" si="17"/>
        <v>3.648037026194607E-6</v>
      </c>
      <c r="AI104" s="15">
        <f t="shared" si="18"/>
        <v>4.1974924348623536E-6</v>
      </c>
      <c r="AK104" s="15">
        <f t="shared" si="19"/>
        <v>1.5671794935611125E-5</v>
      </c>
    </row>
    <row r="105" spans="2:37" x14ac:dyDescent="0.45">
      <c r="B105" s="1">
        <v>45307</v>
      </c>
      <c r="C105" s="2">
        <v>2670</v>
      </c>
      <c r="D105" s="2">
        <v>7242.79</v>
      </c>
      <c r="E105" s="4">
        <f t="shared" si="13"/>
        <v>1.5094626222484888E-2</v>
      </c>
      <c r="F105" s="4">
        <f t="shared" si="13"/>
        <v>2.5976751672086747E-3</v>
      </c>
      <c r="G105" s="2"/>
      <c r="H105" s="2"/>
      <c r="I105" s="2"/>
      <c r="M105" s="4">
        <f t="shared" si="10"/>
        <v>1.4930935397797211E-2</v>
      </c>
      <c r="N105" s="4">
        <f t="shared" si="11"/>
        <v>2.1353553786610446E-3</v>
      </c>
      <c r="O105" s="4">
        <f t="shared" si="14"/>
        <v>3.1882853210126855E-5</v>
      </c>
      <c r="Q105" s="4">
        <f t="shared" si="12"/>
        <v>4.5597425931766533E-6</v>
      </c>
      <c r="Y105" s="15">
        <f t="shared" si="15"/>
        <v>1.7084042326300276E-3</v>
      </c>
      <c r="Z105" s="15">
        <f t="shared" si="16"/>
        <v>1.338622198985486E-2</v>
      </c>
      <c r="AA105" s="15">
        <f t="shared" si="17"/>
        <v>1.791909391616738E-4</v>
      </c>
      <c r="AI105" s="15">
        <f t="shared" si="18"/>
        <v>2.3861395126768734E-6</v>
      </c>
      <c r="AK105" s="15">
        <f t="shared" si="19"/>
        <v>2.2293283185319376E-4</v>
      </c>
    </row>
    <row r="106" spans="2:37" x14ac:dyDescent="0.45">
      <c r="B106" s="1">
        <v>45308</v>
      </c>
      <c r="C106" s="2">
        <v>2650</v>
      </c>
      <c r="D106" s="2">
        <v>7200.63</v>
      </c>
      <c r="E106" s="4">
        <f t="shared" si="13"/>
        <v>-7.5188324140273398E-3</v>
      </c>
      <c r="F106" s="4">
        <f t="shared" si="13"/>
        <v>-5.8379690877849461E-3</v>
      </c>
      <c r="G106" s="2"/>
      <c r="H106" s="2"/>
      <c r="I106" s="2"/>
      <c r="M106" s="4">
        <f t="shared" si="10"/>
        <v>-7.6825232387150158E-3</v>
      </c>
      <c r="N106" s="4">
        <f t="shared" si="11"/>
        <v>-6.3002888763325762E-3</v>
      </c>
      <c r="O106" s="4">
        <f t="shared" si="14"/>
        <v>4.840211570304273E-5</v>
      </c>
      <c r="Q106" s="4">
        <f t="shared" si="12"/>
        <v>3.9693639925239996E-5</v>
      </c>
      <c r="Y106" s="15">
        <f t="shared" si="15"/>
        <v>-4.3939302619173245E-3</v>
      </c>
      <c r="Z106" s="15">
        <f t="shared" si="16"/>
        <v>-3.1249021521100153E-3</v>
      </c>
      <c r="AA106" s="15">
        <f t="shared" si="17"/>
        <v>9.7650134602618058E-6</v>
      </c>
      <c r="AI106" s="15">
        <f t="shared" si="18"/>
        <v>2.0771909969066544E-5</v>
      </c>
      <c r="AK106" s="15">
        <f t="shared" si="19"/>
        <v>5.9021163313396257E-5</v>
      </c>
    </row>
    <row r="107" spans="2:37" x14ac:dyDescent="0.45">
      <c r="B107" s="1">
        <v>45309</v>
      </c>
      <c r="C107" s="2">
        <v>2650</v>
      </c>
      <c r="D107" s="2">
        <v>7252.97</v>
      </c>
      <c r="E107" s="4">
        <f t="shared" si="13"/>
        <v>0</v>
      </c>
      <c r="F107" s="4">
        <f t="shared" si="13"/>
        <v>7.2425179591178428E-3</v>
      </c>
      <c r="G107" s="2"/>
      <c r="H107" s="2"/>
      <c r="I107" s="2"/>
      <c r="M107" s="4">
        <f t="shared" si="10"/>
        <v>-1.6369082468767614E-4</v>
      </c>
      <c r="N107" s="4">
        <f t="shared" si="11"/>
        <v>6.7801981705702128E-3</v>
      </c>
      <c r="O107" s="4">
        <f t="shared" si="14"/>
        <v>-1.1098562300865113E-6</v>
      </c>
      <c r="Q107" s="4">
        <f t="shared" si="12"/>
        <v>4.5971087232203663E-5</v>
      </c>
      <c r="Y107" s="15">
        <f t="shared" si="15"/>
        <v>5.0684776940064973E-3</v>
      </c>
      <c r="Z107" s="15">
        <f t="shared" si="16"/>
        <v>-5.0684776940064973E-3</v>
      </c>
      <c r="AA107" s="15">
        <f t="shared" si="17"/>
        <v>2.5689466134641419E-5</v>
      </c>
      <c r="AI107" s="15">
        <f t="shared" si="18"/>
        <v>2.4056934233442324E-5</v>
      </c>
      <c r="AK107" s="15">
        <f t="shared" si="19"/>
        <v>2.6794686086931526E-8</v>
      </c>
    </row>
    <row r="108" spans="2:37" x14ac:dyDescent="0.45">
      <c r="B108" s="1">
        <v>45310</v>
      </c>
      <c r="C108" s="2">
        <v>2640</v>
      </c>
      <c r="D108" s="2">
        <v>7227.4</v>
      </c>
      <c r="E108" s="4">
        <f t="shared" si="13"/>
        <v>-3.7807228399060443E-3</v>
      </c>
      <c r="F108" s="4">
        <f t="shared" si="13"/>
        <v>-3.5316813834724418E-3</v>
      </c>
      <c r="G108" s="2"/>
      <c r="H108" s="2"/>
      <c r="I108" s="2"/>
      <c r="M108" s="4">
        <f t="shared" si="10"/>
        <v>-3.9444136645937202E-3</v>
      </c>
      <c r="N108" s="4">
        <f t="shared" si="11"/>
        <v>-3.9940011720200723E-3</v>
      </c>
      <c r="O108" s="4">
        <f t="shared" si="14"/>
        <v>1.5753992799319307E-5</v>
      </c>
      <c r="Q108" s="4">
        <f t="shared" si="12"/>
        <v>1.595204536209771E-5</v>
      </c>
      <c r="Y108" s="15">
        <f t="shared" si="15"/>
        <v>-2.725564623567244E-3</v>
      </c>
      <c r="Z108" s="15">
        <f t="shared" si="16"/>
        <v>-1.0551582163388002E-3</v>
      </c>
      <c r="AA108" s="15">
        <f t="shared" si="17"/>
        <v>1.1133588615072782E-6</v>
      </c>
      <c r="AI108" s="15">
        <f t="shared" si="18"/>
        <v>8.3477970452707381E-6</v>
      </c>
      <c r="AK108" s="15">
        <f t="shared" si="19"/>
        <v>1.5558399157433661E-5</v>
      </c>
    </row>
    <row r="109" spans="2:37" x14ac:dyDescent="0.45">
      <c r="B109" s="1">
        <v>45313</v>
      </c>
      <c r="C109" s="2">
        <v>2680</v>
      </c>
      <c r="D109" s="2">
        <v>7247.93</v>
      </c>
      <c r="E109" s="4">
        <f t="shared" si="13"/>
        <v>1.5037877364540502E-2</v>
      </c>
      <c r="F109" s="4">
        <f t="shared" si="13"/>
        <v>2.8365520876431722E-3</v>
      </c>
      <c r="G109" s="2"/>
      <c r="H109" s="2"/>
      <c r="I109" s="2"/>
      <c r="M109" s="4">
        <f t="shared" si="10"/>
        <v>1.4874186539852825E-2</v>
      </c>
      <c r="N109" s="4">
        <f t="shared" si="11"/>
        <v>2.3742322990955422E-3</v>
      </c>
      <c r="O109" s="4">
        <f t="shared" si="14"/>
        <v>3.5314774105690737E-5</v>
      </c>
      <c r="Q109" s="4">
        <f t="shared" si="12"/>
        <v>5.6369790100685041E-6</v>
      </c>
      <c r="Y109" s="15">
        <f t="shared" si="15"/>
        <v>1.8812074978525699E-3</v>
      </c>
      <c r="Z109" s="15">
        <f t="shared" si="16"/>
        <v>1.3156669866687933E-2</v>
      </c>
      <c r="AA109" s="15">
        <f t="shared" si="17"/>
        <v>1.7309796198101426E-4</v>
      </c>
      <c r="AI109" s="15">
        <f t="shared" si="18"/>
        <v>2.9498635225994045E-6</v>
      </c>
      <c r="AK109" s="15">
        <f t="shared" si="19"/>
        <v>2.2124142522233895E-4</v>
      </c>
    </row>
    <row r="110" spans="2:37" x14ac:dyDescent="0.45">
      <c r="B110" s="1">
        <v>45314</v>
      </c>
      <c r="C110" s="2">
        <v>2720</v>
      </c>
      <c r="D110" s="2">
        <v>7256.23</v>
      </c>
      <c r="E110" s="4">
        <f t="shared" si="13"/>
        <v>1.4815085785140682E-2</v>
      </c>
      <c r="F110" s="4">
        <f t="shared" si="13"/>
        <v>1.1444993582529798E-3</v>
      </c>
      <c r="G110" s="2"/>
      <c r="H110" s="2"/>
      <c r="I110" s="2"/>
      <c r="M110" s="4">
        <f t="shared" si="10"/>
        <v>1.4651394960453005E-2</v>
      </c>
      <c r="N110" s="4">
        <f t="shared" si="11"/>
        <v>6.8217956970534972E-4</v>
      </c>
      <c r="O110" s="4">
        <f t="shared" si="14"/>
        <v>9.99488230970496E-6</v>
      </c>
      <c r="Q110" s="4">
        <f t="shared" si="12"/>
        <v>4.653689653233761E-7</v>
      </c>
      <c r="Y110" s="15">
        <f t="shared" si="15"/>
        <v>6.5717867147829139E-4</v>
      </c>
      <c r="Z110" s="15">
        <f t="shared" si="16"/>
        <v>1.4157907113662391E-2</v>
      </c>
      <c r="AA110" s="15">
        <f t="shared" si="17"/>
        <v>2.0044633383909212E-4</v>
      </c>
      <c r="AI110" s="15">
        <f t="shared" si="18"/>
        <v>2.4353025493003771E-7</v>
      </c>
      <c r="AK110" s="15">
        <f t="shared" si="19"/>
        <v>2.1466337428718772E-4</v>
      </c>
    </row>
    <row r="111" spans="2:37" x14ac:dyDescent="0.45">
      <c r="B111" s="1">
        <v>45315</v>
      </c>
      <c r="C111" s="2">
        <v>2670</v>
      </c>
      <c r="D111" s="2">
        <v>7227.82</v>
      </c>
      <c r="E111" s="4">
        <f t="shared" si="13"/>
        <v>-1.8553407895747834E-2</v>
      </c>
      <c r="F111" s="4">
        <f t="shared" si="13"/>
        <v>-3.9229409501556466E-3</v>
      </c>
      <c r="G111" s="2"/>
      <c r="H111" s="2"/>
      <c r="I111" s="2"/>
      <c r="M111" s="4">
        <f t="shared" si="10"/>
        <v>-1.8717098720435511E-2</v>
      </c>
      <c r="N111" s="4">
        <f t="shared" si="11"/>
        <v>-4.3852607387032767E-3</v>
      </c>
      <c r="O111" s="4">
        <f t="shared" si="14"/>
        <v>8.207935816115919E-5</v>
      </c>
      <c r="Q111" s="4">
        <f t="shared" si="12"/>
        <v>1.9230511746412408E-5</v>
      </c>
      <c r="Y111" s="15">
        <f t="shared" si="15"/>
        <v>-3.0086013043375591E-3</v>
      </c>
      <c r="Z111" s="15">
        <f t="shared" si="16"/>
        <v>-1.5544806591410276E-2</v>
      </c>
      <c r="AA111" s="15">
        <f t="shared" si="17"/>
        <v>2.4164101196435237E-4</v>
      </c>
      <c r="AI111" s="15">
        <f t="shared" si="18"/>
        <v>1.0063437351875459E-5</v>
      </c>
      <c r="AK111" s="15">
        <f t="shared" si="19"/>
        <v>3.5032978451052867E-4</v>
      </c>
    </row>
    <row r="112" spans="2:37" x14ac:dyDescent="0.45">
      <c r="B112" s="1">
        <v>45316</v>
      </c>
      <c r="C112" s="2">
        <v>2670</v>
      </c>
      <c r="D112" s="2">
        <v>7178.04</v>
      </c>
      <c r="E112" s="4">
        <f t="shared" si="13"/>
        <v>0</v>
      </c>
      <c r="F112" s="4">
        <f t="shared" si="13"/>
        <v>-6.9111039727128426E-3</v>
      </c>
      <c r="G112" s="2"/>
      <c r="H112" s="2"/>
      <c r="I112" s="2"/>
      <c r="M112" s="4">
        <f t="shared" si="10"/>
        <v>-1.6369082468767614E-4</v>
      </c>
      <c r="N112" s="4">
        <f t="shared" si="11"/>
        <v>-7.3734237612604727E-3</v>
      </c>
      <c r="O112" s="4">
        <f t="shared" si="14"/>
        <v>1.2069618162524336E-6</v>
      </c>
      <c r="Q112" s="4">
        <f t="shared" si="12"/>
        <v>5.4367377963120535E-5</v>
      </c>
      <c r="Y112" s="15">
        <f t="shared" si="15"/>
        <v>-5.170234694352468E-3</v>
      </c>
      <c r="Z112" s="15">
        <f t="shared" si="16"/>
        <v>5.170234694352468E-3</v>
      </c>
      <c r="AA112" s="15">
        <f t="shared" si="17"/>
        <v>2.6731326794685959E-5</v>
      </c>
      <c r="AI112" s="15">
        <f t="shared" si="18"/>
        <v>2.845076144266767E-5</v>
      </c>
      <c r="AK112" s="15">
        <f t="shared" si="19"/>
        <v>2.6794686086931526E-8</v>
      </c>
    </row>
    <row r="113" spans="2:37" x14ac:dyDescent="0.45">
      <c r="B113" s="1">
        <v>45317</v>
      </c>
      <c r="C113" s="2">
        <v>2630</v>
      </c>
      <c r="D113" s="2">
        <v>7137.09</v>
      </c>
      <c r="E113" s="4">
        <f t="shared" si="13"/>
        <v>-1.5094626222485016E-2</v>
      </c>
      <c r="F113" s="4">
        <f t="shared" si="13"/>
        <v>-5.7212350428810397E-3</v>
      </c>
      <c r="G113" s="2"/>
      <c r="H113" s="2"/>
      <c r="I113" s="2"/>
      <c r="M113" s="4">
        <f t="shared" si="10"/>
        <v>-1.5258317047172693E-2</v>
      </c>
      <c r="N113" s="4">
        <f t="shared" si="11"/>
        <v>-6.1835548314286698E-3</v>
      </c>
      <c r="O113" s="4">
        <f t="shared" si="14"/>
        <v>9.4350640096515142E-5</v>
      </c>
      <c r="Q113" s="4">
        <f t="shared" si="12"/>
        <v>3.8236350353284847E-5</v>
      </c>
      <c r="Y113" s="15">
        <f t="shared" si="15"/>
        <v>-4.3094849999584101E-3</v>
      </c>
      <c r="Z113" s="15">
        <f t="shared" si="16"/>
        <v>-1.0785141222526606E-2</v>
      </c>
      <c r="AA113" s="15">
        <f t="shared" si="17"/>
        <v>1.163192711898427E-4</v>
      </c>
      <c r="AI113" s="15">
        <f t="shared" si="18"/>
        <v>2.0009301958198193E-5</v>
      </c>
      <c r="AK113" s="15">
        <f t="shared" si="19"/>
        <v>2.3281623911204082E-4</v>
      </c>
    </row>
    <row r="114" spans="2:37" x14ac:dyDescent="0.45">
      <c r="B114" s="1">
        <v>45320</v>
      </c>
      <c r="C114" s="2">
        <v>2690</v>
      </c>
      <c r="D114" s="2">
        <v>7157.17</v>
      </c>
      <c r="E114" s="4">
        <f t="shared" si="13"/>
        <v>2.2557347424074527E-2</v>
      </c>
      <c r="F114" s="4">
        <f t="shared" si="13"/>
        <v>2.8095211935844889E-3</v>
      </c>
      <c r="G114" s="2"/>
      <c r="H114" s="2"/>
      <c r="I114" s="2"/>
      <c r="M114" s="4">
        <f t="shared" si="10"/>
        <v>2.2393656599386851E-2</v>
      </c>
      <c r="N114" s="4">
        <f t="shared" si="11"/>
        <v>2.3472014050368588E-3</v>
      </c>
      <c r="O114" s="4">
        <f t="shared" si="14"/>
        <v>5.2562422233993743E-5</v>
      </c>
      <c r="Q114" s="4">
        <f t="shared" si="12"/>
        <v>5.509354435807004E-6</v>
      </c>
      <c r="Y114" s="15">
        <f t="shared" si="15"/>
        <v>1.8616533829270722E-3</v>
      </c>
      <c r="Z114" s="15">
        <f t="shared" si="16"/>
        <v>2.0695694041147454E-2</v>
      </c>
      <c r="AA114" s="15">
        <f t="shared" si="17"/>
        <v>4.2831175184478626E-4</v>
      </c>
      <c r="AI114" s="15">
        <f t="shared" si="18"/>
        <v>2.8830768491828742E-6</v>
      </c>
      <c r="AK114" s="15">
        <f t="shared" si="19"/>
        <v>5.0147585589126219E-4</v>
      </c>
    </row>
    <row r="115" spans="2:37" x14ac:dyDescent="0.45">
      <c r="B115" s="1">
        <v>45321</v>
      </c>
      <c r="C115" s="2">
        <v>2650</v>
      </c>
      <c r="D115" s="2">
        <v>7192.22</v>
      </c>
      <c r="E115" s="4">
        <f t="shared" si="13"/>
        <v>-1.4981553615616946E-2</v>
      </c>
      <c r="F115" s="4">
        <f t="shared" si="13"/>
        <v>4.885234801922083E-3</v>
      </c>
      <c r="G115" s="2"/>
      <c r="H115" s="2"/>
      <c r="I115" s="2"/>
      <c r="M115" s="4">
        <f t="shared" si="10"/>
        <v>-1.5145244440304623E-2</v>
      </c>
      <c r="N115" s="4">
        <f t="shared" si="11"/>
        <v>4.4229150133744529E-3</v>
      </c>
      <c r="O115" s="4">
        <f t="shared" si="14"/>
        <v>-6.6986129016249275E-5</v>
      </c>
      <c r="Q115" s="4">
        <f t="shared" si="12"/>
        <v>1.9562177215533138E-5</v>
      </c>
      <c r="Y115" s="15">
        <f t="shared" si="15"/>
        <v>3.3632220088754211E-3</v>
      </c>
      <c r="Z115" s="15">
        <f t="shared" si="16"/>
        <v>-1.8344775624492368E-2</v>
      </c>
      <c r="AA115" s="15">
        <f t="shared" si="17"/>
        <v>3.3653079271296935E-4</v>
      </c>
      <c r="AI115" s="15">
        <f t="shared" si="18"/>
        <v>1.0236999798589835E-5</v>
      </c>
      <c r="AK115" s="15">
        <f t="shared" si="19"/>
        <v>2.2937842915657808E-4</v>
      </c>
    </row>
    <row r="116" spans="2:37" x14ac:dyDescent="0.45">
      <c r="B116" s="1">
        <v>45322</v>
      </c>
      <c r="C116" s="2">
        <v>2650</v>
      </c>
      <c r="D116" s="2">
        <v>7207.94</v>
      </c>
      <c r="E116" s="4">
        <f t="shared" si="13"/>
        <v>0</v>
      </c>
      <c r="F116" s="4">
        <f t="shared" si="13"/>
        <v>2.1833099416343855E-3</v>
      </c>
      <c r="G116" s="2"/>
      <c r="H116" s="2"/>
      <c r="I116" s="2"/>
      <c r="M116" s="4">
        <f t="shared" si="10"/>
        <v>-1.6369082468767614E-4</v>
      </c>
      <c r="N116" s="4">
        <f t="shared" si="11"/>
        <v>1.7209901530867554E-3</v>
      </c>
      <c r="O116" s="4">
        <f t="shared" si="14"/>
        <v>-2.8171029743814099E-7</v>
      </c>
      <c r="Q116" s="4">
        <f t="shared" si="12"/>
        <v>2.9618071070215742E-6</v>
      </c>
      <c r="Y116" s="15">
        <f t="shared" si="15"/>
        <v>1.4086529471409514E-3</v>
      </c>
      <c r="Z116" s="15">
        <f t="shared" si="16"/>
        <v>-1.4086529471409514E-3</v>
      </c>
      <c r="AA116" s="15">
        <f t="shared" si="17"/>
        <v>1.9843031254888879E-6</v>
      </c>
      <c r="AI116" s="15">
        <f t="shared" si="18"/>
        <v>1.549930686343364E-6</v>
      </c>
      <c r="AK116" s="15">
        <f t="shared" si="19"/>
        <v>2.6794686086931526E-8</v>
      </c>
    </row>
    <row r="117" spans="2:37" x14ac:dyDescent="0.45">
      <c r="B117" s="1">
        <v>45323</v>
      </c>
      <c r="C117" s="2">
        <v>2650</v>
      </c>
      <c r="D117" s="2">
        <v>7201.7</v>
      </c>
      <c r="E117" s="4">
        <f t="shared" si="13"/>
        <v>0</v>
      </c>
      <c r="F117" s="4">
        <f t="shared" si="13"/>
        <v>-8.6608692376147743E-4</v>
      </c>
      <c r="G117" s="2"/>
      <c r="H117" s="2"/>
      <c r="I117" s="2"/>
      <c r="M117" s="4">
        <f t="shared" si="10"/>
        <v>-1.6369082468767614E-4</v>
      </c>
      <c r="N117" s="4">
        <f t="shared" si="11"/>
        <v>-1.3284067123091076E-3</v>
      </c>
      <c r="O117" s="4">
        <f t="shared" si="14"/>
        <v>2.1744799025852236E-7</v>
      </c>
      <c r="Q117" s="4">
        <f t="shared" si="12"/>
        <v>1.7646643933078922E-6</v>
      </c>
      <c r="Y117" s="15">
        <f t="shared" si="15"/>
        <v>-7.972769281325544E-4</v>
      </c>
      <c r="Z117" s="15">
        <f t="shared" si="16"/>
        <v>7.972769281325544E-4</v>
      </c>
      <c r="AA117" s="15">
        <f t="shared" si="17"/>
        <v>6.3565050013248232E-7</v>
      </c>
      <c r="AI117" s="15">
        <f t="shared" si="18"/>
        <v>9.2345902196036355E-7</v>
      </c>
      <c r="AK117" s="15">
        <f t="shared" si="19"/>
        <v>2.6794686086931526E-8</v>
      </c>
    </row>
    <row r="118" spans="2:37" x14ac:dyDescent="0.45">
      <c r="B118" s="1">
        <v>45324</v>
      </c>
      <c r="C118" s="2">
        <v>2650</v>
      </c>
      <c r="D118" s="2">
        <v>7238.79</v>
      </c>
      <c r="E118" s="4">
        <f t="shared" si="13"/>
        <v>0</v>
      </c>
      <c r="F118" s="4">
        <f t="shared" si="13"/>
        <v>5.136956095237297E-3</v>
      </c>
      <c r="G118" s="2"/>
      <c r="H118" s="2"/>
      <c r="I118" s="2"/>
      <c r="M118" s="4">
        <f t="shared" si="10"/>
        <v>-1.6369082468767614E-4</v>
      </c>
      <c r="N118" s="4">
        <f t="shared" si="11"/>
        <v>4.674636306689667E-3</v>
      </c>
      <c r="O118" s="4">
        <f t="shared" si="14"/>
        <v>-7.6519507215698412E-7</v>
      </c>
      <c r="Q118" s="4">
        <f t="shared" si="12"/>
        <v>2.1852224599821211E-5</v>
      </c>
      <c r="Y118" s="15">
        <f t="shared" si="15"/>
        <v>3.5453168773616297E-3</v>
      </c>
      <c r="Z118" s="15">
        <f t="shared" si="16"/>
        <v>-3.5453168773616297E-3</v>
      </c>
      <c r="AA118" s="15">
        <f t="shared" si="17"/>
        <v>1.2569271760905217E-5</v>
      </c>
      <c r="AI118" s="15">
        <f t="shared" si="18"/>
        <v>1.1435394760123226E-5</v>
      </c>
      <c r="AK118" s="15">
        <f t="shared" si="19"/>
        <v>2.6794686086931526E-8</v>
      </c>
    </row>
    <row r="119" spans="2:37" x14ac:dyDescent="0.45">
      <c r="B119" s="1">
        <v>45327</v>
      </c>
      <c r="C119" s="2">
        <v>2600</v>
      </c>
      <c r="D119" s="2">
        <v>7198.62</v>
      </c>
      <c r="E119" s="4">
        <f t="shared" si="13"/>
        <v>-1.9048194970694474E-2</v>
      </c>
      <c r="F119" s="4">
        <f t="shared" si="13"/>
        <v>-5.5647243735764528E-3</v>
      </c>
      <c r="G119" s="2"/>
      <c r="H119" s="2"/>
      <c r="I119" s="2"/>
      <c r="M119" s="4">
        <f t="shared" si="10"/>
        <v>-1.921188579538215E-2</v>
      </c>
      <c r="N119" s="4">
        <f t="shared" si="11"/>
        <v>-6.0270441621240829E-3</v>
      </c>
      <c r="O119" s="4">
        <f t="shared" si="14"/>
        <v>1.1579088412645258E-4</v>
      </c>
      <c r="Q119" s="4">
        <f t="shared" si="12"/>
        <v>3.6325261332193985E-5</v>
      </c>
      <c r="Y119" s="15">
        <f t="shared" si="15"/>
        <v>-4.1962653776993633E-3</v>
      </c>
      <c r="Z119" s="15">
        <f t="shared" si="16"/>
        <v>-1.4851929592995111E-2</v>
      </c>
      <c r="AA119" s="15">
        <f t="shared" si="17"/>
        <v>2.2057981263528392E-4</v>
      </c>
      <c r="AI119" s="15">
        <f t="shared" si="18"/>
        <v>1.9009218086733213E-5</v>
      </c>
      <c r="AK119" s="15">
        <f t="shared" si="19"/>
        <v>3.6909655581480647E-4</v>
      </c>
    </row>
    <row r="120" spans="2:37" x14ac:dyDescent="0.45">
      <c r="B120" s="1">
        <v>45328</v>
      </c>
      <c r="C120" s="2">
        <v>2600</v>
      </c>
      <c r="D120" s="2">
        <v>7247.41</v>
      </c>
      <c r="E120" s="4">
        <f t="shared" si="13"/>
        <v>0</v>
      </c>
      <c r="F120" s="4">
        <f t="shared" si="13"/>
        <v>6.7548226764301052E-3</v>
      </c>
      <c r="G120" s="2"/>
      <c r="H120" s="2"/>
      <c r="I120" s="2"/>
      <c r="M120" s="4">
        <f t="shared" si="10"/>
        <v>-1.6369082468767614E-4</v>
      </c>
      <c r="N120" s="4">
        <f t="shared" si="11"/>
        <v>6.2925028878824752E-3</v>
      </c>
      <c r="O120" s="4">
        <f t="shared" si="14"/>
        <v>-1.0300249870670662E-6</v>
      </c>
      <c r="Q120" s="4">
        <f t="shared" si="12"/>
        <v>3.9595592594009287E-5</v>
      </c>
      <c r="Y120" s="15">
        <f t="shared" si="15"/>
        <v>4.7156795369941674E-3</v>
      </c>
      <c r="Z120" s="15">
        <f t="shared" si="16"/>
        <v>-4.7156795369941674E-3</v>
      </c>
      <c r="AA120" s="15">
        <f t="shared" si="17"/>
        <v>2.2237633495625526E-5</v>
      </c>
      <c r="AI120" s="15">
        <f t="shared" si="18"/>
        <v>2.0720601236965709E-5</v>
      </c>
      <c r="AK120" s="15">
        <f t="shared" si="19"/>
        <v>2.6794686086931526E-8</v>
      </c>
    </row>
    <row r="121" spans="2:37" x14ac:dyDescent="0.45">
      <c r="B121" s="1">
        <v>45329</v>
      </c>
      <c r="C121" s="2">
        <v>2630</v>
      </c>
      <c r="D121" s="2">
        <v>7235.15</v>
      </c>
      <c r="E121" s="4">
        <f t="shared" si="13"/>
        <v>1.1472401162236781E-2</v>
      </c>
      <c r="F121" s="4">
        <f t="shared" si="13"/>
        <v>-1.6930712427358039E-3</v>
      </c>
      <c r="G121" s="2"/>
      <c r="H121" s="2"/>
      <c r="I121" s="2"/>
      <c r="M121" s="4">
        <f t="shared" si="10"/>
        <v>1.1308710337549105E-2</v>
      </c>
      <c r="N121" s="4">
        <f t="shared" si="11"/>
        <v>-2.1553910312834342E-3</v>
      </c>
      <c r="O121" s="4">
        <f t="shared" si="14"/>
        <v>-2.4374692836935597E-5</v>
      </c>
      <c r="Q121" s="4">
        <f t="shared" si="12"/>
        <v>4.6457104977370657E-6</v>
      </c>
      <c r="Y121" s="15">
        <f t="shared" si="15"/>
        <v>-1.395516349281615E-3</v>
      </c>
      <c r="Z121" s="15">
        <f t="shared" si="16"/>
        <v>1.2867917511518397E-2</v>
      </c>
      <c r="AA121" s="15">
        <f t="shared" si="17"/>
        <v>1.655833010832418E-4</v>
      </c>
      <c r="AI121" s="15">
        <f t="shared" si="18"/>
        <v>2.4311270113573036E-6</v>
      </c>
      <c r="AK121" s="15">
        <f t="shared" si="19"/>
        <v>1.2788692949858998E-4</v>
      </c>
    </row>
    <row r="122" spans="2:37" x14ac:dyDescent="0.45">
      <c r="B122" s="1">
        <v>45334</v>
      </c>
      <c r="C122" s="2">
        <v>2580</v>
      </c>
      <c r="D122" s="2">
        <v>7297.67</v>
      </c>
      <c r="E122" s="4">
        <f t="shared" si="13"/>
        <v>-1.919444725614718E-2</v>
      </c>
      <c r="F122" s="4">
        <f t="shared" si="13"/>
        <v>8.604026705353842E-3</v>
      </c>
      <c r="G122" s="2"/>
      <c r="H122" s="2"/>
      <c r="I122" s="2"/>
      <c r="M122" s="4">
        <f t="shared" si="10"/>
        <v>-1.9358138080834857E-2</v>
      </c>
      <c r="N122" s="4">
        <f t="shared" si="11"/>
        <v>8.1417069168062111E-3</v>
      </c>
      <c r="O122" s="4">
        <f t="shared" si="14"/>
        <v>-1.5760828670922288E-4</v>
      </c>
      <c r="Q122" s="4">
        <f t="shared" si="12"/>
        <v>6.6287391519170095E-5</v>
      </c>
      <c r="Y122" s="15">
        <f t="shared" si="15"/>
        <v>6.0533914167331965E-3</v>
      </c>
      <c r="Z122" s="15">
        <f t="shared" si="16"/>
        <v>-2.5247838672880378E-2</v>
      </c>
      <c r="AA122" s="15">
        <f t="shared" si="17"/>
        <v>6.3745335765179399E-4</v>
      </c>
      <c r="AI122" s="15">
        <f t="shared" si="18"/>
        <v>3.4688573063941356E-5</v>
      </c>
      <c r="AK122" s="15">
        <f t="shared" si="19"/>
        <v>3.7473750995666862E-4</v>
      </c>
    </row>
    <row r="123" spans="2:37" x14ac:dyDescent="0.45">
      <c r="B123" s="1">
        <v>45335</v>
      </c>
      <c r="C123" s="2">
        <v>2610</v>
      </c>
      <c r="D123" s="2">
        <v>7209.74</v>
      </c>
      <c r="E123" s="4">
        <f t="shared" si="13"/>
        <v>1.1560822401076006E-2</v>
      </c>
      <c r="F123" s="4">
        <f t="shared" si="13"/>
        <v>-1.2122229503697379E-2</v>
      </c>
      <c r="G123" s="2"/>
      <c r="H123" s="2"/>
      <c r="I123" s="2"/>
      <c r="M123" s="4">
        <f t="shared" si="10"/>
        <v>1.1397131576388329E-2</v>
      </c>
      <c r="N123" s="4">
        <f t="shared" si="11"/>
        <v>-1.258454929224501E-2</v>
      </c>
      <c r="O123" s="4">
        <f t="shared" si="14"/>
        <v>-1.4342776411326101E-4</v>
      </c>
      <c r="Q123" s="4">
        <f t="shared" si="12"/>
        <v>1.5837088088894438E-4</v>
      </c>
      <c r="Y123" s="15">
        <f t="shared" si="15"/>
        <v>-8.9399563803183937E-3</v>
      </c>
      <c r="Z123" s="15">
        <f t="shared" si="16"/>
        <v>2.0500778781394398E-2</v>
      </c>
      <c r="AA123" s="15">
        <f t="shared" si="17"/>
        <v>4.2028193064367079E-4</v>
      </c>
      <c r="AI123" s="15">
        <f t="shared" si="18"/>
        <v>8.2876392433214841E-5</v>
      </c>
      <c r="AK123" s="15">
        <f t="shared" si="19"/>
        <v>1.2989460816950792E-4</v>
      </c>
    </row>
    <row r="124" spans="2:37" x14ac:dyDescent="0.45">
      <c r="B124" s="1">
        <v>45337</v>
      </c>
      <c r="C124" s="2">
        <v>2700</v>
      </c>
      <c r="D124" s="2">
        <v>7303.28</v>
      </c>
      <c r="E124" s="4">
        <f t="shared" si="13"/>
        <v>3.3901551675681416E-2</v>
      </c>
      <c r="F124" s="4">
        <f t="shared" si="13"/>
        <v>1.28906726907586E-2</v>
      </c>
      <c r="G124" s="2"/>
      <c r="H124" s="2"/>
      <c r="I124" s="2"/>
      <c r="M124" s="4">
        <f t="shared" si="10"/>
        <v>3.3737860850993742E-2</v>
      </c>
      <c r="N124" s="4">
        <f t="shared" si="11"/>
        <v>1.2428352902210969E-2</v>
      </c>
      <c r="O124" s="4">
        <f t="shared" si="14"/>
        <v>4.1930604082183792E-4</v>
      </c>
      <c r="Q124" s="4">
        <f t="shared" si="12"/>
        <v>1.5446395586189582E-4</v>
      </c>
      <c r="Y124" s="15">
        <f t="shared" si="15"/>
        <v>9.1543457566656064E-3</v>
      </c>
      <c r="Z124" s="15">
        <f t="shared" si="16"/>
        <v>2.4747205919015809E-2</v>
      </c>
      <c r="AA124" s="15">
        <f t="shared" si="17"/>
        <v>6.1242420079817114E-4</v>
      </c>
      <c r="AI124" s="15">
        <f t="shared" si="18"/>
        <v>8.0831876105899063E-5</v>
      </c>
      <c r="AK124" s="15">
        <f t="shared" si="19"/>
        <v>1.1382432548010162E-3</v>
      </c>
    </row>
    <row r="125" spans="2:37" x14ac:dyDescent="0.45">
      <c r="B125" s="1">
        <v>45338</v>
      </c>
      <c r="C125" s="2">
        <v>2770</v>
      </c>
      <c r="D125" s="2">
        <v>7335.54</v>
      </c>
      <c r="E125" s="4">
        <f t="shared" si="13"/>
        <v>2.5595547188963723E-2</v>
      </c>
      <c r="F125" s="4">
        <f t="shared" si="13"/>
        <v>4.40746620600517E-3</v>
      </c>
      <c r="G125" s="2"/>
      <c r="H125" s="2"/>
      <c r="I125" s="2"/>
      <c r="M125" s="4">
        <f t="shared" si="10"/>
        <v>2.5431856364276046E-2</v>
      </c>
      <c r="N125" s="4">
        <f t="shared" si="11"/>
        <v>3.94514641745754E-3</v>
      </c>
      <c r="O125" s="4">
        <f t="shared" si="14"/>
        <v>1.0033239702481838E-4</v>
      </c>
      <c r="Q125" s="4">
        <f t="shared" si="12"/>
        <v>1.5564180255178062E-5</v>
      </c>
      <c r="Y125" s="15">
        <f t="shared" si="15"/>
        <v>3.0176048046471429E-3</v>
      </c>
      <c r="Z125" s="15">
        <f t="shared" si="16"/>
        <v>2.2577942384316579E-2</v>
      </c>
      <c r="AA125" s="15">
        <f t="shared" si="17"/>
        <v>5.0976348230951903E-4</v>
      </c>
      <c r="AI125" s="15">
        <f t="shared" si="18"/>
        <v>8.1448250050080844E-6</v>
      </c>
      <c r="AK125" s="15">
        <f t="shared" si="19"/>
        <v>6.4677931813316802E-4</v>
      </c>
    </row>
    <row r="126" spans="2:37" x14ac:dyDescent="0.45">
      <c r="B126" s="1">
        <v>45341</v>
      </c>
      <c r="C126" s="2">
        <v>2750</v>
      </c>
      <c r="D126" s="2">
        <v>7296.7</v>
      </c>
      <c r="E126" s="4">
        <f t="shared" si="13"/>
        <v>-7.2464085207671978E-3</v>
      </c>
      <c r="F126" s="4">
        <f t="shared" si="13"/>
        <v>-5.3088373648019528E-3</v>
      </c>
      <c r="G126" s="2"/>
      <c r="H126" s="2"/>
      <c r="I126" s="2"/>
      <c r="M126" s="4">
        <f t="shared" si="10"/>
        <v>-7.4100993454548738E-3</v>
      </c>
      <c r="N126" s="4">
        <f t="shared" si="11"/>
        <v>-5.7711571533495829E-3</v>
      </c>
      <c r="O126" s="4">
        <f t="shared" si="14"/>
        <v>4.276484784455296E-5</v>
      </c>
      <c r="Q126" s="4">
        <f t="shared" si="12"/>
        <v>3.3306254888658061E-5</v>
      </c>
      <c r="Y126" s="15">
        <f t="shared" si="15"/>
        <v>-4.0111570358644395E-3</v>
      </c>
      <c r="Z126" s="15">
        <f t="shared" si="16"/>
        <v>-3.2352514849027583E-3</v>
      </c>
      <c r="AA126" s="15">
        <f t="shared" si="17"/>
        <v>1.0466852170565503E-5</v>
      </c>
      <c r="AI126" s="15">
        <f t="shared" si="18"/>
        <v>1.7429354658756575E-5</v>
      </c>
      <c r="AK126" s="15">
        <f t="shared" si="19"/>
        <v>5.4909572309510749E-5</v>
      </c>
    </row>
    <row r="127" spans="2:37" x14ac:dyDescent="0.45">
      <c r="B127" s="1">
        <v>45342</v>
      </c>
      <c r="C127" s="2">
        <v>2790</v>
      </c>
      <c r="D127" s="2">
        <v>7352.6</v>
      </c>
      <c r="E127" s="4">
        <f t="shared" si="13"/>
        <v>1.4440684154794428E-2</v>
      </c>
      <c r="F127" s="4">
        <f t="shared" si="13"/>
        <v>7.631801017319001E-3</v>
      </c>
      <c r="G127" s="2"/>
      <c r="H127" s="2"/>
      <c r="I127" s="2"/>
      <c r="M127" s="4">
        <f t="shared" si="10"/>
        <v>1.4276993330106751E-2</v>
      </c>
      <c r="N127" s="4">
        <f t="shared" si="11"/>
        <v>7.1694812287713709E-3</v>
      </c>
      <c r="O127" s="4">
        <f t="shared" si="14"/>
        <v>1.0235863568349442E-4</v>
      </c>
      <c r="Q127" s="4">
        <f t="shared" si="12"/>
        <v>5.1401461089705044E-5</v>
      </c>
      <c r="Y127" s="15">
        <f t="shared" si="15"/>
        <v>5.3500845710150405E-3</v>
      </c>
      <c r="Z127" s="15">
        <f t="shared" si="16"/>
        <v>9.0905995837793872E-3</v>
      </c>
      <c r="AA127" s="15">
        <f t="shared" si="17"/>
        <v>8.2639000792609962E-5</v>
      </c>
      <c r="AI127" s="15">
        <f t="shared" si="18"/>
        <v>2.6898680091943596E-5</v>
      </c>
      <c r="AK127" s="15">
        <f t="shared" si="19"/>
        <v>2.0383253854791265E-4</v>
      </c>
    </row>
    <row r="128" spans="2:37" x14ac:dyDescent="0.45">
      <c r="B128" s="1">
        <v>45343</v>
      </c>
      <c r="C128" s="2">
        <v>2770</v>
      </c>
      <c r="D128" s="2">
        <v>7349.02</v>
      </c>
      <c r="E128" s="4">
        <f t="shared" si="13"/>
        <v>-7.1942756340270851E-3</v>
      </c>
      <c r="F128" s="4">
        <f t="shared" si="13"/>
        <v>-4.8702116783881411E-4</v>
      </c>
      <c r="G128" s="2"/>
      <c r="H128" s="2"/>
      <c r="I128" s="2"/>
      <c r="M128" s="4">
        <f t="shared" si="10"/>
        <v>-7.3579664587147611E-3</v>
      </c>
      <c r="N128" s="4">
        <f t="shared" si="11"/>
        <v>-9.4934095638644423E-4</v>
      </c>
      <c r="O128" s="4">
        <f t="shared" si="14"/>
        <v>6.9852189149756492E-6</v>
      </c>
      <c r="Q128" s="4">
        <f t="shared" si="12"/>
        <v>9.0124825147272862E-7</v>
      </c>
      <c r="Y128" s="15">
        <f t="shared" si="15"/>
        <v>-5.2306123480252726E-4</v>
      </c>
      <c r="Z128" s="15">
        <f t="shared" si="16"/>
        <v>-6.6712143992245579E-3</v>
      </c>
      <c r="AA128" s="15">
        <f t="shared" si="17"/>
        <v>4.4505101560421079E-5</v>
      </c>
      <c r="AI128" s="15">
        <f t="shared" si="18"/>
        <v>4.7162839121403594E-7</v>
      </c>
      <c r="AK128" s="15">
        <f t="shared" si="19"/>
        <v>5.4139670407571442E-5</v>
      </c>
    </row>
    <row r="129" spans="2:37" x14ac:dyDescent="0.45">
      <c r="B129" s="1">
        <v>45344</v>
      </c>
      <c r="C129" s="2">
        <v>2750</v>
      </c>
      <c r="D129" s="2">
        <v>7339.64</v>
      </c>
      <c r="E129" s="4">
        <f t="shared" si="13"/>
        <v>-7.2464085207671978E-3</v>
      </c>
      <c r="F129" s="4">
        <f t="shared" si="13"/>
        <v>-1.2771758996447189E-3</v>
      </c>
      <c r="G129" s="2"/>
      <c r="H129" s="2"/>
      <c r="I129" s="2"/>
      <c r="M129" s="4">
        <f t="shared" si="10"/>
        <v>-7.4100993454548738E-3</v>
      </c>
      <c r="N129" s="4">
        <f t="shared" si="11"/>
        <v>-1.739495688192349E-3</v>
      </c>
      <c r="O129" s="4">
        <f t="shared" si="14"/>
        <v>1.2889835860495701E-5</v>
      </c>
      <c r="Q129" s="4">
        <f t="shared" si="12"/>
        <v>3.0258452492397739E-6</v>
      </c>
      <c r="Y129" s="15">
        <f t="shared" si="15"/>
        <v>-1.0946581786962491E-3</v>
      </c>
      <c r="Z129" s="15">
        <f t="shared" si="16"/>
        <v>-6.1517503420709489E-3</v>
      </c>
      <c r="AA129" s="15">
        <f t="shared" si="17"/>
        <v>3.7844032271170035E-5</v>
      </c>
      <c r="AI129" s="15">
        <f t="shared" si="18"/>
        <v>1.583442214317318E-6</v>
      </c>
      <c r="AK129" s="15">
        <f t="shared" si="19"/>
        <v>5.4909572309510749E-5</v>
      </c>
    </row>
    <row r="130" spans="2:37" x14ac:dyDescent="0.45">
      <c r="B130" s="1">
        <v>45345</v>
      </c>
      <c r="C130" s="2">
        <v>2680</v>
      </c>
      <c r="D130" s="2">
        <v>7295.1</v>
      </c>
      <c r="E130" s="4">
        <f t="shared" si="13"/>
        <v>-2.5784117155714669E-2</v>
      </c>
      <c r="F130" s="4">
        <f t="shared" si="13"/>
        <v>-6.0869052021019915E-3</v>
      </c>
      <c r="G130" s="2"/>
      <c r="H130" s="2"/>
      <c r="I130" s="2"/>
      <c r="M130" s="4">
        <f t="shared" si="10"/>
        <v>-2.5947807980402346E-2</v>
      </c>
      <c r="N130" s="4">
        <f t="shared" si="11"/>
        <v>-6.5492249906496216E-3</v>
      </c>
      <c r="O130" s="4">
        <f t="shared" si="14"/>
        <v>1.6993803247782873E-4</v>
      </c>
      <c r="Q130" s="4">
        <f t="shared" si="12"/>
        <v>4.2892347978149539E-5</v>
      </c>
      <c r="Y130" s="15">
        <f t="shared" si="15"/>
        <v>-4.5740103354026699E-3</v>
      </c>
      <c r="Z130" s="15">
        <f t="shared" si="16"/>
        <v>-2.1210106820311998E-2</v>
      </c>
      <c r="AA130" s="15">
        <f t="shared" si="17"/>
        <v>4.4986863132904554E-4</v>
      </c>
      <c r="AI130" s="15">
        <f t="shared" si="18"/>
        <v>2.2445812282321408E-5</v>
      </c>
      <c r="AK130" s="15">
        <f t="shared" si="19"/>
        <v>6.7328873898783162E-4</v>
      </c>
    </row>
    <row r="131" spans="2:37" x14ac:dyDescent="0.45">
      <c r="B131" s="1">
        <v>45348</v>
      </c>
      <c r="C131" s="2">
        <v>2690</v>
      </c>
      <c r="D131" s="2">
        <v>7283.82</v>
      </c>
      <c r="E131" s="4">
        <f t="shared" si="13"/>
        <v>3.7243990909824939E-3</v>
      </c>
      <c r="F131" s="4">
        <f t="shared" si="13"/>
        <v>-1.5474400368335715E-3</v>
      </c>
      <c r="G131" s="2"/>
      <c r="H131" s="2"/>
      <c r="I131" s="2"/>
      <c r="M131" s="4">
        <f t="shared" si="10"/>
        <v>3.5607082662948179E-3</v>
      </c>
      <c r="N131" s="4">
        <f t="shared" si="11"/>
        <v>-2.0097598253812016E-3</v>
      </c>
      <c r="O131" s="4">
        <f t="shared" si="14"/>
        <v>-7.1561684235020742E-6</v>
      </c>
      <c r="Q131" s="4">
        <f t="shared" si="12"/>
        <v>4.0391345557162783E-6</v>
      </c>
      <c r="Y131" s="15">
        <f t="shared" si="15"/>
        <v>-1.290166917229209E-3</v>
      </c>
      <c r="Z131" s="15">
        <f t="shared" si="16"/>
        <v>5.0145660082117028E-3</v>
      </c>
      <c r="AA131" s="15">
        <f t="shared" si="17"/>
        <v>2.5145872250712251E-5</v>
      </c>
      <c r="AI131" s="15">
        <f t="shared" si="18"/>
        <v>2.1137023337316642E-6</v>
      </c>
      <c r="AK131" s="15">
        <f t="shared" si="19"/>
        <v>1.2678643357660248E-5</v>
      </c>
    </row>
    <row r="132" spans="2:37" x14ac:dyDescent="0.45">
      <c r="B132" s="1">
        <v>45349</v>
      </c>
      <c r="C132" s="2">
        <v>2660</v>
      </c>
      <c r="D132" s="2">
        <v>7285.32</v>
      </c>
      <c r="E132" s="4">
        <f t="shared" si="13"/>
        <v>-1.1215070820140068E-2</v>
      </c>
      <c r="F132" s="4">
        <f t="shared" si="13"/>
        <v>2.0591469438834996E-4</v>
      </c>
      <c r="G132" s="2"/>
      <c r="H132" s="2"/>
      <c r="I132" s="2"/>
      <c r="M132" s="4">
        <f t="shared" ref="M132:M195" si="20">E132-J$2</f>
        <v>-1.1378761644827744E-2</v>
      </c>
      <c r="N132" s="4">
        <f t="shared" ref="N132:N195" si="21">F132-K$2</f>
        <v>-2.5640509415928017E-4</v>
      </c>
      <c r="O132" s="4">
        <f t="shared" si="14"/>
        <v>2.9175724509580633E-6</v>
      </c>
      <c r="Q132" s="4">
        <f t="shared" ref="Q132:Q195" si="22">N132^2</f>
        <v>6.5743572310829333E-8</v>
      </c>
      <c r="Y132" s="15">
        <f t="shared" si="15"/>
        <v>-2.1792299466072326E-5</v>
      </c>
      <c r="Z132" s="15">
        <f t="shared" si="16"/>
        <v>-1.1193278520673994E-2</v>
      </c>
      <c r="AA132" s="15">
        <f t="shared" si="17"/>
        <v>1.2528948404138182E-4</v>
      </c>
      <c r="AI132" s="15">
        <f t="shared" si="18"/>
        <v>3.4403989345834865E-8</v>
      </c>
      <c r="AK132" s="15">
        <f t="shared" si="19"/>
        <v>1.29476216569803E-4</v>
      </c>
    </row>
    <row r="133" spans="2:37" x14ac:dyDescent="0.45">
      <c r="B133" s="1">
        <v>45350</v>
      </c>
      <c r="C133" s="2">
        <v>2700</v>
      </c>
      <c r="D133" s="2">
        <v>7328.64</v>
      </c>
      <c r="E133" s="4">
        <f t="shared" ref="E133:F196" si="23">LN(C133/C132)</f>
        <v>1.4925650216675792E-2</v>
      </c>
      <c r="F133" s="4">
        <f t="shared" si="23"/>
        <v>5.9285952452420186E-3</v>
      </c>
      <c r="G133" s="2"/>
      <c r="H133" s="2"/>
      <c r="I133" s="2"/>
      <c r="M133" s="4">
        <f t="shared" si="20"/>
        <v>1.4761959391988115E-2</v>
      </c>
      <c r="N133" s="4">
        <f t="shared" si="21"/>
        <v>5.4662754566943885E-3</v>
      </c>
      <c r="O133" s="4">
        <f t="shared" ref="O133:O196" si="24">M133*N133</f>
        <v>8.069293631714386E-5</v>
      </c>
      <c r="Q133" s="4">
        <f t="shared" si="22"/>
        <v>2.9880167368459446E-5</v>
      </c>
      <c r="Y133" s="15">
        <f t="shared" ref="Y133:Y196" si="25">$T$2+$S$2*F133</f>
        <v>4.1179876475222199E-3</v>
      </c>
      <c r="Z133" s="15">
        <f t="shared" ref="Z133:Z196" si="26">E133-Y133</f>
        <v>1.0807662569153572E-2</v>
      </c>
      <c r="AA133" s="15">
        <f t="shared" ref="AA133:AA196" si="27">Z133^2</f>
        <v>1.168055702086832E-4</v>
      </c>
      <c r="AI133" s="15">
        <f t="shared" ref="AI133:AI196" si="28">(Y133-$J$2)^2</f>
        <v>1.5636463363079369E-5</v>
      </c>
      <c r="AK133" s="15">
        <f t="shared" ref="AK133:AK196" si="29">(E133-$J$2)^2</f>
        <v>2.1791544509070613E-4</v>
      </c>
    </row>
    <row r="134" spans="2:37" x14ac:dyDescent="0.45">
      <c r="B134" s="1">
        <v>45351</v>
      </c>
      <c r="C134" s="2">
        <v>2750</v>
      </c>
      <c r="D134" s="2">
        <v>7316.11</v>
      </c>
      <c r="E134" s="4">
        <f t="shared" si="23"/>
        <v>1.8349138668196617E-2</v>
      </c>
      <c r="F134" s="4">
        <f t="shared" si="23"/>
        <v>-1.7111938486506031E-3</v>
      </c>
      <c r="G134" s="2"/>
      <c r="H134" s="2"/>
      <c r="I134" s="2"/>
      <c r="M134" s="4">
        <f t="shared" si="20"/>
        <v>1.818544784350894E-2</v>
      </c>
      <c r="N134" s="4">
        <f t="shared" si="21"/>
        <v>-2.1735136371982332E-3</v>
      </c>
      <c r="O134" s="4">
        <f t="shared" si="24"/>
        <v>-3.952631888642388E-5</v>
      </c>
      <c r="Q134" s="4">
        <f t="shared" si="22"/>
        <v>4.7241615310866929E-6</v>
      </c>
      <c r="Y134" s="15">
        <f t="shared" si="25"/>
        <v>-1.408626219714985E-3</v>
      </c>
      <c r="Z134" s="15">
        <f t="shared" si="26"/>
        <v>1.9757764887911602E-2</v>
      </c>
      <c r="AA134" s="15">
        <f t="shared" si="27"/>
        <v>3.9036927336599255E-4</v>
      </c>
      <c r="AI134" s="15">
        <f t="shared" si="28"/>
        <v>2.4721808881191199E-6</v>
      </c>
      <c r="AK134" s="15">
        <f t="shared" si="29"/>
        <v>3.3071051326898397E-4</v>
      </c>
    </row>
    <row r="135" spans="2:37" x14ac:dyDescent="0.45">
      <c r="B135" s="1">
        <v>45352</v>
      </c>
      <c r="C135" s="2">
        <v>2720</v>
      </c>
      <c r="D135" s="2">
        <v>7311.91</v>
      </c>
      <c r="E135" s="4">
        <f t="shared" si="23"/>
        <v>-1.0969031370573933E-2</v>
      </c>
      <c r="F135" s="4">
        <f t="shared" si="23"/>
        <v>-5.7424041195085543E-4</v>
      </c>
      <c r="G135" s="2"/>
      <c r="H135" s="2"/>
      <c r="I135" s="2"/>
      <c r="M135" s="4">
        <f t="shared" si="20"/>
        <v>-1.113272219526161E-2</v>
      </c>
      <c r="N135" s="4">
        <f t="shared" si="21"/>
        <v>-1.0365602004984856E-3</v>
      </c>
      <c r="O135" s="4">
        <f t="shared" si="24"/>
        <v>1.1539736750814315E-5</v>
      </c>
      <c r="Q135" s="4">
        <f t="shared" si="22"/>
        <v>1.0744570492574607E-6</v>
      </c>
      <c r="Y135" s="15">
        <f t="shared" si="25"/>
        <v>-5.8615552681444882E-4</v>
      </c>
      <c r="Z135" s="15">
        <f t="shared" si="26"/>
        <v>-1.0382875843759484E-2</v>
      </c>
      <c r="AA135" s="15">
        <f t="shared" si="27"/>
        <v>1.0780411078692422E-4</v>
      </c>
      <c r="AI135" s="15">
        <f t="shared" si="28"/>
        <v>5.6226955086104825E-7</v>
      </c>
      <c r="AK135" s="15">
        <f t="shared" si="29"/>
        <v>1.2393750347687048E-4</v>
      </c>
    </row>
    <row r="136" spans="2:37" x14ac:dyDescent="0.45">
      <c r="B136" s="1">
        <v>45355</v>
      </c>
      <c r="C136" s="2">
        <v>2750</v>
      </c>
      <c r="D136" s="2">
        <v>7276.75</v>
      </c>
      <c r="E136" s="4">
        <f t="shared" si="23"/>
        <v>1.0969031370573937E-2</v>
      </c>
      <c r="F136" s="4">
        <f t="shared" si="23"/>
        <v>-4.8201915839174783E-3</v>
      </c>
      <c r="G136" s="2"/>
      <c r="H136" s="2"/>
      <c r="I136" s="2"/>
      <c r="M136" s="4">
        <f t="shared" si="20"/>
        <v>1.080534054588626E-2</v>
      </c>
      <c r="N136" s="4">
        <f t="shared" si="21"/>
        <v>-5.2825113724651084E-3</v>
      </c>
      <c r="O136" s="4">
        <f t="shared" si="24"/>
        <v>-5.7079334317002508E-5</v>
      </c>
      <c r="Q136" s="4">
        <f t="shared" si="22"/>
        <v>2.7904926400223202E-5</v>
      </c>
      <c r="Y136" s="15">
        <f t="shared" si="25"/>
        <v>-3.6576712896463975E-3</v>
      </c>
      <c r="Z136" s="15">
        <f t="shared" si="26"/>
        <v>1.4626702660220335E-2</v>
      </c>
      <c r="AA136" s="15">
        <f t="shared" si="27"/>
        <v>2.1394043071049662E-4</v>
      </c>
      <c r="AI136" s="15">
        <f t="shared" si="28"/>
        <v>1.4602808408867781E-5</v>
      </c>
      <c r="AK136" s="15">
        <f t="shared" si="29"/>
        <v>1.1675538431257358E-4</v>
      </c>
    </row>
    <row r="137" spans="2:37" x14ac:dyDescent="0.45">
      <c r="B137" s="1">
        <v>45356</v>
      </c>
      <c r="C137" s="2">
        <v>2720</v>
      </c>
      <c r="D137" s="2">
        <v>7247.46</v>
      </c>
      <c r="E137" s="4">
        <f t="shared" si="23"/>
        <v>-1.0969031370573933E-2</v>
      </c>
      <c r="F137" s="4">
        <f t="shared" si="23"/>
        <v>-4.033271304353464E-3</v>
      </c>
      <c r="G137" s="2"/>
      <c r="H137" s="2"/>
      <c r="I137" s="2"/>
      <c r="M137" s="4">
        <f t="shared" si="20"/>
        <v>-1.113272219526161E-2</v>
      </c>
      <c r="N137" s="4">
        <f t="shared" si="21"/>
        <v>-4.4955910929010941E-3</v>
      </c>
      <c r="O137" s="4">
        <f t="shared" si="24"/>
        <v>5.0048166740760413E-5</v>
      </c>
      <c r="Q137" s="4">
        <f t="shared" si="22"/>
        <v>2.0210339274571654E-5</v>
      </c>
      <c r="Y137" s="15">
        <f t="shared" si="25"/>
        <v>-3.0884141444556582E-3</v>
      </c>
      <c r="Z137" s="15">
        <f t="shared" si="26"/>
        <v>-7.8806172261182746E-3</v>
      </c>
      <c r="AA137" s="15">
        <f t="shared" si="27"/>
        <v>6.2104127864592084E-5</v>
      </c>
      <c r="AI137" s="15">
        <f t="shared" si="28"/>
        <v>1.0576186730326766E-5</v>
      </c>
      <c r="AK137" s="15">
        <f t="shared" si="29"/>
        <v>1.2393750347687048E-4</v>
      </c>
    </row>
    <row r="138" spans="2:37" x14ac:dyDescent="0.45">
      <c r="B138" s="1">
        <v>45357</v>
      </c>
      <c r="C138" s="2">
        <v>2750</v>
      </c>
      <c r="D138" s="2">
        <v>7329.8</v>
      </c>
      <c r="E138" s="4">
        <f t="shared" si="23"/>
        <v>1.0969031370573937E-2</v>
      </c>
      <c r="F138" s="4">
        <f t="shared" si="23"/>
        <v>1.1297167742799505E-2</v>
      </c>
      <c r="G138" s="2"/>
      <c r="H138" s="2"/>
      <c r="I138" s="2"/>
      <c r="M138" s="4">
        <f t="shared" si="20"/>
        <v>1.080534054588626E-2</v>
      </c>
      <c r="N138" s="4">
        <f t="shared" si="21"/>
        <v>1.0834847954251874E-2</v>
      </c>
      <c r="O138" s="4">
        <f t="shared" si="24"/>
        <v>1.1707422190859057E-4</v>
      </c>
      <c r="Q138" s="4">
        <f t="shared" si="22"/>
        <v>1.1739393019175601E-4</v>
      </c>
      <c r="Y138" s="15">
        <f t="shared" si="25"/>
        <v>8.0016062720190927E-3</v>
      </c>
      <c r="Z138" s="15">
        <f t="shared" si="26"/>
        <v>2.9674250985548441E-3</v>
      </c>
      <c r="AA138" s="15">
        <f t="shared" si="27"/>
        <v>8.8056117155332261E-6</v>
      </c>
      <c r="AI138" s="15">
        <f t="shared" si="28"/>
        <v>6.1432918559516431E-5</v>
      </c>
      <c r="AK138" s="15">
        <f t="shared" si="29"/>
        <v>1.1675538431257358E-4</v>
      </c>
    </row>
    <row r="139" spans="2:37" x14ac:dyDescent="0.45">
      <c r="B139" s="1">
        <v>45358</v>
      </c>
      <c r="C139" s="2">
        <v>2760</v>
      </c>
      <c r="D139" s="2">
        <v>7373.96</v>
      </c>
      <c r="E139" s="4">
        <f t="shared" si="23"/>
        <v>3.6297680505787311E-3</v>
      </c>
      <c r="F139" s="4">
        <f t="shared" si="23"/>
        <v>6.0066449361963212E-3</v>
      </c>
      <c r="G139" s="2"/>
      <c r="H139" s="2"/>
      <c r="I139" s="2"/>
      <c r="M139" s="4">
        <f t="shared" si="20"/>
        <v>3.4660772258910551E-3</v>
      </c>
      <c r="N139" s="4">
        <f t="shared" si="21"/>
        <v>5.5443251476486911E-3</v>
      </c>
      <c r="O139" s="4">
        <f t="shared" si="24"/>
        <v>1.9217059127200188E-5</v>
      </c>
      <c r="Q139" s="4">
        <f t="shared" si="22"/>
        <v>3.0739541342849682E-5</v>
      </c>
      <c r="Y139" s="15">
        <f t="shared" si="25"/>
        <v>4.1744486962580363E-3</v>
      </c>
      <c r="Z139" s="15">
        <f t="shared" si="26"/>
        <v>-5.4468064567930524E-4</v>
      </c>
      <c r="AA139" s="15">
        <f t="shared" si="27"/>
        <v>2.9667700577762487E-7</v>
      </c>
      <c r="AI139" s="15">
        <f t="shared" si="28"/>
        <v>1.6086178704363608E-5</v>
      </c>
      <c r="AK139" s="15">
        <f t="shared" si="29"/>
        <v>1.2013691335840632E-5</v>
      </c>
    </row>
    <row r="140" spans="2:37" x14ac:dyDescent="0.45">
      <c r="B140" s="1">
        <v>45359</v>
      </c>
      <c r="C140" s="2">
        <v>2790</v>
      </c>
      <c r="D140" s="2">
        <v>7381.91</v>
      </c>
      <c r="E140" s="4">
        <f t="shared" si="23"/>
        <v>1.0810916104215676E-2</v>
      </c>
      <c r="F140" s="4">
        <f t="shared" si="23"/>
        <v>1.07753738264435E-3</v>
      </c>
      <c r="G140" s="2"/>
      <c r="H140" s="2"/>
      <c r="I140" s="2"/>
      <c r="M140" s="4">
        <f t="shared" si="20"/>
        <v>1.0647225279527999E-2</v>
      </c>
      <c r="N140" s="4">
        <f t="shared" si="21"/>
        <v>6.1521759409671989E-4</v>
      </c>
      <c r="O140" s="4">
        <f t="shared" si="24"/>
        <v>6.5503603202769917E-6</v>
      </c>
      <c r="Q140" s="4">
        <f t="shared" si="22"/>
        <v>3.7849268808615639E-7</v>
      </c>
      <c r="Y140" s="15">
        <f t="shared" si="25"/>
        <v>6.08738462144228E-4</v>
      </c>
      <c r="Z140" s="15">
        <f t="shared" si="26"/>
        <v>1.0202177642071448E-2</v>
      </c>
      <c r="AA140" s="15">
        <f t="shared" si="27"/>
        <v>1.0408442864038252E-4</v>
      </c>
      <c r="AI140" s="15">
        <f t="shared" si="28"/>
        <v>1.9806739960565843E-7</v>
      </c>
      <c r="AK140" s="15">
        <f t="shared" si="29"/>
        <v>1.1336340615302009E-4</v>
      </c>
    </row>
    <row r="141" spans="2:37" x14ac:dyDescent="0.45">
      <c r="B141" s="1">
        <v>45364</v>
      </c>
      <c r="C141" s="2">
        <v>2820</v>
      </c>
      <c r="D141" s="2">
        <v>7421.21</v>
      </c>
      <c r="E141" s="4">
        <f t="shared" si="23"/>
        <v>1.069528911674795E-2</v>
      </c>
      <c r="F141" s="4">
        <f t="shared" si="23"/>
        <v>5.3097039450991559E-3</v>
      </c>
      <c r="G141" s="2"/>
      <c r="H141" s="2"/>
      <c r="I141" s="2"/>
      <c r="M141" s="4">
        <f t="shared" si="20"/>
        <v>1.0531598292060273E-2</v>
      </c>
      <c r="N141" s="4">
        <f t="shared" si="21"/>
        <v>4.8473841565515258E-3</v>
      </c>
      <c r="O141" s="4">
        <f t="shared" si="24"/>
        <v>5.1050702704098077E-5</v>
      </c>
      <c r="Q141" s="4">
        <f t="shared" si="22"/>
        <v>2.3497133161186747E-5</v>
      </c>
      <c r="Y141" s="15">
        <f t="shared" si="25"/>
        <v>3.6702824557105361E-3</v>
      </c>
      <c r="Z141" s="15">
        <f t="shared" si="26"/>
        <v>7.0250066610374143E-3</v>
      </c>
      <c r="AA141" s="15">
        <f t="shared" si="27"/>
        <v>4.9350718587620038E-5</v>
      </c>
      <c r="AI141" s="15">
        <f t="shared" si="28"/>
        <v>1.2296184866759562E-5</v>
      </c>
      <c r="AK141" s="15">
        <f t="shared" si="29"/>
        <v>1.1091456258532686E-4</v>
      </c>
    </row>
    <row r="142" spans="2:37" x14ac:dyDescent="0.45">
      <c r="B142" s="1">
        <v>45365</v>
      </c>
      <c r="C142" s="2">
        <v>2900</v>
      </c>
      <c r="D142" s="2">
        <v>7433.31</v>
      </c>
      <c r="E142" s="4">
        <f t="shared" si="23"/>
        <v>2.7973852042406162E-2</v>
      </c>
      <c r="F142" s="4">
        <f t="shared" si="23"/>
        <v>1.6291341189342327E-3</v>
      </c>
      <c r="G142" s="2"/>
      <c r="H142" s="2"/>
      <c r="I142" s="2"/>
      <c r="M142" s="4">
        <f t="shared" si="20"/>
        <v>2.7810161217718486E-2</v>
      </c>
      <c r="N142" s="4">
        <f t="shared" si="21"/>
        <v>1.1668143303866026E-3</v>
      </c>
      <c r="O142" s="4">
        <f t="shared" si="24"/>
        <v>3.2449294639195658E-5</v>
      </c>
      <c r="Q142" s="4">
        <f t="shared" si="22"/>
        <v>1.3614556815955358E-6</v>
      </c>
      <c r="Y142" s="15">
        <f t="shared" si="25"/>
        <v>1.0077628507022109E-3</v>
      </c>
      <c r="Z142" s="15">
        <f t="shared" si="26"/>
        <v>2.696608919170395E-2</v>
      </c>
      <c r="AA142" s="15">
        <f t="shared" si="27"/>
        <v>7.2716996629493258E-4</v>
      </c>
      <c r="AI142" s="15">
        <f t="shared" si="28"/>
        <v>7.1245758510028133E-7</v>
      </c>
      <c r="AK142" s="15">
        <f t="shared" si="29"/>
        <v>7.7340506695549335E-4</v>
      </c>
    </row>
    <row r="143" spans="2:37" x14ac:dyDescent="0.45">
      <c r="B143" s="1">
        <v>45366</v>
      </c>
      <c r="C143" s="2">
        <v>2880</v>
      </c>
      <c r="D143" s="2">
        <v>7328.05</v>
      </c>
      <c r="E143" s="4">
        <f t="shared" si="23"/>
        <v>-6.9204428445737952E-3</v>
      </c>
      <c r="F143" s="4">
        <f t="shared" si="23"/>
        <v>-1.4261800286927398E-2</v>
      </c>
      <c r="G143" s="2"/>
      <c r="H143" s="2"/>
      <c r="I143" s="2"/>
      <c r="M143" s="4">
        <f t="shared" si="20"/>
        <v>-7.0841336692614712E-3</v>
      </c>
      <c r="N143" s="4">
        <f t="shared" si="21"/>
        <v>-1.4724120075475029E-2</v>
      </c>
      <c r="O143" s="4">
        <f t="shared" si="24"/>
        <v>1.043076347769214E-4</v>
      </c>
      <c r="Q143" s="4">
        <f t="shared" si="22"/>
        <v>2.1679971199700679E-4</v>
      </c>
      <c r="Y143" s="15">
        <f t="shared" si="25"/>
        <v>-1.0487719206649211E-2</v>
      </c>
      <c r="Z143" s="15">
        <f t="shared" si="26"/>
        <v>3.567276362075416E-3</v>
      </c>
      <c r="AA143" s="15">
        <f t="shared" si="27"/>
        <v>1.2725460643422015E-5</v>
      </c>
      <c r="AI143" s="15">
        <f t="shared" si="28"/>
        <v>1.1345253565566408E-4</v>
      </c>
      <c r="AK143" s="15">
        <f t="shared" si="29"/>
        <v>5.0184949843963993E-5</v>
      </c>
    </row>
    <row r="144" spans="2:37" x14ac:dyDescent="0.45">
      <c r="B144" s="1">
        <v>45369</v>
      </c>
      <c r="C144" s="2">
        <v>2870</v>
      </c>
      <c r="D144" s="2">
        <v>7302.45</v>
      </c>
      <c r="E144" s="4">
        <f t="shared" si="23"/>
        <v>-3.4782643763248086E-3</v>
      </c>
      <c r="F144" s="4">
        <f t="shared" si="23"/>
        <v>-3.4995422065538032E-3</v>
      </c>
      <c r="G144" s="2"/>
      <c r="H144" s="2"/>
      <c r="I144" s="2"/>
      <c r="M144" s="4">
        <f t="shared" si="20"/>
        <v>-3.6419552010124845E-3</v>
      </c>
      <c r="N144" s="4">
        <f t="shared" si="21"/>
        <v>-3.9618619951014332E-3</v>
      </c>
      <c r="O144" s="4">
        <f t="shared" si="24"/>
        <v>1.4428923898753363E-5</v>
      </c>
      <c r="Q144" s="4">
        <f t="shared" si="22"/>
        <v>1.5696350468229108E-5</v>
      </c>
      <c r="Y144" s="15">
        <f t="shared" si="25"/>
        <v>-2.7023151832152674E-3</v>
      </c>
      <c r="Z144" s="15">
        <f t="shared" si="26"/>
        <v>-7.7594919310954111E-4</v>
      </c>
      <c r="AA144" s="15">
        <f t="shared" si="27"/>
        <v>6.0209715028734794E-7</v>
      </c>
      <c r="AI144" s="15">
        <f t="shared" si="28"/>
        <v>8.213990437335766E-6</v>
      </c>
      <c r="AK144" s="15">
        <f t="shared" si="29"/>
        <v>1.3263837686181886E-5</v>
      </c>
    </row>
    <row r="145" spans="2:37" x14ac:dyDescent="0.45">
      <c r="B145" s="1">
        <v>45370</v>
      </c>
      <c r="C145" s="2">
        <v>2890</v>
      </c>
      <c r="D145" s="2">
        <v>7336.75</v>
      </c>
      <c r="E145" s="4">
        <f t="shared" si="23"/>
        <v>6.944472352810995E-3</v>
      </c>
      <c r="F145" s="4">
        <f t="shared" si="23"/>
        <v>4.6860569930720804E-3</v>
      </c>
      <c r="G145" s="2"/>
      <c r="H145" s="2"/>
      <c r="I145" s="2"/>
      <c r="M145" s="4">
        <f t="shared" si="20"/>
        <v>6.780781528123319E-3</v>
      </c>
      <c r="N145" s="4">
        <f t="shared" si="21"/>
        <v>4.2237372045244503E-3</v>
      </c>
      <c r="O145" s="4">
        <f t="shared" si="24"/>
        <v>2.8640239216086617E-5</v>
      </c>
      <c r="Q145" s="4">
        <f t="shared" si="22"/>
        <v>1.7839955972884017E-5</v>
      </c>
      <c r="Y145" s="15">
        <f t="shared" si="25"/>
        <v>3.2191370312788111E-3</v>
      </c>
      <c r="Z145" s="15">
        <f t="shared" si="26"/>
        <v>3.7253353215321839E-3</v>
      </c>
      <c r="AA145" s="15">
        <f t="shared" si="27"/>
        <v>1.3878123257855299E-5</v>
      </c>
      <c r="AI145" s="15">
        <f t="shared" si="28"/>
        <v>9.3357515213721577E-6</v>
      </c>
      <c r="AK145" s="15">
        <f t="shared" si="29"/>
        <v>4.5978998132138416E-5</v>
      </c>
    </row>
    <row r="146" spans="2:37" x14ac:dyDescent="0.45">
      <c r="B146" s="1">
        <v>45371</v>
      </c>
      <c r="C146" s="2">
        <v>2900</v>
      </c>
      <c r="D146" s="2">
        <v>7331.13</v>
      </c>
      <c r="E146" s="4">
        <f t="shared" si="23"/>
        <v>3.4542348680876036E-3</v>
      </c>
      <c r="F146" s="4">
        <f t="shared" si="23"/>
        <v>-7.6630027993312782E-4</v>
      </c>
      <c r="G146" s="2"/>
      <c r="H146" s="2"/>
      <c r="I146" s="2"/>
      <c r="M146" s="4">
        <f t="shared" si="20"/>
        <v>3.2905440433999276E-3</v>
      </c>
      <c r="N146" s="4">
        <f t="shared" si="21"/>
        <v>-1.2286200684807579E-3</v>
      </c>
      <c r="O146" s="4">
        <f t="shared" si="24"/>
        <v>-4.0428284479409689E-6</v>
      </c>
      <c r="Q146" s="4">
        <f t="shared" si="22"/>
        <v>1.5095072726736623E-6</v>
      </c>
      <c r="Y146" s="15">
        <f t="shared" si="25"/>
        <v>-7.25091394897392E-4</v>
      </c>
      <c r="Z146" s="15">
        <f t="shared" si="26"/>
        <v>4.1793262629849955E-3</v>
      </c>
      <c r="AA146" s="15">
        <f t="shared" si="27"/>
        <v>1.7466768012476127E-5</v>
      </c>
      <c r="AI146" s="15">
        <f t="shared" si="28"/>
        <v>7.8993383385056017E-7</v>
      </c>
      <c r="AK146" s="15">
        <f t="shared" si="29"/>
        <v>1.0827680101554744E-5</v>
      </c>
    </row>
    <row r="147" spans="2:37" x14ac:dyDescent="0.45">
      <c r="B147" s="1">
        <v>45372</v>
      </c>
      <c r="C147" s="2">
        <v>2900</v>
      </c>
      <c r="D147" s="2">
        <v>7338.35</v>
      </c>
      <c r="E147" s="4">
        <f t="shared" si="23"/>
        <v>0</v>
      </c>
      <c r="F147" s="4">
        <f t="shared" si="23"/>
        <v>9.8435671652841086E-4</v>
      </c>
      <c r="G147" s="2"/>
      <c r="H147" s="2"/>
      <c r="I147" s="2"/>
      <c r="M147" s="4">
        <f t="shared" si="20"/>
        <v>-1.6369082468767614E-4</v>
      </c>
      <c r="N147" s="4">
        <f t="shared" si="21"/>
        <v>5.2203692798078079E-4</v>
      </c>
      <c r="O147" s="4">
        <f t="shared" si="24"/>
        <v>-8.5452655258595E-8</v>
      </c>
      <c r="Q147" s="4">
        <f t="shared" si="22"/>
        <v>2.725225541756109E-7</v>
      </c>
      <c r="Y147" s="15">
        <f t="shared" si="25"/>
        <v>5.4133168491703621E-4</v>
      </c>
      <c r="Z147" s="15">
        <f t="shared" si="26"/>
        <v>-5.4133168491703621E-4</v>
      </c>
      <c r="AA147" s="15">
        <f t="shared" si="27"/>
        <v>2.9303999309511736E-7</v>
      </c>
      <c r="AI147" s="15">
        <f t="shared" si="28"/>
        <v>1.4261261931477108E-7</v>
      </c>
      <c r="AK147" s="15">
        <f t="shared" si="29"/>
        <v>2.6794686086931526E-8</v>
      </c>
    </row>
    <row r="148" spans="2:37" x14ac:dyDescent="0.45">
      <c r="B148" s="1">
        <v>45373</v>
      </c>
      <c r="C148" s="2">
        <v>2900</v>
      </c>
      <c r="D148" s="2">
        <v>7350.15</v>
      </c>
      <c r="E148" s="4">
        <f t="shared" si="23"/>
        <v>0</v>
      </c>
      <c r="F148" s="4">
        <f t="shared" si="23"/>
        <v>1.6066994639967588E-3</v>
      </c>
      <c r="G148" s="2"/>
      <c r="H148" s="2"/>
      <c r="I148" s="2"/>
      <c r="M148" s="4">
        <f t="shared" si="20"/>
        <v>-1.6369082468767614E-4</v>
      </c>
      <c r="N148" s="4">
        <f t="shared" si="21"/>
        <v>1.1443796754491288E-3</v>
      </c>
      <c r="O148" s="4">
        <f t="shared" si="24"/>
        <v>-1.8732445283008307E-7</v>
      </c>
      <c r="Q148" s="4">
        <f t="shared" si="22"/>
        <v>1.3096048415810532E-6</v>
      </c>
      <c r="Y148" s="15">
        <f t="shared" si="25"/>
        <v>9.915336494035463E-4</v>
      </c>
      <c r="Z148" s="15">
        <f t="shared" si="26"/>
        <v>-9.915336494035463E-4</v>
      </c>
      <c r="AA148" s="15">
        <f t="shared" si="27"/>
        <v>9.8313897789951468E-7</v>
      </c>
      <c r="AI148" s="15">
        <f t="shared" si="28"/>
        <v>6.8532374243355082E-7</v>
      </c>
      <c r="AK148" s="15">
        <f t="shared" si="29"/>
        <v>2.6794686086931526E-8</v>
      </c>
    </row>
    <row r="149" spans="2:37" x14ac:dyDescent="0.45">
      <c r="B149" s="1">
        <v>45376</v>
      </c>
      <c r="C149" s="2">
        <v>2900</v>
      </c>
      <c r="D149" s="2">
        <v>7377.76</v>
      </c>
      <c r="E149" s="4">
        <f t="shared" si="23"/>
        <v>0</v>
      </c>
      <c r="F149" s="4">
        <f t="shared" si="23"/>
        <v>3.7493483249444858E-3</v>
      </c>
      <c r="G149" s="2"/>
      <c r="H149" s="2"/>
      <c r="I149" s="2"/>
      <c r="M149" s="4">
        <f t="shared" si="20"/>
        <v>-1.6369082468767614E-4</v>
      </c>
      <c r="N149" s="4">
        <f t="shared" si="21"/>
        <v>3.2870285363968558E-3</v>
      </c>
      <c r="O149" s="4">
        <f t="shared" si="24"/>
        <v>-5.3805641189472645E-7</v>
      </c>
      <c r="Q149" s="4">
        <f t="shared" si="22"/>
        <v>1.0804556599087255E-5</v>
      </c>
      <c r="Y149" s="15">
        <f t="shared" si="25"/>
        <v>2.541523153302297E-3</v>
      </c>
      <c r="Z149" s="15">
        <f t="shared" si="26"/>
        <v>-2.541523153302297E-3</v>
      </c>
      <c r="AA149" s="15">
        <f t="shared" si="27"/>
        <v>6.4593399387716512E-6</v>
      </c>
      <c r="AI149" s="15">
        <f t="shared" si="28"/>
        <v>5.6540865830048314E-6</v>
      </c>
      <c r="AK149" s="15">
        <f t="shared" si="29"/>
        <v>2.6794686086931526E-8</v>
      </c>
    </row>
    <row r="150" spans="2:37" x14ac:dyDescent="0.45">
      <c r="B150" s="1">
        <v>45377</v>
      </c>
      <c r="C150" s="2">
        <v>2900</v>
      </c>
      <c r="D150" s="2">
        <v>7365.66</v>
      </c>
      <c r="E150" s="4">
        <f t="shared" si="23"/>
        <v>0</v>
      </c>
      <c r="F150" s="4">
        <f t="shared" si="23"/>
        <v>-1.6414105705027707E-3</v>
      </c>
      <c r="G150" s="2"/>
      <c r="H150" s="2"/>
      <c r="I150" s="2"/>
      <c r="M150" s="4">
        <f t="shared" si="20"/>
        <v>-1.6369082468767614E-4</v>
      </c>
      <c r="N150" s="4">
        <f t="shared" si="21"/>
        <v>-2.1037303590504008E-3</v>
      </c>
      <c r="O150" s="4">
        <f t="shared" si="24"/>
        <v>3.4436135739346114E-7</v>
      </c>
      <c r="Q150" s="4">
        <f t="shared" si="22"/>
        <v>4.4256814235903285E-6</v>
      </c>
      <c r="Y150" s="15">
        <f t="shared" si="25"/>
        <v>-1.3581450836556938E-3</v>
      </c>
      <c r="Z150" s="15">
        <f t="shared" si="26"/>
        <v>1.3581450836556938E-3</v>
      </c>
      <c r="AA150" s="15">
        <f t="shared" si="27"/>
        <v>1.8445580682581314E-6</v>
      </c>
      <c r="AI150" s="15">
        <f t="shared" si="28"/>
        <v>2.3159845319232899E-6</v>
      </c>
      <c r="AK150" s="15">
        <f t="shared" si="29"/>
        <v>2.6794686086931526E-8</v>
      </c>
    </row>
    <row r="151" spans="2:37" x14ac:dyDescent="0.45">
      <c r="B151" s="1">
        <v>45378</v>
      </c>
      <c r="C151" s="2">
        <v>2900</v>
      </c>
      <c r="D151" s="2">
        <v>7310.09</v>
      </c>
      <c r="E151" s="4">
        <f t="shared" si="23"/>
        <v>0</v>
      </c>
      <c r="F151" s="4">
        <f t="shared" si="23"/>
        <v>-7.5730733468075163E-3</v>
      </c>
      <c r="G151" s="2"/>
      <c r="H151" s="2"/>
      <c r="I151" s="2"/>
      <c r="M151" s="4">
        <f t="shared" si="20"/>
        <v>-1.6369082468767614E-4</v>
      </c>
      <c r="N151" s="4">
        <f t="shared" si="21"/>
        <v>-8.0353931353551473E-3</v>
      </c>
      <c r="O151" s="4">
        <f t="shared" si="24"/>
        <v>1.3153201290159757E-6</v>
      </c>
      <c r="Q151" s="4">
        <f t="shared" si="22"/>
        <v>6.4567542839712627E-5</v>
      </c>
      <c r="Y151" s="15">
        <f t="shared" si="25"/>
        <v>-5.6491025109369052E-3</v>
      </c>
      <c r="Z151" s="15">
        <f t="shared" si="26"/>
        <v>5.6491025109369052E-3</v>
      </c>
      <c r="AA151" s="15">
        <f t="shared" si="27"/>
        <v>3.1912359179073645E-5</v>
      </c>
      <c r="AI151" s="15">
        <f t="shared" si="28"/>
        <v>3.3788566362681548E-5</v>
      </c>
      <c r="AK151" s="15">
        <f t="shared" si="29"/>
        <v>2.6794686086931526E-8</v>
      </c>
    </row>
    <row r="152" spans="2:37" x14ac:dyDescent="0.45">
      <c r="B152" s="1">
        <v>45379</v>
      </c>
      <c r="C152" s="2">
        <v>2910</v>
      </c>
      <c r="D152" s="2">
        <v>7288.81</v>
      </c>
      <c r="E152" s="4">
        <f t="shared" si="23"/>
        <v>3.4423441909726986E-3</v>
      </c>
      <c r="F152" s="4">
        <f t="shared" si="23"/>
        <v>-2.9152902028797534E-3</v>
      </c>
      <c r="G152" s="2"/>
      <c r="H152" s="2"/>
      <c r="I152" s="2"/>
      <c r="M152" s="4">
        <f t="shared" si="20"/>
        <v>3.2786533662850226E-3</v>
      </c>
      <c r="N152" s="4">
        <f t="shared" si="21"/>
        <v>-3.3776099914273835E-3</v>
      </c>
      <c r="O152" s="4">
        <f t="shared" si="24"/>
        <v>-1.1074012368391318E-5</v>
      </c>
      <c r="Q152" s="4">
        <f t="shared" si="22"/>
        <v>1.1408249254190089E-5</v>
      </c>
      <c r="Y152" s="15">
        <f t="shared" si="25"/>
        <v>-2.2796680151085727E-3</v>
      </c>
      <c r="Z152" s="15">
        <f t="shared" si="26"/>
        <v>5.7220122060812713E-3</v>
      </c>
      <c r="AA152" s="15">
        <f t="shared" si="27"/>
        <v>3.2741423686543054E-5</v>
      </c>
      <c r="AI152" s="15">
        <f t="shared" si="28"/>
        <v>5.9700024200104705E-6</v>
      </c>
      <c r="AK152" s="15">
        <f t="shared" si="29"/>
        <v>1.074956789625211E-5</v>
      </c>
    </row>
    <row r="153" spans="2:37" x14ac:dyDescent="0.45">
      <c r="B153" s="1">
        <v>45383</v>
      </c>
      <c r="C153" s="2">
        <v>2910</v>
      </c>
      <c r="D153" s="2">
        <v>7205.06</v>
      </c>
      <c r="E153" s="4">
        <f t="shared" si="23"/>
        <v>0</v>
      </c>
      <c r="F153" s="4">
        <f t="shared" si="23"/>
        <v>-1.1556738417397494E-2</v>
      </c>
      <c r="G153" s="2"/>
      <c r="H153" s="2"/>
      <c r="I153" s="2"/>
      <c r="M153" s="4">
        <f t="shared" si="20"/>
        <v>-1.6369082468767614E-4</v>
      </c>
      <c r="N153" s="4">
        <f t="shared" si="21"/>
        <v>-1.2019058205945125E-2</v>
      </c>
      <c r="O153" s="4">
        <f t="shared" si="24"/>
        <v>1.9674095497003385E-6</v>
      </c>
      <c r="Q153" s="4">
        <f t="shared" si="22"/>
        <v>1.4445776015789685E-4</v>
      </c>
      <c r="Y153" s="15">
        <f t="shared" si="25"/>
        <v>-8.5308808363557531E-3</v>
      </c>
      <c r="Z153" s="15">
        <f t="shared" si="26"/>
        <v>8.5308808363557531E-3</v>
      </c>
      <c r="AA153" s="15">
        <f t="shared" si="27"/>
        <v>7.2775927844101837E-5</v>
      </c>
      <c r="AI153" s="15">
        <f t="shared" si="28"/>
        <v>7.5595576369019512E-5</v>
      </c>
      <c r="AK153" s="15">
        <f t="shared" si="29"/>
        <v>2.6794686086931526E-8</v>
      </c>
    </row>
    <row r="154" spans="2:37" x14ac:dyDescent="0.45">
      <c r="B154" s="1">
        <v>45384</v>
      </c>
      <c r="C154" s="2">
        <v>2910</v>
      </c>
      <c r="D154" s="2">
        <v>7236.98</v>
      </c>
      <c r="E154" s="4">
        <f t="shared" si="23"/>
        <v>0</v>
      </c>
      <c r="F154" s="4">
        <f t="shared" si="23"/>
        <v>4.420435336980482E-3</v>
      </c>
      <c r="G154" s="2"/>
      <c r="H154" s="2"/>
      <c r="I154" s="2"/>
      <c r="M154" s="4">
        <f t="shared" si="20"/>
        <v>-1.6369082468767614E-4</v>
      </c>
      <c r="N154" s="4">
        <f t="shared" si="21"/>
        <v>3.958115548432852E-3</v>
      </c>
      <c r="O154" s="4">
        <f t="shared" si="24"/>
        <v>-6.4790719833208703E-7</v>
      </c>
      <c r="Q154" s="4">
        <f t="shared" si="22"/>
        <v>1.5666678694745897E-5</v>
      </c>
      <c r="Y154" s="15">
        <f t="shared" si="25"/>
        <v>3.0269866577602705E-3</v>
      </c>
      <c r="Z154" s="15">
        <f t="shared" si="26"/>
        <v>-3.0269866577602705E-3</v>
      </c>
      <c r="AA154" s="15">
        <f t="shared" si="27"/>
        <v>9.1626482262586927E-6</v>
      </c>
      <c r="AI154" s="15">
        <f t="shared" si="28"/>
        <v>8.1984630276908826E-6</v>
      </c>
      <c r="AK154" s="15">
        <f t="shared" si="29"/>
        <v>2.6794686086931526E-8</v>
      </c>
    </row>
    <row r="155" spans="2:37" x14ac:dyDescent="0.45">
      <c r="B155" s="1">
        <v>45385</v>
      </c>
      <c r="C155" s="2">
        <v>2890</v>
      </c>
      <c r="D155" s="2">
        <v>7166.84</v>
      </c>
      <c r="E155" s="4">
        <f t="shared" si="23"/>
        <v>-6.8965790590603286E-3</v>
      </c>
      <c r="F155" s="4">
        <f t="shared" si="23"/>
        <v>-9.739160084563124E-3</v>
      </c>
      <c r="G155" s="2"/>
      <c r="H155" s="2"/>
      <c r="I155" s="2"/>
      <c r="M155" s="4">
        <f t="shared" si="20"/>
        <v>-7.0602698837480046E-3</v>
      </c>
      <c r="N155" s="4">
        <f t="shared" si="21"/>
        <v>-1.0201479873110755E-2</v>
      </c>
      <c r="O155" s="4">
        <f t="shared" si="24"/>
        <v>7.2025201117785283E-5</v>
      </c>
      <c r="Q155" s="4">
        <f t="shared" si="22"/>
        <v>1.0407019160148382E-4</v>
      </c>
      <c r="Y155" s="15">
        <f t="shared" si="25"/>
        <v>-7.2160469455795663E-3</v>
      </c>
      <c r="Z155" s="15">
        <f t="shared" si="26"/>
        <v>3.1946788651923772E-4</v>
      </c>
      <c r="AA155" s="15">
        <f t="shared" si="27"/>
        <v>1.0205973051706855E-7</v>
      </c>
      <c r="AI155" s="15">
        <f t="shared" si="28"/>
        <v>5.4460529557908927E-5</v>
      </c>
      <c r="AK155" s="15">
        <f t="shared" si="29"/>
        <v>4.9847410831359064E-5</v>
      </c>
    </row>
    <row r="156" spans="2:37" x14ac:dyDescent="0.45">
      <c r="B156" s="1">
        <v>45386</v>
      </c>
      <c r="C156" s="2">
        <v>2900</v>
      </c>
      <c r="D156" s="2">
        <v>7254.4</v>
      </c>
      <c r="E156" s="4">
        <f t="shared" si="23"/>
        <v>3.4542348680876036E-3</v>
      </c>
      <c r="F156" s="4">
        <f t="shared" si="23"/>
        <v>1.2143349111531429E-2</v>
      </c>
      <c r="G156" s="2"/>
      <c r="H156" s="2"/>
      <c r="I156" s="2"/>
      <c r="M156" s="4">
        <f t="shared" si="20"/>
        <v>3.2905440433999276E-3</v>
      </c>
      <c r="N156" s="4">
        <f t="shared" si="21"/>
        <v>1.1681029322983798E-2</v>
      </c>
      <c r="O156" s="4">
        <f t="shared" si="24"/>
        <v>3.8436941459524227E-5</v>
      </c>
      <c r="Q156" s="4">
        <f t="shared" si="22"/>
        <v>1.3644644604440733E-4</v>
      </c>
      <c r="Y156" s="15">
        <f t="shared" si="25"/>
        <v>8.6137328149324434E-3</v>
      </c>
      <c r="Z156" s="15">
        <f t="shared" si="26"/>
        <v>-5.1594979468448394E-3</v>
      </c>
      <c r="AA156" s="15">
        <f t="shared" si="27"/>
        <v>2.6620419063496113E-5</v>
      </c>
      <c r="AI156" s="15">
        <f t="shared" si="28"/>
        <v>7.1403209636899739E-5</v>
      </c>
      <c r="AK156" s="15">
        <f t="shared" si="29"/>
        <v>1.0827680101554744E-5</v>
      </c>
    </row>
    <row r="157" spans="2:37" x14ac:dyDescent="0.45">
      <c r="B157" s="1">
        <v>45387</v>
      </c>
      <c r="C157" s="2">
        <v>2880</v>
      </c>
      <c r="D157" s="2">
        <v>7286.88</v>
      </c>
      <c r="E157" s="4">
        <f t="shared" si="23"/>
        <v>-6.9204428445737952E-3</v>
      </c>
      <c r="F157" s="4">
        <f t="shared" si="23"/>
        <v>4.4672895393049984E-3</v>
      </c>
      <c r="G157" s="2"/>
      <c r="H157" s="2"/>
      <c r="I157" s="2"/>
      <c r="M157" s="4">
        <f t="shared" si="20"/>
        <v>-7.0841336692614712E-3</v>
      </c>
      <c r="N157" s="4">
        <f t="shared" si="21"/>
        <v>4.0049697507573683E-3</v>
      </c>
      <c r="O157" s="4">
        <f t="shared" si="24"/>
        <v>-2.8371741055713996E-5</v>
      </c>
      <c r="Q157" s="4">
        <f t="shared" si="22"/>
        <v>1.6039782704481537E-5</v>
      </c>
      <c r="Y157" s="15">
        <f t="shared" si="25"/>
        <v>3.0608809290709818E-3</v>
      </c>
      <c r="Z157" s="15">
        <f t="shared" si="26"/>
        <v>-9.981323773644777E-3</v>
      </c>
      <c r="AA157" s="15">
        <f t="shared" si="27"/>
        <v>9.9626824274326418E-5</v>
      </c>
      <c r="AI157" s="15">
        <f t="shared" si="28"/>
        <v>8.3937105009365501E-6</v>
      </c>
      <c r="AK157" s="15">
        <f t="shared" si="29"/>
        <v>5.0184949843963993E-5</v>
      </c>
    </row>
    <row r="158" spans="2:37" x14ac:dyDescent="0.45">
      <c r="B158" s="1">
        <v>45398</v>
      </c>
      <c r="C158" s="2">
        <v>2700</v>
      </c>
      <c r="D158" s="2">
        <v>7164.81</v>
      </c>
      <c r="E158" s="4">
        <f t="shared" si="23"/>
        <v>-6.4538521137571178E-2</v>
      </c>
      <c r="F158" s="4">
        <f t="shared" si="23"/>
        <v>-1.6893927736681396E-2</v>
      </c>
      <c r="G158" s="2"/>
      <c r="H158" s="2"/>
      <c r="I158" s="2"/>
      <c r="M158" s="4">
        <f t="shared" si="20"/>
        <v>-6.4702211962258852E-2</v>
      </c>
      <c r="N158" s="4">
        <f t="shared" si="21"/>
        <v>-1.7356247525229025E-2</v>
      </c>
      <c r="O158" s="4">
        <f t="shared" si="24"/>
        <v>1.1229876062467991E-3</v>
      </c>
      <c r="Q158" s="4">
        <f t="shared" si="22"/>
        <v>3.0123932815701867E-4</v>
      </c>
      <c r="Y158" s="15">
        <f t="shared" si="25"/>
        <v>-1.2391796908974144E-2</v>
      </c>
      <c r="Z158" s="15">
        <f t="shared" si="26"/>
        <v>-5.2146724228597036E-2</v>
      </c>
      <c r="AA158" s="15">
        <f t="shared" si="27"/>
        <v>2.7192808477733491E-3</v>
      </c>
      <c r="AI158" s="15">
        <f t="shared" si="28"/>
        <v>1.5764027223013244E-4</v>
      </c>
      <c r="AK158" s="15">
        <f t="shared" si="29"/>
        <v>4.1863762328090727E-3</v>
      </c>
    </row>
    <row r="159" spans="2:37" x14ac:dyDescent="0.45">
      <c r="B159" s="1">
        <v>45399</v>
      </c>
      <c r="C159" s="2">
        <v>2790</v>
      </c>
      <c r="D159" s="2">
        <v>7130.84</v>
      </c>
      <c r="E159" s="4">
        <f t="shared" si="23"/>
        <v>3.278982282299097E-2</v>
      </c>
      <c r="F159" s="4">
        <f t="shared" si="23"/>
        <v>-4.7525035850765601E-3</v>
      </c>
      <c r="G159" s="2"/>
      <c r="H159" s="2"/>
      <c r="I159" s="2"/>
      <c r="M159" s="4">
        <f t="shared" si="20"/>
        <v>3.2626131998303297E-2</v>
      </c>
      <c r="N159" s="4">
        <f t="shared" si="21"/>
        <v>-5.2148233736241901E-3</v>
      </c>
      <c r="O159" s="4">
        <f t="shared" si="24"/>
        <v>-1.7013951573570014E-4</v>
      </c>
      <c r="Q159" s="4">
        <f t="shared" si="22"/>
        <v>2.7194382818097179E-5</v>
      </c>
      <c r="Y159" s="15">
        <f t="shared" si="25"/>
        <v>-3.6087058760149132E-3</v>
      </c>
      <c r="Z159" s="15">
        <f t="shared" si="26"/>
        <v>3.639852869900588E-2</v>
      </c>
      <c r="AA159" s="15">
        <f t="shared" si="27"/>
        <v>1.3248528914523547E-3</v>
      </c>
      <c r="AI159" s="15">
        <f t="shared" si="28"/>
        <v>1.423097686747178E-5</v>
      </c>
      <c r="AK159" s="15">
        <f t="shared" si="29"/>
        <v>1.0644644891707102E-3</v>
      </c>
    </row>
    <row r="160" spans="2:37" x14ac:dyDescent="0.45">
      <c r="B160" s="1">
        <v>45400</v>
      </c>
      <c r="C160" s="2">
        <v>2790</v>
      </c>
      <c r="D160" s="2">
        <v>7166.81</v>
      </c>
      <c r="E160" s="4">
        <f t="shared" si="23"/>
        <v>0</v>
      </c>
      <c r="F160" s="4">
        <f t="shared" si="23"/>
        <v>5.0316067168905106E-3</v>
      </c>
      <c r="G160" s="2"/>
      <c r="H160" s="2"/>
      <c r="I160" s="2"/>
      <c r="M160" s="4">
        <f t="shared" si="20"/>
        <v>-1.6369082468767614E-4</v>
      </c>
      <c r="N160" s="4">
        <f t="shared" si="21"/>
        <v>4.5692869283428805E-3</v>
      </c>
      <c r="O160" s="4">
        <f t="shared" si="24"/>
        <v>-7.4795034553506463E-7</v>
      </c>
      <c r="Q160" s="4">
        <f t="shared" si="22"/>
        <v>2.0878383033525117E-5</v>
      </c>
      <c r="Y160" s="15">
        <f t="shared" si="25"/>
        <v>3.4691072689391131E-3</v>
      </c>
      <c r="Z160" s="15">
        <f t="shared" si="26"/>
        <v>-3.4691072689391131E-3</v>
      </c>
      <c r="AA160" s="15">
        <f t="shared" si="27"/>
        <v>1.2034705243406192E-5</v>
      </c>
      <c r="AI160" s="15">
        <f t="shared" si="28"/>
        <v>1.0925777869927814E-5</v>
      </c>
      <c r="AK160" s="15">
        <f t="shared" si="29"/>
        <v>2.6794686086931526E-8</v>
      </c>
    </row>
    <row r="161" spans="2:37" x14ac:dyDescent="0.45">
      <c r="B161" s="1">
        <v>45401</v>
      </c>
      <c r="C161" s="2">
        <v>2800</v>
      </c>
      <c r="D161" s="2">
        <v>7087.32</v>
      </c>
      <c r="E161" s="4">
        <f t="shared" si="23"/>
        <v>3.5778213478839024E-3</v>
      </c>
      <c r="F161" s="4">
        <f t="shared" si="23"/>
        <v>-1.1153374359541402E-2</v>
      </c>
      <c r="G161" s="2"/>
      <c r="H161" s="2"/>
      <c r="I161" s="2"/>
      <c r="M161" s="4">
        <f t="shared" si="20"/>
        <v>3.4141305231962264E-3</v>
      </c>
      <c r="N161" s="4">
        <f t="shared" si="21"/>
        <v>-1.1615694148089033E-2</v>
      </c>
      <c r="O161" s="4">
        <f t="shared" si="24"/>
        <v>-3.965749593910256E-5</v>
      </c>
      <c r="Q161" s="4">
        <f t="shared" si="22"/>
        <v>1.3492435054194982E-4</v>
      </c>
      <c r="Y161" s="15">
        <f t="shared" si="25"/>
        <v>-8.2390877818230516E-3</v>
      </c>
      <c r="Z161" s="15">
        <f t="shared" si="26"/>
        <v>1.1816909129706954E-2</v>
      </c>
      <c r="AA161" s="15">
        <f t="shared" si="27"/>
        <v>1.3963934137975156E-4</v>
      </c>
      <c r="AI161" s="15">
        <f t="shared" si="28"/>
        <v>7.0606688310034384E-5</v>
      </c>
      <c r="AK161" s="15">
        <f t="shared" si="29"/>
        <v>1.1656287229420139E-5</v>
      </c>
    </row>
    <row r="162" spans="2:37" x14ac:dyDescent="0.45">
      <c r="B162" s="1">
        <v>45404</v>
      </c>
      <c r="C162" s="2">
        <v>2880</v>
      </c>
      <c r="D162" s="2">
        <v>7073.82</v>
      </c>
      <c r="E162" s="4">
        <f t="shared" si="23"/>
        <v>2.8170876966696224E-2</v>
      </c>
      <c r="F162" s="4">
        <f t="shared" si="23"/>
        <v>-1.9066267390377824E-3</v>
      </c>
      <c r="G162" s="2"/>
      <c r="H162" s="2"/>
      <c r="I162" s="2"/>
      <c r="M162" s="4">
        <f t="shared" si="20"/>
        <v>2.8007186142008547E-2</v>
      </c>
      <c r="N162" s="4">
        <f t="shared" si="21"/>
        <v>-2.3689465275854127E-3</v>
      </c>
      <c r="O162" s="4">
        <f t="shared" si="24"/>
        <v>-6.6347526358549432E-5</v>
      </c>
      <c r="Q162" s="4">
        <f t="shared" si="22"/>
        <v>5.6119076505589842E-6</v>
      </c>
      <c r="Y162" s="15">
        <f t="shared" si="25"/>
        <v>-1.550002127983378E-3</v>
      </c>
      <c r="Z162" s="15">
        <f t="shared" si="26"/>
        <v>2.9720879094679603E-2</v>
      </c>
      <c r="AA162" s="15">
        <f t="shared" si="27"/>
        <v>8.8333065416056305E-4</v>
      </c>
      <c r="AI162" s="15">
        <f t="shared" si="28"/>
        <v>2.9367435360344358E-6</v>
      </c>
      <c r="AK162" s="15">
        <f t="shared" si="29"/>
        <v>7.8440247559311558E-4</v>
      </c>
    </row>
    <row r="163" spans="2:37" x14ac:dyDescent="0.45">
      <c r="B163" s="1">
        <v>45405</v>
      </c>
      <c r="C163" s="2">
        <v>2940</v>
      </c>
      <c r="D163" s="2">
        <v>7110.81</v>
      </c>
      <c r="E163" s="4">
        <f t="shared" si="23"/>
        <v>2.061928720273561E-2</v>
      </c>
      <c r="F163" s="4">
        <f t="shared" si="23"/>
        <v>5.2155162099995819E-3</v>
      </c>
      <c r="G163" s="2"/>
      <c r="H163" s="2"/>
      <c r="I163" s="2"/>
      <c r="M163" s="4">
        <f t="shared" si="20"/>
        <v>2.0455596378047933E-2</v>
      </c>
      <c r="N163" s="4">
        <f t="shared" si="21"/>
        <v>4.7531964214519518E-3</v>
      </c>
      <c r="O163" s="4">
        <f t="shared" si="24"/>
        <v>9.7229467502802936E-5</v>
      </c>
      <c r="Q163" s="4">
        <f t="shared" si="22"/>
        <v>2.2592876220903641E-5</v>
      </c>
      <c r="Y163" s="15">
        <f t="shared" si="25"/>
        <v>3.6021471660412051E-3</v>
      </c>
      <c r="Z163" s="15">
        <f t="shared" si="26"/>
        <v>1.7017140036694405E-2</v>
      </c>
      <c r="AA163" s="15">
        <f t="shared" si="27"/>
        <v>2.8958305502846762E-4</v>
      </c>
      <c r="AI163" s="15">
        <f t="shared" si="28"/>
        <v>1.1822982011394297E-5</v>
      </c>
      <c r="AK163" s="15">
        <f t="shared" si="29"/>
        <v>4.1843142318160768E-4</v>
      </c>
    </row>
    <row r="164" spans="2:37" x14ac:dyDescent="0.45">
      <c r="B164" s="1">
        <v>45406</v>
      </c>
      <c r="C164" s="2">
        <v>2900</v>
      </c>
      <c r="D164" s="2">
        <v>7174.53</v>
      </c>
      <c r="E164" s="4">
        <f t="shared" si="23"/>
        <v>-1.3698844358161915E-2</v>
      </c>
      <c r="F164" s="4">
        <f t="shared" si="23"/>
        <v>8.921092896712151E-3</v>
      </c>
      <c r="G164" s="2"/>
      <c r="H164" s="2"/>
      <c r="I164" s="2"/>
      <c r="M164" s="4">
        <f t="shared" si="20"/>
        <v>-1.3862535182849592E-2</v>
      </c>
      <c r="N164" s="4">
        <f t="shared" si="21"/>
        <v>8.45877310816452E-3</v>
      </c>
      <c r="O164" s="4">
        <f t="shared" si="24"/>
        <v>-1.1726003981567265E-4</v>
      </c>
      <c r="Q164" s="4">
        <f t="shared" si="22"/>
        <v>7.1550842495407251E-5</v>
      </c>
      <c r="Y164" s="15">
        <f t="shared" si="25"/>
        <v>6.2827567026667742E-3</v>
      </c>
      <c r="Z164" s="15">
        <f t="shared" si="26"/>
        <v>-1.9981601060828691E-2</v>
      </c>
      <c r="AA164" s="15">
        <f t="shared" si="27"/>
        <v>3.9926438095411025E-4</v>
      </c>
      <c r="AI164" s="15">
        <f t="shared" si="28"/>
        <v>3.7442967219048111E-5</v>
      </c>
      <c r="AK164" s="15">
        <f t="shared" si="29"/>
        <v>1.9216988169574277E-4</v>
      </c>
    </row>
    <row r="165" spans="2:37" x14ac:dyDescent="0.45">
      <c r="B165" s="1">
        <v>45407</v>
      </c>
      <c r="C165" s="2">
        <v>2930</v>
      </c>
      <c r="D165" s="2">
        <v>7155.29</v>
      </c>
      <c r="E165" s="4">
        <f t="shared" si="23"/>
        <v>1.0291686036547506E-2</v>
      </c>
      <c r="F165" s="4">
        <f t="shared" si="23"/>
        <v>-2.6853109894564818E-3</v>
      </c>
      <c r="G165" s="2"/>
      <c r="H165" s="2"/>
      <c r="I165" s="2"/>
      <c r="M165" s="4">
        <f t="shared" si="20"/>
        <v>1.0127995211859829E-2</v>
      </c>
      <c r="N165" s="4">
        <f t="shared" si="21"/>
        <v>-3.1476307780041119E-3</v>
      </c>
      <c r="O165" s="4">
        <f t="shared" si="24"/>
        <v>-3.1879189448328272E-5</v>
      </c>
      <c r="Q165" s="4">
        <f t="shared" si="22"/>
        <v>9.9075795146387711E-6</v>
      </c>
      <c r="Y165" s="15">
        <f t="shared" si="25"/>
        <v>-2.1133013400000387E-3</v>
      </c>
      <c r="Z165" s="15">
        <f t="shared" si="26"/>
        <v>1.2404987376547544E-2</v>
      </c>
      <c r="AA165" s="15">
        <f t="shared" si="27"/>
        <v>1.5388371181230393E-4</v>
      </c>
      <c r="AI165" s="15">
        <f t="shared" si="28"/>
        <v>5.184693318049245E-6</v>
      </c>
      <c r="AK165" s="15">
        <f t="shared" si="29"/>
        <v>1.0257628701145562E-4</v>
      </c>
    </row>
    <row r="166" spans="2:37" x14ac:dyDescent="0.45">
      <c r="B166" s="1">
        <v>45408</v>
      </c>
      <c r="C166" s="2">
        <v>2840</v>
      </c>
      <c r="D166" s="2">
        <v>7036.08</v>
      </c>
      <c r="E166" s="4">
        <f t="shared" si="23"/>
        <v>-3.1198370855861281E-2</v>
      </c>
      <c r="F166" s="4">
        <f t="shared" si="23"/>
        <v>-1.6800746376867886E-2</v>
      </c>
      <c r="G166" s="2"/>
      <c r="H166" s="2"/>
      <c r="I166" s="2"/>
      <c r="M166" s="4">
        <f t="shared" si="20"/>
        <v>-3.1362061680548954E-2</v>
      </c>
      <c r="N166" s="4">
        <f t="shared" si="21"/>
        <v>-1.7263066165415515E-2</v>
      </c>
      <c r="O166" s="4">
        <f t="shared" si="24"/>
        <v>5.4140534587515915E-4</v>
      </c>
      <c r="Q166" s="4">
        <f t="shared" si="22"/>
        <v>2.9801345343151393E-4</v>
      </c>
      <c r="Y166" s="15">
        <f t="shared" si="25"/>
        <v>-1.2324389629926998E-2</v>
      </c>
      <c r="Z166" s="15">
        <f t="shared" si="26"/>
        <v>-1.8873981225934283E-2</v>
      </c>
      <c r="AA166" s="15">
        <f t="shared" si="27"/>
        <v>3.5622716731691979E-4</v>
      </c>
      <c r="AI166" s="15">
        <f t="shared" si="28"/>
        <v>1.5595215344092904E-4</v>
      </c>
      <c r="AK166" s="15">
        <f t="shared" si="29"/>
        <v>9.8357891285455706E-4</v>
      </c>
    </row>
    <row r="167" spans="2:37" x14ac:dyDescent="0.45">
      <c r="B167" s="1">
        <v>45411</v>
      </c>
      <c r="C167" s="2">
        <v>2940</v>
      </c>
      <c r="D167" s="2">
        <v>7155.78</v>
      </c>
      <c r="E167" s="4">
        <f t="shared" si="23"/>
        <v>3.4605529177475523E-2</v>
      </c>
      <c r="F167" s="4">
        <f t="shared" si="23"/>
        <v>1.6869224834480345E-2</v>
      </c>
      <c r="G167" s="2"/>
      <c r="H167" s="2"/>
      <c r="I167" s="2"/>
      <c r="M167" s="4">
        <f t="shared" si="20"/>
        <v>3.444183835278785E-2</v>
      </c>
      <c r="N167" s="4">
        <f t="shared" si="21"/>
        <v>1.6406905045932715E-2</v>
      </c>
      <c r="O167" s="4">
        <f t="shared" si="24"/>
        <v>5.6508397146155386E-4</v>
      </c>
      <c r="Q167" s="4">
        <f t="shared" si="22"/>
        <v>2.691865331862524E-4</v>
      </c>
      <c r="Y167" s="15">
        <f t="shared" si="25"/>
        <v>1.20324253971882E-2</v>
      </c>
      <c r="Z167" s="15">
        <f t="shared" si="26"/>
        <v>2.2573103780287325E-2</v>
      </c>
      <c r="AA167" s="15">
        <f t="shared" si="27"/>
        <v>5.0954501427562195E-4</v>
      </c>
      <c r="AI167" s="15">
        <f t="shared" si="28"/>
        <v>1.4086686035246919E-4</v>
      </c>
      <c r="AK167" s="15">
        <f t="shared" si="29"/>
        <v>1.186240229119568E-3</v>
      </c>
    </row>
    <row r="168" spans="2:37" x14ac:dyDescent="0.45">
      <c r="B168" s="1">
        <v>45412</v>
      </c>
      <c r="C168" s="2">
        <v>2930</v>
      </c>
      <c r="D168" s="2">
        <v>7234.2</v>
      </c>
      <c r="E168" s="4">
        <f t="shared" si="23"/>
        <v>-3.4071583216143089E-3</v>
      </c>
      <c r="F168" s="4">
        <f t="shared" si="23"/>
        <v>1.0899358627384288E-2</v>
      </c>
      <c r="G168" s="2"/>
      <c r="H168" s="2"/>
      <c r="I168" s="2"/>
      <c r="M168" s="4">
        <f t="shared" si="20"/>
        <v>-3.5708491463019849E-3</v>
      </c>
      <c r="N168" s="4">
        <f t="shared" si="21"/>
        <v>1.0437038838836657E-2</v>
      </c>
      <c r="O168" s="4">
        <f t="shared" si="24"/>
        <v>-3.7269091227580535E-5</v>
      </c>
      <c r="Q168" s="4">
        <f t="shared" si="22"/>
        <v>1.0893177972338483E-4</v>
      </c>
      <c r="Y168" s="15">
        <f t="shared" si="25"/>
        <v>7.7138316558945921E-3</v>
      </c>
      <c r="Z168" s="15">
        <f t="shared" si="26"/>
        <v>-1.1120989977508901E-2</v>
      </c>
      <c r="AA168" s="15">
        <f t="shared" si="27"/>
        <v>1.2367641807985342E-4</v>
      </c>
      <c r="AI168" s="15">
        <f t="shared" si="28"/>
        <v>5.700462657105786E-5</v>
      </c>
      <c r="AK168" s="15">
        <f t="shared" si="29"/>
        <v>1.2750963625645615E-5</v>
      </c>
    </row>
    <row r="169" spans="2:37" x14ac:dyDescent="0.45">
      <c r="B169" s="1">
        <v>45414</v>
      </c>
      <c r="C169" s="2">
        <v>2870</v>
      </c>
      <c r="D169" s="2">
        <v>7117.42</v>
      </c>
      <c r="E169" s="4">
        <f t="shared" si="23"/>
        <v>-2.0690393257446166E-2</v>
      </c>
      <c r="F169" s="4">
        <f t="shared" si="23"/>
        <v>-1.6274480163946514E-2</v>
      </c>
      <c r="G169" s="2"/>
      <c r="H169" s="2"/>
      <c r="I169" s="2"/>
      <c r="M169" s="4">
        <f t="shared" si="20"/>
        <v>-2.0854084082133843E-2</v>
      </c>
      <c r="N169" s="4">
        <f t="shared" si="21"/>
        <v>-1.6736799952494143E-2</v>
      </c>
      <c r="O169" s="4">
        <f t="shared" si="24"/>
        <v>3.4903063347516654E-4</v>
      </c>
      <c r="Q169" s="4">
        <f t="shared" si="22"/>
        <v>2.8012047264980793E-4</v>
      </c>
      <c r="Y169" s="15">
        <f t="shared" si="25"/>
        <v>-1.194368931026572E-2</v>
      </c>
      <c r="Z169" s="15">
        <f t="shared" si="26"/>
        <v>-8.7467039471804467E-3</v>
      </c>
      <c r="AA169" s="15">
        <f t="shared" si="27"/>
        <v>7.6504829939622003E-5</v>
      </c>
      <c r="AI169" s="15">
        <f t="shared" si="28"/>
        <v>1.4658865373226414E-4</v>
      </c>
      <c r="AK169" s="15">
        <f t="shared" si="29"/>
        <v>4.3489282290470812E-4</v>
      </c>
    </row>
    <row r="170" spans="2:37" x14ac:dyDescent="0.45">
      <c r="B170" s="1">
        <v>45415</v>
      </c>
      <c r="C170" s="2">
        <v>2900</v>
      </c>
      <c r="D170" s="2">
        <v>7134.72</v>
      </c>
      <c r="E170" s="4">
        <f t="shared" si="23"/>
        <v>1.0398707220898517E-2</v>
      </c>
      <c r="F170" s="4">
        <f t="shared" si="23"/>
        <v>2.4277067860456543E-3</v>
      </c>
      <c r="G170" s="2"/>
      <c r="H170" s="2"/>
      <c r="I170" s="2"/>
      <c r="M170" s="4">
        <f t="shared" si="20"/>
        <v>1.023501639621084E-2</v>
      </c>
      <c r="N170" s="4">
        <f t="shared" si="21"/>
        <v>1.9653869974980242E-3</v>
      </c>
      <c r="O170" s="4">
        <f t="shared" si="24"/>
        <v>2.011576814429187E-5</v>
      </c>
      <c r="Q170" s="4">
        <f t="shared" si="22"/>
        <v>3.8627460499342985E-6</v>
      </c>
      <c r="Y170" s="15">
        <f t="shared" si="25"/>
        <v>1.5854493184585959E-3</v>
      </c>
      <c r="Z170" s="15">
        <f t="shared" si="26"/>
        <v>8.8132579024399211E-3</v>
      </c>
      <c r="AA170" s="15">
        <f t="shared" si="27"/>
        <v>7.7673514854919711E-5</v>
      </c>
      <c r="AI170" s="15">
        <f t="shared" si="28"/>
        <v>2.0213972146097545E-6</v>
      </c>
      <c r="AK170" s="15">
        <f t="shared" si="29"/>
        <v>1.0475556063070472E-4</v>
      </c>
    </row>
    <row r="171" spans="2:37" x14ac:dyDescent="0.45">
      <c r="B171" s="1">
        <v>45418</v>
      </c>
      <c r="C171" s="2">
        <v>2900</v>
      </c>
      <c r="D171" s="2">
        <v>7135.89</v>
      </c>
      <c r="E171" s="4">
        <f t="shared" si="23"/>
        <v>0</v>
      </c>
      <c r="F171" s="4">
        <f t="shared" si="23"/>
        <v>1.6397336941039353E-4</v>
      </c>
      <c r="G171" s="2"/>
      <c r="H171" s="2"/>
      <c r="I171" s="2"/>
      <c r="M171" s="4">
        <f t="shared" si="20"/>
        <v>-1.6369082468767614E-4</v>
      </c>
      <c r="N171" s="4">
        <f t="shared" si="21"/>
        <v>-2.9834641913723659E-4</v>
      </c>
      <c r="O171" s="4">
        <f t="shared" si="24"/>
        <v>4.8836571391189343E-8</v>
      </c>
      <c r="Q171" s="4">
        <f t="shared" si="22"/>
        <v>8.9010585812011648E-8</v>
      </c>
      <c r="Y171" s="15">
        <f t="shared" si="25"/>
        <v>-5.2132601454091319E-5</v>
      </c>
      <c r="Z171" s="15">
        <f t="shared" si="26"/>
        <v>5.2132601454091319E-5</v>
      </c>
      <c r="AA171" s="15">
        <f t="shared" si="27"/>
        <v>2.7178081343711242E-9</v>
      </c>
      <c r="AI171" s="15">
        <f t="shared" si="28"/>
        <v>4.6579751271570953E-8</v>
      </c>
      <c r="AK171" s="15">
        <f t="shared" si="29"/>
        <v>2.6794686086931526E-8</v>
      </c>
    </row>
    <row r="172" spans="2:37" x14ac:dyDescent="0.45">
      <c r="B172" s="1">
        <v>45419</v>
      </c>
      <c r="C172" s="2">
        <v>2880</v>
      </c>
      <c r="D172" s="2">
        <v>7123.61</v>
      </c>
      <c r="E172" s="4">
        <f t="shared" si="23"/>
        <v>-6.9204428445737952E-3</v>
      </c>
      <c r="F172" s="4">
        <f t="shared" si="23"/>
        <v>-1.7223609573613406E-3</v>
      </c>
      <c r="G172" s="2"/>
      <c r="H172" s="2"/>
      <c r="I172" s="2"/>
      <c r="M172" s="4">
        <f t="shared" si="20"/>
        <v>-7.0841336692614712E-3</v>
      </c>
      <c r="N172" s="4">
        <f t="shared" si="21"/>
        <v>-2.1846807459089709E-3</v>
      </c>
      <c r="O172" s="4">
        <f t="shared" si="24"/>
        <v>1.5476570428681004E-5</v>
      </c>
      <c r="Q172" s="4">
        <f t="shared" si="22"/>
        <v>4.7728299615453774E-6</v>
      </c>
      <c r="Y172" s="15">
        <f t="shared" si="25"/>
        <v>-1.4167044921776428E-3</v>
      </c>
      <c r="Z172" s="15">
        <f t="shared" si="26"/>
        <v>-5.5037383523961524E-3</v>
      </c>
      <c r="AA172" s="15">
        <f t="shared" si="27"/>
        <v>3.0291135851636315E-5</v>
      </c>
      <c r="AI172" s="15">
        <f t="shared" si="28"/>
        <v>2.4976493575698319E-6</v>
      </c>
      <c r="AK172" s="15">
        <f t="shared" si="29"/>
        <v>5.0184949843963993E-5</v>
      </c>
    </row>
    <row r="173" spans="2:37" x14ac:dyDescent="0.45">
      <c r="B173" s="1">
        <v>45420</v>
      </c>
      <c r="C173" s="2">
        <v>2880</v>
      </c>
      <c r="D173" s="2">
        <v>7088.79</v>
      </c>
      <c r="E173" s="4">
        <f t="shared" si="23"/>
        <v>0</v>
      </c>
      <c r="F173" s="4">
        <f t="shared" si="23"/>
        <v>-4.8999563293668658E-3</v>
      </c>
      <c r="G173" s="2"/>
      <c r="H173" s="2"/>
      <c r="I173" s="2"/>
      <c r="M173" s="4">
        <f t="shared" si="20"/>
        <v>-1.6369082468767614E-4</v>
      </c>
      <c r="N173" s="4">
        <f t="shared" si="21"/>
        <v>-5.3622761179144959E-3</v>
      </c>
      <c r="O173" s="4">
        <f t="shared" si="24"/>
        <v>8.7775539994445431E-7</v>
      </c>
      <c r="Q173" s="4">
        <f t="shared" si="22"/>
        <v>2.8754005164756158E-5</v>
      </c>
      <c r="Y173" s="15">
        <f t="shared" si="25"/>
        <v>-3.7153730066570986E-3</v>
      </c>
      <c r="Z173" s="15">
        <f t="shared" si="26"/>
        <v>3.7153730066570986E-3</v>
      </c>
      <c r="AA173" s="15">
        <f t="shared" si="27"/>
        <v>1.3803996578596208E-5</v>
      </c>
      <c r="AI173" s="15">
        <f t="shared" si="28"/>
        <v>1.5047136207647202E-5</v>
      </c>
      <c r="AK173" s="15">
        <f t="shared" si="29"/>
        <v>2.6794686086931526E-8</v>
      </c>
    </row>
    <row r="174" spans="2:37" x14ac:dyDescent="0.45">
      <c r="B174" s="1">
        <v>45425</v>
      </c>
      <c r="C174" s="2">
        <v>2830</v>
      </c>
      <c r="D174" s="2">
        <v>7099.26</v>
      </c>
      <c r="E174" s="4">
        <f t="shared" si="23"/>
        <v>-1.7513582492708357E-2</v>
      </c>
      <c r="F174" s="4">
        <f t="shared" si="23"/>
        <v>1.4758901893530028E-3</v>
      </c>
      <c r="G174" s="2"/>
      <c r="H174" s="2"/>
      <c r="I174" s="2"/>
      <c r="M174" s="4">
        <f t="shared" si="20"/>
        <v>-1.7677273317396033E-2</v>
      </c>
      <c r="N174" s="4">
        <f t="shared" si="21"/>
        <v>1.0135704008053727E-3</v>
      </c>
      <c r="O174" s="4">
        <f t="shared" si="24"/>
        <v>-1.7917161001459219E-5</v>
      </c>
      <c r="Q174" s="4">
        <f t="shared" si="22"/>
        <v>1.0273249573887639E-6</v>
      </c>
      <c r="Y174" s="15">
        <f t="shared" si="25"/>
        <v>8.9690638386982291E-4</v>
      </c>
      <c r="Z174" s="15">
        <f t="shared" si="26"/>
        <v>-1.8410488876578181E-2</v>
      </c>
      <c r="AA174" s="15">
        <f t="shared" si="27"/>
        <v>3.3894610067460891E-4</v>
      </c>
      <c r="AI174" s="15">
        <f t="shared" si="28"/>
        <v>5.3760505622678806E-7</v>
      </c>
      <c r="AK174" s="15">
        <f t="shared" si="29"/>
        <v>3.1248599193792176E-4</v>
      </c>
    </row>
    <row r="175" spans="2:37" x14ac:dyDescent="0.45">
      <c r="B175" s="1">
        <v>45426</v>
      </c>
      <c r="C175" s="2">
        <v>2800</v>
      </c>
      <c r="D175" s="2">
        <v>7083.76</v>
      </c>
      <c r="E175" s="4">
        <f t="shared" si="23"/>
        <v>-1.065729447398798E-2</v>
      </c>
      <c r="F175" s="4">
        <f t="shared" si="23"/>
        <v>-2.1857130809563303E-3</v>
      </c>
      <c r="G175" s="2"/>
      <c r="H175" s="2"/>
      <c r="I175" s="2"/>
      <c r="M175" s="4">
        <f t="shared" si="20"/>
        <v>-1.0820985298675657E-2</v>
      </c>
      <c r="N175" s="4">
        <f t="shared" si="21"/>
        <v>-2.6480328695039604E-3</v>
      </c>
      <c r="O175" s="4">
        <f t="shared" si="24"/>
        <v>2.8654324751312271E-5</v>
      </c>
      <c r="Q175" s="4">
        <f t="shared" si="22"/>
        <v>7.0120780779733782E-6</v>
      </c>
      <c r="Y175" s="15">
        <f t="shared" si="25"/>
        <v>-1.7518928383743985E-3</v>
      </c>
      <c r="Z175" s="15">
        <f t="shared" si="26"/>
        <v>-8.9054016356135812E-3</v>
      </c>
      <c r="AA175" s="15">
        <f t="shared" si="27"/>
        <v>7.9306178291589042E-5</v>
      </c>
      <c r="AI175" s="15">
        <f t="shared" si="28"/>
        <v>3.669460770190316E-6</v>
      </c>
      <c r="AK175" s="15">
        <f t="shared" si="29"/>
        <v>1.170937228341547E-4</v>
      </c>
    </row>
    <row r="176" spans="2:37" x14ac:dyDescent="0.45">
      <c r="B176" s="1">
        <v>45427</v>
      </c>
      <c r="C176" s="2">
        <v>2790</v>
      </c>
      <c r="D176" s="2">
        <v>7179.83</v>
      </c>
      <c r="E176" s="4">
        <f t="shared" si="23"/>
        <v>-3.5778213478839666E-3</v>
      </c>
      <c r="F176" s="4">
        <f t="shared" si="23"/>
        <v>1.3470865717246863E-2</v>
      </c>
      <c r="G176" s="2"/>
      <c r="H176" s="2"/>
      <c r="I176" s="2"/>
      <c r="M176" s="4">
        <f t="shared" si="20"/>
        <v>-3.7415121725716425E-3</v>
      </c>
      <c r="N176" s="4">
        <f t="shared" si="21"/>
        <v>1.3008545928699232E-2</v>
      </c>
      <c r="O176" s="4">
        <f t="shared" si="24"/>
        <v>-4.8671632939685461E-5</v>
      </c>
      <c r="Q176" s="4">
        <f t="shared" si="22"/>
        <v>1.6922226717907735E-4</v>
      </c>
      <c r="Y176" s="15">
        <f t="shared" si="25"/>
        <v>9.5740566657570216E-3</v>
      </c>
      <c r="Z176" s="15">
        <f t="shared" si="26"/>
        <v>-1.3151878013640988E-2</v>
      </c>
      <c r="AA176" s="15">
        <f t="shared" si="27"/>
        <v>1.7297189528569322E-4</v>
      </c>
      <c r="AI176" s="15">
        <f t="shared" si="28"/>
        <v>8.8554985262764759E-5</v>
      </c>
      <c r="AK176" s="15">
        <f t="shared" si="29"/>
        <v>1.3998913337501773E-5</v>
      </c>
    </row>
    <row r="177" spans="2:37" x14ac:dyDescent="0.45">
      <c r="B177" s="1">
        <v>45428</v>
      </c>
      <c r="C177" s="2">
        <v>2850</v>
      </c>
      <c r="D177" s="2">
        <v>7246.7</v>
      </c>
      <c r="E177" s="4">
        <f t="shared" si="23"/>
        <v>2.1277398447284879E-2</v>
      </c>
      <c r="F177" s="4">
        <f t="shared" si="23"/>
        <v>9.2704869307737078E-3</v>
      </c>
      <c r="G177" s="2"/>
      <c r="H177" s="2"/>
      <c r="I177" s="2"/>
      <c r="M177" s="4">
        <f t="shared" si="20"/>
        <v>2.1113707622597202E-2</v>
      </c>
      <c r="N177" s="4">
        <f t="shared" si="21"/>
        <v>8.8081671422260768E-3</v>
      </c>
      <c r="O177" s="4">
        <f t="shared" si="24"/>
        <v>1.8597306573192894E-4</v>
      </c>
      <c r="Q177" s="4">
        <f t="shared" si="22"/>
        <v>7.7583808405391096E-5</v>
      </c>
      <c r="Y177" s="15">
        <f t="shared" si="25"/>
        <v>6.5355079095447488E-3</v>
      </c>
      <c r="Z177" s="15">
        <f t="shared" si="26"/>
        <v>1.4741890537740131E-2</v>
      </c>
      <c r="AA177" s="15">
        <f t="shared" si="27"/>
        <v>2.17323336626712E-4</v>
      </c>
      <c r="AI177" s="15">
        <f t="shared" si="28"/>
        <v>4.0600052962876487E-5</v>
      </c>
      <c r="AK177" s="15">
        <f t="shared" si="29"/>
        <v>4.4578864957251917E-4</v>
      </c>
    </row>
    <row r="178" spans="2:37" x14ac:dyDescent="0.45">
      <c r="B178" s="1">
        <v>45429</v>
      </c>
      <c r="C178" s="2">
        <v>2800</v>
      </c>
      <c r="D178" s="2">
        <v>7317.24</v>
      </c>
      <c r="E178" s="4">
        <f t="shared" si="23"/>
        <v>-1.7699577099400975E-2</v>
      </c>
      <c r="F178" s="4">
        <f t="shared" si="23"/>
        <v>9.6870148615953774E-3</v>
      </c>
      <c r="G178" s="2"/>
      <c r="H178" s="2"/>
      <c r="I178" s="2"/>
      <c r="M178" s="4">
        <f t="shared" si="20"/>
        <v>-1.7863267924088651E-2</v>
      </c>
      <c r="N178" s="4">
        <f t="shared" si="21"/>
        <v>9.2246950730477464E-3</v>
      </c>
      <c r="O178" s="4">
        <f t="shared" si="24"/>
        <v>-1.6478319960787244E-4</v>
      </c>
      <c r="Q178" s="4">
        <f t="shared" si="22"/>
        <v>8.5094999190711367E-5</v>
      </c>
      <c r="Y178" s="15">
        <f t="shared" si="25"/>
        <v>6.8368236933025635E-3</v>
      </c>
      <c r="Z178" s="15">
        <f t="shared" si="26"/>
        <v>-2.4536400792703538E-2</v>
      </c>
      <c r="AA178" s="15">
        <f t="shared" si="27"/>
        <v>6.0203496386018285E-4</v>
      </c>
      <c r="AI178" s="15">
        <f t="shared" si="28"/>
        <v>4.4530702282188358E-5</v>
      </c>
      <c r="AK178" s="15">
        <f t="shared" si="29"/>
        <v>3.1909634092777451E-4</v>
      </c>
    </row>
    <row r="179" spans="2:37" x14ac:dyDescent="0.45">
      <c r="B179" s="1">
        <v>45432</v>
      </c>
      <c r="C179" s="2">
        <v>2800</v>
      </c>
      <c r="D179" s="2">
        <v>7266.69</v>
      </c>
      <c r="E179" s="4">
        <f t="shared" si="23"/>
        <v>0</v>
      </c>
      <c r="F179" s="4">
        <f t="shared" si="23"/>
        <v>-6.9323155610245251E-3</v>
      </c>
      <c r="G179" s="2"/>
      <c r="H179" s="2"/>
      <c r="I179" s="2"/>
      <c r="M179" s="4">
        <f t="shared" si="20"/>
        <v>-1.6369082468767614E-4</v>
      </c>
      <c r="N179" s="4">
        <f t="shared" si="21"/>
        <v>-7.3946353495721552E-3</v>
      </c>
      <c r="O179" s="4">
        <f t="shared" si="24"/>
        <v>1.2104339586361084E-6</v>
      </c>
      <c r="Q179" s="4">
        <f t="shared" si="22"/>
        <v>5.4680631953142111E-5</v>
      </c>
      <c r="Y179" s="15">
        <f t="shared" si="25"/>
        <v>-5.1855791307850374E-3</v>
      </c>
      <c r="Z179" s="15">
        <f t="shared" si="26"/>
        <v>5.1855791307850374E-3</v>
      </c>
      <c r="AA179" s="15">
        <f t="shared" si="27"/>
        <v>2.6890230921633305E-5</v>
      </c>
      <c r="AI179" s="15">
        <f t="shared" si="28"/>
        <v>2.8614689056523046E-5</v>
      </c>
      <c r="AK179" s="15">
        <f t="shared" si="29"/>
        <v>2.6794686086931526E-8</v>
      </c>
    </row>
    <row r="180" spans="2:37" x14ac:dyDescent="0.45">
      <c r="B180" s="1">
        <v>45433</v>
      </c>
      <c r="C180" s="2">
        <v>2760</v>
      </c>
      <c r="D180" s="2">
        <v>7186.04</v>
      </c>
      <c r="E180" s="4">
        <f t="shared" si="23"/>
        <v>-1.4388737452099556E-2</v>
      </c>
      <c r="F180" s="4">
        <f t="shared" si="23"/>
        <v>-1.1160637076047393E-2</v>
      </c>
      <c r="G180" s="2"/>
      <c r="H180" s="2"/>
      <c r="I180" s="2"/>
      <c r="M180" s="4">
        <f t="shared" si="20"/>
        <v>-1.4552428276787233E-2</v>
      </c>
      <c r="N180" s="4">
        <f t="shared" si="21"/>
        <v>-1.1622956864595024E-2</v>
      </c>
      <c r="O180" s="4">
        <f t="shared" si="24"/>
        <v>1.6914224613621091E-4</v>
      </c>
      <c r="Q180" s="4">
        <f t="shared" si="22"/>
        <v>1.3509312627623659E-4</v>
      </c>
      <c r="Y180" s="15">
        <f t="shared" si="25"/>
        <v>-8.2443416218522109E-3</v>
      </c>
      <c r="Z180" s="15">
        <f t="shared" si="26"/>
        <v>-6.1443958302473452E-3</v>
      </c>
      <c r="AA180" s="15">
        <f t="shared" si="27"/>
        <v>3.7753600118760962E-5</v>
      </c>
      <c r="AI180" s="15">
        <f t="shared" si="28"/>
        <v>7.0695009622067533E-5</v>
      </c>
      <c r="AK180" s="15">
        <f t="shared" si="29"/>
        <v>2.1177316875103664E-4</v>
      </c>
    </row>
    <row r="181" spans="2:37" x14ac:dyDescent="0.45">
      <c r="B181" s="1">
        <v>45434</v>
      </c>
      <c r="C181" s="2">
        <v>2830</v>
      </c>
      <c r="D181" s="2">
        <v>7221.04</v>
      </c>
      <c r="E181" s="4">
        <f t="shared" si="23"/>
        <v>2.5046031926087516E-2</v>
      </c>
      <c r="F181" s="4">
        <f t="shared" si="23"/>
        <v>4.8587317977722725E-3</v>
      </c>
      <c r="G181" s="2"/>
      <c r="H181" s="2"/>
      <c r="I181" s="2"/>
      <c r="M181" s="4">
        <f t="shared" si="20"/>
        <v>2.4882341101399839E-2</v>
      </c>
      <c r="N181" s="4">
        <f t="shared" si="21"/>
        <v>4.3964120092246425E-3</v>
      </c>
      <c r="O181" s="4">
        <f t="shared" si="24"/>
        <v>1.0939302323581816E-4</v>
      </c>
      <c r="Q181" s="4">
        <f t="shared" si="22"/>
        <v>1.9328438554854658E-5</v>
      </c>
      <c r="Y181" s="15">
        <f t="shared" si="25"/>
        <v>3.3440497688492039E-3</v>
      </c>
      <c r="Z181" s="15">
        <f t="shared" si="26"/>
        <v>2.1701982157238311E-2</v>
      </c>
      <c r="AA181" s="15">
        <f t="shared" si="27"/>
        <v>4.7097602955309002E-4</v>
      </c>
      <c r="AI181" s="15">
        <f t="shared" si="28"/>
        <v>1.0114683013708229E-5</v>
      </c>
      <c r="AK181" s="15">
        <f t="shared" si="29"/>
        <v>6.1913089868641171E-4</v>
      </c>
    </row>
    <row r="182" spans="2:37" x14ac:dyDescent="0.45">
      <c r="B182" s="1">
        <v>45439</v>
      </c>
      <c r="C182" s="2">
        <v>2800</v>
      </c>
      <c r="D182" s="2">
        <v>7176.42</v>
      </c>
      <c r="E182" s="4">
        <f t="shared" si="23"/>
        <v>-1.065729447398798E-2</v>
      </c>
      <c r="F182" s="4">
        <f t="shared" si="23"/>
        <v>-6.1983353808103842E-3</v>
      </c>
      <c r="G182" s="2"/>
      <c r="H182" s="2"/>
      <c r="I182" s="2"/>
      <c r="M182" s="4">
        <f t="shared" si="20"/>
        <v>-1.0820985298675657E-2</v>
      </c>
      <c r="N182" s="4">
        <f t="shared" si="21"/>
        <v>-6.6606551693580143E-3</v>
      </c>
      <c r="O182" s="4">
        <f t="shared" si="24"/>
        <v>7.2074851667171087E-5</v>
      </c>
      <c r="Q182" s="4">
        <f t="shared" si="22"/>
        <v>4.4364327285095635E-5</v>
      </c>
      <c r="Y182" s="15">
        <f t="shared" si="25"/>
        <v>-4.654618787194989E-3</v>
      </c>
      <c r="Z182" s="15">
        <f t="shared" si="26"/>
        <v>-6.0026756867929913E-3</v>
      </c>
      <c r="AA182" s="15">
        <f t="shared" si="27"/>
        <v>3.6032115400815711E-5</v>
      </c>
      <c r="AI182" s="15">
        <f t="shared" si="28"/>
        <v>2.3216107515960879E-5</v>
      </c>
      <c r="AK182" s="15">
        <f t="shared" si="29"/>
        <v>1.170937228341547E-4</v>
      </c>
    </row>
    <row r="183" spans="2:37" x14ac:dyDescent="0.45">
      <c r="B183" s="1">
        <v>45440</v>
      </c>
      <c r="C183" s="2">
        <v>2880</v>
      </c>
      <c r="D183" s="2">
        <v>7253.63</v>
      </c>
      <c r="E183" s="4">
        <f t="shared" si="23"/>
        <v>2.8170876966696224E-2</v>
      </c>
      <c r="F183" s="4">
        <f t="shared" si="23"/>
        <v>1.0701381746646997E-2</v>
      </c>
      <c r="G183" s="2"/>
      <c r="H183" s="2"/>
      <c r="I183" s="2"/>
      <c r="M183" s="4">
        <f t="shared" si="20"/>
        <v>2.8007186142008547E-2</v>
      </c>
      <c r="N183" s="4">
        <f t="shared" si="21"/>
        <v>1.0239061958099366E-2</v>
      </c>
      <c r="O183" s="4">
        <f t="shared" si="24"/>
        <v>2.8676731418004748E-4</v>
      </c>
      <c r="Q183" s="4">
        <f t="shared" si="22"/>
        <v>1.0483838978179762E-4</v>
      </c>
      <c r="Y183" s="15">
        <f t="shared" si="25"/>
        <v>7.5706154281914278E-3</v>
      </c>
      <c r="Z183" s="15">
        <f t="shared" si="26"/>
        <v>2.0600261538504798E-2</v>
      </c>
      <c r="AA183" s="15">
        <f t="shared" si="27"/>
        <v>4.2437077545480007E-4</v>
      </c>
      <c r="AI183" s="15">
        <f t="shared" si="28"/>
        <v>5.4862532081989211E-5</v>
      </c>
      <c r="AK183" s="15">
        <f t="shared" si="29"/>
        <v>7.8440247559311558E-4</v>
      </c>
    </row>
    <row r="184" spans="2:37" x14ac:dyDescent="0.45">
      <c r="B184" s="1">
        <v>45441</v>
      </c>
      <c r="C184" s="2">
        <v>2800</v>
      </c>
      <c r="D184" s="2">
        <v>7140.23</v>
      </c>
      <c r="E184" s="4">
        <f t="shared" si="23"/>
        <v>-2.8170876966696335E-2</v>
      </c>
      <c r="F184" s="4">
        <f t="shared" si="23"/>
        <v>-1.575704450069091E-2</v>
      </c>
      <c r="G184" s="2"/>
      <c r="H184" s="2"/>
      <c r="I184" s="2"/>
      <c r="M184" s="4">
        <f t="shared" si="20"/>
        <v>-2.8334567791384012E-2</v>
      </c>
      <c r="N184" s="4">
        <f t="shared" si="21"/>
        <v>-1.6219364289238539E-2</v>
      </c>
      <c r="O184" s="4">
        <f t="shared" si="24"/>
        <v>4.5956867698658234E-4</v>
      </c>
      <c r="Q184" s="4">
        <f t="shared" si="22"/>
        <v>2.6306777794702637E-4</v>
      </c>
      <c r="Y184" s="15">
        <f t="shared" si="25"/>
        <v>-1.1569376999178812E-2</v>
      </c>
      <c r="Z184" s="15">
        <f t="shared" si="26"/>
        <v>-1.6601499967517523E-2</v>
      </c>
      <c r="AA184" s="15">
        <f t="shared" si="27"/>
        <v>2.7560980117148431E-4</v>
      </c>
      <c r="AI184" s="15">
        <f t="shared" si="28"/>
        <v>1.3766488055945111E-4</v>
      </c>
      <c r="AK184" s="15">
        <f t="shared" si="29"/>
        <v>8.0284773192453626E-4</v>
      </c>
    </row>
    <row r="185" spans="2:37" x14ac:dyDescent="0.45">
      <c r="B185" s="1">
        <v>45442</v>
      </c>
      <c r="C185" s="2">
        <v>2760</v>
      </c>
      <c r="D185" s="2">
        <v>7034.14</v>
      </c>
      <c r="E185" s="4">
        <f t="shared" si="23"/>
        <v>-1.4388737452099556E-2</v>
      </c>
      <c r="F185" s="4">
        <f t="shared" si="23"/>
        <v>-1.4969551537402129E-2</v>
      </c>
      <c r="G185" s="2"/>
      <c r="H185" s="2"/>
      <c r="I185" s="2"/>
      <c r="M185" s="4">
        <f t="shared" si="20"/>
        <v>-1.4552428276787233E-2</v>
      </c>
      <c r="N185" s="4">
        <f t="shared" si="21"/>
        <v>-1.543187132594976E-2</v>
      </c>
      <c r="O185" s="4">
        <f t="shared" si="24"/>
        <v>2.2457120064749337E-4</v>
      </c>
      <c r="Q185" s="4">
        <f t="shared" si="22"/>
        <v>2.3814265262067039E-4</v>
      </c>
      <c r="Y185" s="15">
        <f t="shared" si="25"/>
        <v>-1.0999705575298446E-2</v>
      </c>
      <c r="Z185" s="15">
        <f t="shared" si="26"/>
        <v>-3.3890318768011098E-3</v>
      </c>
      <c r="AA185" s="15">
        <f t="shared" si="27"/>
        <v>1.1485537061974053E-5</v>
      </c>
      <c r="AI185" s="15">
        <f t="shared" si="28"/>
        <v>1.2462141918322312E-4</v>
      </c>
      <c r="AK185" s="15">
        <f t="shared" si="29"/>
        <v>2.1177316875103664E-4</v>
      </c>
    </row>
    <row r="186" spans="2:37" x14ac:dyDescent="0.45">
      <c r="B186" s="1">
        <v>45443</v>
      </c>
      <c r="C186" s="2">
        <v>2650</v>
      </c>
      <c r="D186" s="2">
        <v>6970.74</v>
      </c>
      <c r="E186" s="4">
        <f t="shared" si="23"/>
        <v>-4.0671039730927748E-2</v>
      </c>
      <c r="F186" s="4">
        <f t="shared" si="23"/>
        <v>-9.0540487465624476E-3</v>
      </c>
      <c r="G186" s="2"/>
      <c r="H186" s="2"/>
      <c r="I186" s="2"/>
      <c r="M186" s="4">
        <f t="shared" si="20"/>
        <v>-4.0834730555615421E-2</v>
      </c>
      <c r="N186" s="4">
        <f t="shared" si="21"/>
        <v>-9.5163685351100785E-3</v>
      </c>
      <c r="O186" s="4">
        <f t="shared" si="24"/>
        <v>3.8859834499915667E-4</v>
      </c>
      <c r="Q186" s="4">
        <f t="shared" si="22"/>
        <v>9.0561270096033147E-5</v>
      </c>
      <c r="Y186" s="15">
        <f t="shared" si="25"/>
        <v>-6.7204382612740211E-3</v>
      </c>
      <c r="Z186" s="15">
        <f t="shared" si="26"/>
        <v>-3.3950601469653729E-2</v>
      </c>
      <c r="AA186" s="15">
        <f t="shared" si="27"/>
        <v>1.152643340151254E-3</v>
      </c>
      <c r="AI186" s="15">
        <f t="shared" si="28"/>
        <v>4.7391233272183831E-5</v>
      </c>
      <c r="AK186" s="15">
        <f t="shared" si="29"/>
        <v>1.6674752195497118E-3</v>
      </c>
    </row>
    <row r="187" spans="2:37" x14ac:dyDescent="0.45">
      <c r="B187" s="1">
        <v>45446</v>
      </c>
      <c r="C187" s="2">
        <v>2800</v>
      </c>
      <c r="D187" s="2">
        <v>7036.19</v>
      </c>
      <c r="E187" s="4">
        <f t="shared" si="23"/>
        <v>5.5059777183027389E-2</v>
      </c>
      <c r="F187" s="4">
        <f t="shared" si="23"/>
        <v>9.3454420563859799E-3</v>
      </c>
      <c r="G187" s="2"/>
      <c r="H187" s="2"/>
      <c r="I187" s="2"/>
      <c r="M187" s="4">
        <f t="shared" si="20"/>
        <v>5.4896086358339716E-2</v>
      </c>
      <c r="N187" s="4">
        <f t="shared" si="21"/>
        <v>8.883122267838349E-3</v>
      </c>
      <c r="O187" s="4">
        <f t="shared" si="24"/>
        <v>4.8764864714694457E-4</v>
      </c>
      <c r="Q187" s="4">
        <f t="shared" si="22"/>
        <v>7.8909861225365531E-5</v>
      </c>
      <c r="Y187" s="15">
        <f t="shared" si="25"/>
        <v>6.5897303535858353E-3</v>
      </c>
      <c r="Z187" s="15">
        <f t="shared" si="26"/>
        <v>4.8470046829441553E-2</v>
      </c>
      <c r="AA187" s="15">
        <f t="shared" si="27"/>
        <v>2.3493454396482571E-3</v>
      </c>
      <c r="AI187" s="15">
        <f t="shared" si="28"/>
        <v>4.129398402696168E-5</v>
      </c>
      <c r="AK187" s="15">
        <f t="shared" si="29"/>
        <v>3.0135802974622919E-3</v>
      </c>
    </row>
    <row r="188" spans="2:37" x14ac:dyDescent="0.45">
      <c r="B188" s="1">
        <v>45447</v>
      </c>
      <c r="C188" s="2">
        <v>2790</v>
      </c>
      <c r="D188" s="2">
        <v>7099.31</v>
      </c>
      <c r="E188" s="4">
        <f t="shared" si="23"/>
        <v>-3.5778213478839666E-3</v>
      </c>
      <c r="F188" s="4">
        <f t="shared" si="23"/>
        <v>8.9307657358503444E-3</v>
      </c>
      <c r="G188" s="2"/>
      <c r="H188" s="2"/>
      <c r="I188" s="2"/>
      <c r="M188" s="4">
        <f t="shared" si="20"/>
        <v>-3.7415121725716425E-3</v>
      </c>
      <c r="N188" s="4">
        <f t="shared" si="21"/>
        <v>8.4684459473027135E-3</v>
      </c>
      <c r="O188" s="4">
        <f t="shared" si="24"/>
        <v>-3.1684793594598094E-5</v>
      </c>
      <c r="Q188" s="4">
        <f t="shared" si="22"/>
        <v>7.1714576762387753E-5</v>
      </c>
      <c r="Y188" s="15">
        <f t="shared" si="25"/>
        <v>6.2897540223911409E-3</v>
      </c>
      <c r="Z188" s="15">
        <f t="shared" si="26"/>
        <v>-9.8675753702751074E-3</v>
      </c>
      <c r="AA188" s="15">
        <f t="shared" si="27"/>
        <v>9.736904368805992E-5</v>
      </c>
      <c r="AI188" s="15">
        <f t="shared" si="28"/>
        <v>3.7528650302256804E-5</v>
      </c>
      <c r="AK188" s="15">
        <f t="shared" si="29"/>
        <v>1.3998913337501773E-5</v>
      </c>
    </row>
    <row r="189" spans="2:37" x14ac:dyDescent="0.45">
      <c r="B189" s="1">
        <v>45448</v>
      </c>
      <c r="C189" s="2">
        <v>2720</v>
      </c>
      <c r="D189" s="2">
        <v>6947.67</v>
      </c>
      <c r="E189" s="4">
        <f t="shared" si="23"/>
        <v>-2.5409715525368325E-2</v>
      </c>
      <c r="F189" s="4">
        <f t="shared" si="23"/>
        <v>-2.1591244657402767E-2</v>
      </c>
      <c r="G189" s="2"/>
      <c r="H189" s="2"/>
      <c r="I189" s="2"/>
      <c r="M189" s="4">
        <f t="shared" si="20"/>
        <v>-2.5573406350056001E-2</v>
      </c>
      <c r="N189" s="4">
        <f t="shared" si="21"/>
        <v>-2.2053564445950396E-2</v>
      </c>
      <c r="O189" s="4">
        <f t="shared" si="24"/>
        <v>5.6398476504343714E-4</v>
      </c>
      <c r="Q189" s="4">
        <f t="shared" si="22"/>
        <v>4.8635970477168742E-4</v>
      </c>
      <c r="Y189" s="15">
        <f t="shared" si="25"/>
        <v>-1.5789830089447641E-2</v>
      </c>
      <c r="Z189" s="15">
        <f t="shared" si="26"/>
        <v>-9.6198854359206831E-3</v>
      </c>
      <c r="AA189" s="15">
        <f t="shared" si="27"/>
        <v>9.2542195800238866E-5</v>
      </c>
      <c r="AI189" s="15">
        <f t="shared" si="28"/>
        <v>2.5451482955775301E-4</v>
      </c>
      <c r="AK189" s="15">
        <f t="shared" si="29"/>
        <v>6.5399911234508457E-4</v>
      </c>
    </row>
    <row r="190" spans="2:37" x14ac:dyDescent="0.45">
      <c r="B190" s="1">
        <v>45449</v>
      </c>
      <c r="C190" s="2">
        <v>2780</v>
      </c>
      <c r="D190" s="2">
        <v>6974.9</v>
      </c>
      <c r="E190" s="4">
        <f t="shared" si="23"/>
        <v>2.1819047394639673E-2</v>
      </c>
      <c r="F190" s="4">
        <f t="shared" si="23"/>
        <v>3.9116391183997064E-3</v>
      </c>
      <c r="G190" s="2"/>
      <c r="H190" s="2"/>
      <c r="I190" s="2"/>
      <c r="M190" s="4">
        <f t="shared" si="20"/>
        <v>2.1655356569951996E-2</v>
      </c>
      <c r="N190" s="4">
        <f t="shared" si="21"/>
        <v>3.4493193298520764E-3</v>
      </c>
      <c r="O190" s="4">
        <f t="shared" si="24"/>
        <v>7.4696240011574584E-5</v>
      </c>
      <c r="Q190" s="4">
        <f t="shared" si="22"/>
        <v>1.1897803839291178E-5</v>
      </c>
      <c r="Y190" s="15">
        <f t="shared" si="25"/>
        <v>2.6589241101365067E-3</v>
      </c>
      <c r="Z190" s="15">
        <f t="shared" si="26"/>
        <v>1.9160123284503165E-2</v>
      </c>
      <c r="AA190" s="15">
        <f t="shared" si="27"/>
        <v>3.6711032427736036E-4</v>
      </c>
      <c r="AI190" s="15">
        <f t="shared" si="28"/>
        <v>6.2261891488117657E-6</v>
      </c>
      <c r="AK190" s="15">
        <f t="shared" si="29"/>
        <v>4.6895446817176307E-4</v>
      </c>
    </row>
    <row r="191" spans="2:37" x14ac:dyDescent="0.45">
      <c r="B191" s="1">
        <v>45450</v>
      </c>
      <c r="C191" s="2">
        <v>2760</v>
      </c>
      <c r="D191" s="2">
        <v>6897.95</v>
      </c>
      <c r="E191" s="4">
        <f t="shared" si="23"/>
        <v>-7.2202479734870201E-3</v>
      </c>
      <c r="F191" s="4">
        <f t="shared" si="23"/>
        <v>-1.1093724676532862E-2</v>
      </c>
      <c r="G191" s="2"/>
      <c r="H191" s="2"/>
      <c r="I191" s="2"/>
      <c r="M191" s="4">
        <f t="shared" si="20"/>
        <v>-7.3839387981746961E-3</v>
      </c>
      <c r="N191" s="4">
        <f t="shared" si="21"/>
        <v>-1.1556044465080493E-2</v>
      </c>
      <c r="O191" s="4">
        <f t="shared" si="24"/>
        <v>8.5329125079139804E-5</v>
      </c>
      <c r="Q191" s="4">
        <f t="shared" si="22"/>
        <v>1.3354216367891748E-4</v>
      </c>
      <c r="Y191" s="15">
        <f t="shared" si="25"/>
        <v>-8.19593727580256E-3</v>
      </c>
      <c r="Z191" s="15">
        <f t="shared" si="26"/>
        <v>9.7568930231553986E-4</v>
      </c>
      <c r="AA191" s="15">
        <f t="shared" si="27"/>
        <v>9.5196961465298495E-7</v>
      </c>
      <c r="AI191" s="15">
        <f t="shared" si="28"/>
        <v>6.9883381978506003E-5</v>
      </c>
      <c r="AK191" s="15">
        <f t="shared" si="29"/>
        <v>5.4522552175189576E-5</v>
      </c>
    </row>
    <row r="192" spans="2:37" x14ac:dyDescent="0.45">
      <c r="B192" s="1">
        <v>45453</v>
      </c>
      <c r="C192" s="2">
        <v>2800</v>
      </c>
      <c r="D192" s="2">
        <v>6921.55</v>
      </c>
      <c r="E192" s="4">
        <f t="shared" si="23"/>
        <v>1.4388737452099671E-2</v>
      </c>
      <c r="F192" s="4">
        <f t="shared" si="23"/>
        <v>3.4154669766602156E-3</v>
      </c>
      <c r="G192" s="2"/>
      <c r="H192" s="2"/>
      <c r="I192" s="2"/>
      <c r="M192" s="4">
        <f t="shared" si="20"/>
        <v>1.4225046627411994E-2</v>
      </c>
      <c r="N192" s="4">
        <f t="shared" si="21"/>
        <v>2.9531471881125856E-3</v>
      </c>
      <c r="O192" s="4">
        <f t="shared" si="24"/>
        <v>4.2008656448512148E-5</v>
      </c>
      <c r="Q192" s="4">
        <f t="shared" si="22"/>
        <v>8.7210783146572714E-6</v>
      </c>
      <c r="Y192" s="15">
        <f t="shared" si="25"/>
        <v>2.2999938038972445E-3</v>
      </c>
      <c r="Z192" s="15">
        <f t="shared" si="26"/>
        <v>1.2088743648202427E-2</v>
      </c>
      <c r="AA192" s="15">
        <f t="shared" si="27"/>
        <v>1.4613772299195451E-4</v>
      </c>
      <c r="AI192" s="15">
        <f t="shared" si="28"/>
        <v>4.5637904189796783E-6</v>
      </c>
      <c r="AK192" s="15">
        <f t="shared" si="29"/>
        <v>2.0235195155204533E-4</v>
      </c>
    </row>
    <row r="193" spans="2:37" x14ac:dyDescent="0.45">
      <c r="B193" s="1">
        <v>45454</v>
      </c>
      <c r="C193" s="2">
        <v>2740</v>
      </c>
      <c r="D193" s="2">
        <v>6855.69</v>
      </c>
      <c r="E193" s="4">
        <f t="shared" si="23"/>
        <v>-2.1661496781179419E-2</v>
      </c>
      <c r="F193" s="4">
        <f t="shared" si="23"/>
        <v>-9.5607685833205697E-3</v>
      </c>
      <c r="G193" s="2"/>
      <c r="H193" s="2"/>
      <c r="I193" s="2"/>
      <c r="M193" s="4">
        <f t="shared" si="20"/>
        <v>-2.1825187605867095E-2</v>
      </c>
      <c r="N193" s="4">
        <f t="shared" si="21"/>
        <v>-1.0023088371868201E-2</v>
      </c>
      <c r="O193" s="4">
        <f t="shared" si="24"/>
        <v>2.1875578410620846E-4</v>
      </c>
      <c r="Q193" s="4">
        <f t="shared" si="22"/>
        <v>1.0046230051027953E-4</v>
      </c>
      <c r="Y193" s="15">
        <f t="shared" si="25"/>
        <v>-7.0869987568864378E-3</v>
      </c>
      <c r="Z193" s="15">
        <f t="shared" si="26"/>
        <v>-1.4574498024292981E-2</v>
      </c>
      <c r="AA193" s="15">
        <f t="shared" si="27"/>
        <v>2.1241599266011999E-4</v>
      </c>
      <c r="AI193" s="15">
        <f t="shared" si="28"/>
        <v>5.2572499408347397E-5</v>
      </c>
      <c r="AK193" s="15">
        <f t="shared" si="29"/>
        <v>4.7633881403129466E-4</v>
      </c>
    </row>
    <row r="194" spans="2:37" x14ac:dyDescent="0.45">
      <c r="B194" s="1">
        <v>45455</v>
      </c>
      <c r="C194" s="2">
        <v>2730</v>
      </c>
      <c r="D194" s="2">
        <v>6850.1</v>
      </c>
      <c r="E194" s="4">
        <f t="shared" si="23"/>
        <v>-3.6563112031105433E-3</v>
      </c>
      <c r="F194" s="4">
        <f t="shared" si="23"/>
        <v>-8.157136961765174E-4</v>
      </c>
      <c r="G194" s="2"/>
      <c r="H194" s="2"/>
      <c r="I194" s="2"/>
      <c r="M194" s="4">
        <f t="shared" si="20"/>
        <v>-3.8200020277982193E-3</v>
      </c>
      <c r="N194" s="4">
        <f t="shared" si="21"/>
        <v>-1.2780334847241476E-3</v>
      </c>
      <c r="O194" s="4">
        <f t="shared" si="24"/>
        <v>4.8820905032402679E-6</v>
      </c>
      <c r="Q194" s="4">
        <f t="shared" si="22"/>
        <v>1.633369588076148E-6</v>
      </c>
      <c r="Y194" s="15">
        <f t="shared" si="25"/>
        <v>-7.6083699835346032E-4</v>
      </c>
      <c r="Z194" s="15">
        <f t="shared" si="26"/>
        <v>-2.8954742047570831E-3</v>
      </c>
      <c r="AA194" s="15">
        <f t="shared" si="27"/>
        <v>8.3837708704136626E-6</v>
      </c>
      <c r="AI194" s="15">
        <f t="shared" si="28"/>
        <v>8.5475169557718282E-7</v>
      </c>
      <c r="AK194" s="15">
        <f t="shared" si="29"/>
        <v>1.4592415492382507E-5</v>
      </c>
    </row>
    <row r="195" spans="2:37" x14ac:dyDescent="0.45">
      <c r="B195" s="1">
        <v>45456</v>
      </c>
      <c r="C195" s="2">
        <v>2720</v>
      </c>
      <c r="D195" s="2">
        <v>6831.56</v>
      </c>
      <c r="E195" s="4">
        <f t="shared" si="23"/>
        <v>-3.6697288889624017E-3</v>
      </c>
      <c r="F195" s="4">
        <f t="shared" si="23"/>
        <v>-2.7101991057080039E-3</v>
      </c>
      <c r="G195" s="2"/>
      <c r="H195" s="2"/>
      <c r="I195" s="2"/>
      <c r="M195" s="4">
        <f t="shared" si="20"/>
        <v>-3.8334197136500776E-3</v>
      </c>
      <c r="N195" s="4">
        <f t="shared" si="21"/>
        <v>-3.172518894255634E-3</v>
      </c>
      <c r="O195" s="4">
        <f t="shared" si="24"/>
        <v>1.2161596471166893E-5</v>
      </c>
      <c r="Q195" s="4">
        <f t="shared" si="22"/>
        <v>1.0064876134408991E-5</v>
      </c>
      <c r="Y195" s="15">
        <f t="shared" si="25"/>
        <v>-2.1313053721421079E-3</v>
      </c>
      <c r="Z195" s="15">
        <f t="shared" si="26"/>
        <v>-1.5384235168202937E-3</v>
      </c>
      <c r="AA195" s="15">
        <f t="shared" si="27"/>
        <v>2.3667469171057207E-6</v>
      </c>
      <c r="AI195" s="15">
        <f t="shared" si="28"/>
        <v>5.2670075434631725E-6</v>
      </c>
      <c r="AK195" s="15">
        <f t="shared" si="29"/>
        <v>1.4695106701001042E-5</v>
      </c>
    </row>
    <row r="196" spans="2:37" x14ac:dyDescent="0.45">
      <c r="B196" s="1">
        <v>45457</v>
      </c>
      <c r="C196" s="2">
        <v>2720</v>
      </c>
      <c r="D196" s="2">
        <v>6734.83</v>
      </c>
      <c r="E196" s="4">
        <f t="shared" si="23"/>
        <v>0</v>
      </c>
      <c r="F196" s="4">
        <f t="shared" si="23"/>
        <v>-1.426048333516512E-2</v>
      </c>
      <c r="G196" s="2"/>
      <c r="H196" s="2"/>
      <c r="I196" s="2"/>
      <c r="M196" s="4">
        <f t="shared" ref="M196:M263" si="30">E196-J$2</f>
        <v>-1.6369082468767614E-4</v>
      </c>
      <c r="N196" s="4">
        <f t="shared" ref="N196:N263" si="31">F196-K$2</f>
        <v>-1.4722803123712751E-2</v>
      </c>
      <c r="O196" s="4">
        <f t="shared" si="24"/>
        <v>2.4099877850348345E-6</v>
      </c>
      <c r="Q196" s="4">
        <f t="shared" ref="Q196:Q263" si="32">N196^2</f>
        <v>2.1676093181960596E-4</v>
      </c>
      <c r="Y196" s="15">
        <f t="shared" si="25"/>
        <v>-1.0486766525392904E-2</v>
      </c>
      <c r="Z196" s="15">
        <f t="shared" si="26"/>
        <v>1.0486766525392904E-2</v>
      </c>
      <c r="AA196" s="15">
        <f t="shared" si="27"/>
        <v>1.0997227215810117E-4</v>
      </c>
      <c r="AI196" s="15">
        <f t="shared" si="28"/>
        <v>1.1343224176588548E-4</v>
      </c>
      <c r="AK196" s="15">
        <f t="shared" si="29"/>
        <v>2.6794686086931526E-8</v>
      </c>
    </row>
    <row r="197" spans="2:37" x14ac:dyDescent="0.45">
      <c r="B197" s="1">
        <v>45462</v>
      </c>
      <c r="C197" s="2">
        <v>2710</v>
      </c>
      <c r="D197" s="2">
        <v>6726.92</v>
      </c>
      <c r="E197" s="4">
        <f t="shared" ref="E197:F260" si="33">LN(C197/C196)</f>
        <v>-3.6832454162964048E-3</v>
      </c>
      <c r="F197" s="4">
        <f t="shared" si="33"/>
        <v>-1.1751816681104862E-3</v>
      </c>
      <c r="G197" s="2"/>
      <c r="H197" s="2"/>
      <c r="I197" s="2"/>
      <c r="M197" s="4">
        <f t="shared" si="30"/>
        <v>-3.8469362409840808E-3</v>
      </c>
      <c r="N197" s="4">
        <f t="shared" si="31"/>
        <v>-1.6375014566581162E-3</v>
      </c>
      <c r="O197" s="4">
        <f t="shared" ref="O197:O260" si="34">M197*N197</f>
        <v>6.2993636982823301E-6</v>
      </c>
      <c r="Q197" s="4">
        <f t="shared" si="32"/>
        <v>2.6814110205574527E-6</v>
      </c>
      <c r="Y197" s="15">
        <f t="shared" ref="Y197:Y260" si="35">$T$2+$S$2*F197</f>
        <v>-1.0208756792780503E-3</v>
      </c>
      <c r="Z197" s="15">
        <f t="shared" ref="Z197:Z260" si="36">E197-Y197</f>
        <v>-2.6623697370183547E-3</v>
      </c>
      <c r="AA197" s="15">
        <f t="shared" ref="AA197:AA260" si="37">Z197^2</f>
        <v>7.0882126165911835E-6</v>
      </c>
      <c r="AI197" s="15">
        <f t="shared" ref="AI197:AI260" si="38">(Y197-$J$2)^2</f>
        <v>1.4031978023175836E-6</v>
      </c>
      <c r="AK197" s="15">
        <f t="shared" ref="AK197:AK260" si="39">(E197-$J$2)^2</f>
        <v>1.4798918442196729E-5</v>
      </c>
    </row>
    <row r="198" spans="2:37" x14ac:dyDescent="0.45">
      <c r="B198" s="1">
        <v>45463</v>
      </c>
      <c r="C198" s="2">
        <v>2720</v>
      </c>
      <c r="D198" s="2">
        <v>6819.32</v>
      </c>
      <c r="E198" s="4">
        <f t="shared" si="33"/>
        <v>3.683245416296368E-3</v>
      </c>
      <c r="F198" s="4">
        <f t="shared" si="33"/>
        <v>1.3642373540715907E-2</v>
      </c>
      <c r="G198" s="2"/>
      <c r="H198" s="2"/>
      <c r="I198" s="2"/>
      <c r="M198" s="4">
        <f t="shared" si="30"/>
        <v>3.519554591608692E-3</v>
      </c>
      <c r="N198" s="4">
        <f t="shared" si="31"/>
        <v>1.3180053752168276E-2</v>
      </c>
      <c r="O198" s="4">
        <f t="shared" si="34"/>
        <v>4.6387918701093229E-5</v>
      </c>
      <c r="Q198" s="4">
        <f t="shared" si="32"/>
        <v>1.7371381691004504E-4</v>
      </c>
      <c r="Y198" s="15">
        <f t="shared" si="35"/>
        <v>9.6981252105655981E-3</v>
      </c>
      <c r="Z198" s="15">
        <f t="shared" si="36"/>
        <v>-6.0148797942692301E-3</v>
      </c>
      <c r="AA198" s="15">
        <f t="shared" si="37"/>
        <v>3.6178778939508257E-5</v>
      </c>
      <c r="AI198" s="15">
        <f t="shared" si="38"/>
        <v>9.0905439058611297E-5</v>
      </c>
      <c r="AK198" s="15">
        <f t="shared" si="39"/>
        <v>1.2387264523313827E-5</v>
      </c>
    </row>
    <row r="199" spans="2:37" x14ac:dyDescent="0.45">
      <c r="B199" s="1">
        <v>45464</v>
      </c>
      <c r="C199" s="2">
        <v>2700</v>
      </c>
      <c r="D199" s="2">
        <v>6879.98</v>
      </c>
      <c r="E199" s="4">
        <f t="shared" si="33"/>
        <v>-7.3801072976225337E-3</v>
      </c>
      <c r="F199" s="4">
        <f t="shared" si="33"/>
        <v>8.8559848248280729E-3</v>
      </c>
      <c r="G199" s="2"/>
      <c r="H199" s="2"/>
      <c r="I199" s="2"/>
      <c r="M199" s="4">
        <f t="shared" si="30"/>
        <v>-7.5437981223102097E-3</v>
      </c>
      <c r="N199" s="4">
        <f t="shared" si="31"/>
        <v>8.393665036280442E-3</v>
      </c>
      <c r="O199" s="4">
        <f t="shared" si="34"/>
        <v>-6.332011453999325E-5</v>
      </c>
      <c r="Q199" s="4">
        <f t="shared" si="32"/>
        <v>7.0453612741276756E-5</v>
      </c>
      <c r="Y199" s="15">
        <f t="shared" si="35"/>
        <v>6.2356576049663846E-3</v>
      </c>
      <c r="Z199" s="15">
        <f t="shared" si="36"/>
        <v>-1.3615764902588919E-2</v>
      </c>
      <c r="AA199" s="15">
        <f t="shared" si="37"/>
        <v>1.8538905388257223E-4</v>
      </c>
      <c r="AI199" s="15">
        <f t="shared" si="38"/>
        <v>3.6868780580808188E-5</v>
      </c>
      <c r="AK199" s="15">
        <f t="shared" si="39"/>
        <v>5.6908890110171047E-5</v>
      </c>
    </row>
    <row r="200" spans="2:37" x14ac:dyDescent="0.45">
      <c r="B200" s="1">
        <v>45467</v>
      </c>
      <c r="C200" s="2">
        <v>2740</v>
      </c>
      <c r="D200" s="2">
        <v>6889.17</v>
      </c>
      <c r="E200" s="4">
        <f t="shared" si="33"/>
        <v>1.4706147389695487E-2</v>
      </c>
      <c r="F200" s="4">
        <f t="shared" si="33"/>
        <v>1.3348683636416308E-3</v>
      </c>
      <c r="G200" s="2"/>
      <c r="H200" s="2"/>
      <c r="I200" s="2"/>
      <c r="M200" s="4">
        <f t="shared" si="30"/>
        <v>1.454245656500781E-2</v>
      </c>
      <c r="N200" s="4">
        <f t="shared" si="31"/>
        <v>8.7254857509400075E-4</v>
      </c>
      <c r="O200" s="4">
        <f t="shared" si="34"/>
        <v>1.2688999754163961E-5</v>
      </c>
      <c r="Q200" s="4">
        <f t="shared" si="32"/>
        <v>7.6134101589857103E-7</v>
      </c>
      <c r="Y200" s="15">
        <f t="shared" si="35"/>
        <v>7.9489137167758567E-4</v>
      </c>
      <c r="Z200" s="15">
        <f t="shared" si="36"/>
        <v>1.3911256018017902E-2</v>
      </c>
      <c r="AA200" s="15">
        <f t="shared" si="37"/>
        <v>1.9352304399883929E-4</v>
      </c>
      <c r="AI200" s="15">
        <f t="shared" si="38"/>
        <v>3.9841413052036091E-7</v>
      </c>
      <c r="AK200" s="15">
        <f t="shared" si="39"/>
        <v>2.1148304294513876E-4</v>
      </c>
    </row>
    <row r="201" spans="2:37" x14ac:dyDescent="0.45">
      <c r="B201" s="1">
        <v>45468</v>
      </c>
      <c r="C201" s="2">
        <v>2720</v>
      </c>
      <c r="D201" s="2">
        <v>6882.7</v>
      </c>
      <c r="E201" s="4">
        <f t="shared" si="33"/>
        <v>-7.3260400920728977E-3</v>
      </c>
      <c r="F201" s="4">
        <f t="shared" si="33"/>
        <v>-9.395965073732529E-4</v>
      </c>
      <c r="G201" s="2"/>
      <c r="H201" s="2"/>
      <c r="I201" s="2"/>
      <c r="M201" s="4">
        <f t="shared" si="30"/>
        <v>-7.4897309167605737E-3</v>
      </c>
      <c r="N201" s="4">
        <f t="shared" si="31"/>
        <v>-1.4019162959208831E-3</v>
      </c>
      <c r="O201" s="4">
        <f t="shared" si="34"/>
        <v>1.0499975824269104E-5</v>
      </c>
      <c r="Q201" s="4">
        <f t="shared" si="32"/>
        <v>1.965369300768529E-6</v>
      </c>
      <c r="Y201" s="15">
        <f t="shared" si="35"/>
        <v>-8.504536688999718E-4</v>
      </c>
      <c r="Z201" s="15">
        <f t="shared" si="36"/>
        <v>-6.4755864231729257E-3</v>
      </c>
      <c r="AA201" s="15">
        <f t="shared" si="37"/>
        <v>4.1933219523981526E-5</v>
      </c>
      <c r="AI201" s="15">
        <f t="shared" si="38"/>
        <v>1.0284890538741471E-6</v>
      </c>
      <c r="AK201" s="15">
        <f t="shared" si="39"/>
        <v>5.6096069205479183E-5</v>
      </c>
    </row>
    <row r="202" spans="2:37" x14ac:dyDescent="0.45">
      <c r="B202" s="1">
        <v>45469</v>
      </c>
      <c r="C202" s="2">
        <v>2730</v>
      </c>
      <c r="D202" s="2">
        <v>6905.64</v>
      </c>
      <c r="E202" s="4">
        <f t="shared" si="33"/>
        <v>3.6697288889624017E-3</v>
      </c>
      <c r="F202" s="4">
        <f t="shared" si="33"/>
        <v>3.3274522046674842E-3</v>
      </c>
      <c r="G202" s="2"/>
      <c r="H202" s="2"/>
      <c r="I202" s="2"/>
      <c r="M202" s="4">
        <f t="shared" si="30"/>
        <v>3.5060380642747257E-3</v>
      </c>
      <c r="N202" s="4">
        <f t="shared" si="31"/>
        <v>2.8651324161198541E-3</v>
      </c>
      <c r="O202" s="4">
        <f t="shared" si="34"/>
        <v>1.0045263310103621E-5</v>
      </c>
      <c r="Q202" s="4">
        <f t="shared" si="32"/>
        <v>8.2089837619007937E-6</v>
      </c>
      <c r="Y202" s="15">
        <f t="shared" si="35"/>
        <v>2.2363240280122523E-3</v>
      </c>
      <c r="Z202" s="15">
        <f t="shared" si="36"/>
        <v>1.4334048609501494E-3</v>
      </c>
      <c r="AA202" s="15">
        <f t="shared" si="37"/>
        <v>2.0546494953955172E-6</v>
      </c>
      <c r="AI202" s="15">
        <f t="shared" si="38"/>
        <v>4.2958083955234948E-6</v>
      </c>
      <c r="AK202" s="15">
        <f t="shared" si="39"/>
        <v>1.2292302908143265E-5</v>
      </c>
    </row>
    <row r="203" spans="2:37" x14ac:dyDescent="0.45">
      <c r="B203" s="1">
        <v>45470</v>
      </c>
      <c r="C203" s="2">
        <v>2700</v>
      </c>
      <c r="D203" s="2">
        <v>6967.95</v>
      </c>
      <c r="E203" s="4">
        <f t="shared" si="33"/>
        <v>-1.1049836186584935E-2</v>
      </c>
      <c r="F203" s="4">
        <f t="shared" si="33"/>
        <v>8.9825948390771064E-3</v>
      </c>
      <c r="G203" s="2"/>
      <c r="H203" s="2"/>
      <c r="I203" s="2"/>
      <c r="M203" s="4">
        <f t="shared" si="30"/>
        <v>-1.1213527011272612E-2</v>
      </c>
      <c r="N203" s="4">
        <f t="shared" si="31"/>
        <v>8.5202750505294755E-3</v>
      </c>
      <c r="O203" s="4">
        <f t="shared" si="34"/>
        <v>-9.5542334422584393E-5</v>
      </c>
      <c r="Q203" s="4">
        <f t="shared" si="32"/>
        <v>7.2595086936675055E-5</v>
      </c>
      <c r="Y203" s="15">
        <f t="shared" si="35"/>
        <v>6.327247130787088E-3</v>
      </c>
      <c r="Z203" s="15">
        <f t="shared" si="36"/>
        <v>-1.7377083317372023E-2</v>
      </c>
      <c r="AA203" s="15">
        <f t="shared" si="37"/>
        <v>3.0196302461888905E-4</v>
      </c>
      <c r="AI203" s="15">
        <f t="shared" si="38"/>
        <v>3.7989426338457829E-5</v>
      </c>
      <c r="AK203" s="15">
        <f t="shared" si="39"/>
        <v>1.2574318803254048E-4</v>
      </c>
    </row>
    <row r="204" spans="2:37" x14ac:dyDescent="0.45">
      <c r="B204" s="1">
        <v>45471</v>
      </c>
      <c r="C204" s="2">
        <v>2750</v>
      </c>
      <c r="D204" s="2">
        <v>7063.58</v>
      </c>
      <c r="E204" s="4">
        <f t="shared" si="33"/>
        <v>1.8349138668196617E-2</v>
      </c>
      <c r="F204" s="4">
        <f t="shared" si="33"/>
        <v>1.3630941271120354E-2</v>
      </c>
      <c r="G204" s="2"/>
      <c r="H204" s="2"/>
      <c r="I204" s="2"/>
      <c r="M204" s="4">
        <f t="shared" si="30"/>
        <v>1.818544784350894E-2</v>
      </c>
      <c r="N204" s="4">
        <f t="shared" si="31"/>
        <v>1.3168621482572723E-2</v>
      </c>
      <c r="O204" s="4">
        <f t="shared" si="34"/>
        <v>2.3947727914223763E-4</v>
      </c>
      <c r="Q204" s="4">
        <f t="shared" si="32"/>
        <v>1.7341259175127581E-4</v>
      </c>
      <c r="Y204" s="15">
        <f t="shared" si="35"/>
        <v>9.6898551210507864E-3</v>
      </c>
      <c r="Z204" s="15">
        <f t="shared" si="36"/>
        <v>8.6592835471458306E-3</v>
      </c>
      <c r="AA204" s="15">
        <f t="shared" si="37"/>
        <v>7.4983191549870485E-5</v>
      </c>
      <c r="AI204" s="15">
        <f t="shared" si="38"/>
        <v>9.0747806201303257E-5</v>
      </c>
      <c r="AK204" s="15">
        <f t="shared" si="39"/>
        <v>3.3071051326898397E-4</v>
      </c>
    </row>
    <row r="205" spans="2:37" x14ac:dyDescent="0.45">
      <c r="B205" s="1">
        <v>45474</v>
      </c>
      <c r="C205" s="2">
        <v>2730</v>
      </c>
      <c r="D205" s="2">
        <v>7139.63</v>
      </c>
      <c r="E205" s="4">
        <f t="shared" si="33"/>
        <v>-7.2993024816116079E-3</v>
      </c>
      <c r="F205" s="4">
        <f t="shared" si="33"/>
        <v>1.0708949145045259E-2</v>
      </c>
      <c r="G205" s="2"/>
      <c r="H205" s="2"/>
      <c r="I205" s="2"/>
      <c r="M205" s="4">
        <f t="shared" si="30"/>
        <v>-7.4629933062992839E-3</v>
      </c>
      <c r="N205" s="4">
        <f t="shared" si="31"/>
        <v>1.0246629356497628E-2</v>
      </c>
      <c r="O205" s="4">
        <f t="shared" si="34"/>
        <v>-7.6470526299671546E-5</v>
      </c>
      <c r="Q205" s="4">
        <f t="shared" si="32"/>
        <v>1.04993413169439E-4</v>
      </c>
      <c r="Y205" s="15">
        <f t="shared" si="35"/>
        <v>7.5760896747200622E-3</v>
      </c>
      <c r="Z205" s="15">
        <f t="shared" si="36"/>
        <v>-1.4875392156331671E-2</v>
      </c>
      <c r="AA205" s="15">
        <f t="shared" si="37"/>
        <v>2.2127729180465379E-4</v>
      </c>
      <c r="AI205" s="15">
        <f t="shared" si="38"/>
        <v>5.4943656711961442E-5</v>
      </c>
      <c r="AK205" s="15">
        <f t="shared" si="39"/>
        <v>5.5696269089867918E-5</v>
      </c>
    </row>
    <row r="206" spans="2:37" x14ac:dyDescent="0.45">
      <c r="B206" s="1">
        <v>45475</v>
      </c>
      <c r="C206" s="2">
        <v>2750</v>
      </c>
      <c r="D206" s="2">
        <v>7125.14</v>
      </c>
      <c r="E206" s="4">
        <f t="shared" si="33"/>
        <v>7.2993024816115351E-3</v>
      </c>
      <c r="F206" s="4">
        <f t="shared" si="33"/>
        <v>-2.031579195981641E-3</v>
      </c>
      <c r="G206" s="2"/>
      <c r="H206" s="2"/>
      <c r="I206" s="2"/>
      <c r="M206" s="4">
        <f t="shared" si="30"/>
        <v>7.1356116569238591E-3</v>
      </c>
      <c r="N206" s="4">
        <f t="shared" si="31"/>
        <v>-2.4938989845292711E-3</v>
      </c>
      <c r="O206" s="4">
        <f t="shared" si="34"/>
        <v>-1.7795494665197643E-5</v>
      </c>
      <c r="Q206" s="4">
        <f t="shared" si="32"/>
        <v>6.2195321450361297E-6</v>
      </c>
      <c r="Y206" s="15">
        <f t="shared" si="35"/>
        <v>-1.6403925789244044E-3</v>
      </c>
      <c r="Z206" s="15">
        <f t="shared" si="36"/>
        <v>8.9396950605359401E-3</v>
      </c>
      <c r="AA206" s="15">
        <f t="shared" si="37"/>
        <v>7.9918147775370692E-5</v>
      </c>
      <c r="AI206" s="15">
        <f t="shared" si="38"/>
        <v>3.2547169271885492E-6</v>
      </c>
      <c r="AK206" s="15">
        <f t="shared" si="39"/>
        <v>5.0916953718427662E-5</v>
      </c>
    </row>
    <row r="207" spans="2:37" x14ac:dyDescent="0.45">
      <c r="B207" s="1">
        <v>45476</v>
      </c>
      <c r="C207" s="2">
        <v>2760</v>
      </c>
      <c r="D207" s="2">
        <v>7196.75</v>
      </c>
      <c r="E207" s="4">
        <f t="shared" si="33"/>
        <v>3.6297680505787311E-3</v>
      </c>
      <c r="F207" s="4">
        <f t="shared" si="33"/>
        <v>1.0000160142008984E-2</v>
      </c>
      <c r="G207" s="2"/>
      <c r="H207" s="2"/>
      <c r="I207" s="2"/>
      <c r="M207" s="4">
        <f t="shared" si="30"/>
        <v>3.4660772258910551E-3</v>
      </c>
      <c r="N207" s="4">
        <f t="shared" si="31"/>
        <v>9.5378403534613528E-3</v>
      </c>
      <c r="O207" s="4">
        <f t="shared" si="34"/>
        <v>3.3058891233317087E-5</v>
      </c>
      <c r="Q207" s="4">
        <f t="shared" si="32"/>
        <v>9.0970398608115785E-5</v>
      </c>
      <c r="Y207" s="15">
        <f t="shared" si="35"/>
        <v>7.0633525971668361E-3</v>
      </c>
      <c r="Z207" s="15">
        <f t="shared" si="36"/>
        <v>-3.433584546588105E-3</v>
      </c>
      <c r="AA207" s="15">
        <f t="shared" si="37"/>
        <v>1.1789502838568642E-5</v>
      </c>
      <c r="AI207" s="15">
        <f t="shared" si="38"/>
        <v>4.7605332574610269E-5</v>
      </c>
      <c r="AK207" s="15">
        <f t="shared" si="39"/>
        <v>1.2013691335840632E-5</v>
      </c>
    </row>
    <row r="208" spans="2:37" x14ac:dyDescent="0.45">
      <c r="B208" s="1">
        <v>45477</v>
      </c>
      <c r="C208" s="2">
        <v>2760</v>
      </c>
      <c r="D208" s="2">
        <v>7220.89</v>
      </c>
      <c r="E208" s="4">
        <f t="shared" si="33"/>
        <v>0</v>
      </c>
      <c r="F208" s="4">
        <f t="shared" si="33"/>
        <v>3.3486787793454713E-3</v>
      </c>
      <c r="G208" s="2"/>
      <c r="H208" s="2"/>
      <c r="I208" s="2"/>
      <c r="M208" s="4">
        <f t="shared" si="30"/>
        <v>-1.6369082468767614E-4</v>
      </c>
      <c r="N208" s="4">
        <f t="shared" si="31"/>
        <v>2.8863589907978412E-3</v>
      </c>
      <c r="O208" s="4">
        <f t="shared" si="34"/>
        <v>-4.7247048354838724E-7</v>
      </c>
      <c r="Q208" s="4">
        <f t="shared" si="32"/>
        <v>8.3310682237595329E-6</v>
      </c>
      <c r="Y208" s="15">
        <f t="shared" si="35"/>
        <v>2.2516793055634469E-3</v>
      </c>
      <c r="Z208" s="15">
        <f t="shared" si="36"/>
        <v>-2.2516793055634469E-3</v>
      </c>
      <c r="AA208" s="15">
        <f t="shared" si="37"/>
        <v>5.0700596951026866E-6</v>
      </c>
      <c r="AI208" s="15">
        <f t="shared" si="38"/>
        <v>4.3596958962699091E-6</v>
      </c>
      <c r="AK208" s="15">
        <f t="shared" si="39"/>
        <v>2.6794686086931526E-8</v>
      </c>
    </row>
    <row r="209" spans="2:37" x14ac:dyDescent="0.45">
      <c r="B209" s="1">
        <v>45478</v>
      </c>
      <c r="C209" s="2">
        <v>2780</v>
      </c>
      <c r="D209" s="2">
        <v>7253.37</v>
      </c>
      <c r="E209" s="4">
        <f t="shared" si="33"/>
        <v>7.2202479734870973E-3</v>
      </c>
      <c r="F209" s="4">
        <f t="shared" si="33"/>
        <v>4.4879744480795115E-3</v>
      </c>
      <c r="G209" s="2"/>
      <c r="H209" s="2"/>
      <c r="I209" s="2"/>
      <c r="M209" s="4">
        <f t="shared" si="30"/>
        <v>7.0565571487994213E-3</v>
      </c>
      <c r="N209" s="4">
        <f t="shared" si="31"/>
        <v>4.0256546595318814E-3</v>
      </c>
      <c r="O209" s="4">
        <f t="shared" si="34"/>
        <v>2.8407262166317397E-5</v>
      </c>
      <c r="Q209" s="4">
        <f t="shared" si="32"/>
        <v>1.6205895437810747E-5</v>
      </c>
      <c r="Y209" s="15">
        <f t="shared" si="35"/>
        <v>3.0758443661856464E-3</v>
      </c>
      <c r="Z209" s="15">
        <f t="shared" si="36"/>
        <v>4.1444036073014509E-3</v>
      </c>
      <c r="AA209" s="15">
        <f t="shared" si="37"/>
        <v>1.7176081260213279E-5</v>
      </c>
      <c r="AI209" s="15">
        <f t="shared" si="38"/>
        <v>8.4806382492591708E-6</v>
      </c>
      <c r="AK209" s="15">
        <f t="shared" si="39"/>
        <v>4.9794998794272222E-5</v>
      </c>
    </row>
    <row r="210" spans="2:37" x14ac:dyDescent="0.45">
      <c r="B210" s="1">
        <v>45481</v>
      </c>
      <c r="C210" s="2">
        <v>2830</v>
      </c>
      <c r="D210" s="2">
        <v>7250.98</v>
      </c>
      <c r="E210" s="4">
        <f t="shared" si="33"/>
        <v>1.7825783952600666E-2</v>
      </c>
      <c r="F210" s="4">
        <f t="shared" si="33"/>
        <v>-3.2955630850487312E-4</v>
      </c>
      <c r="G210" s="2"/>
      <c r="H210" s="2"/>
      <c r="I210" s="2"/>
      <c r="M210" s="4">
        <f t="shared" si="30"/>
        <v>1.7662093127912989E-2</v>
      </c>
      <c r="N210" s="4">
        <f t="shared" si="31"/>
        <v>-7.9187609705250325E-4</v>
      </c>
      <c r="O210" s="4">
        <f t="shared" si="34"/>
        <v>-1.3986189371909577E-5</v>
      </c>
      <c r="Q210" s="4">
        <f t="shared" si="32"/>
        <v>6.2706775308310549E-7</v>
      </c>
      <c r="Y210" s="15">
        <f t="shared" si="35"/>
        <v>-4.0915135267067561E-4</v>
      </c>
      <c r="Z210" s="15">
        <f t="shared" si="36"/>
        <v>1.8234935305271344E-2</v>
      </c>
      <c r="AA210" s="15">
        <f t="shared" si="37"/>
        <v>3.325128655874313E-4</v>
      </c>
      <c r="AI210" s="15">
        <f t="shared" si="38"/>
        <v>3.2814816016065741E-7</v>
      </c>
      <c r="AK210" s="15">
        <f t="shared" si="39"/>
        <v>3.1194953365907126E-4</v>
      </c>
    </row>
    <row r="211" spans="2:37" x14ac:dyDescent="0.45">
      <c r="B211" s="1">
        <v>45482</v>
      </c>
      <c r="C211" s="2">
        <v>2860</v>
      </c>
      <c r="D211" s="2">
        <v>7269.8</v>
      </c>
      <c r="E211" s="4">
        <f t="shared" si="33"/>
        <v>1.054491317661504E-2</v>
      </c>
      <c r="F211" s="4">
        <f t="shared" si="33"/>
        <v>2.5921487052348703E-3</v>
      </c>
      <c r="G211" s="2"/>
      <c r="H211" s="2"/>
      <c r="I211" s="2"/>
      <c r="M211" s="4">
        <f t="shared" si="30"/>
        <v>1.0381222351927363E-2</v>
      </c>
      <c r="N211" s="4">
        <f t="shared" si="31"/>
        <v>2.1298289166872403E-3</v>
      </c>
      <c r="O211" s="4">
        <f t="shared" si="34"/>
        <v>2.2110227555694821E-5</v>
      </c>
      <c r="Q211" s="4">
        <f t="shared" si="32"/>
        <v>4.5361712143571437E-6</v>
      </c>
      <c r="Y211" s="15">
        <f t="shared" si="35"/>
        <v>1.7044063969560556E-3</v>
      </c>
      <c r="Z211" s="15">
        <f t="shared" si="36"/>
        <v>8.8405067796589847E-3</v>
      </c>
      <c r="AA211" s="15">
        <f t="shared" si="37"/>
        <v>7.8154560121196465E-5</v>
      </c>
      <c r="AI211" s="15">
        <f t="shared" si="38"/>
        <v>2.3738044746302797E-6</v>
      </c>
      <c r="AK211" s="15">
        <f t="shared" si="39"/>
        <v>1.077697775201563E-4</v>
      </c>
    </row>
    <row r="212" spans="2:37" x14ac:dyDescent="0.45">
      <c r="B212" s="1">
        <v>45483</v>
      </c>
      <c r="C212" s="2">
        <v>2900</v>
      </c>
      <c r="D212" s="2">
        <v>7287.04</v>
      </c>
      <c r="E212" s="4">
        <f t="shared" si="33"/>
        <v>1.3889112160667093E-2</v>
      </c>
      <c r="F212" s="4">
        <f t="shared" si="33"/>
        <v>2.3686470498270277E-3</v>
      </c>
      <c r="G212" s="2"/>
      <c r="H212" s="2"/>
      <c r="I212" s="2"/>
      <c r="M212" s="4">
        <f t="shared" si="30"/>
        <v>1.3725421335979416E-2</v>
      </c>
      <c r="N212" s="4">
        <f t="shared" si="31"/>
        <v>1.9063272612793976E-3</v>
      </c>
      <c r="O212" s="4">
        <f t="shared" si="34"/>
        <v>2.616514486532345E-5</v>
      </c>
      <c r="Q212" s="4">
        <f t="shared" si="32"/>
        <v>3.6340836270970086E-6</v>
      </c>
      <c r="Y212" s="15">
        <f t="shared" si="35"/>
        <v>1.5427255792074478E-3</v>
      </c>
      <c r="Z212" s="15">
        <f t="shared" si="36"/>
        <v>1.2346386581459645E-2</v>
      </c>
      <c r="AA212" s="15">
        <f t="shared" si="37"/>
        <v>1.5243326161884678E-4</v>
      </c>
      <c r="AI212" s="15">
        <f t="shared" si="38"/>
        <v>1.9017368541734069E-6</v>
      </c>
      <c r="AK212" s="15">
        <f t="shared" si="39"/>
        <v>1.8838719085015898E-4</v>
      </c>
    </row>
    <row r="213" spans="2:37" x14ac:dyDescent="0.45">
      <c r="B213" s="1">
        <v>45484</v>
      </c>
      <c r="C213" s="2">
        <v>2940</v>
      </c>
      <c r="D213" s="2">
        <v>7300.41</v>
      </c>
      <c r="E213" s="4">
        <f t="shared" si="33"/>
        <v>1.3698844358161927E-2</v>
      </c>
      <c r="F213" s="4">
        <f t="shared" si="33"/>
        <v>1.8330830602764844E-3</v>
      </c>
      <c r="G213" s="2"/>
      <c r="H213" s="2"/>
      <c r="I213" s="2"/>
      <c r="M213" s="4">
        <f t="shared" si="30"/>
        <v>1.353515353347425E-2</v>
      </c>
      <c r="N213" s="4">
        <f t="shared" si="31"/>
        <v>1.3707632717288544E-3</v>
      </c>
      <c r="O213" s="4">
        <f t="shared" si="34"/>
        <v>1.8553491340897527E-5</v>
      </c>
      <c r="Q213" s="4">
        <f t="shared" si="32"/>
        <v>1.8789919471207931E-6</v>
      </c>
      <c r="Y213" s="15">
        <f t="shared" si="35"/>
        <v>1.1552992595713373E-3</v>
      </c>
      <c r="Z213" s="15">
        <f t="shared" si="36"/>
        <v>1.254354509859059E-2</v>
      </c>
      <c r="AA213" s="15">
        <f t="shared" si="37"/>
        <v>1.5734052364037602E-4</v>
      </c>
      <c r="AI213" s="15">
        <f t="shared" si="38"/>
        <v>9.8328728813242409E-7</v>
      </c>
      <c r="AK213" s="15">
        <f t="shared" si="39"/>
        <v>1.8320038117472048E-4</v>
      </c>
    </row>
    <row r="214" spans="2:37" x14ac:dyDescent="0.45">
      <c r="B214" s="1">
        <v>45485</v>
      </c>
      <c r="C214" s="2">
        <v>2930</v>
      </c>
      <c r="D214" s="2">
        <v>7327.58</v>
      </c>
      <c r="E214" s="4">
        <f t="shared" si="33"/>
        <v>-3.4071583216143089E-3</v>
      </c>
      <c r="F214" s="4">
        <f t="shared" si="33"/>
        <v>3.7148003580680859E-3</v>
      </c>
      <c r="G214" s="2"/>
      <c r="H214" s="2"/>
      <c r="I214" s="2"/>
      <c r="M214" s="4">
        <f t="shared" si="30"/>
        <v>-3.5708491463019849E-3</v>
      </c>
      <c r="N214" s="4">
        <f t="shared" si="31"/>
        <v>3.2524805695204558E-3</v>
      </c>
      <c r="O214" s="4">
        <f t="shared" si="34"/>
        <v>-1.1614117465035914E-5</v>
      </c>
      <c r="Q214" s="4">
        <f t="shared" si="32"/>
        <v>1.0578629855108109E-5</v>
      </c>
      <c r="Y214" s="15">
        <f t="shared" si="35"/>
        <v>2.516531197310135E-3</v>
      </c>
      <c r="Z214" s="15">
        <f t="shared" si="36"/>
        <v>-5.9236895189244444E-3</v>
      </c>
      <c r="AA214" s="15">
        <f t="shared" si="37"/>
        <v>3.5090097516615318E-5</v>
      </c>
      <c r="AI214" s="15">
        <f t="shared" si="38"/>
        <v>5.5358578190421918E-6</v>
      </c>
      <c r="AK214" s="15">
        <f t="shared" si="39"/>
        <v>1.2750963625645615E-5</v>
      </c>
    </row>
    <row r="215" spans="2:37" x14ac:dyDescent="0.45">
      <c r="B215" s="1">
        <v>45488</v>
      </c>
      <c r="C215" s="2">
        <v>2920</v>
      </c>
      <c r="D215" s="2">
        <v>7278.86</v>
      </c>
      <c r="E215" s="4">
        <f t="shared" si="33"/>
        <v>-3.418806748785609E-3</v>
      </c>
      <c r="F215" s="4">
        <f t="shared" si="33"/>
        <v>-6.6710547788416093E-3</v>
      </c>
      <c r="G215" s="2"/>
      <c r="H215" s="2"/>
      <c r="I215" s="2"/>
      <c r="M215" s="4">
        <f t="shared" si="30"/>
        <v>-3.5824975734732849E-3</v>
      </c>
      <c r="N215" s="4">
        <f t="shared" si="31"/>
        <v>-7.1333745673892394E-3</v>
      </c>
      <c r="O215" s="4">
        <f t="shared" si="34"/>
        <v>2.5555297078347994E-5</v>
      </c>
      <c r="Q215" s="4">
        <f t="shared" si="32"/>
        <v>5.088503271867562E-5</v>
      </c>
      <c r="Y215" s="15">
        <f t="shared" si="35"/>
        <v>-4.9965834079932119E-3</v>
      </c>
      <c r="Z215" s="15">
        <f t="shared" si="36"/>
        <v>1.5777766592076029E-3</v>
      </c>
      <c r="AA215" s="15">
        <f t="shared" si="37"/>
        <v>2.4893791863403043E-6</v>
      </c>
      <c r="AI215" s="15">
        <f t="shared" si="38"/>
        <v>2.6628430156470326E-5</v>
      </c>
      <c r="AK215" s="15">
        <f t="shared" si="39"/>
        <v>1.2834288863941975E-5</v>
      </c>
    </row>
    <row r="216" spans="2:37" x14ac:dyDescent="0.45">
      <c r="B216" s="1">
        <v>45489</v>
      </c>
      <c r="C216" s="2">
        <v>2870</v>
      </c>
      <c r="D216" s="2">
        <v>7224.29</v>
      </c>
      <c r="E216" s="4">
        <f t="shared" si="33"/>
        <v>-1.7271586508660595E-2</v>
      </c>
      <c r="F216" s="4">
        <f t="shared" si="33"/>
        <v>-7.5252972664740332E-3</v>
      </c>
      <c r="G216" s="2"/>
      <c r="H216" s="2"/>
      <c r="I216" s="2"/>
      <c r="M216" s="4">
        <f t="shared" si="30"/>
        <v>-1.7435277333348272E-2</v>
      </c>
      <c r="N216" s="4">
        <f t="shared" si="31"/>
        <v>-7.9876170550216632E-3</v>
      </c>
      <c r="O216" s="4">
        <f t="shared" si="34"/>
        <v>1.3926631858688528E-4</v>
      </c>
      <c r="Q216" s="4">
        <f t="shared" si="32"/>
        <v>6.3802026217672954E-5</v>
      </c>
      <c r="Y216" s="15">
        <f t="shared" si="35"/>
        <v>-5.6145413542284901E-3</v>
      </c>
      <c r="Z216" s="15">
        <f t="shared" si="36"/>
        <v>-1.1657045154432104E-2</v>
      </c>
      <c r="AA216" s="15">
        <f t="shared" si="37"/>
        <v>1.35886701732469E-4</v>
      </c>
      <c r="AI216" s="15">
        <f t="shared" si="38"/>
        <v>3.3387967113462261E-5</v>
      </c>
      <c r="AK216" s="15">
        <f t="shared" si="39"/>
        <v>3.0398889569076802E-4</v>
      </c>
    </row>
    <row r="217" spans="2:37" x14ac:dyDescent="0.45">
      <c r="B217" s="1">
        <v>45490</v>
      </c>
      <c r="C217" s="2">
        <v>2860</v>
      </c>
      <c r="D217" s="2">
        <v>7224.22</v>
      </c>
      <c r="E217" s="4">
        <f t="shared" si="33"/>
        <v>-3.4904049397684908E-3</v>
      </c>
      <c r="F217" s="4">
        <f t="shared" si="33"/>
        <v>-9.6895804481642242E-6</v>
      </c>
      <c r="G217" s="2"/>
      <c r="H217" s="2"/>
      <c r="I217" s="2"/>
      <c r="M217" s="4">
        <f t="shared" si="30"/>
        <v>-3.6540957644561668E-3</v>
      </c>
      <c r="N217" s="4">
        <f t="shared" si="31"/>
        <v>-4.7200936899579433E-4</v>
      </c>
      <c r="O217" s="4">
        <f t="shared" si="34"/>
        <v>1.72476743603116E-6</v>
      </c>
      <c r="Q217" s="4">
        <f t="shared" si="32"/>
        <v>2.2279284441980792E-7</v>
      </c>
      <c r="Y217" s="15">
        <f t="shared" si="35"/>
        <v>-1.7776016199511199E-4</v>
      </c>
      <c r="Z217" s="15">
        <f t="shared" si="36"/>
        <v>-3.3126447777733787E-3</v>
      </c>
      <c r="AA217" s="15">
        <f t="shared" si="37"/>
        <v>1.0973615423709237E-5</v>
      </c>
      <c r="AI217" s="15">
        <f t="shared" si="38"/>
        <v>1.1658877630664956E-7</v>
      </c>
      <c r="AK217" s="15">
        <f t="shared" si="39"/>
        <v>1.3352415855816498E-5</v>
      </c>
    </row>
    <row r="218" spans="2:37" x14ac:dyDescent="0.45">
      <c r="B218" s="1">
        <v>45491</v>
      </c>
      <c r="C218" s="2">
        <v>2880</v>
      </c>
      <c r="D218" s="2">
        <v>7321.07</v>
      </c>
      <c r="E218" s="4">
        <f t="shared" si="33"/>
        <v>6.9686693160934355E-3</v>
      </c>
      <c r="F218" s="4">
        <f t="shared" si="33"/>
        <v>1.3317222461052375E-2</v>
      </c>
      <c r="G218" s="2"/>
      <c r="H218" s="2"/>
      <c r="I218" s="2"/>
      <c r="M218" s="4">
        <f t="shared" si="30"/>
        <v>6.8049784914057596E-3</v>
      </c>
      <c r="N218" s="4">
        <f t="shared" si="31"/>
        <v>1.2854902672504744E-2</v>
      </c>
      <c r="O218" s="4">
        <f t="shared" si="34"/>
        <v>8.7477336195509206E-5</v>
      </c>
      <c r="Q218" s="4">
        <f t="shared" si="32"/>
        <v>1.6524852271956962E-4</v>
      </c>
      <c r="Y218" s="15">
        <f t="shared" si="35"/>
        <v>9.46291132655247E-3</v>
      </c>
      <c r="Z218" s="15">
        <f t="shared" si="36"/>
        <v>-2.4942420104590345E-3</v>
      </c>
      <c r="AA218" s="15">
        <f t="shared" si="37"/>
        <v>6.2212432067387263E-6</v>
      </c>
      <c r="AI218" s="15">
        <f t="shared" si="38"/>
        <v>8.6475501942302502E-5</v>
      </c>
      <c r="AK218" s="15">
        <f t="shared" si="39"/>
        <v>4.6307732268495009E-5</v>
      </c>
    </row>
    <row r="219" spans="2:37" x14ac:dyDescent="0.45">
      <c r="B219" s="1">
        <v>45492</v>
      </c>
      <c r="C219" s="2">
        <v>2880</v>
      </c>
      <c r="D219" s="2">
        <v>7294.5</v>
      </c>
      <c r="E219" s="4">
        <f t="shared" si="33"/>
        <v>0</v>
      </c>
      <c r="F219" s="4">
        <f t="shared" si="33"/>
        <v>-3.6358526242906992E-3</v>
      </c>
      <c r="G219" s="2"/>
      <c r="H219" s="2"/>
      <c r="I219" s="2"/>
      <c r="M219" s="4">
        <f t="shared" si="30"/>
        <v>-1.6369082468767614E-4</v>
      </c>
      <c r="N219" s="4">
        <f t="shared" si="31"/>
        <v>-4.0981724128383292E-3</v>
      </c>
      <c r="O219" s="4">
        <f t="shared" si="34"/>
        <v>6.7083322196978964E-7</v>
      </c>
      <c r="Q219" s="4">
        <f t="shared" si="32"/>
        <v>1.6795017125349134E-5</v>
      </c>
      <c r="Y219" s="15">
        <f t="shared" si="35"/>
        <v>-2.8009219687763838E-3</v>
      </c>
      <c r="Z219" s="15">
        <f t="shared" si="36"/>
        <v>2.8009219687763838E-3</v>
      </c>
      <c r="AA219" s="15">
        <f t="shared" si="37"/>
        <v>7.8451638751741748E-6</v>
      </c>
      <c r="AI219" s="15">
        <f t="shared" si="38"/>
        <v>8.788929015170776E-6</v>
      </c>
      <c r="AK219" s="15">
        <f t="shared" si="39"/>
        <v>2.6794686086931526E-8</v>
      </c>
    </row>
    <row r="220" spans="2:37" x14ac:dyDescent="0.45">
      <c r="B220" s="1">
        <v>45495</v>
      </c>
      <c r="C220" s="2">
        <v>2880</v>
      </c>
      <c r="D220" s="2">
        <v>7321.98</v>
      </c>
      <c r="E220" s="4">
        <f t="shared" si="33"/>
        <v>0</v>
      </c>
      <c r="F220" s="4">
        <f t="shared" si="33"/>
        <v>3.7601436703734469E-3</v>
      </c>
      <c r="G220" s="2"/>
      <c r="H220" s="2"/>
      <c r="I220" s="2"/>
      <c r="M220" s="4">
        <f t="shared" si="30"/>
        <v>-1.6369082468767614E-4</v>
      </c>
      <c r="N220" s="4">
        <f t="shared" si="31"/>
        <v>3.2978238818258169E-3</v>
      </c>
      <c r="O220" s="4">
        <f t="shared" si="34"/>
        <v>-5.398235108907814E-7</v>
      </c>
      <c r="Q220" s="4">
        <f t="shared" si="32"/>
        <v>1.0875642355540699E-5</v>
      </c>
      <c r="Y220" s="15">
        <f t="shared" si="35"/>
        <v>2.5493324926722815E-3</v>
      </c>
      <c r="Z220" s="15">
        <f t="shared" si="36"/>
        <v>-2.5493324926722815E-3</v>
      </c>
      <c r="AA220" s="15">
        <f t="shared" si="37"/>
        <v>6.4990961581946685E-6</v>
      </c>
      <c r="AI220" s="15">
        <f t="shared" si="38"/>
        <v>5.6912861680243707E-6</v>
      </c>
      <c r="AK220" s="15">
        <f t="shared" si="39"/>
        <v>2.6794686086931526E-8</v>
      </c>
    </row>
    <row r="221" spans="2:37" x14ac:dyDescent="0.45">
      <c r="B221" s="1">
        <v>45496</v>
      </c>
      <c r="C221" s="2">
        <v>2870</v>
      </c>
      <c r="D221" s="2">
        <v>7313.86</v>
      </c>
      <c r="E221" s="4">
        <f t="shared" si="33"/>
        <v>-3.4782643763248086E-3</v>
      </c>
      <c r="F221" s="4">
        <f t="shared" si="33"/>
        <v>-1.1096050289054599E-3</v>
      </c>
      <c r="G221" s="2"/>
      <c r="H221" s="2"/>
      <c r="I221" s="2"/>
      <c r="M221" s="4">
        <f t="shared" si="30"/>
        <v>-3.6419552010124845E-3</v>
      </c>
      <c r="N221" s="4">
        <f t="shared" si="31"/>
        <v>-1.57192481745309E-3</v>
      </c>
      <c r="O221" s="4">
        <f t="shared" si="34"/>
        <v>5.7248797645238813E-6</v>
      </c>
      <c r="Q221" s="4">
        <f t="shared" si="32"/>
        <v>2.4709476317249302E-6</v>
      </c>
      <c r="Y221" s="15">
        <f t="shared" si="35"/>
        <v>-9.7343762056422648E-4</v>
      </c>
      <c r="Z221" s="15">
        <f t="shared" si="36"/>
        <v>-2.5048267557605821E-3</v>
      </c>
      <c r="AA221" s="15">
        <f t="shared" si="37"/>
        <v>6.2741570763740825E-6</v>
      </c>
      <c r="AI221" s="15">
        <f t="shared" si="38"/>
        <v>1.2930611010010094E-6</v>
      </c>
      <c r="AK221" s="15">
        <f t="shared" si="39"/>
        <v>1.3263837686181886E-5</v>
      </c>
    </row>
    <row r="222" spans="2:37" x14ac:dyDescent="0.45">
      <c r="B222" s="1">
        <v>45497</v>
      </c>
      <c r="C222" s="2">
        <v>2850</v>
      </c>
      <c r="D222" s="2">
        <v>7262.76</v>
      </c>
      <c r="E222" s="4">
        <f t="shared" si="33"/>
        <v>-6.9930354909706373E-3</v>
      </c>
      <c r="F222" s="4">
        <f t="shared" si="33"/>
        <v>-7.0112562898344711E-3</v>
      </c>
      <c r="G222" s="2"/>
      <c r="H222" s="2"/>
      <c r="I222" s="2"/>
      <c r="M222" s="4">
        <f t="shared" si="30"/>
        <v>-7.1567263156583133E-3</v>
      </c>
      <c r="N222" s="4">
        <f t="shared" si="31"/>
        <v>-7.4735760783821012E-3</v>
      </c>
      <c r="O222" s="4">
        <f t="shared" si="34"/>
        <v>5.3486338592231641E-5</v>
      </c>
      <c r="Q222" s="4">
        <f t="shared" si="32"/>
        <v>5.5854339399365184E-5</v>
      </c>
      <c r="Y222" s="15">
        <f t="shared" si="35"/>
        <v>-5.2426847551902481E-3</v>
      </c>
      <c r="Z222" s="15">
        <f t="shared" si="36"/>
        <v>-1.7503507357803892E-3</v>
      </c>
      <c r="AA222" s="15">
        <f t="shared" si="37"/>
        <v>3.0637276982469498E-6</v>
      </c>
      <c r="AI222" s="15">
        <f t="shared" si="38"/>
        <v>2.9228896910700358E-5</v>
      </c>
      <c r="AK222" s="15">
        <f t="shared" si="39"/>
        <v>5.1218731557236213E-5</v>
      </c>
    </row>
    <row r="223" spans="2:37" x14ac:dyDescent="0.45">
      <c r="B223" s="1">
        <v>45498</v>
      </c>
      <c r="C223" s="2">
        <v>2860</v>
      </c>
      <c r="D223" s="2">
        <v>7240.28</v>
      </c>
      <c r="E223" s="4">
        <f t="shared" si="33"/>
        <v>3.5026305512020745E-3</v>
      </c>
      <c r="F223" s="4">
        <f t="shared" si="33"/>
        <v>-3.1000421984937005E-3</v>
      </c>
      <c r="G223" s="2"/>
      <c r="H223" s="2"/>
      <c r="I223" s="2"/>
      <c r="M223" s="4">
        <f t="shared" si="30"/>
        <v>3.3389397265143985E-3</v>
      </c>
      <c r="N223" s="4">
        <f t="shared" si="31"/>
        <v>-3.5623619870413306E-3</v>
      </c>
      <c r="O223" s="4">
        <f t="shared" si="34"/>
        <v>-1.189451195875707E-5</v>
      </c>
      <c r="Q223" s="4">
        <f t="shared" si="32"/>
        <v>1.2690422926717057E-5</v>
      </c>
      <c r="Y223" s="15">
        <f t="shared" si="35"/>
        <v>-2.4133173774680697E-3</v>
      </c>
      <c r="Z223" s="15">
        <f t="shared" si="36"/>
        <v>5.9159479286701438E-3</v>
      </c>
      <c r="AA223" s="15">
        <f t="shared" si="37"/>
        <v>3.4998439894736562E-5</v>
      </c>
      <c r="AI223" s="15">
        <f t="shared" si="38"/>
        <v>6.6409712739779884E-6</v>
      </c>
      <c r="AK223" s="15">
        <f t="shared" si="39"/>
        <v>1.1148518497296046E-5</v>
      </c>
    </row>
    <row r="224" spans="2:37" x14ac:dyDescent="0.45">
      <c r="B224" s="1">
        <v>45499</v>
      </c>
      <c r="C224" s="2">
        <v>2850</v>
      </c>
      <c r="D224" s="2">
        <v>7288.17</v>
      </c>
      <c r="E224" s="4">
        <f t="shared" si="33"/>
        <v>-3.5026305512021118E-3</v>
      </c>
      <c r="F224" s="4">
        <f t="shared" si="33"/>
        <v>6.5926060180246529E-3</v>
      </c>
      <c r="G224" s="2"/>
      <c r="H224" s="2"/>
      <c r="I224" s="2"/>
      <c r="M224" s="4">
        <f t="shared" si="30"/>
        <v>-3.6663213758897878E-3</v>
      </c>
      <c r="N224" s="4">
        <f t="shared" si="31"/>
        <v>6.1302862294770229E-3</v>
      </c>
      <c r="O224" s="4">
        <f t="shared" si="34"/>
        <v>-2.2475599443454419E-5</v>
      </c>
      <c r="Q224" s="4">
        <f t="shared" si="32"/>
        <v>3.7580409255315613E-5</v>
      </c>
      <c r="Y224" s="15">
        <f t="shared" si="35"/>
        <v>4.5983322093621597E-3</v>
      </c>
      <c r="Z224" s="15">
        <f t="shared" si="36"/>
        <v>-8.100962760564271E-3</v>
      </c>
      <c r="AA224" s="15">
        <f t="shared" si="37"/>
        <v>6.5625597648049101E-5</v>
      </c>
      <c r="AI224" s="15">
        <f t="shared" si="38"/>
        <v>1.9666044210667622E-5</v>
      </c>
      <c r="AK224" s="15">
        <f t="shared" si="39"/>
        <v>1.3441912431306387E-5</v>
      </c>
    </row>
    <row r="225" spans="2:37" x14ac:dyDescent="0.45">
      <c r="B225" s="1">
        <v>45502</v>
      </c>
      <c r="C225" s="2">
        <v>2840</v>
      </c>
      <c r="D225" s="2">
        <v>7288.9</v>
      </c>
      <c r="E225" s="4">
        <f t="shared" si="33"/>
        <v>-3.5149421074444969E-3</v>
      </c>
      <c r="F225" s="4">
        <f t="shared" si="33"/>
        <v>1.0015730192824708E-4</v>
      </c>
      <c r="G225" s="2"/>
      <c r="H225" s="2"/>
      <c r="I225" s="2"/>
      <c r="M225" s="4">
        <f t="shared" si="30"/>
        <v>-3.6786329321321729E-3</v>
      </c>
      <c r="N225" s="4">
        <f t="shared" si="31"/>
        <v>-3.6216248661938305E-4</v>
      </c>
      <c r="O225" s="4">
        <f t="shared" si="34"/>
        <v>1.3322628500609398E-6</v>
      </c>
      <c r="Q225" s="4">
        <f t="shared" si="32"/>
        <v>1.3116166671433481E-7</v>
      </c>
      <c r="Y225" s="15">
        <f t="shared" si="35"/>
        <v>-9.8297064787420733E-5</v>
      </c>
      <c r="Z225" s="15">
        <f t="shared" si="36"/>
        <v>-3.4166450426570761E-3</v>
      </c>
      <c r="AA225" s="15">
        <f t="shared" si="37"/>
        <v>1.1673463347513173E-5</v>
      </c>
      <c r="AI225" s="15">
        <f t="shared" si="38"/>
        <v>6.8637654231615572E-8</v>
      </c>
      <c r="AK225" s="15">
        <f t="shared" si="39"/>
        <v>1.3532340249367349E-5</v>
      </c>
    </row>
    <row r="226" spans="2:37" x14ac:dyDescent="0.45">
      <c r="B226" s="1">
        <v>45503</v>
      </c>
      <c r="C226" s="2">
        <v>2840</v>
      </c>
      <c r="D226" s="2">
        <v>7241.86</v>
      </c>
      <c r="E226" s="4">
        <f t="shared" si="33"/>
        <v>0</v>
      </c>
      <c r="F226" s="4">
        <f t="shared" si="33"/>
        <v>-6.4745635226482988E-3</v>
      </c>
      <c r="G226" s="2"/>
      <c r="H226" s="2"/>
      <c r="I226" s="2"/>
      <c r="M226" s="4">
        <f t="shared" si="30"/>
        <v>-1.6369082468767614E-4</v>
      </c>
      <c r="N226" s="4">
        <f t="shared" si="31"/>
        <v>-6.9368833111959289E-3</v>
      </c>
      <c r="O226" s="4">
        <f t="shared" si="34"/>
        <v>1.1355041499718391E-6</v>
      </c>
      <c r="Q226" s="4">
        <f t="shared" si="32"/>
        <v>4.8120350073148597E-5</v>
      </c>
      <c r="Y226" s="15">
        <f t="shared" si="35"/>
        <v>-4.8544418792254981E-3</v>
      </c>
      <c r="Z226" s="15">
        <f t="shared" si="36"/>
        <v>4.8544418792254981E-3</v>
      </c>
      <c r="AA226" s="15">
        <f t="shared" si="37"/>
        <v>2.3565605958778386E-5</v>
      </c>
      <c r="AI226" s="15">
        <f t="shared" si="38"/>
        <v>2.5181655834082945E-5</v>
      </c>
      <c r="AK226" s="15">
        <f t="shared" si="39"/>
        <v>2.6794686086931526E-8</v>
      </c>
    </row>
    <row r="227" spans="2:37" x14ac:dyDescent="0.45">
      <c r="B227" s="1">
        <v>45504</v>
      </c>
      <c r="C227" s="2">
        <v>2840</v>
      </c>
      <c r="D227" s="2">
        <v>7255.76</v>
      </c>
      <c r="E227" s="4">
        <f t="shared" si="33"/>
        <v>0</v>
      </c>
      <c r="F227" s="4">
        <f t="shared" si="33"/>
        <v>1.9175567105799917E-3</v>
      </c>
      <c r="G227" s="2"/>
      <c r="H227" s="2"/>
      <c r="I227" s="2"/>
      <c r="M227" s="4">
        <f t="shared" si="30"/>
        <v>-1.6369082468767614E-4</v>
      </c>
      <c r="N227" s="4">
        <f t="shared" si="31"/>
        <v>1.4552369220323616E-3</v>
      </c>
      <c r="O227" s="4">
        <f t="shared" si="34"/>
        <v>-2.3820893188343273E-7</v>
      </c>
      <c r="Q227" s="4">
        <f t="shared" si="32"/>
        <v>2.1177144992462217E-6</v>
      </c>
      <c r="Y227" s="15">
        <f t="shared" si="35"/>
        <v>1.2164073924590267E-3</v>
      </c>
      <c r="Z227" s="15">
        <f t="shared" si="36"/>
        <v>-1.2164073924590267E-3</v>
      </c>
      <c r="AA227" s="15">
        <f t="shared" si="37"/>
        <v>1.4796469444289686E-6</v>
      </c>
      <c r="AI227" s="15">
        <f t="shared" si="38"/>
        <v>1.1082121720602924E-6</v>
      </c>
      <c r="AK227" s="15">
        <f t="shared" si="39"/>
        <v>2.6794686086931526E-8</v>
      </c>
    </row>
    <row r="228" spans="2:37" x14ac:dyDescent="0.45">
      <c r="B228" s="1">
        <v>45505</v>
      </c>
      <c r="C228" s="2">
        <v>2820</v>
      </c>
      <c r="D228" s="2">
        <v>7325.98</v>
      </c>
      <c r="E228" s="4">
        <f t="shared" si="33"/>
        <v>-7.067167223092443E-3</v>
      </c>
      <c r="F228" s="4">
        <f t="shared" si="33"/>
        <v>9.6312981593283838E-3</v>
      </c>
      <c r="G228" s="2"/>
      <c r="H228" s="2"/>
      <c r="I228" s="2"/>
      <c r="M228" s="4">
        <f t="shared" si="30"/>
        <v>-7.230858047780119E-3</v>
      </c>
      <c r="N228" s="4">
        <f t="shared" si="31"/>
        <v>9.1689783707807528E-3</v>
      </c>
      <c r="O228" s="4">
        <f t="shared" si="34"/>
        <v>-6.6299581042281844E-5</v>
      </c>
      <c r="Q228" s="4">
        <f t="shared" si="32"/>
        <v>8.4070164363845274E-5</v>
      </c>
      <c r="Y228" s="15">
        <f t="shared" si="35"/>
        <v>6.7965183006273057E-3</v>
      </c>
      <c r="Z228" s="15">
        <f t="shared" si="36"/>
        <v>-1.3863685523719749E-2</v>
      </c>
      <c r="AA228" s="15">
        <f t="shared" si="37"/>
        <v>1.9220177630059653E-4</v>
      </c>
      <c r="AI228" s="15">
        <f t="shared" si="38"/>
        <v>4.3994400325579678E-5</v>
      </c>
      <c r="AK228" s="15">
        <f t="shared" si="39"/>
        <v>5.2285308107146511E-5</v>
      </c>
    </row>
    <row r="229" spans="2:37" x14ac:dyDescent="0.45">
      <c r="B229" s="1">
        <v>45506</v>
      </c>
      <c r="C229" s="2">
        <v>2710</v>
      </c>
      <c r="D229" s="2">
        <v>7308.12</v>
      </c>
      <c r="E229" s="4">
        <f t="shared" si="33"/>
        <v>-3.9788250058412689E-2</v>
      </c>
      <c r="F229" s="4">
        <f t="shared" si="33"/>
        <v>-2.4408756079705302E-3</v>
      </c>
      <c r="G229" s="2"/>
      <c r="H229" s="2"/>
      <c r="I229" s="2"/>
      <c r="M229" s="4">
        <f t="shared" si="30"/>
        <v>-3.9951940883100362E-2</v>
      </c>
      <c r="N229" s="4">
        <f t="shared" si="31"/>
        <v>-2.9031953965181602E-3</v>
      </c>
      <c r="O229" s="4">
        <f t="shared" si="34"/>
        <v>1.1598829085378266E-4</v>
      </c>
      <c r="Q229" s="4">
        <f t="shared" si="32"/>
        <v>8.4285435103642372E-6</v>
      </c>
      <c r="Y229" s="15">
        <f t="shared" si="35"/>
        <v>-1.9364770910108083E-3</v>
      </c>
      <c r="Z229" s="15">
        <f t="shared" si="36"/>
        <v>-3.785177296740188E-2</v>
      </c>
      <c r="AA229" s="15">
        <f t="shared" si="37"/>
        <v>1.4327567167757356E-3</v>
      </c>
      <c r="AI229" s="15">
        <f t="shared" si="38"/>
        <v>4.4107052741293168E-6</v>
      </c>
      <c r="AK229" s="15">
        <f t="shared" si="39"/>
        <v>1.596157580326746E-3</v>
      </c>
    </row>
    <row r="230" spans="2:37" x14ac:dyDescent="0.45">
      <c r="B230" s="1">
        <v>45509</v>
      </c>
      <c r="C230" s="2">
        <v>2700</v>
      </c>
      <c r="D230" s="2">
        <v>7060.77</v>
      </c>
      <c r="E230" s="4">
        <f t="shared" si="33"/>
        <v>-3.6968618813260916E-3</v>
      </c>
      <c r="F230" s="4">
        <f t="shared" si="33"/>
        <v>-3.4431948028409154E-2</v>
      </c>
      <c r="G230" s="2"/>
      <c r="H230" s="2"/>
      <c r="I230" s="2"/>
      <c r="M230" s="4">
        <f t="shared" si="30"/>
        <v>-3.8605527060137676E-3</v>
      </c>
      <c r="N230" s="4">
        <f t="shared" si="31"/>
        <v>-3.4894267816956787E-2</v>
      </c>
      <c r="O230" s="4">
        <f t="shared" si="34"/>
        <v>1.3471116004512164E-4</v>
      </c>
      <c r="Q230" s="4">
        <f t="shared" si="32"/>
        <v>1.2176099264815062E-3</v>
      </c>
      <c r="Y230" s="15">
        <f t="shared" si="35"/>
        <v>-2.507877883438283E-2</v>
      </c>
      <c r="Z230" s="15">
        <f t="shared" si="36"/>
        <v>2.1381916953056739E-2</v>
      </c>
      <c r="AA230" s="15">
        <f t="shared" si="37"/>
        <v>4.5718637258741518E-4</v>
      </c>
      <c r="AI230" s="15">
        <f t="shared" si="38"/>
        <v>6.3718227448909511E-4</v>
      </c>
      <c r="AK230" s="15">
        <f t="shared" si="39"/>
        <v>1.4903867195910223E-5</v>
      </c>
    </row>
    <row r="231" spans="2:37" x14ac:dyDescent="0.45">
      <c r="B231" s="1">
        <v>45510</v>
      </c>
      <c r="C231" s="2">
        <v>2740</v>
      </c>
      <c r="D231" s="2">
        <v>7129.21</v>
      </c>
      <c r="E231" s="4">
        <f t="shared" si="33"/>
        <v>1.4706147389695487E-2</v>
      </c>
      <c r="F231" s="4">
        <f t="shared" si="33"/>
        <v>9.646318134716567E-3</v>
      </c>
      <c r="G231" s="2"/>
      <c r="H231" s="2"/>
      <c r="I231" s="2"/>
      <c r="M231" s="4">
        <f t="shared" si="30"/>
        <v>1.454245656500781E-2</v>
      </c>
      <c r="N231" s="4">
        <f t="shared" si="31"/>
        <v>9.183998346168936E-3</v>
      </c>
      <c r="O231" s="4">
        <f t="shared" si="34"/>
        <v>1.3355789704226531E-4</v>
      </c>
      <c r="Q231" s="4">
        <f t="shared" si="32"/>
        <v>8.4345825622433748E-5</v>
      </c>
      <c r="Y231" s="15">
        <f t="shared" si="35"/>
        <v>6.8073837320215122E-3</v>
      </c>
      <c r="Z231" s="15">
        <f t="shared" si="36"/>
        <v>7.8987636576739739E-3</v>
      </c>
      <c r="AA231" s="15">
        <f t="shared" si="37"/>
        <v>6.2390467319791131E-5</v>
      </c>
      <c r="AI231" s="15">
        <f t="shared" si="38"/>
        <v>4.4138655446957922E-5</v>
      </c>
      <c r="AK231" s="15">
        <f t="shared" si="39"/>
        <v>2.1148304294513876E-4</v>
      </c>
    </row>
    <row r="232" spans="2:37" x14ac:dyDescent="0.45">
      <c r="B232" s="1">
        <v>45511</v>
      </c>
      <c r="C232" s="2">
        <v>2780</v>
      </c>
      <c r="D232" s="2">
        <v>7212.13</v>
      </c>
      <c r="E232" s="4">
        <f t="shared" si="33"/>
        <v>1.4493007302566824E-2</v>
      </c>
      <c r="F232" s="4">
        <f t="shared" si="33"/>
        <v>1.1563901843143978E-2</v>
      </c>
      <c r="G232" s="2"/>
      <c r="H232" s="2"/>
      <c r="I232" s="2"/>
      <c r="M232" s="4">
        <f t="shared" si="30"/>
        <v>1.4329316477879148E-2</v>
      </c>
      <c r="N232" s="4">
        <f t="shared" si="31"/>
        <v>1.1101582054596347E-2</v>
      </c>
      <c r="O232" s="4">
        <f t="shared" si="34"/>
        <v>1.5907808266545488E-4</v>
      </c>
      <c r="Q232" s="4">
        <f t="shared" si="32"/>
        <v>1.2324512411493566E-4</v>
      </c>
      <c r="Y232" s="15">
        <f t="shared" si="35"/>
        <v>8.1945613863176354E-3</v>
      </c>
      <c r="Z232" s="15">
        <f t="shared" si="36"/>
        <v>6.2984459162491891E-3</v>
      </c>
      <c r="AA232" s="15">
        <f t="shared" si="37"/>
        <v>3.9670420959916086E-5</v>
      </c>
      <c r="AI232" s="15">
        <f t="shared" si="38"/>
        <v>6.4494881977654684E-5</v>
      </c>
      <c r="AK232" s="15">
        <f t="shared" si="39"/>
        <v>2.0532931072321885E-4</v>
      </c>
    </row>
    <row r="233" spans="2:37" x14ac:dyDescent="0.45">
      <c r="B233" s="1">
        <v>45512</v>
      </c>
      <c r="C233" s="2">
        <v>2760</v>
      </c>
      <c r="D233" s="2">
        <v>7195.12</v>
      </c>
      <c r="E233" s="4">
        <f t="shared" si="33"/>
        <v>-7.2202479734870201E-3</v>
      </c>
      <c r="F233" s="4">
        <f t="shared" si="33"/>
        <v>-2.3613122426125359E-3</v>
      </c>
      <c r="G233" s="2"/>
      <c r="H233" s="2"/>
      <c r="I233" s="2"/>
      <c r="M233" s="4">
        <f t="shared" si="30"/>
        <v>-7.3839387981746961E-3</v>
      </c>
      <c r="N233" s="4">
        <f t="shared" si="31"/>
        <v>-2.823632031160166E-3</v>
      </c>
      <c r="O233" s="4">
        <f t="shared" si="34"/>
        <v>2.0849526106652373E-5</v>
      </c>
      <c r="Q233" s="4">
        <f t="shared" si="32"/>
        <v>7.9728978473936847E-6</v>
      </c>
      <c r="Y233" s="15">
        <f t="shared" si="35"/>
        <v>-1.878921052106139E-3</v>
      </c>
      <c r="Z233" s="15">
        <f t="shared" si="36"/>
        <v>-5.3413269213808809E-3</v>
      </c>
      <c r="AA233" s="15">
        <f t="shared" si="37"/>
        <v>2.852977328106816E-5</v>
      </c>
      <c r="AI233" s="15">
        <f t="shared" si="38"/>
        <v>4.1722632792191521E-6</v>
      </c>
      <c r="AK233" s="15">
        <f t="shared" si="39"/>
        <v>5.4522552175189576E-5</v>
      </c>
    </row>
    <row r="234" spans="2:37" x14ac:dyDescent="0.45">
      <c r="B234" s="1">
        <v>45513</v>
      </c>
      <c r="C234" s="2">
        <v>2830</v>
      </c>
      <c r="D234" s="2">
        <v>7257</v>
      </c>
      <c r="E234" s="4">
        <f t="shared" si="33"/>
        <v>2.5046031926087516E-2</v>
      </c>
      <c r="F234" s="4">
        <f t="shared" si="33"/>
        <v>8.5635018469653601E-3</v>
      </c>
      <c r="G234" s="2"/>
      <c r="H234" s="2"/>
      <c r="I234" s="2"/>
      <c r="M234" s="4">
        <f t="shared" si="30"/>
        <v>2.4882341101399839E-2</v>
      </c>
      <c r="N234" s="4">
        <f t="shared" si="31"/>
        <v>8.1011820584177292E-3</v>
      </c>
      <c r="O234" s="4">
        <f t="shared" si="34"/>
        <v>2.015763753020904E-4</v>
      </c>
      <c r="Q234" s="4">
        <f t="shared" si="32"/>
        <v>6.5629150743629322E-5</v>
      </c>
      <c r="Y234" s="15">
        <f t="shared" si="35"/>
        <v>6.0240757849029077E-3</v>
      </c>
      <c r="Z234" s="15">
        <f t="shared" si="36"/>
        <v>1.9021956141184609E-2</v>
      </c>
      <c r="AA234" s="15">
        <f t="shared" si="37"/>
        <v>3.6183481543715086E-4</v>
      </c>
      <c r="AI234" s="15">
        <f t="shared" si="38"/>
        <v>3.434411188191688E-5</v>
      </c>
      <c r="AK234" s="15">
        <f t="shared" si="39"/>
        <v>6.1913089868641171E-4</v>
      </c>
    </row>
    <row r="235" spans="2:37" x14ac:dyDescent="0.45">
      <c r="B235" s="1">
        <v>45516</v>
      </c>
      <c r="C235" s="2">
        <v>2800</v>
      </c>
      <c r="D235" s="2">
        <v>7297.63</v>
      </c>
      <c r="E235" s="4">
        <f t="shared" si="33"/>
        <v>-1.065729447398798E-2</v>
      </c>
      <c r="F235" s="4">
        <f t="shared" si="33"/>
        <v>5.5831176114322593E-3</v>
      </c>
      <c r="G235" s="2"/>
      <c r="H235" s="2"/>
      <c r="I235" s="2"/>
      <c r="M235" s="4">
        <f t="shared" si="30"/>
        <v>-1.0820985298675657E-2</v>
      </c>
      <c r="N235" s="4">
        <f t="shared" si="31"/>
        <v>5.1207978228846292E-3</v>
      </c>
      <c r="O235" s="4">
        <f t="shared" si="34"/>
        <v>-5.5412077958924883E-5</v>
      </c>
      <c r="Q235" s="4">
        <f t="shared" si="32"/>
        <v>2.622257034285996E-5</v>
      </c>
      <c r="Y235" s="15">
        <f t="shared" si="35"/>
        <v>3.8680695596839502E-3</v>
      </c>
      <c r="Z235" s="15">
        <f t="shared" si="36"/>
        <v>-1.4525364033671931E-2</v>
      </c>
      <c r="AA235" s="15">
        <f t="shared" si="37"/>
        <v>2.109862003106901E-4</v>
      </c>
      <c r="AI235" s="15">
        <f t="shared" si="38"/>
        <v>1.3722421812292597E-5</v>
      </c>
      <c r="AK235" s="15">
        <f t="shared" si="39"/>
        <v>1.170937228341547E-4</v>
      </c>
    </row>
    <row r="236" spans="2:37" x14ac:dyDescent="0.45">
      <c r="B236" s="1">
        <v>45517</v>
      </c>
      <c r="C236" s="2">
        <v>2830</v>
      </c>
      <c r="D236" s="2">
        <v>7356.64</v>
      </c>
      <c r="E236" s="4">
        <f t="shared" si="33"/>
        <v>1.0657294473987979E-2</v>
      </c>
      <c r="F236" s="4">
        <f t="shared" si="33"/>
        <v>8.0536688564472741E-3</v>
      </c>
      <c r="G236" s="2"/>
      <c r="H236" s="2"/>
      <c r="I236" s="2"/>
      <c r="M236" s="4">
        <f t="shared" si="30"/>
        <v>1.0493603649300302E-2</v>
      </c>
      <c r="N236" s="4">
        <f t="shared" si="31"/>
        <v>7.5913490678996441E-3</v>
      </c>
      <c r="O236" s="4">
        <f t="shared" si="34"/>
        <v>7.9660608282024149E-5</v>
      </c>
      <c r="Q236" s="4">
        <f t="shared" si="32"/>
        <v>5.7628580670700797E-5</v>
      </c>
      <c r="Y236" s="15">
        <f t="shared" si="35"/>
        <v>5.6552632377574966E-3</v>
      </c>
      <c r="Z236" s="15">
        <f t="shared" si="36"/>
        <v>5.0020312362304819E-3</v>
      </c>
      <c r="AA236" s="15">
        <f t="shared" si="37"/>
        <v>2.5020316488225443E-5</v>
      </c>
      <c r="AI236" s="15">
        <f t="shared" si="38"/>
        <v>3.0157367567989493E-5</v>
      </c>
      <c r="AK236" s="15">
        <f t="shared" si="39"/>
        <v>1.1011571754860861E-4</v>
      </c>
    </row>
    <row r="237" spans="2:37" x14ac:dyDescent="0.45">
      <c r="B237" s="1">
        <v>45518</v>
      </c>
      <c r="C237" s="2">
        <v>2850</v>
      </c>
      <c r="D237" s="2">
        <v>7436.04</v>
      </c>
      <c r="E237" s="4">
        <f t="shared" si="33"/>
        <v>7.042282625412951E-3</v>
      </c>
      <c r="F237" s="4">
        <f t="shared" si="33"/>
        <v>1.07351423169985E-2</v>
      </c>
      <c r="G237" s="2"/>
      <c r="H237" s="2"/>
      <c r="I237" s="2"/>
      <c r="M237" s="4">
        <f t="shared" si="30"/>
        <v>6.878591800725275E-3</v>
      </c>
      <c r="N237" s="4">
        <f t="shared" si="31"/>
        <v>1.0272822528450869E-2</v>
      </c>
      <c r="O237" s="4">
        <f t="shared" si="34"/>
        <v>7.0662552814508033E-5</v>
      </c>
      <c r="Q237" s="4">
        <f t="shared" si="32"/>
        <v>1.055308827010477E-4</v>
      </c>
      <c r="Y237" s="15">
        <f t="shared" si="35"/>
        <v>7.5950377825231207E-3</v>
      </c>
      <c r="Z237" s="15">
        <f t="shared" si="36"/>
        <v>-5.5275515711016975E-4</v>
      </c>
      <c r="AA237" s="15">
        <f t="shared" si="37"/>
        <v>3.0553826371188844E-7</v>
      </c>
      <c r="AI237" s="15">
        <f t="shared" si="38"/>
        <v>5.5224917607730121E-5</v>
      </c>
      <c r="AK237" s="15">
        <f t="shared" si="39"/>
        <v>4.7315025161004983E-5</v>
      </c>
    </row>
    <row r="238" spans="2:37" x14ac:dyDescent="0.45">
      <c r="B238" s="1">
        <v>45519</v>
      </c>
      <c r="C238" s="2">
        <v>2850</v>
      </c>
      <c r="D238" s="2">
        <v>7409.5</v>
      </c>
      <c r="E238" s="4">
        <f t="shared" si="33"/>
        <v>0</v>
      </c>
      <c r="F238" s="4">
        <f t="shared" si="33"/>
        <v>-3.5754884327819122E-3</v>
      </c>
      <c r="G238" s="2"/>
      <c r="H238" s="2"/>
      <c r="I238" s="2"/>
      <c r="M238" s="4">
        <f t="shared" si="30"/>
        <v>-1.6369082468767614E-4</v>
      </c>
      <c r="N238" s="4">
        <f t="shared" si="31"/>
        <v>-4.0378082213295427E-3</v>
      </c>
      <c r="O238" s="4">
        <f t="shared" si="34"/>
        <v>6.6095215768011165E-7</v>
      </c>
      <c r="Q238" s="4">
        <f t="shared" si="32"/>
        <v>1.6303895232236445E-5</v>
      </c>
      <c r="Y238" s="15">
        <f t="shared" si="35"/>
        <v>-2.7572545882012162E-3</v>
      </c>
      <c r="Z238" s="15">
        <f t="shared" si="36"/>
        <v>2.7572545882012162E-3</v>
      </c>
      <c r="AA238" s="15">
        <f t="shared" si="37"/>
        <v>7.6024528641566585E-6</v>
      </c>
      <c r="AI238" s="15">
        <f t="shared" si="38"/>
        <v>8.5319221050766603E-6</v>
      </c>
      <c r="AK238" s="15">
        <f t="shared" si="39"/>
        <v>2.6794686086931526E-8</v>
      </c>
    </row>
    <row r="239" spans="2:37" x14ac:dyDescent="0.45">
      <c r="B239" s="1">
        <v>45520</v>
      </c>
      <c r="C239" s="2">
        <v>2850</v>
      </c>
      <c r="D239" s="2">
        <v>7432.09</v>
      </c>
      <c r="E239" s="4">
        <f t="shared" si="33"/>
        <v>0</v>
      </c>
      <c r="F239" s="4">
        <f t="shared" si="33"/>
        <v>3.0441505855974276E-3</v>
      </c>
      <c r="G239" s="2"/>
      <c r="H239" s="2"/>
      <c r="I239" s="2"/>
      <c r="M239" s="4">
        <f t="shared" si="30"/>
        <v>-1.6369082468767614E-4</v>
      </c>
      <c r="N239" s="4">
        <f t="shared" si="31"/>
        <v>2.5818307970497975E-3</v>
      </c>
      <c r="O239" s="4">
        <f t="shared" si="34"/>
        <v>-4.2262201237312156E-7</v>
      </c>
      <c r="Q239" s="4">
        <f t="shared" si="32"/>
        <v>6.6658502645947925E-6</v>
      </c>
      <c r="Y239" s="15">
        <f t="shared" si="35"/>
        <v>2.0313839914064022E-3</v>
      </c>
      <c r="Z239" s="15">
        <f t="shared" si="36"/>
        <v>-2.0313839914064022E-3</v>
      </c>
      <c r="AA239" s="15">
        <f t="shared" si="37"/>
        <v>4.126520920542206E-6</v>
      </c>
      <c r="AI239" s="15">
        <f t="shared" si="38"/>
        <v>3.4882777650078226E-6</v>
      </c>
      <c r="AK239" s="15">
        <f t="shared" si="39"/>
        <v>2.6794686086931526E-8</v>
      </c>
    </row>
    <row r="240" spans="2:37" x14ac:dyDescent="0.45">
      <c r="B240" s="1">
        <v>45523</v>
      </c>
      <c r="C240" s="2">
        <v>2860</v>
      </c>
      <c r="D240" s="2">
        <v>7466.83</v>
      </c>
      <c r="E240" s="4">
        <f t="shared" si="33"/>
        <v>3.5026305512020745E-3</v>
      </c>
      <c r="F240" s="4">
        <f t="shared" si="33"/>
        <v>4.6634337199367428E-3</v>
      </c>
      <c r="G240" s="2"/>
      <c r="H240" s="2"/>
      <c r="I240" s="2"/>
      <c r="M240" s="4">
        <f t="shared" si="30"/>
        <v>3.3389397265143985E-3</v>
      </c>
      <c r="N240" s="4">
        <f t="shared" si="31"/>
        <v>4.2011139313891128E-3</v>
      </c>
      <c r="O240" s="4">
        <f t="shared" si="34"/>
        <v>1.4027266201128194E-5</v>
      </c>
      <c r="Q240" s="4">
        <f t="shared" si="32"/>
        <v>1.7649358264511689E-5</v>
      </c>
      <c r="Y240" s="15">
        <f t="shared" si="35"/>
        <v>3.2027713838119194E-3</v>
      </c>
      <c r="Z240" s="15">
        <f t="shared" si="36"/>
        <v>2.998591673901551E-4</v>
      </c>
      <c r="AA240" s="15">
        <f t="shared" si="37"/>
        <v>8.9915520267917052E-8</v>
      </c>
      <c r="AI240" s="15">
        <f t="shared" si="38"/>
        <v>9.2360106448469248E-6</v>
      </c>
      <c r="AK240" s="15">
        <f t="shared" si="39"/>
        <v>1.1148518497296046E-5</v>
      </c>
    </row>
    <row r="241" spans="2:37" x14ac:dyDescent="0.45">
      <c r="B241" s="1">
        <v>45524</v>
      </c>
      <c r="C241" s="2">
        <v>2870</v>
      </c>
      <c r="D241" s="2">
        <v>7533.98</v>
      </c>
      <c r="E241" s="4">
        <f t="shared" si="33"/>
        <v>3.4904049397685676E-3</v>
      </c>
      <c r="F241" s="4">
        <f t="shared" si="33"/>
        <v>8.9529096803621349E-3</v>
      </c>
      <c r="G241" s="2"/>
      <c r="H241" s="2"/>
      <c r="I241" s="2"/>
      <c r="M241" s="4">
        <f t="shared" si="30"/>
        <v>3.3267141150808916E-3</v>
      </c>
      <c r="N241" s="4">
        <f t="shared" si="31"/>
        <v>8.490589891814504E-3</v>
      </c>
      <c r="O241" s="4">
        <f t="shared" si="34"/>
        <v>2.8245765238462452E-5</v>
      </c>
      <c r="Q241" s="4">
        <f t="shared" si="32"/>
        <v>7.209011671098263E-5</v>
      </c>
      <c r="Y241" s="15">
        <f t="shared" si="35"/>
        <v>6.3057729241317697E-3</v>
      </c>
      <c r="Z241" s="15">
        <f t="shared" si="36"/>
        <v>-2.8153679843632021E-3</v>
      </c>
      <c r="AA241" s="15">
        <f t="shared" si="37"/>
        <v>7.9262968873773194E-6</v>
      </c>
      <c r="AI241" s="15">
        <f t="shared" si="38"/>
        <v>3.7725172516311568E-5</v>
      </c>
      <c r="AK241" s="15">
        <f t="shared" si="39"/>
        <v>1.1067026803478439E-5</v>
      </c>
    </row>
    <row r="242" spans="2:37" x14ac:dyDescent="0.45">
      <c r="B242" s="1">
        <v>45525</v>
      </c>
      <c r="C242" s="2">
        <v>2910</v>
      </c>
      <c r="D242" s="2">
        <v>7554.59</v>
      </c>
      <c r="E242" s="4">
        <f t="shared" si="33"/>
        <v>1.3841051411871511E-2</v>
      </c>
      <c r="F242" s="4">
        <f t="shared" si="33"/>
        <v>2.731870921883912E-3</v>
      </c>
      <c r="G242" s="2"/>
      <c r="H242" s="2"/>
      <c r="I242" s="2"/>
      <c r="M242" s="4">
        <f t="shared" si="30"/>
        <v>1.3677360587183834E-2</v>
      </c>
      <c r="N242" s="4">
        <f t="shared" si="31"/>
        <v>2.269551133336282E-3</v>
      </c>
      <c r="O242" s="4">
        <f t="shared" si="34"/>
        <v>3.1041469221692062E-5</v>
      </c>
      <c r="Q242" s="4">
        <f t="shared" si="32"/>
        <v>5.1508623468280023E-6</v>
      </c>
      <c r="Y242" s="15">
        <f t="shared" si="35"/>
        <v>1.8054812735794192E-3</v>
      </c>
      <c r="Z242" s="15">
        <f t="shared" si="36"/>
        <v>1.2035570138292092E-2</v>
      </c>
      <c r="AA242" s="15">
        <f t="shared" si="37"/>
        <v>1.4485494855374833E-4</v>
      </c>
      <c r="AI242" s="15">
        <f t="shared" si="38"/>
        <v>2.6954758780721509E-6</v>
      </c>
      <c r="AK242" s="15">
        <f t="shared" si="39"/>
        <v>1.8707019263184972E-4</v>
      </c>
    </row>
    <row r="243" spans="2:37" x14ac:dyDescent="0.45">
      <c r="B243" s="1">
        <v>45526</v>
      </c>
      <c r="C243" s="2">
        <v>2890</v>
      </c>
      <c r="D243" s="2">
        <v>7488.68</v>
      </c>
      <c r="E243" s="4">
        <f t="shared" si="33"/>
        <v>-6.8965790590603286E-3</v>
      </c>
      <c r="F243" s="4">
        <f t="shared" si="33"/>
        <v>-8.762778537930312E-3</v>
      </c>
      <c r="G243" s="2"/>
      <c r="H243" s="2"/>
      <c r="I243" s="2"/>
      <c r="M243" s="4">
        <f t="shared" si="30"/>
        <v>-7.0602698837480046E-3</v>
      </c>
      <c r="N243" s="4">
        <f t="shared" si="31"/>
        <v>-9.2250983264779429E-3</v>
      </c>
      <c r="O243" s="4">
        <f t="shared" si="34"/>
        <v>6.5131683889046343E-5</v>
      </c>
      <c r="Q243" s="4">
        <f t="shared" si="32"/>
        <v>8.510243913318614E-5</v>
      </c>
      <c r="Y243" s="15">
        <f t="shared" si="35"/>
        <v>-6.5097337569538323E-3</v>
      </c>
      <c r="Z243" s="15">
        <f t="shared" si="36"/>
        <v>-3.8684530210649631E-4</v>
      </c>
      <c r="AA243" s="15">
        <f t="shared" si="37"/>
        <v>1.4964928776186641E-7</v>
      </c>
      <c r="AI243" s="15">
        <f t="shared" si="38"/>
        <v>4.4534595646857139E-5</v>
      </c>
      <c r="AK243" s="15">
        <f t="shared" si="39"/>
        <v>4.9847410831359064E-5</v>
      </c>
    </row>
    <row r="244" spans="2:37" x14ac:dyDescent="0.45">
      <c r="B244" s="1">
        <v>45527</v>
      </c>
      <c r="C244" s="2">
        <v>2850</v>
      </c>
      <c r="D244" s="2">
        <v>7544.3</v>
      </c>
      <c r="E244" s="4">
        <f t="shared" si="33"/>
        <v>-1.3937507843781624E-2</v>
      </c>
      <c r="F244" s="4">
        <f t="shared" si="33"/>
        <v>7.3997642245509573E-3</v>
      </c>
      <c r="G244" s="2"/>
      <c r="H244" s="2"/>
      <c r="I244" s="2"/>
      <c r="M244" s="4">
        <f t="shared" si="30"/>
        <v>-1.4101198668469301E-2</v>
      </c>
      <c r="N244" s="4">
        <f t="shared" si="31"/>
        <v>6.9374444360033273E-3</v>
      </c>
      <c r="O244" s="4">
        <f t="shared" si="34"/>
        <v>-9.7826282243549883E-5</v>
      </c>
      <c r="Q244" s="4">
        <f t="shared" si="32"/>
        <v>4.8128135302633522E-5</v>
      </c>
      <c r="Y244" s="15">
        <f t="shared" si="35"/>
        <v>5.1822294455841217E-3</v>
      </c>
      <c r="Z244" s="15">
        <f t="shared" si="36"/>
        <v>-1.9119737289365744E-2</v>
      </c>
      <c r="AA244" s="15">
        <f t="shared" si="37"/>
        <v>3.6556435401436293E-4</v>
      </c>
      <c r="AI244" s="15">
        <f t="shared" si="38"/>
        <v>2.51857298894292E-5</v>
      </c>
      <c r="AK244" s="15">
        <f t="shared" si="39"/>
        <v>1.9884380388764041E-4</v>
      </c>
    </row>
    <row r="245" spans="2:37" x14ac:dyDescent="0.45">
      <c r="B245" s="1">
        <v>45530</v>
      </c>
      <c r="C245" s="2">
        <v>2810</v>
      </c>
      <c r="D245" s="2">
        <v>7606.19</v>
      </c>
      <c r="E245" s="4">
        <f t="shared" si="33"/>
        <v>-1.4134510934904806E-2</v>
      </c>
      <c r="F245" s="4">
        <f t="shared" si="33"/>
        <v>8.1700782302964146E-3</v>
      </c>
      <c r="G245" s="2"/>
      <c r="H245" s="2"/>
      <c r="I245" s="2"/>
      <c r="M245" s="4">
        <f t="shared" si="30"/>
        <v>-1.4298201759592483E-2</v>
      </c>
      <c r="N245" s="4">
        <f t="shared" si="31"/>
        <v>7.7077584417487846E-3</v>
      </c>
      <c r="O245" s="4">
        <f t="shared" si="34"/>
        <v>-1.1020708531432628E-4</v>
      </c>
      <c r="Q245" s="4">
        <f t="shared" si="32"/>
        <v>5.9409540196349654E-5</v>
      </c>
      <c r="Y245" s="15">
        <f t="shared" si="35"/>
        <v>5.7394736330818085E-3</v>
      </c>
      <c r="Z245" s="15">
        <f t="shared" si="36"/>
        <v>-1.9873984567986613E-2</v>
      </c>
      <c r="AA245" s="15">
        <f t="shared" si="37"/>
        <v>3.9497526260857008E-4</v>
      </c>
      <c r="AI245" s="15">
        <f t="shared" si="38"/>
        <v>3.1089353926383562E-5</v>
      </c>
      <c r="AK245" s="15">
        <f t="shared" si="39"/>
        <v>2.0443857355801357E-4</v>
      </c>
    </row>
    <row r="246" spans="2:37" x14ac:dyDescent="0.45">
      <c r="B246" s="1">
        <v>45531</v>
      </c>
      <c r="C246" s="2">
        <v>2860</v>
      </c>
      <c r="D246" s="2">
        <v>7597.88</v>
      </c>
      <c r="E246" s="4">
        <f t="shared" si="33"/>
        <v>1.7637141486106876E-2</v>
      </c>
      <c r="F246" s="4">
        <f t="shared" si="33"/>
        <v>-1.093128461982692E-3</v>
      </c>
      <c r="G246" s="2"/>
      <c r="H246" s="2"/>
      <c r="I246" s="2"/>
      <c r="M246" s="4">
        <f t="shared" si="30"/>
        <v>1.7473450661419199E-2</v>
      </c>
      <c r="N246" s="4">
        <f t="shared" si="31"/>
        <v>-1.555448250530322E-3</v>
      </c>
      <c r="O246" s="4">
        <f t="shared" si="34"/>
        <v>-2.717904826203239E-5</v>
      </c>
      <c r="Q246" s="4">
        <f t="shared" si="32"/>
        <v>2.4194192600778394E-6</v>
      </c>
      <c r="Y246" s="15">
        <f t="shared" si="35"/>
        <v>-9.6151849267722429E-4</v>
      </c>
      <c r="Z246" s="15">
        <f t="shared" si="36"/>
        <v>1.8598659978784099E-2</v>
      </c>
      <c r="AA246" s="15">
        <f t="shared" si="37"/>
        <v>3.4591015300642535E-4</v>
      </c>
      <c r="AI246" s="15">
        <f t="shared" si="38"/>
        <v>1.2660960078847853E-6</v>
      </c>
      <c r="AK246" s="15">
        <f t="shared" si="39"/>
        <v>3.0532147801705102E-4</v>
      </c>
    </row>
    <row r="247" spans="2:37" x14ac:dyDescent="0.45">
      <c r="B247" s="1">
        <v>45532</v>
      </c>
      <c r="C247" s="2">
        <v>2870</v>
      </c>
      <c r="D247" s="2">
        <v>7658.88</v>
      </c>
      <c r="E247" s="4">
        <f t="shared" si="33"/>
        <v>3.4904049397685676E-3</v>
      </c>
      <c r="F247" s="4">
        <f t="shared" si="33"/>
        <v>7.996497952149309E-3</v>
      </c>
      <c r="G247" s="2"/>
      <c r="H247" s="2"/>
      <c r="I247" s="2"/>
      <c r="M247" s="4">
        <f t="shared" si="30"/>
        <v>3.3267141150808916E-3</v>
      </c>
      <c r="N247" s="4">
        <f t="shared" si="31"/>
        <v>7.534178163601679E-3</v>
      </c>
      <c r="O247" s="4">
        <f t="shared" si="34"/>
        <v>2.5064056842387936E-5</v>
      </c>
      <c r="Q247" s="4">
        <f t="shared" si="32"/>
        <v>5.6763840600892365E-5</v>
      </c>
      <c r="Y247" s="15">
        <f t="shared" si="35"/>
        <v>5.6139058771533662E-3</v>
      </c>
      <c r="Z247" s="15">
        <f t="shared" si="36"/>
        <v>-2.1235009373847986E-3</v>
      </c>
      <c r="AA247" s="15">
        <f t="shared" si="37"/>
        <v>4.5092562310741183E-6</v>
      </c>
      <c r="AI247" s="15">
        <f t="shared" si="38"/>
        <v>2.9704844118123587E-5</v>
      </c>
      <c r="AK247" s="15">
        <f t="shared" si="39"/>
        <v>1.1067026803478439E-5</v>
      </c>
    </row>
    <row r="248" spans="2:37" x14ac:dyDescent="0.45">
      <c r="B248" s="1">
        <v>45533</v>
      </c>
      <c r="C248" s="2">
        <v>2850</v>
      </c>
      <c r="D248" s="2">
        <v>7627.6</v>
      </c>
      <c r="E248" s="4">
        <f t="shared" si="33"/>
        <v>-6.9930354909706373E-3</v>
      </c>
      <c r="F248" s="4">
        <f t="shared" si="33"/>
        <v>-4.0925109846250375E-3</v>
      </c>
      <c r="G248" s="2"/>
      <c r="H248" s="2"/>
      <c r="I248" s="2"/>
      <c r="M248" s="4">
        <f t="shared" si="30"/>
        <v>-7.1567263156583133E-3</v>
      </c>
      <c r="N248" s="4">
        <f t="shared" si="31"/>
        <v>-4.5548307731726675E-3</v>
      </c>
      <c r="O248" s="4">
        <f t="shared" si="34"/>
        <v>3.2597677257735129E-5</v>
      </c>
      <c r="Q248" s="4">
        <f t="shared" si="32"/>
        <v>2.074648337224072E-5</v>
      </c>
      <c r="Y248" s="15">
        <f t="shared" si="35"/>
        <v>-3.1312680550094588E-3</v>
      </c>
      <c r="Z248" s="15">
        <f t="shared" si="36"/>
        <v>-3.8617674359611785E-3</v>
      </c>
      <c r="AA248" s="15">
        <f t="shared" si="37"/>
        <v>1.4913247729450175E-5</v>
      </c>
      <c r="AI248" s="15">
        <f t="shared" si="38"/>
        <v>1.0856754018894998E-5</v>
      </c>
      <c r="AK248" s="15">
        <f t="shared" si="39"/>
        <v>5.1218731557236213E-5</v>
      </c>
    </row>
    <row r="249" spans="2:37" x14ac:dyDescent="0.45">
      <c r="B249" s="1">
        <v>45534</v>
      </c>
      <c r="C249" s="2">
        <v>2900</v>
      </c>
      <c r="D249" s="2">
        <v>7670.73</v>
      </c>
      <c r="E249" s="4">
        <f t="shared" si="33"/>
        <v>1.7391742711869239E-2</v>
      </c>
      <c r="F249" s="4">
        <f t="shared" si="33"/>
        <v>5.638538882311043E-3</v>
      </c>
      <c r="G249" s="2"/>
      <c r="H249" s="2"/>
      <c r="I249" s="2"/>
      <c r="M249" s="4">
        <f t="shared" si="30"/>
        <v>1.7228051887181562E-2</v>
      </c>
      <c r="N249" s="4">
        <f t="shared" si="31"/>
        <v>5.176219093763413E-3</v>
      </c>
      <c r="O249" s="4">
        <f t="shared" si="34"/>
        <v>8.9176171126776E-5</v>
      </c>
      <c r="Q249" s="4">
        <f t="shared" si="32"/>
        <v>2.679324410664093E-5</v>
      </c>
      <c r="Y249" s="15">
        <f t="shared" si="35"/>
        <v>3.9081612376627899E-3</v>
      </c>
      <c r="Z249" s="15">
        <f t="shared" si="36"/>
        <v>1.348358147420645E-2</v>
      </c>
      <c r="AA249" s="15">
        <f t="shared" si="37"/>
        <v>1.8180696937156337E-4</v>
      </c>
      <c r="AI249" s="15">
        <f t="shared" si="38"/>
        <v>1.402105867364602E-5</v>
      </c>
      <c r="AK249" s="15">
        <f t="shared" si="39"/>
        <v>2.968057718274202E-4</v>
      </c>
    </row>
    <row r="250" spans="2:37" x14ac:dyDescent="0.45">
      <c r="B250" s="1">
        <v>45537</v>
      </c>
      <c r="C250" s="2">
        <v>2890</v>
      </c>
      <c r="D250" s="2">
        <v>7694.53</v>
      </c>
      <c r="E250" s="4">
        <f t="shared" si="33"/>
        <v>-3.4542348680875576E-3</v>
      </c>
      <c r="F250" s="4">
        <f t="shared" si="33"/>
        <v>3.0978999423393783E-3</v>
      </c>
      <c r="G250" s="2"/>
      <c r="H250" s="2"/>
      <c r="I250" s="2"/>
      <c r="M250" s="4">
        <f t="shared" si="30"/>
        <v>-3.6179256927752336E-3</v>
      </c>
      <c r="N250" s="4">
        <f t="shared" si="31"/>
        <v>2.6355801537917482E-3</v>
      </c>
      <c r="O250" s="4">
        <f t="shared" si="34"/>
        <v>-9.5353331537716676E-6</v>
      </c>
      <c r="Q250" s="4">
        <f t="shared" si="32"/>
        <v>6.9462827470609348E-6</v>
      </c>
      <c r="Y250" s="15">
        <f t="shared" si="35"/>
        <v>2.0702662087915148E-3</v>
      </c>
      <c r="Z250" s="15">
        <f t="shared" si="36"/>
        <v>-5.5245010768790719E-3</v>
      </c>
      <c r="AA250" s="15">
        <f t="shared" si="37"/>
        <v>3.0520112148438023E-5</v>
      </c>
      <c r="AI250" s="15">
        <f t="shared" si="38"/>
        <v>3.6350296952706996E-6</v>
      </c>
      <c r="AK250" s="15">
        <f t="shared" si="39"/>
        <v>1.3089386318443153E-5</v>
      </c>
    </row>
    <row r="251" spans="2:37" x14ac:dyDescent="0.45">
      <c r="B251" s="1">
        <v>45538</v>
      </c>
      <c r="C251" s="2">
        <v>2870</v>
      </c>
      <c r="D251" s="2">
        <v>7616.52</v>
      </c>
      <c r="E251" s="4">
        <f t="shared" si="33"/>
        <v>-6.9444723528110461E-3</v>
      </c>
      <c r="F251" s="4">
        <f t="shared" si="33"/>
        <v>-1.0190114333786252E-2</v>
      </c>
      <c r="G251" s="2"/>
      <c r="H251" s="2"/>
      <c r="I251" s="2"/>
      <c r="M251" s="4">
        <f t="shared" si="30"/>
        <v>-7.1081631774987221E-3</v>
      </c>
      <c r="N251" s="4">
        <f t="shared" si="31"/>
        <v>-1.0652434122333883E-2</v>
      </c>
      <c r="O251" s="4">
        <f t="shared" si="34"/>
        <v>7.571923997910462E-5</v>
      </c>
      <c r="Q251" s="4">
        <f t="shared" si="32"/>
        <v>1.1347435273066325E-4</v>
      </c>
      <c r="Y251" s="15">
        <f t="shared" si="35"/>
        <v>-7.5422666849750469E-3</v>
      </c>
      <c r="Z251" s="15">
        <f t="shared" si="36"/>
        <v>5.9779433216400075E-4</v>
      </c>
      <c r="AA251" s="15">
        <f t="shared" si="37"/>
        <v>3.5735806356740363E-7</v>
      </c>
      <c r="AI251" s="15">
        <f t="shared" si="38"/>
        <v>5.9381781140727317E-5</v>
      </c>
      <c r="AK251" s="15">
        <f t="shared" si="39"/>
        <v>5.0525983757948728E-5</v>
      </c>
    </row>
    <row r="252" spans="2:37" x14ac:dyDescent="0.45">
      <c r="B252" s="1">
        <v>45539</v>
      </c>
      <c r="C252" s="2">
        <v>2900</v>
      </c>
      <c r="D252" s="2">
        <v>7672.9</v>
      </c>
      <c r="E252" s="4">
        <f t="shared" si="33"/>
        <v>1.0398707220898517E-2</v>
      </c>
      <c r="F252" s="4">
        <f t="shared" si="33"/>
        <v>7.375067929295165E-3</v>
      </c>
      <c r="G252" s="2"/>
      <c r="H252" s="2"/>
      <c r="I252" s="2"/>
      <c r="M252" s="4">
        <f t="shared" si="30"/>
        <v>1.023501639621084E-2</v>
      </c>
      <c r="N252" s="4">
        <f t="shared" si="31"/>
        <v>6.912748140747535E-3</v>
      </c>
      <c r="O252" s="4">
        <f t="shared" si="34"/>
        <v>7.0752090563427013E-5</v>
      </c>
      <c r="Q252" s="4">
        <f t="shared" si="32"/>
        <v>4.7786086857408499E-5</v>
      </c>
      <c r="Y252" s="15">
        <f t="shared" si="35"/>
        <v>5.1643641765102468E-3</v>
      </c>
      <c r="Z252" s="15">
        <f t="shared" si="36"/>
        <v>5.2343430443882698E-3</v>
      </c>
      <c r="AA252" s="15">
        <f t="shared" si="37"/>
        <v>2.7398347106335859E-5</v>
      </c>
      <c r="AI252" s="15">
        <f t="shared" si="38"/>
        <v>2.5006733971628386E-5</v>
      </c>
      <c r="AK252" s="15">
        <f t="shared" si="39"/>
        <v>1.0475556063070472E-4</v>
      </c>
    </row>
    <row r="253" spans="2:37" x14ac:dyDescent="0.45">
      <c r="B253" s="1">
        <v>45540</v>
      </c>
      <c r="C253" s="2">
        <v>2890</v>
      </c>
      <c r="D253" s="2">
        <v>7681.04</v>
      </c>
      <c r="E253" s="4">
        <f t="shared" si="33"/>
        <v>-3.4542348680875576E-3</v>
      </c>
      <c r="F253" s="4">
        <f t="shared" si="33"/>
        <v>1.0603142597440142E-3</v>
      </c>
      <c r="G253" s="2"/>
      <c r="H253" s="2"/>
      <c r="I253" s="2"/>
      <c r="M253" s="4">
        <f t="shared" si="30"/>
        <v>-3.6179256927752336E-3</v>
      </c>
      <c r="N253" s="4">
        <f t="shared" si="31"/>
        <v>5.9799447119638412E-4</v>
      </c>
      <c r="O253" s="4">
        <f t="shared" si="34"/>
        <v>-2.1634995614789375E-6</v>
      </c>
      <c r="Q253" s="4">
        <f t="shared" si="32"/>
        <v>3.5759738758144309E-7</v>
      </c>
      <c r="Y253" s="15">
        <f t="shared" si="35"/>
        <v>5.9627927659757201E-4</v>
      </c>
      <c r="Z253" s="15">
        <f t="shared" si="36"/>
        <v>-4.05051414468513E-3</v>
      </c>
      <c r="AA253" s="15">
        <f t="shared" si="37"/>
        <v>1.6406664836294309E-5</v>
      </c>
      <c r="AI253" s="15">
        <f t="shared" si="38"/>
        <v>1.8713276872580029E-7</v>
      </c>
      <c r="AK253" s="15">
        <f t="shared" si="39"/>
        <v>1.3089386318443153E-5</v>
      </c>
    </row>
    <row r="254" spans="2:37" x14ac:dyDescent="0.45">
      <c r="B254" s="1">
        <v>45541</v>
      </c>
      <c r="C254" s="2">
        <v>2920</v>
      </c>
      <c r="D254" s="2">
        <v>7721.85</v>
      </c>
      <c r="E254" s="4">
        <f t="shared" si="33"/>
        <v>1.0327114155849524E-2</v>
      </c>
      <c r="F254" s="4">
        <f t="shared" si="33"/>
        <v>5.2990179757132624E-3</v>
      </c>
      <c r="G254" s="2"/>
      <c r="H254" s="2"/>
      <c r="I254" s="2"/>
      <c r="M254" s="4">
        <f t="shared" si="30"/>
        <v>1.0163423331161847E-2</v>
      </c>
      <c r="N254" s="4">
        <f t="shared" si="31"/>
        <v>4.8366981871656323E-3</v>
      </c>
      <c r="O254" s="4">
        <f t="shared" si="34"/>
        <v>4.9157411201227403E-5</v>
      </c>
      <c r="Q254" s="4">
        <f t="shared" si="32"/>
        <v>2.3393649353731313E-5</v>
      </c>
      <c r="Y254" s="15">
        <f t="shared" si="35"/>
        <v>3.6625522388331931E-3</v>
      </c>
      <c r="Z254" s="15">
        <f t="shared" si="36"/>
        <v>6.6645619170163312E-3</v>
      </c>
      <c r="AA254" s="15">
        <f t="shared" si="37"/>
        <v>4.4416385545744395E-5</v>
      </c>
      <c r="AI254" s="15">
        <f t="shared" si="38"/>
        <v>1.2242031195396368E-5</v>
      </c>
      <c r="AK254" s="15">
        <f t="shared" si="39"/>
        <v>1.0329517380840498E-4</v>
      </c>
    </row>
    <row r="255" spans="2:37" x14ac:dyDescent="0.45">
      <c r="B255" s="1">
        <v>45544</v>
      </c>
      <c r="C255" s="2">
        <v>2950</v>
      </c>
      <c r="D255" s="2">
        <v>7702.74</v>
      </c>
      <c r="E255" s="4">
        <f t="shared" si="33"/>
        <v>1.0221554071538009E-2</v>
      </c>
      <c r="F255" s="4">
        <f t="shared" si="33"/>
        <v>-2.4778629159852498E-3</v>
      </c>
      <c r="G255" s="2"/>
      <c r="H255" s="2"/>
      <c r="I255" s="2"/>
      <c r="M255" s="4">
        <f t="shared" si="30"/>
        <v>1.0057863246850332E-2</v>
      </c>
      <c r="N255" s="4">
        <f t="shared" si="31"/>
        <v>-2.9401827045328799E-3</v>
      </c>
      <c r="O255" s="4">
        <f t="shared" si="34"/>
        <v>-2.9571955562946263E-5</v>
      </c>
      <c r="Q255" s="4">
        <f t="shared" si="32"/>
        <v>8.6446743360342799E-6</v>
      </c>
      <c r="Y255" s="15">
        <f t="shared" si="35"/>
        <v>-1.9632336633289282E-3</v>
      </c>
      <c r="Z255" s="15">
        <f t="shared" si="36"/>
        <v>1.2184787734866937E-2</v>
      </c>
      <c r="AA255" s="15">
        <f t="shared" si="37"/>
        <v>1.4846905214376376E-4</v>
      </c>
      <c r="AI255" s="15">
        <f t="shared" si="38"/>
        <v>4.5238077777246938E-6</v>
      </c>
      <c r="AK255" s="15">
        <f t="shared" si="39"/>
        <v>1.0116061309234271E-4</v>
      </c>
    </row>
    <row r="256" spans="2:37" x14ac:dyDescent="0.45">
      <c r="B256" s="1">
        <v>45545</v>
      </c>
      <c r="C256" s="2">
        <v>3040</v>
      </c>
      <c r="D256" s="2">
        <v>7761.39</v>
      </c>
      <c r="E256" s="4">
        <f t="shared" si="33"/>
        <v>3.0052345066401837E-2</v>
      </c>
      <c r="F256" s="4">
        <f t="shared" si="33"/>
        <v>7.5853321477649359E-3</v>
      </c>
      <c r="G256" s="2"/>
      <c r="H256" s="2"/>
      <c r="I256" s="2"/>
      <c r="M256" s="4">
        <f t="shared" si="30"/>
        <v>2.988865424171416E-2</v>
      </c>
      <c r="N256" s="4">
        <f t="shared" si="31"/>
        <v>7.1230123592173058E-3</v>
      </c>
      <c r="O256" s="4">
        <f t="shared" si="34"/>
        <v>2.1289725356410272E-4</v>
      </c>
      <c r="Q256" s="4">
        <f t="shared" si="32"/>
        <v>5.0737305069562486E-5</v>
      </c>
      <c r="Y256" s="15">
        <f t="shared" si="35"/>
        <v>5.3164690489481241E-3</v>
      </c>
      <c r="Z256" s="15">
        <f t="shared" si="36"/>
        <v>2.4735876017453712E-2</v>
      </c>
      <c r="AA256" s="15">
        <f t="shared" si="37"/>
        <v>6.1186356235084171E-4</v>
      </c>
      <c r="AI256" s="15">
        <f t="shared" si="38"/>
        <v>2.6551123428412656E-5</v>
      </c>
      <c r="AK256" s="15">
        <f t="shared" si="39"/>
        <v>8.9333165238073779E-4</v>
      </c>
    </row>
    <row r="257" spans="2:37" x14ac:dyDescent="0.45">
      <c r="B257" s="1">
        <v>45546</v>
      </c>
      <c r="C257" s="2">
        <v>3120</v>
      </c>
      <c r="D257" s="2">
        <v>7760.96</v>
      </c>
      <c r="E257" s="4">
        <f t="shared" si="33"/>
        <v>2.5975486403260736E-2</v>
      </c>
      <c r="F257" s="4">
        <f t="shared" si="33"/>
        <v>-5.5403982014381634E-5</v>
      </c>
      <c r="G257" s="2"/>
      <c r="H257" s="2"/>
      <c r="I257" s="2"/>
      <c r="M257" s="4">
        <f t="shared" si="30"/>
        <v>2.5811795578573059E-2</v>
      </c>
      <c r="N257" s="4">
        <f t="shared" si="31"/>
        <v>-5.1772377056201176E-4</v>
      </c>
      <c r="O257" s="4">
        <f t="shared" si="34"/>
        <v>-1.3363380131914707E-5</v>
      </c>
      <c r="Q257" s="4">
        <f t="shared" si="32"/>
        <v>2.6803790260494661E-7</v>
      </c>
      <c r="Y257" s="15">
        <f t="shared" si="35"/>
        <v>-2.108299028640421E-4</v>
      </c>
      <c r="Z257" s="15">
        <f t="shared" si="36"/>
        <v>2.6186316306124779E-2</v>
      </c>
      <c r="AA257" s="15">
        <f t="shared" si="37"/>
        <v>6.8572316168441657E-4</v>
      </c>
      <c r="AI257" s="15">
        <f t="shared" si="38"/>
        <v>1.4026577536586836E-7</v>
      </c>
      <c r="AK257" s="15">
        <f t="shared" si="39"/>
        <v>6.6624879099004379E-4</v>
      </c>
    </row>
    <row r="258" spans="2:37" x14ac:dyDescent="0.45">
      <c r="B258" s="1">
        <v>45547</v>
      </c>
      <c r="C258" s="2">
        <v>3220</v>
      </c>
      <c r="D258" s="2">
        <v>7798.15</v>
      </c>
      <c r="E258" s="4">
        <f t="shared" si="33"/>
        <v>3.1548357734926057E-2</v>
      </c>
      <c r="F258" s="4">
        <f t="shared" si="33"/>
        <v>4.7804881931469952E-3</v>
      </c>
      <c r="G258" s="2"/>
      <c r="H258" s="2"/>
      <c r="I258" s="2"/>
      <c r="M258" s="4">
        <f t="shared" si="30"/>
        <v>3.1384666910238383E-2</v>
      </c>
      <c r="N258" s="4">
        <f t="shared" si="31"/>
        <v>4.3181684045993651E-3</v>
      </c>
      <c r="O258" s="4">
        <f t="shared" si="34"/>
        <v>1.3552427704066657E-4</v>
      </c>
      <c r="Q258" s="4">
        <f t="shared" si="32"/>
        <v>1.8646578370480226E-5</v>
      </c>
      <c r="Y258" s="15">
        <f t="shared" si="35"/>
        <v>3.2874484432065406E-3</v>
      </c>
      <c r="Z258" s="15">
        <f t="shared" si="36"/>
        <v>2.8260909291719517E-2</v>
      </c>
      <c r="AA258" s="15">
        <f t="shared" si="37"/>
        <v>7.9867899399479851E-4</v>
      </c>
      <c r="AI258" s="15">
        <f t="shared" si="38"/>
        <v>9.7578616592546487E-6</v>
      </c>
      <c r="AK258" s="15">
        <f t="shared" si="39"/>
        <v>9.8499731706661216E-4</v>
      </c>
    </row>
    <row r="259" spans="2:37" x14ac:dyDescent="0.45">
      <c r="B259" s="1">
        <v>45548</v>
      </c>
      <c r="C259" s="2">
        <v>3150</v>
      </c>
      <c r="D259" s="2">
        <v>7812.13</v>
      </c>
      <c r="E259" s="4">
        <f t="shared" si="33"/>
        <v>-2.197890671877523E-2</v>
      </c>
      <c r="F259" s="4">
        <f t="shared" si="33"/>
        <v>1.7911278641360253E-3</v>
      </c>
      <c r="G259" s="2"/>
      <c r="H259" s="2"/>
      <c r="I259" s="2"/>
      <c r="M259" s="4">
        <f t="shared" si="30"/>
        <v>-2.2142597543462907E-2</v>
      </c>
      <c r="N259" s="4">
        <f t="shared" si="31"/>
        <v>1.3288080755883953E-3</v>
      </c>
      <c r="O259" s="4">
        <f t="shared" si="34"/>
        <v>-2.9423262430257273E-5</v>
      </c>
      <c r="Q259" s="4">
        <f t="shared" si="32"/>
        <v>1.7657309017489343E-6</v>
      </c>
      <c r="Y259" s="15">
        <f t="shared" si="35"/>
        <v>1.1249489232017275E-3</v>
      </c>
      <c r="Z259" s="15">
        <f t="shared" si="36"/>
        <v>-2.3103855641976957E-2</v>
      </c>
      <c r="AA259" s="15">
        <f t="shared" si="37"/>
        <v>5.3378814552531044E-4</v>
      </c>
      <c r="AI259" s="15">
        <f t="shared" si="38"/>
        <v>9.2401713195884951E-7</v>
      </c>
      <c r="AK259" s="15">
        <f t="shared" si="39"/>
        <v>4.902946259717696E-4</v>
      </c>
    </row>
    <row r="260" spans="2:37" x14ac:dyDescent="0.45">
      <c r="B260" s="1">
        <v>45552</v>
      </c>
      <c r="C260" s="2">
        <v>3150</v>
      </c>
      <c r="D260" s="2">
        <v>7831.78</v>
      </c>
      <c r="E260" s="4">
        <f t="shared" si="33"/>
        <v>0</v>
      </c>
      <c r="F260" s="4">
        <f t="shared" si="33"/>
        <v>2.5121610050409041E-3</v>
      </c>
      <c r="G260" s="2"/>
      <c r="H260" s="2"/>
      <c r="I260" s="2"/>
      <c r="M260" s="4">
        <f t="shared" si="30"/>
        <v>-1.6369082468767614E-4</v>
      </c>
      <c r="N260" s="4">
        <f t="shared" si="31"/>
        <v>2.049841216493274E-3</v>
      </c>
      <c r="O260" s="4">
        <f t="shared" si="34"/>
        <v>-3.3554019920657332E-7</v>
      </c>
      <c r="Q260" s="4">
        <f t="shared" si="32"/>
        <v>4.2018490128346253E-6</v>
      </c>
      <c r="Y260" s="15">
        <f t="shared" si="35"/>
        <v>1.6465433947622154E-3</v>
      </c>
      <c r="Z260" s="15">
        <f t="shared" si="36"/>
        <v>-1.6465433947622154E-3</v>
      </c>
      <c r="AA260" s="15">
        <f t="shared" si="37"/>
        <v>2.7111051508350809E-6</v>
      </c>
      <c r="AI260" s="15">
        <f t="shared" si="38"/>
        <v>2.1988517445766661E-6</v>
      </c>
      <c r="AK260" s="15">
        <f t="shared" si="39"/>
        <v>2.6794686086931526E-8</v>
      </c>
    </row>
    <row r="261" spans="2:37" x14ac:dyDescent="0.45">
      <c r="B261" s="1">
        <v>45553</v>
      </c>
      <c r="C261" s="2">
        <v>3160</v>
      </c>
      <c r="D261" s="2">
        <v>7829.13</v>
      </c>
      <c r="E261" s="4">
        <f t="shared" ref="E261:F263" si="40">LN(C261/C260)</f>
        <v>3.1695747612790395E-3</v>
      </c>
      <c r="F261" s="4">
        <f t="shared" si="40"/>
        <v>-3.3842222773664406E-4</v>
      </c>
      <c r="G261" s="2"/>
      <c r="H261" s="2"/>
      <c r="I261" s="2"/>
      <c r="M261" s="4">
        <f t="shared" si="30"/>
        <v>3.0058839365913635E-3</v>
      </c>
      <c r="N261" s="4">
        <f t="shared" si="31"/>
        <v>-8.0074201628427418E-4</v>
      </c>
      <c r="O261" s="4">
        <f t="shared" ref="O261:O263" si="41">M261*N261</f>
        <v>-2.40693756410268E-6</v>
      </c>
      <c r="Q261" s="4">
        <f t="shared" si="32"/>
        <v>6.4118777664300486E-7</v>
      </c>
      <c r="Y261" s="15">
        <f t="shared" ref="Y261:Y263" si="42">$T$2+$S$2*F261</f>
        <v>-4.1556494754481691E-4</v>
      </c>
      <c r="Z261" s="15">
        <f t="shared" ref="Z261:Z263" si="43">E261-Y261</f>
        <v>3.5851397088238566E-3</v>
      </c>
      <c r="AA261" s="15">
        <f t="shared" ref="AA261:AA263" si="44">Z261^2</f>
        <v>1.2853226731785608E-5</v>
      </c>
      <c r="AI261" s="15">
        <f t="shared" ref="AI261:AI263" si="45">(Y261-$J$2)^2</f>
        <v>3.3553724966466191E-7</v>
      </c>
      <c r="AK261" s="15">
        <f t="shared" ref="AK261:AK263" si="46">(E261-$J$2)^2</f>
        <v>9.0353382402579922E-6</v>
      </c>
    </row>
    <row r="262" spans="2:37" x14ac:dyDescent="0.45">
      <c r="B262" s="1">
        <v>45554</v>
      </c>
      <c r="C262" s="2">
        <v>3120</v>
      </c>
      <c r="D262" s="2">
        <v>7905.39</v>
      </c>
      <c r="E262" s="4">
        <f t="shared" si="40"/>
        <v>-1.2739025777429714E-2</v>
      </c>
      <c r="F262" s="4">
        <f t="shared" si="40"/>
        <v>9.693412589535471E-3</v>
      </c>
      <c r="G262" s="2"/>
      <c r="H262" s="2"/>
      <c r="I262" s="2"/>
      <c r="M262" s="4">
        <f t="shared" si="30"/>
        <v>-1.2902716602117391E-2</v>
      </c>
      <c r="N262" s="4">
        <f t="shared" si="31"/>
        <v>9.2310928009878401E-3</v>
      </c>
      <c r="O262" s="4">
        <f t="shared" si="41"/>
        <v>-1.1910617433899213E-4</v>
      </c>
      <c r="Q262" s="4">
        <f t="shared" si="32"/>
        <v>8.5213074300449527E-5</v>
      </c>
      <c r="Y262" s="15">
        <f t="shared" si="42"/>
        <v>6.8414518016859218E-3</v>
      </c>
      <c r="Z262" s="15">
        <f t="shared" si="43"/>
        <v>-1.9580477579115636E-2</v>
      </c>
      <c r="AA262" s="15">
        <f t="shared" si="44"/>
        <v>3.8339510222625011E-4</v>
      </c>
      <c r="AI262" s="15">
        <f t="shared" si="45"/>
        <v>4.4592491665920565E-5</v>
      </c>
      <c r="AK262" s="15">
        <f t="shared" si="46"/>
        <v>1.6648009571455574E-4</v>
      </c>
    </row>
    <row r="263" spans="2:37" x14ac:dyDescent="0.45">
      <c r="B263" s="1">
        <v>45555</v>
      </c>
      <c r="C263" s="2">
        <v>3120</v>
      </c>
      <c r="D263" s="2">
        <v>7743</v>
      </c>
      <c r="E263" s="4">
        <f t="shared" si="40"/>
        <v>0</v>
      </c>
      <c r="F263" s="4">
        <f t="shared" si="40"/>
        <v>-2.0755595903252797E-2</v>
      </c>
      <c r="G263" s="2"/>
      <c r="H263" s="2"/>
      <c r="I263" s="2"/>
      <c r="M263" s="4">
        <f t="shared" si="30"/>
        <v>-1.6369082468767614E-4</v>
      </c>
      <c r="N263" s="4">
        <f t="shared" si="31"/>
        <v>-2.1217915691800426E-2</v>
      </c>
      <c r="O263" s="4">
        <f t="shared" si="41"/>
        <v>3.473178117744396E-6</v>
      </c>
      <c r="Q263" s="4">
        <f t="shared" si="32"/>
        <v>4.5019994630435077E-4</v>
      </c>
      <c r="Y263" s="15">
        <f t="shared" si="42"/>
        <v>-1.5185322826738431E-2</v>
      </c>
      <c r="Z263" s="15">
        <f t="shared" si="43"/>
        <v>1.5185322826738431E-2</v>
      </c>
      <c r="AA263" s="15">
        <f t="shared" si="44"/>
        <v>2.3059402935226325E-4</v>
      </c>
      <c r="AI263" s="15">
        <f t="shared" si="45"/>
        <v>2.3559222007166501E-4</v>
      </c>
      <c r="AK263" s="15">
        <f t="shared" si="46"/>
        <v>2.6794686086931526E-8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CB38A-185B-47BF-B97C-71F1CDA2E069}">
  <dimension ref="D6:K20"/>
  <sheetViews>
    <sheetView showGridLines="0" topLeftCell="C1" zoomScale="153" workbookViewId="0">
      <selection activeCell="F14" sqref="F14"/>
    </sheetView>
  </sheetViews>
  <sheetFormatPr defaultColWidth="8.73046875" defaultRowHeight="18" x14ac:dyDescent="0.55000000000000004"/>
  <cols>
    <col min="1" max="3" width="8.73046875" style="23"/>
    <col min="4" max="4" width="13.73046875" style="23" customWidth="1"/>
    <col min="5" max="6" width="11.796875" style="23" customWidth="1"/>
    <col min="7" max="16384" width="8.73046875" style="23"/>
  </cols>
  <sheetData>
    <row r="6" spans="4:11" x14ac:dyDescent="0.55000000000000004">
      <c r="E6" s="24" t="s">
        <v>68</v>
      </c>
    </row>
    <row r="7" spans="4:11" x14ac:dyDescent="0.55000000000000004">
      <c r="E7" s="23" t="s">
        <v>72</v>
      </c>
    </row>
    <row r="8" spans="4:11" x14ac:dyDescent="0.55000000000000004">
      <c r="E8" s="23" t="s">
        <v>71</v>
      </c>
    </row>
    <row r="9" spans="4:11" x14ac:dyDescent="0.55000000000000004">
      <c r="E9" s="23" t="s">
        <v>73</v>
      </c>
    </row>
    <row r="10" spans="4:11" x14ac:dyDescent="0.55000000000000004">
      <c r="E10" s="23" t="s">
        <v>74</v>
      </c>
    </row>
    <row r="12" spans="4:11" x14ac:dyDescent="0.55000000000000004">
      <c r="D12" s="26" t="s">
        <v>38</v>
      </c>
      <c r="I12" s="26" t="s">
        <v>81</v>
      </c>
    </row>
    <row r="13" spans="4:11" ht="21" x14ac:dyDescent="0.55000000000000004">
      <c r="E13" s="22" t="s">
        <v>69</v>
      </c>
      <c r="F13" s="22" t="s">
        <v>70</v>
      </c>
      <c r="K13" s="22" t="s">
        <v>82</v>
      </c>
    </row>
    <row r="14" spans="4:11" x14ac:dyDescent="0.55000000000000004">
      <c r="E14" s="23">
        <f>Regression!AF2</f>
        <v>-0.1815530476056712</v>
      </c>
      <c r="F14" s="23">
        <f>Regression!AG2</f>
        <v>5.7176249461451842</v>
      </c>
      <c r="K14" s="23">
        <f>Correlation!V9</f>
        <v>5.7176249461451834</v>
      </c>
    </row>
    <row r="15" spans="4:11" x14ac:dyDescent="0.55000000000000004">
      <c r="D15" s="26" t="s">
        <v>75</v>
      </c>
      <c r="I15" s="26" t="s">
        <v>75</v>
      </c>
    </row>
    <row r="16" spans="4:11" x14ac:dyDescent="0.55000000000000004">
      <c r="D16" s="23" t="s">
        <v>76</v>
      </c>
      <c r="E16" s="25">
        <v>1.9696</v>
      </c>
      <c r="F16" s="25">
        <v>1.9696</v>
      </c>
      <c r="I16" s="23" t="s">
        <v>76</v>
      </c>
      <c r="K16" s="25">
        <v>1.9696</v>
      </c>
    </row>
    <row r="17" spans="4:11" x14ac:dyDescent="0.55000000000000004">
      <c r="D17" s="23" t="s">
        <v>77</v>
      </c>
      <c r="E17" s="25">
        <f>-E16</f>
        <v>-1.9696</v>
      </c>
      <c r="F17" s="25">
        <f>-F16</f>
        <v>-1.9696</v>
      </c>
      <c r="I17" s="23" t="s">
        <v>77</v>
      </c>
      <c r="K17" s="25">
        <f>-K16</f>
        <v>-1.9696</v>
      </c>
    </row>
    <row r="18" spans="4:11" x14ac:dyDescent="0.55000000000000004">
      <c r="D18" s="26" t="s">
        <v>79</v>
      </c>
      <c r="E18" s="25"/>
      <c r="F18" s="25"/>
      <c r="I18" s="26" t="s">
        <v>79</v>
      </c>
    </row>
    <row r="19" spans="4:11" ht="21" x14ac:dyDescent="0.75">
      <c r="D19" s="23" t="s">
        <v>78</v>
      </c>
      <c r="E19" s="25" t="b">
        <f>IF(E14&lt;0,E14&lt;E17,IF(E14&gt;0,E14&gt;E16))</f>
        <v>0</v>
      </c>
      <c r="F19" s="25" t="b">
        <f>IF(F14&lt;0,F14&lt;F17,IF(F14&gt;0,F14&gt;F16))</f>
        <v>1</v>
      </c>
      <c r="I19" s="23" t="s">
        <v>78</v>
      </c>
      <c r="K19" s="25" t="b">
        <f>IF(K14&lt;0,K14&lt;K17,IF(K14&gt;0,K14&gt;K16))</f>
        <v>1</v>
      </c>
    </row>
    <row r="20" spans="4:11" x14ac:dyDescent="0.55000000000000004">
      <c r="E20" s="25"/>
      <c r="F20" s="25"/>
    </row>
  </sheetData>
  <hyperlinks>
    <hyperlink ref="E6" r:id="rId1" xr:uid="{0F1AD521-C10F-474F-A22E-005A768210F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CB4F-449B-46AE-B45E-D8A1B2604511}">
  <dimension ref="P3:S14"/>
  <sheetViews>
    <sheetView showGridLines="0" topLeftCell="F7" zoomScale="144" workbookViewId="0">
      <selection activeCell="O16" sqref="O16"/>
    </sheetView>
  </sheetViews>
  <sheetFormatPr defaultRowHeight="14.25" x14ac:dyDescent="0.45"/>
  <cols>
    <col min="17" max="17" width="8.73046875" style="13"/>
  </cols>
  <sheetData>
    <row r="3" spans="16:19" x14ac:dyDescent="0.45">
      <c r="Q3" s="13" t="s">
        <v>84</v>
      </c>
      <c r="R3" t="s">
        <v>87</v>
      </c>
    </row>
    <row r="4" spans="16:19" x14ac:dyDescent="0.45">
      <c r="Q4" s="13" t="s">
        <v>85</v>
      </c>
      <c r="R4" t="s">
        <v>88</v>
      </c>
    </row>
    <row r="5" spans="16:19" x14ac:dyDescent="0.45">
      <c r="Q5" s="13" t="s">
        <v>86</v>
      </c>
      <c r="R5" t="s">
        <v>89</v>
      </c>
    </row>
    <row r="7" spans="16:19" x14ac:dyDescent="0.45">
      <c r="Q7" s="13" t="s">
        <v>58</v>
      </c>
      <c r="R7" t="s">
        <v>90</v>
      </c>
    </row>
    <row r="8" spans="16:19" x14ac:dyDescent="0.45">
      <c r="Q8" s="17" t="s">
        <v>5</v>
      </c>
      <c r="R8" t="s">
        <v>91</v>
      </c>
    </row>
    <row r="10" spans="16:19" ht="15.75" x14ac:dyDescent="0.45">
      <c r="P10" s="13" t="s">
        <v>97</v>
      </c>
      <c r="Q10" s="13" t="s">
        <v>93</v>
      </c>
      <c r="R10">
        <f>Regression!AJ2</f>
        <v>7.489272089093708E-3</v>
      </c>
      <c r="S10" s="8" t="s">
        <v>98</v>
      </c>
    </row>
    <row r="11" spans="16:19" ht="15.75" x14ac:dyDescent="0.45">
      <c r="P11" s="13" t="s">
        <v>84</v>
      </c>
      <c r="Q11" s="13" t="s">
        <v>94</v>
      </c>
      <c r="R11">
        <f>Regression!AL2</f>
        <v>6.6594784545917066E-2</v>
      </c>
      <c r="S11" s="8" t="s">
        <v>99</v>
      </c>
    </row>
    <row r="13" spans="16:19" x14ac:dyDescent="0.45">
      <c r="Q13" s="13" t="s">
        <v>101</v>
      </c>
      <c r="R13">
        <f>1-R10/R11</f>
        <v>0.88753966034787812</v>
      </c>
    </row>
    <row r="14" spans="16:19" x14ac:dyDescent="0.45">
      <c r="Q14" s="13" t="s">
        <v>96</v>
      </c>
      <c r="R14">
        <f>1-R13</f>
        <v>0.11246033965212188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Correlation</vt:lpstr>
      <vt:lpstr>Regression Summary Output</vt:lpstr>
      <vt:lpstr>Regression</vt:lpstr>
      <vt:lpstr>Hypothesis</vt:lpstr>
      <vt:lpstr>R Squared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 Putu Sukma Hendrawan</dc:creator>
  <cp:lastModifiedBy>I Putu Sukma Hendrawan</cp:lastModifiedBy>
  <dcterms:created xsi:type="dcterms:W3CDTF">2024-09-21T01:04:37Z</dcterms:created>
  <dcterms:modified xsi:type="dcterms:W3CDTF">2025-03-02T14:38:34Z</dcterms:modified>
</cp:coreProperties>
</file>