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8595"/>
  </bookViews>
  <sheets>
    <sheet name="M1_Model_Experiment1_ResponseDe" sheetId="1" r:id="rId1"/>
  </sheets>
  <calcPr calcId="0"/>
</workbook>
</file>

<file path=xl/calcChain.xml><?xml version="1.0" encoding="utf-8"?>
<calcChain xmlns="http://schemas.openxmlformats.org/spreadsheetml/2006/main">
  <c r="AD33" i="1" l="1"/>
  <c r="AE33" i="1"/>
  <c r="AF33" i="1"/>
  <c r="AG33" i="1"/>
  <c r="AD34" i="1"/>
  <c r="AE34" i="1"/>
  <c r="AF34" i="1"/>
  <c r="AG34" i="1"/>
  <c r="AD3" i="1"/>
  <c r="AE3" i="1"/>
  <c r="AF3" i="1"/>
  <c r="AG3" i="1"/>
  <c r="AD4" i="1"/>
  <c r="AE4" i="1"/>
  <c r="AF4" i="1"/>
  <c r="AG4" i="1"/>
  <c r="AD5" i="1"/>
  <c r="AE5" i="1"/>
  <c r="AF5" i="1"/>
  <c r="AG5" i="1"/>
  <c r="AD6" i="1"/>
  <c r="AE6" i="1"/>
  <c r="AF6" i="1"/>
  <c r="AG6" i="1"/>
  <c r="AD7" i="1"/>
  <c r="AE7" i="1"/>
  <c r="AF7" i="1"/>
  <c r="AG7" i="1"/>
  <c r="AD8" i="1"/>
  <c r="AE8" i="1"/>
  <c r="AF8" i="1"/>
  <c r="AG8" i="1"/>
  <c r="AD9" i="1"/>
  <c r="AE9" i="1"/>
  <c r="AF9" i="1"/>
  <c r="AG9" i="1"/>
  <c r="AD10" i="1"/>
  <c r="AE10" i="1"/>
  <c r="AF10" i="1"/>
  <c r="AG10" i="1"/>
  <c r="AD11" i="1"/>
  <c r="AE11" i="1"/>
  <c r="AF11" i="1"/>
  <c r="AG11" i="1"/>
  <c r="AD12" i="1"/>
  <c r="AE12" i="1"/>
  <c r="AF12" i="1"/>
  <c r="AG12" i="1"/>
  <c r="AD13" i="1"/>
  <c r="AE13" i="1"/>
  <c r="AF13" i="1"/>
  <c r="AG13" i="1"/>
  <c r="AD14" i="1"/>
  <c r="AE14" i="1"/>
  <c r="AF14" i="1"/>
  <c r="AG14" i="1"/>
  <c r="AD15" i="1"/>
  <c r="AE15" i="1"/>
  <c r="AF15" i="1"/>
  <c r="AG15" i="1"/>
  <c r="AD16" i="1"/>
  <c r="AE16" i="1"/>
  <c r="AF16" i="1"/>
  <c r="AG16" i="1"/>
  <c r="AD17" i="1"/>
  <c r="AE17" i="1"/>
  <c r="AF17" i="1"/>
  <c r="AG17" i="1"/>
  <c r="AD18" i="1"/>
  <c r="AE18" i="1"/>
  <c r="AF18" i="1"/>
  <c r="AG18" i="1"/>
  <c r="AD19" i="1"/>
  <c r="AE19" i="1"/>
  <c r="AF19" i="1"/>
  <c r="AG19" i="1"/>
  <c r="AD20" i="1"/>
  <c r="AE20" i="1"/>
  <c r="AF20" i="1"/>
  <c r="AG20" i="1"/>
  <c r="AD21" i="1"/>
  <c r="AE21" i="1"/>
  <c r="AF21" i="1"/>
  <c r="AG21" i="1"/>
  <c r="AD22" i="1"/>
  <c r="AE22" i="1"/>
  <c r="AF22" i="1"/>
  <c r="AG22" i="1"/>
  <c r="AD23" i="1"/>
  <c r="AE23" i="1"/>
  <c r="AF23" i="1"/>
  <c r="AG23" i="1"/>
  <c r="AD24" i="1"/>
  <c r="AE24" i="1"/>
  <c r="AF24" i="1"/>
  <c r="AG24" i="1"/>
  <c r="AD25" i="1"/>
  <c r="AE25" i="1"/>
  <c r="AF25" i="1"/>
  <c r="AG25" i="1"/>
  <c r="AD26" i="1"/>
  <c r="AE26" i="1"/>
  <c r="AF26" i="1"/>
  <c r="AG26" i="1"/>
  <c r="AD27" i="1"/>
  <c r="AE27" i="1"/>
  <c r="AF27" i="1"/>
  <c r="AG27" i="1"/>
  <c r="AD28" i="1"/>
  <c r="AE28" i="1"/>
  <c r="AF28" i="1"/>
  <c r="AG28" i="1"/>
  <c r="AD29" i="1"/>
  <c r="AE29" i="1"/>
  <c r="AF29" i="1"/>
  <c r="AG29" i="1"/>
  <c r="AD30" i="1"/>
  <c r="AE30" i="1"/>
  <c r="AF30" i="1"/>
  <c r="AG30" i="1"/>
  <c r="AD31" i="1"/>
  <c r="AE31" i="1"/>
  <c r="AF31" i="1"/>
  <c r="AG31" i="1"/>
  <c r="AG2" i="1"/>
  <c r="AF2" i="1"/>
  <c r="AE2" i="1"/>
  <c r="AD2" i="1"/>
  <c r="P33" i="1"/>
  <c r="Q33" i="1"/>
  <c r="P34" i="1"/>
  <c r="Q34" i="1"/>
  <c r="O34" i="1"/>
  <c r="O33" i="1"/>
  <c r="D33" i="1"/>
  <c r="E33" i="1"/>
  <c r="F33" i="1"/>
  <c r="G33" i="1"/>
  <c r="H33" i="1"/>
  <c r="I33" i="1"/>
  <c r="J33" i="1"/>
  <c r="K33" i="1"/>
  <c r="L33" i="1"/>
  <c r="M33" i="1"/>
  <c r="N33" i="1"/>
  <c r="R33" i="1"/>
  <c r="S33" i="1"/>
  <c r="T33" i="1"/>
  <c r="U33" i="1"/>
  <c r="V33" i="1"/>
  <c r="W33" i="1"/>
  <c r="X33" i="1"/>
  <c r="Y33" i="1"/>
  <c r="Z33" i="1"/>
  <c r="AA33" i="1"/>
  <c r="AB33" i="1"/>
  <c r="AC33" i="1"/>
  <c r="D34" i="1"/>
  <c r="E34" i="1"/>
  <c r="F34" i="1"/>
  <c r="G34" i="1"/>
  <c r="H34" i="1"/>
  <c r="I34" i="1"/>
  <c r="J34" i="1"/>
  <c r="K34" i="1"/>
  <c r="L34" i="1"/>
  <c r="M34" i="1"/>
  <c r="N34" i="1"/>
  <c r="R34" i="1"/>
  <c r="S34" i="1"/>
  <c r="T34" i="1"/>
  <c r="U34" i="1"/>
  <c r="V34" i="1"/>
  <c r="W34" i="1"/>
  <c r="X34" i="1"/>
  <c r="Y34" i="1"/>
  <c r="Z34" i="1"/>
  <c r="AA34" i="1"/>
  <c r="AB34" i="1"/>
  <c r="AC34" i="1"/>
  <c r="C34" i="1"/>
  <c r="C33" i="1"/>
</calcChain>
</file>

<file path=xl/sharedStrings.xml><?xml version="1.0" encoding="utf-8"?>
<sst xmlns="http://schemas.openxmlformats.org/spreadsheetml/2006/main" count="65" uniqueCount="36">
  <si>
    <t>Scenario</t>
  </si>
  <si>
    <t>Replication</t>
  </si>
  <si>
    <t>LostDays_SOPaper</t>
  </si>
  <si>
    <t>LostDays_SOBright</t>
  </si>
  <si>
    <t>LostDays_SOKoala</t>
  </si>
  <si>
    <t>CostoTotalTransp</t>
  </si>
  <si>
    <t>InvPromKoala</t>
  </si>
  <si>
    <t>InvPromBright</t>
  </si>
  <si>
    <t>InvPromPaper</t>
  </si>
  <si>
    <t>CostoTotalInv</t>
  </si>
  <si>
    <t>DiasPerdidosClima</t>
  </si>
  <si>
    <t>StockOutKoala</t>
  </si>
  <si>
    <t>MaxTalado</t>
  </si>
  <si>
    <t>PromTalado</t>
  </si>
  <si>
    <t>EspPromPesEntradKoala</t>
  </si>
  <si>
    <t>EspPromPesEntradaPaper</t>
  </si>
  <si>
    <t>EspPromPesEntradBright</t>
  </si>
  <si>
    <t>N_reparaciones</t>
  </si>
  <si>
    <t>MultasBright</t>
  </si>
  <si>
    <t>MultasPaper</t>
  </si>
  <si>
    <t>MultasKoala</t>
  </si>
  <si>
    <t>StockOutBright</t>
  </si>
  <si>
    <t>StockOutPaper</t>
  </si>
  <si>
    <t>InvMinB</t>
  </si>
  <si>
    <t>InvMinK</t>
  </si>
  <si>
    <t>InvMinP</t>
  </si>
  <si>
    <t>CamDesB</t>
  </si>
  <si>
    <t>CamDesK</t>
  </si>
  <si>
    <t>CamDesP</t>
  </si>
  <si>
    <t>Scenario1</t>
  </si>
  <si>
    <t>prom</t>
  </si>
  <si>
    <t>desv</t>
  </si>
  <si>
    <t>Cto Trans B</t>
  </si>
  <si>
    <t>Cto Trans K</t>
  </si>
  <si>
    <t>Cto Trans P</t>
  </si>
  <si>
    <t>Cto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</si>
</sst>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Y1" zoomScale="95" zoomScaleNormal="95" workbookViewId="0">
      <pane ySplit="1" topLeftCell="A2" activePane="bottomLeft" state="frozen"/>
      <selection activeCell="N1" sqref="N1"/>
      <selection pane="bottomLeft" activeCell="AG2" sqref="AG2"/>
    </sheetView>
  </sheetViews>
  <sheetFormatPr defaultRowHeight="15" x14ac:dyDescent="0.25"/>
  <cols>
    <col min="15" max="15" width="22.85546875" bestFit="1" customWidth="1"/>
    <col min="16" max="16" width="24.140625" bestFit="1" customWidth="1"/>
    <col min="17" max="17" width="23.28515625" bestFit="1" customWidth="1"/>
    <col min="22" max="22" width="14.42578125" bestFit="1" customWidth="1"/>
    <col min="23" max="23" width="14.28515625" bestFit="1" customWidth="1"/>
    <col min="30" max="30" width="10.42578125" customWidth="1"/>
    <col min="31" max="31" width="12.140625" customWidth="1"/>
    <col min="32" max="32" width="11.85546875" customWidth="1"/>
    <col min="33" max="33" width="13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25">
      <c r="A2" t="s">
        <v>29</v>
      </c>
      <c r="B2">
        <v>1</v>
      </c>
      <c r="C2">
        <v>0</v>
      </c>
      <c r="D2">
        <v>0</v>
      </c>
      <c r="E2">
        <v>0</v>
      </c>
      <c r="F2">
        <v>57773507.045314901</v>
      </c>
      <c r="G2">
        <v>41325.895813841002</v>
      </c>
      <c r="H2">
        <v>32937.006584816998</v>
      </c>
      <c r="I2">
        <v>34571.249283746598</v>
      </c>
      <c r="J2">
        <v>681218.78580016806</v>
      </c>
      <c r="K2">
        <v>0.02</v>
      </c>
      <c r="L2">
        <v>0</v>
      </c>
      <c r="M2">
        <v>108391.024383355</v>
      </c>
      <c r="N2">
        <v>94009.874242808597</v>
      </c>
      <c r="O2">
        <v>0.25519912875068701</v>
      </c>
      <c r="P2">
        <v>0.42425579794549101</v>
      </c>
      <c r="Q2">
        <v>0.186251007682153</v>
      </c>
      <c r="R2">
        <v>321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2525.3678511317598</v>
      </c>
      <c r="Z2">
        <v>2485.80935979587</v>
      </c>
      <c r="AA2">
        <v>95776</v>
      </c>
      <c r="AB2">
        <v>96873</v>
      </c>
      <c r="AC2">
        <v>120282</v>
      </c>
      <c r="AD2" s="1">
        <f>$F2*AA2/SUM($AA2:$AC2)</f>
        <v>17682221.993896674</v>
      </c>
      <c r="AE2" s="1">
        <f t="shared" ref="AE2:AF2" si="0">$F2*AB2/SUM($AA2:$AC2)</f>
        <v>17884750.785319414</v>
      </c>
      <c r="AF2" s="1">
        <f t="shared" si="0"/>
        <v>22206534.266098808</v>
      </c>
      <c r="AG2" s="1">
        <f>F2+J2+SUM(S2:U2)*1000000</f>
        <v>78454725.831115067</v>
      </c>
    </row>
    <row r="3" spans="1:33" x14ac:dyDescent="0.25">
      <c r="A3" t="s">
        <v>29</v>
      </c>
      <c r="B3">
        <v>2</v>
      </c>
      <c r="C3">
        <v>0</v>
      </c>
      <c r="D3">
        <v>0</v>
      </c>
      <c r="E3">
        <v>0</v>
      </c>
      <c r="F3">
        <v>57849663.112496197</v>
      </c>
      <c r="G3">
        <v>43339.623471353902</v>
      </c>
      <c r="H3">
        <v>33757.368278112001</v>
      </c>
      <c r="I3">
        <v>34823.544926221999</v>
      </c>
      <c r="J3">
        <v>685320.28769175604</v>
      </c>
      <c r="K3">
        <v>0.02</v>
      </c>
      <c r="L3">
        <v>0</v>
      </c>
      <c r="M3">
        <v>108888.322440697</v>
      </c>
      <c r="N3">
        <v>94151.671973579199</v>
      </c>
      <c r="O3">
        <v>0.25562629714206198</v>
      </c>
      <c r="P3">
        <v>0.42926973450678102</v>
      </c>
      <c r="Q3">
        <v>0.187031451569732</v>
      </c>
      <c r="R3">
        <v>321</v>
      </c>
      <c r="S3">
        <v>27</v>
      </c>
      <c r="T3">
        <v>0</v>
      </c>
      <c r="U3">
        <v>0</v>
      </c>
      <c r="V3">
        <v>0</v>
      </c>
      <c r="W3">
        <v>0</v>
      </c>
      <c r="X3">
        <v>0</v>
      </c>
      <c r="Y3">
        <v>3735.7156183235502</v>
      </c>
      <c r="Z3">
        <v>3951.4682235305099</v>
      </c>
      <c r="AA3">
        <v>95875</v>
      </c>
      <c r="AB3">
        <v>96959</v>
      </c>
      <c r="AC3">
        <v>120371</v>
      </c>
      <c r="AD3" s="1">
        <f t="shared" ref="AD3:AD31" si="1">$F3*AA3/SUM($AA3:$AC3)</f>
        <v>17708326.657973446</v>
      </c>
      <c r="AE3" s="1">
        <f t="shared" ref="AE3:AE31" si="2">$F3*AB3/SUM($AA3:$AC3)</f>
        <v>17908543.879326697</v>
      </c>
      <c r="AF3" s="1">
        <f t="shared" ref="AF3:AF31" si="3">$F3*AC3/SUM($AA3:$AC3)</f>
        <v>22232792.57519605</v>
      </c>
      <c r="AG3" s="1">
        <f t="shared" ref="AG3:AG31" si="4">F3+J3+SUM(S3:U3)*1000000</f>
        <v>85534983.400187954</v>
      </c>
    </row>
    <row r="4" spans="1:33" x14ac:dyDescent="0.25">
      <c r="A4" t="s">
        <v>29</v>
      </c>
      <c r="B4">
        <v>3</v>
      </c>
      <c r="C4">
        <v>0</v>
      </c>
      <c r="D4">
        <v>0.67344375241464105</v>
      </c>
      <c r="E4">
        <v>0</v>
      </c>
      <c r="F4">
        <v>57906361.4189431</v>
      </c>
      <c r="G4">
        <v>46317.800912950501</v>
      </c>
      <c r="H4">
        <v>34636.505612440902</v>
      </c>
      <c r="I4">
        <v>35993.638414582703</v>
      </c>
      <c r="J4">
        <v>696412.84563387104</v>
      </c>
      <c r="K4">
        <v>0.02</v>
      </c>
      <c r="L4">
        <v>0</v>
      </c>
      <c r="M4">
        <v>109039.272271346</v>
      </c>
      <c r="N4">
        <v>94249.513647404994</v>
      </c>
      <c r="O4">
        <v>0.25586376522460502</v>
      </c>
      <c r="P4">
        <v>0.42936717961884302</v>
      </c>
      <c r="Q4">
        <v>0.18726967448517801</v>
      </c>
      <c r="R4">
        <v>322</v>
      </c>
      <c r="S4">
        <v>29</v>
      </c>
      <c r="T4">
        <v>0</v>
      </c>
      <c r="U4">
        <v>0</v>
      </c>
      <c r="V4">
        <v>2</v>
      </c>
      <c r="W4">
        <v>0</v>
      </c>
      <c r="X4">
        <v>0</v>
      </c>
      <c r="Y4">
        <v>7059.3159572525501</v>
      </c>
      <c r="Z4">
        <v>5365.3268383425902</v>
      </c>
      <c r="AA4">
        <v>95905</v>
      </c>
      <c r="AB4">
        <v>97023</v>
      </c>
      <c r="AC4">
        <v>120696</v>
      </c>
      <c r="AD4" s="1">
        <f t="shared" si="1"/>
        <v>17707540.213388447</v>
      </c>
      <c r="AE4" s="1">
        <f t="shared" si="2"/>
        <v>17913963.548548952</v>
      </c>
      <c r="AF4" s="1">
        <f t="shared" si="3"/>
        <v>22284857.657005705</v>
      </c>
      <c r="AG4" s="1">
        <f t="shared" si="4"/>
        <v>87602774.264576972</v>
      </c>
    </row>
    <row r="5" spans="1:33" x14ac:dyDescent="0.25">
      <c r="A5" t="s">
        <v>29</v>
      </c>
      <c r="B5">
        <v>4</v>
      </c>
      <c r="C5">
        <v>0</v>
      </c>
      <c r="D5">
        <v>0.81339617239124595</v>
      </c>
      <c r="E5">
        <v>0</v>
      </c>
      <c r="F5">
        <v>57906972.281058103</v>
      </c>
      <c r="G5">
        <v>46545.643439007901</v>
      </c>
      <c r="H5">
        <v>34755.275811760497</v>
      </c>
      <c r="I5">
        <v>36039.601893431602</v>
      </c>
      <c r="J5">
        <v>696746.785061943</v>
      </c>
      <c r="K5">
        <v>0.03</v>
      </c>
      <c r="L5">
        <v>0</v>
      </c>
      <c r="M5">
        <v>109125.67828097699</v>
      </c>
      <c r="N5">
        <v>94250.149336128801</v>
      </c>
      <c r="O5">
        <v>0.25591345173289598</v>
      </c>
      <c r="P5">
        <v>0.431609138340385</v>
      </c>
      <c r="Q5">
        <v>0.18737004048345801</v>
      </c>
      <c r="R5">
        <v>322</v>
      </c>
      <c r="S5">
        <v>30</v>
      </c>
      <c r="T5">
        <v>0</v>
      </c>
      <c r="U5">
        <v>0</v>
      </c>
      <c r="V5">
        <v>2</v>
      </c>
      <c r="W5">
        <v>0</v>
      </c>
      <c r="X5">
        <v>0</v>
      </c>
      <c r="Y5">
        <v>8321.7391914678992</v>
      </c>
      <c r="Z5">
        <v>7114.9201107013596</v>
      </c>
      <c r="AA5">
        <v>95951</v>
      </c>
      <c r="AB5">
        <v>97032</v>
      </c>
      <c r="AC5">
        <v>120703</v>
      </c>
      <c r="AD5" s="1">
        <f t="shared" si="1"/>
        <v>17712718.761244703</v>
      </c>
      <c r="AE5" s="1">
        <f t="shared" si="2"/>
        <v>17912273.21071272</v>
      </c>
      <c r="AF5" s="1">
        <f t="shared" si="3"/>
        <v>22281980.309100684</v>
      </c>
      <c r="AG5" s="1">
        <f t="shared" si="4"/>
        <v>88603719.066120043</v>
      </c>
    </row>
    <row r="6" spans="1:33" x14ac:dyDescent="0.25">
      <c r="A6" t="s">
        <v>29</v>
      </c>
      <c r="B6">
        <v>5</v>
      </c>
      <c r="C6">
        <v>0</v>
      </c>
      <c r="D6">
        <v>1.17414274933708</v>
      </c>
      <c r="E6">
        <v>0</v>
      </c>
      <c r="F6">
        <v>57913377.970649302</v>
      </c>
      <c r="G6">
        <v>47462.903315472999</v>
      </c>
      <c r="H6">
        <v>34810.222862215502</v>
      </c>
      <c r="I6">
        <v>37112.352279364299</v>
      </c>
      <c r="J6">
        <v>723044.91997787799</v>
      </c>
      <c r="K6">
        <v>0.03</v>
      </c>
      <c r="L6">
        <v>0</v>
      </c>
      <c r="M6">
        <v>109168.855336498</v>
      </c>
      <c r="N6">
        <v>94276.609287770101</v>
      </c>
      <c r="O6">
        <v>0.25635352020901397</v>
      </c>
      <c r="P6">
        <v>0.431686523471286</v>
      </c>
      <c r="Q6">
        <v>0.18764822271130999</v>
      </c>
      <c r="R6">
        <v>322</v>
      </c>
      <c r="S6">
        <v>33</v>
      </c>
      <c r="T6">
        <v>0</v>
      </c>
      <c r="U6">
        <v>0</v>
      </c>
      <c r="V6">
        <v>3</v>
      </c>
      <c r="W6">
        <v>0</v>
      </c>
      <c r="X6">
        <v>0</v>
      </c>
      <c r="Y6">
        <v>10174.514925481501</v>
      </c>
      <c r="Z6">
        <v>7228.5985793136097</v>
      </c>
      <c r="AA6">
        <v>95980</v>
      </c>
      <c r="AB6">
        <v>97072</v>
      </c>
      <c r="AC6">
        <v>120771</v>
      </c>
      <c r="AD6" s="1">
        <f t="shared" si="1"/>
        <v>17712296.47802398</v>
      </c>
      <c r="AE6" s="1">
        <f t="shared" si="2"/>
        <v>17913815.833660595</v>
      </c>
      <c r="AF6" s="1">
        <f t="shared" si="3"/>
        <v>22287265.658964727</v>
      </c>
      <c r="AG6" s="1">
        <f t="shared" si="4"/>
        <v>91636422.890627176</v>
      </c>
    </row>
    <row r="7" spans="1:33" x14ac:dyDescent="0.25">
      <c r="A7" t="s">
        <v>29</v>
      </c>
      <c r="B7">
        <v>6</v>
      </c>
      <c r="C7">
        <v>0</v>
      </c>
      <c r="D7">
        <v>1.1854609392953499</v>
      </c>
      <c r="E7">
        <v>0</v>
      </c>
      <c r="F7">
        <v>57920533.072764203</v>
      </c>
      <c r="G7">
        <v>49237.608304089597</v>
      </c>
      <c r="H7">
        <v>35111.695991280998</v>
      </c>
      <c r="I7">
        <v>37622.151904080201</v>
      </c>
      <c r="J7">
        <v>726264.742867828</v>
      </c>
      <c r="K7">
        <v>0.03</v>
      </c>
      <c r="L7">
        <v>0</v>
      </c>
      <c r="M7">
        <v>109198.241118558</v>
      </c>
      <c r="N7">
        <v>94282.502401917998</v>
      </c>
      <c r="O7">
        <v>0.25724460897007601</v>
      </c>
      <c r="P7">
        <v>0.43176538094496802</v>
      </c>
      <c r="Q7">
        <v>0.18781648125229</v>
      </c>
      <c r="R7">
        <v>323</v>
      </c>
      <c r="S7">
        <v>33</v>
      </c>
      <c r="T7">
        <v>0</v>
      </c>
      <c r="U7">
        <v>0</v>
      </c>
      <c r="V7">
        <v>4</v>
      </c>
      <c r="W7">
        <v>0</v>
      </c>
      <c r="X7">
        <v>0</v>
      </c>
      <c r="Y7">
        <v>10406.571614013599</v>
      </c>
      <c r="Z7">
        <v>7796.4057177095901</v>
      </c>
      <c r="AA7">
        <v>96064</v>
      </c>
      <c r="AB7">
        <v>97108</v>
      </c>
      <c r="AC7">
        <v>120823</v>
      </c>
      <c r="AD7" s="1">
        <f t="shared" si="1"/>
        <v>17720276.084338989</v>
      </c>
      <c r="AE7" s="1">
        <f t="shared" si="2"/>
        <v>17912855.700345505</v>
      </c>
      <c r="AF7" s="1">
        <f t="shared" si="3"/>
        <v>22287401.288079713</v>
      </c>
      <c r="AG7" s="1">
        <f t="shared" si="4"/>
        <v>91646797.81563203</v>
      </c>
    </row>
    <row r="8" spans="1:33" x14ac:dyDescent="0.25">
      <c r="A8" t="s">
        <v>29</v>
      </c>
      <c r="B8">
        <v>7</v>
      </c>
      <c r="C8">
        <v>0</v>
      </c>
      <c r="D8">
        <v>1.4548119576801</v>
      </c>
      <c r="E8">
        <v>0</v>
      </c>
      <c r="F8">
        <v>57932433.084912598</v>
      </c>
      <c r="G8">
        <v>49489.278503686102</v>
      </c>
      <c r="H8">
        <v>35219.137852727203</v>
      </c>
      <c r="I8">
        <v>37775.887197952499</v>
      </c>
      <c r="J8">
        <v>732695.90182706097</v>
      </c>
      <c r="K8">
        <v>0.04</v>
      </c>
      <c r="L8">
        <v>0</v>
      </c>
      <c r="M8">
        <v>109247.64666526001</v>
      </c>
      <c r="N8">
        <v>94302.867879395402</v>
      </c>
      <c r="O8">
        <v>0.257292910830352</v>
      </c>
      <c r="P8">
        <v>0.43257047105936303</v>
      </c>
      <c r="Q8">
        <v>0.18784526406110599</v>
      </c>
      <c r="R8">
        <v>323</v>
      </c>
      <c r="S8">
        <v>35</v>
      </c>
      <c r="T8">
        <v>0</v>
      </c>
      <c r="U8">
        <v>0</v>
      </c>
      <c r="V8">
        <v>4</v>
      </c>
      <c r="W8">
        <v>0</v>
      </c>
      <c r="X8">
        <v>0</v>
      </c>
      <c r="Y8">
        <v>11116.867741141001</v>
      </c>
      <c r="Z8">
        <v>8398.8397597354196</v>
      </c>
      <c r="AA8">
        <v>96069</v>
      </c>
      <c r="AB8">
        <v>97177</v>
      </c>
      <c r="AC8">
        <v>120836</v>
      </c>
      <c r="AD8" s="1">
        <f t="shared" si="1"/>
        <v>17719929.553538468</v>
      </c>
      <c r="AE8" s="1">
        <f t="shared" si="2"/>
        <v>17924300.182412721</v>
      </c>
      <c r="AF8" s="1">
        <f t="shared" si="3"/>
        <v>22288203.348961413</v>
      </c>
      <c r="AG8" s="1">
        <f t="shared" si="4"/>
        <v>93665128.986739665</v>
      </c>
    </row>
    <row r="9" spans="1:33" x14ac:dyDescent="0.25">
      <c r="A9" t="s">
        <v>29</v>
      </c>
      <c r="B9">
        <v>8</v>
      </c>
      <c r="C9">
        <v>0</v>
      </c>
      <c r="D9">
        <v>1.5512380239277599</v>
      </c>
      <c r="E9">
        <v>0</v>
      </c>
      <c r="F9">
        <v>57936413.099235401</v>
      </c>
      <c r="G9">
        <v>50484.965322407399</v>
      </c>
      <c r="H9">
        <v>35265.901583859399</v>
      </c>
      <c r="I9">
        <v>38666.945393315902</v>
      </c>
      <c r="J9">
        <v>751514.71796039003</v>
      </c>
      <c r="K9">
        <v>0.05</v>
      </c>
      <c r="L9">
        <v>0</v>
      </c>
      <c r="M9">
        <v>109262.209678271</v>
      </c>
      <c r="N9">
        <v>94351.298755275595</v>
      </c>
      <c r="O9">
        <v>0.25761034607484601</v>
      </c>
      <c r="P9">
        <v>0.43341279653377401</v>
      </c>
      <c r="Q9">
        <v>0.18793281521310301</v>
      </c>
      <c r="R9">
        <v>323</v>
      </c>
      <c r="S9">
        <v>37</v>
      </c>
      <c r="T9">
        <v>0</v>
      </c>
      <c r="U9">
        <v>0</v>
      </c>
      <c r="V9">
        <v>4</v>
      </c>
      <c r="W9">
        <v>0</v>
      </c>
      <c r="X9">
        <v>0</v>
      </c>
      <c r="Y9">
        <v>11729.424703504599</v>
      </c>
      <c r="Z9">
        <v>9946.5737495311605</v>
      </c>
      <c r="AA9">
        <v>96080</v>
      </c>
      <c r="AB9">
        <v>97193</v>
      </c>
      <c r="AC9">
        <v>120837</v>
      </c>
      <c r="AD9" s="1">
        <f t="shared" si="1"/>
        <v>17721596.162409782</v>
      </c>
      <c r="AE9" s="1">
        <f t="shared" si="2"/>
        <v>17926884.844016384</v>
      </c>
      <c r="AF9" s="1">
        <f t="shared" si="3"/>
        <v>22287932.09280923</v>
      </c>
      <c r="AG9" s="1">
        <f t="shared" si="4"/>
        <v>95687927.817195788</v>
      </c>
    </row>
    <row r="10" spans="1:33" x14ac:dyDescent="0.25">
      <c r="A10" t="s">
        <v>29</v>
      </c>
      <c r="B10">
        <v>9</v>
      </c>
      <c r="C10">
        <v>0</v>
      </c>
      <c r="D10">
        <v>1.7555642861862</v>
      </c>
      <c r="E10">
        <v>0</v>
      </c>
      <c r="F10">
        <v>57961726.597469904</v>
      </c>
      <c r="G10">
        <v>51018.464148564002</v>
      </c>
      <c r="H10">
        <v>35268.696149554198</v>
      </c>
      <c r="I10">
        <v>39790.6068558037</v>
      </c>
      <c r="J10">
        <v>766303.62983367697</v>
      </c>
      <c r="K10">
        <v>0.05</v>
      </c>
      <c r="L10">
        <v>0</v>
      </c>
      <c r="M10">
        <v>109282.99817335</v>
      </c>
      <c r="N10">
        <v>94392.904530422704</v>
      </c>
      <c r="O10">
        <v>0.25777695583961802</v>
      </c>
      <c r="P10">
        <v>0.433729672521943</v>
      </c>
      <c r="Q10">
        <v>0.18806193435888799</v>
      </c>
      <c r="R10">
        <v>323</v>
      </c>
      <c r="S10">
        <v>38</v>
      </c>
      <c r="T10">
        <v>0</v>
      </c>
      <c r="U10">
        <v>4</v>
      </c>
      <c r="V10">
        <v>5</v>
      </c>
      <c r="W10">
        <v>0</v>
      </c>
      <c r="X10">
        <v>0</v>
      </c>
      <c r="Y10">
        <v>12060.817636214701</v>
      </c>
      <c r="Z10">
        <v>10590.467120242</v>
      </c>
      <c r="AA10">
        <v>96093</v>
      </c>
      <c r="AB10">
        <v>97214</v>
      </c>
      <c r="AC10">
        <v>120906</v>
      </c>
      <c r="AD10" s="1">
        <f t="shared" si="1"/>
        <v>17725925.387971457</v>
      </c>
      <c r="AE10" s="1">
        <f t="shared" si="2"/>
        <v>17932712.171191007</v>
      </c>
      <c r="AF10" s="1">
        <f t="shared" si="3"/>
        <v>22303089.038307443</v>
      </c>
      <c r="AG10" s="1">
        <f t="shared" si="4"/>
        <v>100728030.22730358</v>
      </c>
    </row>
    <row r="11" spans="1:33" x14ac:dyDescent="0.25">
      <c r="A11" t="s">
        <v>29</v>
      </c>
      <c r="B11">
        <v>10</v>
      </c>
      <c r="C11">
        <v>0</v>
      </c>
      <c r="D11">
        <v>2.0093973380560302</v>
      </c>
      <c r="E11">
        <v>0</v>
      </c>
      <c r="F11">
        <v>57963073.767488502</v>
      </c>
      <c r="G11">
        <v>51073.185704275798</v>
      </c>
      <c r="H11">
        <v>35488.274133154897</v>
      </c>
      <c r="I11">
        <v>39859.821486605702</v>
      </c>
      <c r="J11">
        <v>768604.12179922697</v>
      </c>
      <c r="K11">
        <v>0.05</v>
      </c>
      <c r="L11">
        <v>0</v>
      </c>
      <c r="M11">
        <v>109290.38655261599</v>
      </c>
      <c r="N11">
        <v>94396.179212160001</v>
      </c>
      <c r="O11">
        <v>0.25793851669371798</v>
      </c>
      <c r="P11">
        <v>0.43426592179111401</v>
      </c>
      <c r="Q11">
        <v>0.18823957370225999</v>
      </c>
      <c r="R11">
        <v>324</v>
      </c>
      <c r="S11">
        <v>42</v>
      </c>
      <c r="T11">
        <v>0</v>
      </c>
      <c r="U11">
        <v>8</v>
      </c>
      <c r="V11">
        <v>5</v>
      </c>
      <c r="W11">
        <v>0</v>
      </c>
      <c r="X11">
        <v>0</v>
      </c>
      <c r="Y11">
        <v>13323.684962862901</v>
      </c>
      <c r="Z11">
        <v>11034.572981531701</v>
      </c>
      <c r="AA11">
        <v>96123</v>
      </c>
      <c r="AB11">
        <v>97229</v>
      </c>
      <c r="AC11">
        <v>120927</v>
      </c>
      <c r="AD11" s="1">
        <f t="shared" si="1"/>
        <v>17728147.727822404</v>
      </c>
      <c r="AE11" s="1">
        <f t="shared" si="2"/>
        <v>17932129.411571056</v>
      </c>
      <c r="AF11" s="1">
        <f t="shared" si="3"/>
        <v>22302796.628095042</v>
      </c>
      <c r="AG11" s="1">
        <f t="shared" si="4"/>
        <v>108731677.88928774</v>
      </c>
    </row>
    <row r="12" spans="1:33" x14ac:dyDescent="0.25">
      <c r="A12" t="s">
        <v>29</v>
      </c>
      <c r="B12">
        <v>11</v>
      </c>
      <c r="C12">
        <v>0</v>
      </c>
      <c r="D12">
        <v>2.1277708594348801</v>
      </c>
      <c r="E12">
        <v>0</v>
      </c>
      <c r="F12">
        <v>57980800.6079593</v>
      </c>
      <c r="G12">
        <v>53060.405430876301</v>
      </c>
      <c r="H12">
        <v>35514.352854793098</v>
      </c>
      <c r="I12">
        <v>39868.519055676203</v>
      </c>
      <c r="J12">
        <v>770503.19171824399</v>
      </c>
      <c r="K12">
        <v>0.05</v>
      </c>
      <c r="L12">
        <v>0</v>
      </c>
      <c r="M12">
        <v>109349.99101000901</v>
      </c>
      <c r="N12">
        <v>94401.218370312505</v>
      </c>
      <c r="O12">
        <v>0.25795099879287098</v>
      </c>
      <c r="P12">
        <v>0.43435961667281497</v>
      </c>
      <c r="Q12">
        <v>0.188374687547439</v>
      </c>
      <c r="R12">
        <v>324</v>
      </c>
      <c r="S12">
        <v>44</v>
      </c>
      <c r="T12">
        <v>11</v>
      </c>
      <c r="U12">
        <v>9</v>
      </c>
      <c r="V12">
        <v>6</v>
      </c>
      <c r="W12">
        <v>0</v>
      </c>
      <c r="X12">
        <v>0</v>
      </c>
      <c r="Y12">
        <v>14400.875419866001</v>
      </c>
      <c r="Z12">
        <v>11386.2781552866</v>
      </c>
      <c r="AA12">
        <v>96157</v>
      </c>
      <c r="AB12">
        <v>97289</v>
      </c>
      <c r="AC12">
        <v>120975</v>
      </c>
      <c r="AD12" s="1">
        <f t="shared" si="1"/>
        <v>17731830.393197469</v>
      </c>
      <c r="AE12" s="1">
        <f t="shared" si="2"/>
        <v>17940576.839167077</v>
      </c>
      <c r="AF12" s="1">
        <f t="shared" si="3"/>
        <v>22308393.375594746</v>
      </c>
      <c r="AG12" s="1">
        <f t="shared" si="4"/>
        <v>122751303.79967755</v>
      </c>
    </row>
    <row r="13" spans="1:33" x14ac:dyDescent="0.25">
      <c r="A13" t="s">
        <v>29</v>
      </c>
      <c r="B13">
        <v>12</v>
      </c>
      <c r="C13">
        <v>0</v>
      </c>
      <c r="D13">
        <v>2.3644419313163798</v>
      </c>
      <c r="E13">
        <v>0</v>
      </c>
      <c r="F13">
        <v>58000684.2558074</v>
      </c>
      <c r="G13">
        <v>53378.136663233898</v>
      </c>
      <c r="H13">
        <v>35696.323962593196</v>
      </c>
      <c r="I13">
        <v>40817.149947592101</v>
      </c>
      <c r="J13">
        <v>775499.62134879199</v>
      </c>
      <c r="K13">
        <v>0.05</v>
      </c>
      <c r="L13">
        <v>0</v>
      </c>
      <c r="M13">
        <v>109409.318978253</v>
      </c>
      <c r="N13">
        <v>94403.325255080505</v>
      </c>
      <c r="O13">
        <v>0.25795502492488898</v>
      </c>
      <c r="P13">
        <v>0.43440596058647901</v>
      </c>
      <c r="Q13">
        <v>0.18842099069344201</v>
      </c>
      <c r="R13">
        <v>325</v>
      </c>
      <c r="S13">
        <v>44</v>
      </c>
      <c r="T13">
        <v>11</v>
      </c>
      <c r="U13">
        <v>9</v>
      </c>
      <c r="V13">
        <v>6</v>
      </c>
      <c r="W13">
        <v>0</v>
      </c>
      <c r="X13">
        <v>0</v>
      </c>
      <c r="Y13">
        <v>15038.6345154066</v>
      </c>
      <c r="Z13">
        <v>11492.5129519646</v>
      </c>
      <c r="AA13">
        <v>96163</v>
      </c>
      <c r="AB13">
        <v>97298</v>
      </c>
      <c r="AC13">
        <v>121064</v>
      </c>
      <c r="AD13" s="1">
        <f t="shared" si="1"/>
        <v>17733152.531885248</v>
      </c>
      <c r="AE13" s="1">
        <f t="shared" si="2"/>
        <v>17942454.738801524</v>
      </c>
      <c r="AF13" s="1">
        <f t="shared" si="3"/>
        <v>22325076.985120635</v>
      </c>
      <c r="AG13" s="1">
        <f t="shared" si="4"/>
        <v>122776183.8771562</v>
      </c>
    </row>
    <row r="14" spans="1:33" x14ac:dyDescent="0.25">
      <c r="A14" t="s">
        <v>29</v>
      </c>
      <c r="B14">
        <v>13</v>
      </c>
      <c r="C14">
        <v>0</v>
      </c>
      <c r="D14">
        <v>2.4386566956164502</v>
      </c>
      <c r="E14">
        <v>0</v>
      </c>
      <c r="F14">
        <v>58055399.410155497</v>
      </c>
      <c r="G14">
        <v>53654.3802792227</v>
      </c>
      <c r="H14">
        <v>35869.556048091697</v>
      </c>
      <c r="I14">
        <v>41204.621827093302</v>
      </c>
      <c r="J14">
        <v>776934.288490562</v>
      </c>
      <c r="K14">
        <v>0.05</v>
      </c>
      <c r="L14">
        <v>0</v>
      </c>
      <c r="M14">
        <v>109542.318017104</v>
      </c>
      <c r="N14">
        <v>94415.033030609804</v>
      </c>
      <c r="O14">
        <v>0.25799340605725002</v>
      </c>
      <c r="P14">
        <v>0.43475012971845101</v>
      </c>
      <c r="Q14">
        <v>0.18874805896559399</v>
      </c>
      <c r="R14">
        <v>325</v>
      </c>
      <c r="S14">
        <v>45</v>
      </c>
      <c r="T14">
        <v>18</v>
      </c>
      <c r="U14">
        <v>10</v>
      </c>
      <c r="V14">
        <v>6</v>
      </c>
      <c r="W14">
        <v>0</v>
      </c>
      <c r="X14">
        <v>0</v>
      </c>
      <c r="Y14">
        <v>15379.9076012933</v>
      </c>
      <c r="Z14">
        <v>13058.3296254374</v>
      </c>
      <c r="AA14">
        <v>96164</v>
      </c>
      <c r="AB14">
        <v>97300</v>
      </c>
      <c r="AC14">
        <v>121070</v>
      </c>
      <c r="AD14" s="1">
        <f t="shared" si="1"/>
        <v>17749557.850274354</v>
      </c>
      <c r="AE14" s="1">
        <f t="shared" si="2"/>
        <v>17959236.084519099</v>
      </c>
      <c r="AF14" s="1">
        <f t="shared" si="3"/>
        <v>22346605.475362048</v>
      </c>
      <c r="AG14" s="1">
        <f t="shared" si="4"/>
        <v>131832333.69864607</v>
      </c>
    </row>
    <row r="15" spans="1:33" x14ac:dyDescent="0.25">
      <c r="A15" t="s">
        <v>29</v>
      </c>
      <c r="B15">
        <v>14</v>
      </c>
      <c r="C15">
        <v>0</v>
      </c>
      <c r="D15">
        <v>2.4761575098398998</v>
      </c>
      <c r="E15">
        <v>0</v>
      </c>
      <c r="F15">
        <v>58081437.6520015</v>
      </c>
      <c r="G15">
        <v>54240.192182934399</v>
      </c>
      <c r="H15">
        <v>36170.966592755402</v>
      </c>
      <c r="I15">
        <v>41532.389943389397</v>
      </c>
      <c r="J15">
        <v>783866.33310695901</v>
      </c>
      <c r="K15">
        <v>0.05</v>
      </c>
      <c r="L15">
        <v>0</v>
      </c>
      <c r="M15">
        <v>109630.665794243</v>
      </c>
      <c r="N15">
        <v>94445.628062190997</v>
      </c>
      <c r="O15">
        <v>0.25820978128764699</v>
      </c>
      <c r="P15">
        <v>0.43476078742914798</v>
      </c>
      <c r="Q15">
        <v>0.18878960214600701</v>
      </c>
      <c r="R15">
        <v>325</v>
      </c>
      <c r="S15">
        <v>47</v>
      </c>
      <c r="T15">
        <v>25</v>
      </c>
      <c r="U15">
        <v>10</v>
      </c>
      <c r="V15">
        <v>6</v>
      </c>
      <c r="W15">
        <v>0</v>
      </c>
      <c r="X15">
        <v>0</v>
      </c>
      <c r="Y15">
        <v>16161.3677061287</v>
      </c>
      <c r="Z15">
        <v>13201.596833711101</v>
      </c>
      <c r="AA15">
        <v>96171</v>
      </c>
      <c r="AB15">
        <v>97396</v>
      </c>
      <c r="AC15">
        <v>121076</v>
      </c>
      <c r="AD15" s="1">
        <f t="shared" si="1"/>
        <v>17752659.173827596</v>
      </c>
      <c r="AE15" s="1">
        <f t="shared" si="2"/>
        <v>17978787.710371241</v>
      </c>
      <c r="AF15" s="1">
        <f t="shared" si="3"/>
        <v>22349990.767802663</v>
      </c>
      <c r="AG15" s="1">
        <f t="shared" si="4"/>
        <v>140865303.98510846</v>
      </c>
    </row>
    <row r="16" spans="1:33" x14ac:dyDescent="0.25">
      <c r="A16" t="s">
        <v>29</v>
      </c>
      <c r="B16">
        <v>15</v>
      </c>
      <c r="C16">
        <v>0</v>
      </c>
      <c r="D16">
        <v>2.6602493419581301</v>
      </c>
      <c r="E16">
        <v>0</v>
      </c>
      <c r="F16">
        <v>58085100.080802999</v>
      </c>
      <c r="G16">
        <v>54587.806362880401</v>
      </c>
      <c r="H16">
        <v>36172.024638442002</v>
      </c>
      <c r="I16">
        <v>42086.056717482803</v>
      </c>
      <c r="J16">
        <v>788458.94252868905</v>
      </c>
      <c r="K16">
        <v>0.05</v>
      </c>
      <c r="L16">
        <v>0</v>
      </c>
      <c r="M16">
        <v>109650.97914180301</v>
      </c>
      <c r="N16">
        <v>94459.038328997107</v>
      </c>
      <c r="O16">
        <v>0.25829091432569001</v>
      </c>
      <c r="P16">
        <v>0.435338019594744</v>
      </c>
      <c r="Q16">
        <v>0.18892926126689799</v>
      </c>
      <c r="R16">
        <v>325</v>
      </c>
      <c r="S16">
        <v>49</v>
      </c>
      <c r="T16">
        <v>26</v>
      </c>
      <c r="U16">
        <v>12</v>
      </c>
      <c r="V16">
        <v>9</v>
      </c>
      <c r="W16">
        <v>0</v>
      </c>
      <c r="X16">
        <v>0</v>
      </c>
      <c r="Y16">
        <v>16210.832573916899</v>
      </c>
      <c r="Z16">
        <v>14530.2744529101</v>
      </c>
      <c r="AA16">
        <v>96176</v>
      </c>
      <c r="AB16">
        <v>97437</v>
      </c>
      <c r="AC16">
        <v>121093</v>
      </c>
      <c r="AD16" s="1">
        <f t="shared" si="1"/>
        <v>17751147.373648133</v>
      </c>
      <c r="AE16" s="1">
        <f t="shared" si="2"/>
        <v>17983889.397002924</v>
      </c>
      <c r="AF16" s="1">
        <f t="shared" si="3"/>
        <v>22350063.310151946</v>
      </c>
      <c r="AG16" s="1">
        <f t="shared" si="4"/>
        <v>145873559.0233317</v>
      </c>
    </row>
    <row r="17" spans="1:33" x14ac:dyDescent="0.25">
      <c r="A17" t="s">
        <v>29</v>
      </c>
      <c r="B17">
        <v>16</v>
      </c>
      <c r="C17">
        <v>0</v>
      </c>
      <c r="D17">
        <v>3.0136142395294101</v>
      </c>
      <c r="E17">
        <v>0</v>
      </c>
      <c r="F17">
        <v>58092739.490288302</v>
      </c>
      <c r="G17">
        <v>54622.496011151503</v>
      </c>
      <c r="H17">
        <v>36196.7610016736</v>
      </c>
      <c r="I17">
        <v>42208.104875540601</v>
      </c>
      <c r="J17">
        <v>792786.97415632196</v>
      </c>
      <c r="K17">
        <v>0.05</v>
      </c>
      <c r="L17">
        <v>0</v>
      </c>
      <c r="M17">
        <v>109718.781156592</v>
      </c>
      <c r="N17">
        <v>94468.391968567099</v>
      </c>
      <c r="O17">
        <v>0.258507646988901</v>
      </c>
      <c r="P17">
        <v>0.437837280255578</v>
      </c>
      <c r="Q17">
        <v>0.18893448221966699</v>
      </c>
      <c r="R17">
        <v>325</v>
      </c>
      <c r="S17">
        <v>52</v>
      </c>
      <c r="T17">
        <v>27</v>
      </c>
      <c r="U17">
        <v>13</v>
      </c>
      <c r="V17">
        <v>9</v>
      </c>
      <c r="W17">
        <v>0</v>
      </c>
      <c r="X17">
        <v>0</v>
      </c>
      <c r="Y17">
        <v>16522.026207686999</v>
      </c>
      <c r="Z17">
        <v>14652.2787144755</v>
      </c>
      <c r="AA17">
        <v>96196</v>
      </c>
      <c r="AB17">
        <v>97460</v>
      </c>
      <c r="AC17">
        <v>121094</v>
      </c>
      <c r="AD17" s="1">
        <f t="shared" si="1"/>
        <v>17754691.558404364</v>
      </c>
      <c r="AE17" s="1">
        <f t="shared" si="2"/>
        <v>17987985.355753768</v>
      </c>
      <c r="AF17" s="1">
        <f t="shared" si="3"/>
        <v>22350062.57613017</v>
      </c>
      <c r="AG17" s="1">
        <f t="shared" si="4"/>
        <v>150885526.46444464</v>
      </c>
    </row>
    <row r="18" spans="1:33" x14ac:dyDescent="0.25">
      <c r="A18" t="s">
        <v>29</v>
      </c>
      <c r="B18">
        <v>17</v>
      </c>
      <c r="C18">
        <v>0</v>
      </c>
      <c r="D18">
        <v>3.1660841348929498</v>
      </c>
      <c r="E18">
        <v>0</v>
      </c>
      <c r="F18">
        <v>58108733.529938199</v>
      </c>
      <c r="G18">
        <v>54626.573820328398</v>
      </c>
      <c r="H18">
        <v>36309.175193525502</v>
      </c>
      <c r="I18">
        <v>42239.989804042198</v>
      </c>
      <c r="J18">
        <v>802352.58044777799</v>
      </c>
      <c r="K18">
        <v>0.06</v>
      </c>
      <c r="L18">
        <v>0</v>
      </c>
      <c r="M18">
        <v>109753.932345818</v>
      </c>
      <c r="N18">
        <v>94508.633641606997</v>
      </c>
      <c r="O18">
        <v>0.258534435781276</v>
      </c>
      <c r="P18">
        <v>0.43791127280322301</v>
      </c>
      <c r="Q18">
        <v>0.18913337931905699</v>
      </c>
      <c r="R18">
        <v>325</v>
      </c>
      <c r="S18">
        <v>54</v>
      </c>
      <c r="T18">
        <v>30</v>
      </c>
      <c r="U18">
        <v>13</v>
      </c>
      <c r="V18">
        <v>10</v>
      </c>
      <c r="W18">
        <v>0</v>
      </c>
      <c r="X18">
        <v>0</v>
      </c>
      <c r="Y18">
        <v>16660.174071659902</v>
      </c>
      <c r="Z18">
        <v>14840.966485713299</v>
      </c>
      <c r="AA18">
        <v>96236</v>
      </c>
      <c r="AB18">
        <v>97477</v>
      </c>
      <c r="AC18">
        <v>121108</v>
      </c>
      <c r="AD18" s="1">
        <f t="shared" si="1"/>
        <v>17762957.617144767</v>
      </c>
      <c r="AE18" s="1">
        <f t="shared" si="2"/>
        <v>17992017.744361989</v>
      </c>
      <c r="AF18" s="1">
        <f t="shared" si="3"/>
        <v>22353758.168431442</v>
      </c>
      <c r="AG18" s="1">
        <f t="shared" si="4"/>
        <v>155911086.11038598</v>
      </c>
    </row>
    <row r="19" spans="1:33" x14ac:dyDescent="0.25">
      <c r="A19" t="s">
        <v>29</v>
      </c>
      <c r="B19">
        <v>18</v>
      </c>
      <c r="C19">
        <v>0</v>
      </c>
      <c r="D19">
        <v>3.18506525431409</v>
      </c>
      <c r="E19">
        <v>0</v>
      </c>
      <c r="F19">
        <v>58152386.411294699</v>
      </c>
      <c r="G19">
        <v>54800.319553052897</v>
      </c>
      <c r="H19">
        <v>36513.035892111002</v>
      </c>
      <c r="I19">
        <v>42445.717205533001</v>
      </c>
      <c r="J19">
        <v>805195.82089153805</v>
      </c>
      <c r="K19">
        <v>0.06</v>
      </c>
      <c r="L19">
        <v>0</v>
      </c>
      <c r="M19">
        <v>109771.70408276199</v>
      </c>
      <c r="N19">
        <v>94529.501219329701</v>
      </c>
      <c r="O19">
        <v>0.25859704386921201</v>
      </c>
      <c r="P19">
        <v>0.437974469721917</v>
      </c>
      <c r="Q19">
        <v>0.18919745562486101</v>
      </c>
      <c r="R19">
        <v>325</v>
      </c>
      <c r="S19">
        <v>55</v>
      </c>
      <c r="T19">
        <v>34</v>
      </c>
      <c r="U19">
        <v>13</v>
      </c>
      <c r="V19">
        <v>11</v>
      </c>
      <c r="W19">
        <v>0</v>
      </c>
      <c r="X19">
        <v>0</v>
      </c>
      <c r="Y19">
        <v>17800.611554073501</v>
      </c>
      <c r="Z19">
        <v>15554.8796545436</v>
      </c>
      <c r="AA19">
        <v>96245</v>
      </c>
      <c r="AB19">
        <v>97484</v>
      </c>
      <c r="AC19">
        <v>121127</v>
      </c>
      <c r="AD19" s="1">
        <f t="shared" si="1"/>
        <v>17775987.848905716</v>
      </c>
      <c r="AE19" s="1">
        <f t="shared" si="2"/>
        <v>18004825.180141564</v>
      </c>
      <c r="AF19" s="1">
        <f t="shared" si="3"/>
        <v>22371573.382247418</v>
      </c>
      <c r="AG19" s="1">
        <f t="shared" si="4"/>
        <v>160957582.23218623</v>
      </c>
    </row>
    <row r="20" spans="1:33" x14ac:dyDescent="0.25">
      <c r="A20" t="s">
        <v>29</v>
      </c>
      <c r="B20">
        <v>19</v>
      </c>
      <c r="C20">
        <v>0</v>
      </c>
      <c r="D20">
        <v>3.2841502097185198</v>
      </c>
      <c r="E20">
        <v>0</v>
      </c>
      <c r="F20">
        <v>58182230.303376198</v>
      </c>
      <c r="G20">
        <v>54851.260957050901</v>
      </c>
      <c r="H20">
        <v>36653.009721574002</v>
      </c>
      <c r="I20">
        <v>42588.5469070373</v>
      </c>
      <c r="J20">
        <v>807592.442493301</v>
      </c>
      <c r="K20">
        <v>7.0000000000000007E-2</v>
      </c>
      <c r="L20">
        <v>0</v>
      </c>
      <c r="M20">
        <v>109803.881480996</v>
      </c>
      <c r="N20">
        <v>94531.702569532106</v>
      </c>
      <c r="O20">
        <v>0.25868434454144501</v>
      </c>
      <c r="P20">
        <v>0.438495893677666</v>
      </c>
      <c r="Q20">
        <v>0.18943214265223299</v>
      </c>
      <c r="R20">
        <v>325</v>
      </c>
      <c r="S20">
        <v>55</v>
      </c>
      <c r="T20">
        <v>40</v>
      </c>
      <c r="U20">
        <v>14</v>
      </c>
      <c r="V20">
        <v>11</v>
      </c>
      <c r="W20">
        <v>0</v>
      </c>
      <c r="X20">
        <v>0</v>
      </c>
      <c r="Y20">
        <v>18848.044839050101</v>
      </c>
      <c r="Z20">
        <v>18800.675034137799</v>
      </c>
      <c r="AA20">
        <v>96257</v>
      </c>
      <c r="AB20">
        <v>97490</v>
      </c>
      <c r="AC20">
        <v>121162</v>
      </c>
      <c r="AD20" s="1">
        <f t="shared" si="1"/>
        <v>17784334.338847358</v>
      </c>
      <c r="AE20" s="1">
        <f t="shared" si="2"/>
        <v>18012142.02285786</v>
      </c>
      <c r="AF20" s="1">
        <f t="shared" si="3"/>
        <v>22385753.94167098</v>
      </c>
      <c r="AG20" s="1">
        <f t="shared" si="4"/>
        <v>167989822.74586952</v>
      </c>
    </row>
    <row r="21" spans="1:33" x14ac:dyDescent="0.25">
      <c r="A21" t="s">
        <v>29</v>
      </c>
      <c r="B21">
        <v>20</v>
      </c>
      <c r="C21">
        <v>0</v>
      </c>
      <c r="D21">
        <v>3.7560130755024002</v>
      </c>
      <c r="E21">
        <v>0</v>
      </c>
      <c r="F21">
        <v>58186382.946688399</v>
      </c>
      <c r="G21">
        <v>54896.349844596203</v>
      </c>
      <c r="H21">
        <v>37368.702595230898</v>
      </c>
      <c r="I21">
        <v>43634.876430652803</v>
      </c>
      <c r="J21">
        <v>819211.49481072195</v>
      </c>
      <c r="K21">
        <v>7.0000000000000007E-2</v>
      </c>
      <c r="L21">
        <v>0</v>
      </c>
      <c r="M21">
        <v>109965.520440169</v>
      </c>
      <c r="N21">
        <v>94556.077378804097</v>
      </c>
      <c r="O21">
        <v>0.25871297622186001</v>
      </c>
      <c r="P21">
        <v>0.43901324914825701</v>
      </c>
      <c r="Q21">
        <v>0.18944956128332999</v>
      </c>
      <c r="R21">
        <v>326</v>
      </c>
      <c r="S21">
        <v>56</v>
      </c>
      <c r="T21">
        <v>45</v>
      </c>
      <c r="U21">
        <v>16</v>
      </c>
      <c r="V21">
        <v>12</v>
      </c>
      <c r="W21">
        <v>0</v>
      </c>
      <c r="X21">
        <v>0</v>
      </c>
      <c r="Y21">
        <v>19055.907952407499</v>
      </c>
      <c r="Z21">
        <v>18893.051917671</v>
      </c>
      <c r="AA21">
        <v>96298</v>
      </c>
      <c r="AB21">
        <v>97550</v>
      </c>
      <c r="AC21">
        <v>121197</v>
      </c>
      <c r="AD21" s="1">
        <f t="shared" si="1"/>
        <v>17785498.278024405</v>
      </c>
      <c r="AE21" s="1">
        <f t="shared" si="2"/>
        <v>18016733.026867442</v>
      </c>
      <c r="AF21" s="1">
        <f t="shared" si="3"/>
        <v>22384151.641796548</v>
      </c>
      <c r="AG21" s="1">
        <f t="shared" si="4"/>
        <v>176005594.44149911</v>
      </c>
    </row>
    <row r="22" spans="1:33" x14ac:dyDescent="0.25">
      <c r="A22" t="s">
        <v>29</v>
      </c>
      <c r="B22">
        <v>21</v>
      </c>
      <c r="C22">
        <v>0</v>
      </c>
      <c r="D22">
        <v>4.5697891861050302</v>
      </c>
      <c r="E22">
        <v>0</v>
      </c>
      <c r="F22">
        <v>58264123.217737198</v>
      </c>
      <c r="G22">
        <v>55357.180478759503</v>
      </c>
      <c r="H22">
        <v>37543.192225708102</v>
      </c>
      <c r="I22">
        <v>43925.088888589496</v>
      </c>
      <c r="J22">
        <v>821283.382195257</v>
      </c>
      <c r="K22">
        <v>7.0000000000000007E-2</v>
      </c>
      <c r="L22">
        <v>0</v>
      </c>
      <c r="M22">
        <v>110128.966812838</v>
      </c>
      <c r="N22">
        <v>94560.518830356203</v>
      </c>
      <c r="O22">
        <v>0.258787697438908</v>
      </c>
      <c r="P22">
        <v>0.43937702156196701</v>
      </c>
      <c r="Q22">
        <v>0.18947027775945499</v>
      </c>
      <c r="R22">
        <v>326</v>
      </c>
      <c r="S22">
        <v>60</v>
      </c>
      <c r="T22">
        <v>48</v>
      </c>
      <c r="U22">
        <v>17</v>
      </c>
      <c r="V22">
        <v>12</v>
      </c>
      <c r="W22">
        <v>0</v>
      </c>
      <c r="X22">
        <v>0</v>
      </c>
      <c r="Y22">
        <v>19169.840526312801</v>
      </c>
      <c r="Z22">
        <v>21034.928641123799</v>
      </c>
      <c r="AA22">
        <v>96331</v>
      </c>
      <c r="AB22">
        <v>97570</v>
      </c>
      <c r="AC22">
        <v>121212</v>
      </c>
      <c r="AD22" s="1">
        <f t="shared" si="1"/>
        <v>17811519.21275175</v>
      </c>
      <c r="AE22" s="1">
        <f t="shared" si="2"/>
        <v>18040609.249236364</v>
      </c>
      <c r="AF22" s="1">
        <f t="shared" si="3"/>
        <v>22411994.755749084</v>
      </c>
      <c r="AG22" s="1">
        <f t="shared" si="4"/>
        <v>184085406.59993246</v>
      </c>
    </row>
    <row r="23" spans="1:33" x14ac:dyDescent="0.25">
      <c r="A23" t="s">
        <v>29</v>
      </c>
      <c r="B23">
        <v>22</v>
      </c>
      <c r="C23">
        <v>0</v>
      </c>
      <c r="D23">
        <v>4.8449176146004103</v>
      </c>
      <c r="E23">
        <v>0</v>
      </c>
      <c r="F23">
        <v>58300641.851518802</v>
      </c>
      <c r="G23">
        <v>55556.201104585103</v>
      </c>
      <c r="H23">
        <v>37606.766017062699</v>
      </c>
      <c r="I23">
        <v>44016.690431752097</v>
      </c>
      <c r="J23">
        <v>823561.10465051106</v>
      </c>
      <c r="K23">
        <v>7.0000000000000007E-2</v>
      </c>
      <c r="L23">
        <v>0</v>
      </c>
      <c r="M23">
        <v>110141.29175567901</v>
      </c>
      <c r="N23">
        <v>94567.898149658606</v>
      </c>
      <c r="O23">
        <v>0.25918285909016198</v>
      </c>
      <c r="P23">
        <v>0.44169948382316399</v>
      </c>
      <c r="Q23">
        <v>0.18947816146489299</v>
      </c>
      <c r="R23">
        <v>326</v>
      </c>
      <c r="S23">
        <v>61</v>
      </c>
      <c r="T23">
        <v>51</v>
      </c>
      <c r="U23">
        <v>20</v>
      </c>
      <c r="V23">
        <v>13</v>
      </c>
      <c r="W23">
        <v>0</v>
      </c>
      <c r="X23">
        <v>0</v>
      </c>
      <c r="Y23">
        <v>19685.209681021399</v>
      </c>
      <c r="Z23">
        <v>22066.1617957202</v>
      </c>
      <c r="AA23">
        <v>96337</v>
      </c>
      <c r="AB23">
        <v>97575</v>
      </c>
      <c r="AC23">
        <v>121216</v>
      </c>
      <c r="AD23" s="1">
        <f t="shared" si="1"/>
        <v>17822944.752766389</v>
      </c>
      <c r="AE23" s="1">
        <f t="shared" si="2"/>
        <v>18051982.460022427</v>
      </c>
      <c r="AF23" s="1">
        <f t="shared" si="3"/>
        <v>22425714.638729986</v>
      </c>
      <c r="AG23" s="1">
        <f t="shared" si="4"/>
        <v>191124202.95616931</v>
      </c>
    </row>
    <row r="24" spans="1:33" x14ac:dyDescent="0.25">
      <c r="A24" t="s">
        <v>29</v>
      </c>
      <c r="B24">
        <v>23</v>
      </c>
      <c r="C24">
        <v>0</v>
      </c>
      <c r="D24">
        <v>5.0398475502809896</v>
      </c>
      <c r="E24">
        <v>0</v>
      </c>
      <c r="F24">
        <v>58319630.676852003</v>
      </c>
      <c r="G24">
        <v>57223.810397609501</v>
      </c>
      <c r="H24">
        <v>37634.999819864599</v>
      </c>
      <c r="I24">
        <v>44201.493747315297</v>
      </c>
      <c r="J24">
        <v>834163.37444468902</v>
      </c>
      <c r="K24">
        <v>7.0000000000000007E-2</v>
      </c>
      <c r="L24">
        <v>0</v>
      </c>
      <c r="M24">
        <v>110299.942654806</v>
      </c>
      <c r="N24">
        <v>94586.777004226795</v>
      </c>
      <c r="O24">
        <v>0.25922839051493402</v>
      </c>
      <c r="P24">
        <v>0.44234889661680299</v>
      </c>
      <c r="Q24">
        <v>0.18955885869340799</v>
      </c>
      <c r="R24">
        <v>327</v>
      </c>
      <c r="S24">
        <v>62</v>
      </c>
      <c r="T24">
        <v>55</v>
      </c>
      <c r="U24">
        <v>21</v>
      </c>
      <c r="V24">
        <v>13</v>
      </c>
      <c r="W24">
        <v>0</v>
      </c>
      <c r="X24">
        <v>0</v>
      </c>
      <c r="Y24">
        <v>20318.292087105601</v>
      </c>
      <c r="Z24">
        <v>22169.872486123299</v>
      </c>
      <c r="AA24">
        <v>96359</v>
      </c>
      <c r="AB24">
        <v>97580</v>
      </c>
      <c r="AC24">
        <v>121265</v>
      </c>
      <c r="AD24" s="1">
        <f t="shared" si="1"/>
        <v>17828521.504773993</v>
      </c>
      <c r="AE24" s="1">
        <f t="shared" si="2"/>
        <v>18054433.19706355</v>
      </c>
      <c r="AF24" s="1">
        <f t="shared" si="3"/>
        <v>22436675.975014459</v>
      </c>
      <c r="AG24" s="1">
        <f t="shared" si="4"/>
        <v>197153794.05129668</v>
      </c>
    </row>
    <row r="25" spans="1:33" x14ac:dyDescent="0.25">
      <c r="A25" t="s">
        <v>29</v>
      </c>
      <c r="B25">
        <v>24</v>
      </c>
      <c r="C25">
        <v>0</v>
      </c>
      <c r="D25">
        <v>5.2328705558232604</v>
      </c>
      <c r="E25">
        <v>0</v>
      </c>
      <c r="F25">
        <v>58324689.053160504</v>
      </c>
      <c r="G25">
        <v>57413.160975970903</v>
      </c>
      <c r="H25">
        <v>37661.422741016497</v>
      </c>
      <c r="I25">
        <v>44959.755531801202</v>
      </c>
      <c r="J25">
        <v>840600.98689167202</v>
      </c>
      <c r="K25">
        <v>0.08</v>
      </c>
      <c r="L25">
        <v>0</v>
      </c>
      <c r="M25">
        <v>110353.698657421</v>
      </c>
      <c r="N25">
        <v>94642.827965437798</v>
      </c>
      <c r="O25">
        <v>0.25931213699834599</v>
      </c>
      <c r="P25">
        <v>0.44365491557182102</v>
      </c>
      <c r="Q25">
        <v>0.18963949638852301</v>
      </c>
      <c r="R25">
        <v>327</v>
      </c>
      <c r="S25">
        <v>63</v>
      </c>
      <c r="T25">
        <v>58</v>
      </c>
      <c r="U25">
        <v>22</v>
      </c>
      <c r="V25">
        <v>14</v>
      </c>
      <c r="W25">
        <v>0</v>
      </c>
      <c r="X25">
        <v>0</v>
      </c>
      <c r="Y25">
        <v>20635.224855907301</v>
      </c>
      <c r="Z25">
        <v>22461.292565027201</v>
      </c>
      <c r="AA25">
        <v>96392</v>
      </c>
      <c r="AB25">
        <v>97610</v>
      </c>
      <c r="AC25">
        <v>121293</v>
      </c>
      <c r="AD25" s="1">
        <f t="shared" si="1"/>
        <v>17831026.268136974</v>
      </c>
      <c r="AE25" s="1">
        <f t="shared" si="2"/>
        <v>18056337.393485457</v>
      </c>
      <c r="AF25" s="1">
        <f t="shared" si="3"/>
        <v>22437325.391538072</v>
      </c>
      <c r="AG25" s="1">
        <f t="shared" si="4"/>
        <v>202165290.04005218</v>
      </c>
    </row>
    <row r="26" spans="1:33" x14ac:dyDescent="0.25">
      <c r="A26" t="s">
        <v>29</v>
      </c>
      <c r="B26">
        <v>25</v>
      </c>
      <c r="C26">
        <v>0</v>
      </c>
      <c r="D26">
        <v>5.7670109801093403</v>
      </c>
      <c r="E26">
        <v>0</v>
      </c>
      <c r="F26">
        <v>58352697.985568903</v>
      </c>
      <c r="G26">
        <v>57511.804375369597</v>
      </c>
      <c r="H26">
        <v>37815.405304313703</v>
      </c>
      <c r="I26">
        <v>45156.1648629923</v>
      </c>
      <c r="J26">
        <v>841817.81434935902</v>
      </c>
      <c r="K26">
        <v>0.08</v>
      </c>
      <c r="L26">
        <v>0</v>
      </c>
      <c r="M26">
        <v>110354.110214057</v>
      </c>
      <c r="N26">
        <v>94697.717428130898</v>
      </c>
      <c r="O26">
        <v>0.25938679952219901</v>
      </c>
      <c r="P26">
        <v>0.44370573051790702</v>
      </c>
      <c r="Q26">
        <v>0.189731739381025</v>
      </c>
      <c r="R26">
        <v>327</v>
      </c>
      <c r="S26">
        <v>64</v>
      </c>
      <c r="T26">
        <v>58</v>
      </c>
      <c r="U26">
        <v>26</v>
      </c>
      <c r="V26">
        <v>16</v>
      </c>
      <c r="W26">
        <v>0</v>
      </c>
      <c r="X26">
        <v>0</v>
      </c>
      <c r="Y26">
        <v>20753.465885744801</v>
      </c>
      <c r="Z26">
        <v>22511.695825602001</v>
      </c>
      <c r="AA26">
        <v>96401</v>
      </c>
      <c r="AB26">
        <v>97627</v>
      </c>
      <c r="AC26">
        <v>121314</v>
      </c>
      <c r="AD26" s="1">
        <f t="shared" si="1"/>
        <v>17838595.678681649</v>
      </c>
      <c r="AE26" s="1">
        <f t="shared" si="2"/>
        <v>18065461.772415776</v>
      </c>
      <c r="AF26" s="1">
        <f t="shared" si="3"/>
        <v>22448640.534471482</v>
      </c>
      <c r="AG26" s="1">
        <f t="shared" si="4"/>
        <v>207194515.79991826</v>
      </c>
    </row>
    <row r="27" spans="1:33" x14ac:dyDescent="0.25">
      <c r="A27" t="s">
        <v>29</v>
      </c>
      <c r="B27">
        <v>26</v>
      </c>
      <c r="C27">
        <v>0</v>
      </c>
      <c r="D27">
        <v>5.9481159347847097</v>
      </c>
      <c r="E27">
        <v>0</v>
      </c>
      <c r="F27">
        <v>58353361.644375503</v>
      </c>
      <c r="G27">
        <v>58968.384311702102</v>
      </c>
      <c r="H27">
        <v>38237.299447129102</v>
      </c>
      <c r="I27">
        <v>46019.197177101298</v>
      </c>
      <c r="J27">
        <v>861101.34850028297</v>
      </c>
      <c r="K27">
        <v>0.08</v>
      </c>
      <c r="L27">
        <v>0</v>
      </c>
      <c r="M27">
        <v>110363.57033561</v>
      </c>
      <c r="N27">
        <v>94713.518453208395</v>
      </c>
      <c r="O27">
        <v>0.25945737616055298</v>
      </c>
      <c r="P27">
        <v>0.44395916140713099</v>
      </c>
      <c r="Q27">
        <v>0.18979108170814499</v>
      </c>
      <c r="R27">
        <v>328</v>
      </c>
      <c r="S27">
        <v>65</v>
      </c>
      <c r="T27">
        <v>65</v>
      </c>
      <c r="U27">
        <v>30</v>
      </c>
      <c r="V27">
        <v>18</v>
      </c>
      <c r="W27">
        <v>0</v>
      </c>
      <c r="X27">
        <v>0</v>
      </c>
      <c r="Y27">
        <v>21310.134044544699</v>
      </c>
      <c r="Z27">
        <v>22828.5083923005</v>
      </c>
      <c r="AA27">
        <v>96412</v>
      </c>
      <c r="AB27">
        <v>97632</v>
      </c>
      <c r="AC27">
        <v>121355</v>
      </c>
      <c r="AD27" s="1">
        <f t="shared" si="1"/>
        <v>17837609.830270644</v>
      </c>
      <c r="AE27" s="1">
        <f t="shared" si="2"/>
        <v>18063327.417219676</v>
      </c>
      <c r="AF27" s="1">
        <f t="shared" si="3"/>
        <v>22452424.396885183</v>
      </c>
      <c r="AG27" s="1">
        <f t="shared" si="4"/>
        <v>219214462.99287578</v>
      </c>
    </row>
    <row r="28" spans="1:33" x14ac:dyDescent="0.25">
      <c r="A28" t="s">
        <v>29</v>
      </c>
      <c r="B28">
        <v>27</v>
      </c>
      <c r="C28">
        <v>0</v>
      </c>
      <c r="D28">
        <v>6.3450670610855804</v>
      </c>
      <c r="E28">
        <v>0</v>
      </c>
      <c r="F28">
        <v>58377852.308114201</v>
      </c>
      <c r="G28">
        <v>59115.632489003401</v>
      </c>
      <c r="H28">
        <v>38534.775666776099</v>
      </c>
      <c r="I28">
        <v>47003.875671464797</v>
      </c>
      <c r="J28">
        <v>863609.48078869202</v>
      </c>
      <c r="K28">
        <v>0.08</v>
      </c>
      <c r="L28">
        <v>0</v>
      </c>
      <c r="M28">
        <v>110508.36770726</v>
      </c>
      <c r="N28">
        <v>94725.371235267798</v>
      </c>
      <c r="O28">
        <v>0.25948915194496802</v>
      </c>
      <c r="P28">
        <v>0.44398901744123997</v>
      </c>
      <c r="Q28">
        <v>0.190393756868622</v>
      </c>
      <c r="R28">
        <v>328</v>
      </c>
      <c r="S28">
        <v>67</v>
      </c>
      <c r="T28">
        <v>67</v>
      </c>
      <c r="U28">
        <v>46</v>
      </c>
      <c r="V28">
        <v>19</v>
      </c>
      <c r="W28">
        <v>0</v>
      </c>
      <c r="X28">
        <v>0</v>
      </c>
      <c r="Y28">
        <v>21416.231604746699</v>
      </c>
      <c r="Z28">
        <v>23667.69109502</v>
      </c>
      <c r="AA28">
        <v>96413</v>
      </c>
      <c r="AB28">
        <v>97685</v>
      </c>
      <c r="AC28">
        <v>121432</v>
      </c>
      <c r="AD28" s="1">
        <f t="shared" si="1"/>
        <v>17837872.387989145</v>
      </c>
      <c r="AE28" s="1">
        <f t="shared" si="2"/>
        <v>18073211.747593369</v>
      </c>
      <c r="AF28" s="1">
        <f t="shared" si="3"/>
        <v>22466768.17253169</v>
      </c>
      <c r="AG28" s="1">
        <f t="shared" si="4"/>
        <v>239241461.78890288</v>
      </c>
    </row>
    <row r="29" spans="1:33" x14ac:dyDescent="0.25">
      <c r="A29" t="s">
        <v>29</v>
      </c>
      <c r="B29">
        <v>28</v>
      </c>
      <c r="C29">
        <v>0</v>
      </c>
      <c r="D29">
        <v>7.08324163729276</v>
      </c>
      <c r="E29">
        <v>0</v>
      </c>
      <c r="F29">
        <v>58415595.130615801</v>
      </c>
      <c r="G29">
        <v>59890.928222549803</v>
      </c>
      <c r="H29">
        <v>38895.834405616697</v>
      </c>
      <c r="I29">
        <v>47357.704456238404</v>
      </c>
      <c r="J29">
        <v>874277.692631618</v>
      </c>
      <c r="K29">
        <v>0.08</v>
      </c>
      <c r="L29">
        <v>0</v>
      </c>
      <c r="M29">
        <v>110549.02378668101</v>
      </c>
      <c r="N29">
        <v>94797.594617224604</v>
      </c>
      <c r="O29">
        <v>0.25980272227315798</v>
      </c>
      <c r="P29">
        <v>0.44496264018209802</v>
      </c>
      <c r="Q29">
        <v>0.19064783529840601</v>
      </c>
      <c r="R29">
        <v>329</v>
      </c>
      <c r="S29">
        <v>68</v>
      </c>
      <c r="T29">
        <v>67</v>
      </c>
      <c r="U29">
        <v>47</v>
      </c>
      <c r="V29">
        <v>19</v>
      </c>
      <c r="W29">
        <v>0</v>
      </c>
      <c r="X29">
        <v>0</v>
      </c>
      <c r="Y29">
        <v>22344.291533802701</v>
      </c>
      <c r="Z29">
        <v>25441.9724816056</v>
      </c>
      <c r="AA29">
        <v>96510</v>
      </c>
      <c r="AB29">
        <v>97813</v>
      </c>
      <c r="AC29">
        <v>121504</v>
      </c>
      <c r="AD29" s="1">
        <f t="shared" si="1"/>
        <v>17850560.864193786</v>
      </c>
      <c r="AE29" s="1">
        <f t="shared" si="2"/>
        <v>18091564.70634532</v>
      </c>
      <c r="AF29" s="1">
        <f t="shared" si="3"/>
        <v>22473469.560076695</v>
      </c>
      <c r="AG29" s="1">
        <f t="shared" si="4"/>
        <v>241289872.82324743</v>
      </c>
    </row>
    <row r="30" spans="1:33" x14ac:dyDescent="0.25">
      <c r="A30" t="s">
        <v>29</v>
      </c>
      <c r="B30">
        <v>29</v>
      </c>
      <c r="C30">
        <v>0</v>
      </c>
      <c r="D30">
        <v>7.3515498633516199</v>
      </c>
      <c r="E30">
        <v>0</v>
      </c>
      <c r="F30">
        <v>58436776.845339499</v>
      </c>
      <c r="G30">
        <v>60135.587971956898</v>
      </c>
      <c r="H30">
        <v>39214.871769468002</v>
      </c>
      <c r="I30">
        <v>48083.656015747001</v>
      </c>
      <c r="J30">
        <v>874587.56505948503</v>
      </c>
      <c r="K30">
        <v>0.1</v>
      </c>
      <c r="L30">
        <v>0</v>
      </c>
      <c r="M30">
        <v>110592.15275202499</v>
      </c>
      <c r="N30">
        <v>94815.6657516548</v>
      </c>
      <c r="O30">
        <v>0.26028473342517899</v>
      </c>
      <c r="P30">
        <v>0.44631130476749498</v>
      </c>
      <c r="Q30">
        <v>0.19110404810318701</v>
      </c>
      <c r="R30">
        <v>330</v>
      </c>
      <c r="S30">
        <v>68</v>
      </c>
      <c r="T30">
        <v>81</v>
      </c>
      <c r="U30">
        <v>51</v>
      </c>
      <c r="V30">
        <v>20</v>
      </c>
      <c r="W30">
        <v>0</v>
      </c>
      <c r="X30">
        <v>69.225464037854707</v>
      </c>
      <c r="Y30">
        <v>22964.723943011701</v>
      </c>
      <c r="Z30">
        <v>26526.937164030202</v>
      </c>
      <c r="AA30">
        <v>96522</v>
      </c>
      <c r="AB30">
        <v>97813</v>
      </c>
      <c r="AC30">
        <v>121520</v>
      </c>
      <c r="AD30" s="1">
        <f t="shared" si="1"/>
        <v>17857670.68644112</v>
      </c>
      <c r="AE30" s="1">
        <f t="shared" si="2"/>
        <v>18096520.408330381</v>
      </c>
      <c r="AF30" s="1">
        <f t="shared" si="3"/>
        <v>22482585.750568002</v>
      </c>
      <c r="AG30" s="1">
        <f t="shared" si="4"/>
        <v>259311364.41039899</v>
      </c>
    </row>
    <row r="31" spans="1:33" x14ac:dyDescent="0.25">
      <c r="A31" t="s">
        <v>29</v>
      </c>
      <c r="B31">
        <v>30</v>
      </c>
      <c r="C31">
        <v>0</v>
      </c>
      <c r="D31">
        <v>7.4523555987747496</v>
      </c>
      <c r="E31">
        <v>0</v>
      </c>
      <c r="F31">
        <v>58469760.696627997</v>
      </c>
      <c r="G31">
        <v>61753.879998768498</v>
      </c>
      <c r="H31">
        <v>39765.3226623132</v>
      </c>
      <c r="I31">
        <v>48534.4651336522</v>
      </c>
      <c r="J31">
        <v>882690.47035992402</v>
      </c>
      <c r="K31">
        <v>0.1</v>
      </c>
      <c r="L31">
        <v>0</v>
      </c>
      <c r="M31">
        <v>110856.62821831599</v>
      </c>
      <c r="N31">
        <v>94881.5829537432</v>
      </c>
      <c r="O31">
        <v>0.26140120727481603</v>
      </c>
      <c r="P31">
        <v>0.45027372557700801</v>
      </c>
      <c r="Q31">
        <v>0.19135746415338001</v>
      </c>
      <c r="R31">
        <v>330</v>
      </c>
      <c r="S31">
        <v>98</v>
      </c>
      <c r="T31">
        <v>93</v>
      </c>
      <c r="U31">
        <v>53</v>
      </c>
      <c r="V31">
        <v>21</v>
      </c>
      <c r="W31">
        <v>0</v>
      </c>
      <c r="X31">
        <v>1385.4446205316001</v>
      </c>
      <c r="Y31">
        <v>23764.073986841999</v>
      </c>
      <c r="Z31">
        <v>29705.496515135001</v>
      </c>
      <c r="AA31">
        <v>96832</v>
      </c>
      <c r="AB31">
        <v>97815</v>
      </c>
      <c r="AC31">
        <v>121576</v>
      </c>
      <c r="AD31" s="1">
        <f t="shared" si="1"/>
        <v>17904275.994395986</v>
      </c>
      <c r="AE31" s="1">
        <f t="shared" si="2"/>
        <v>18086033.092281926</v>
      </c>
      <c r="AF31" s="1">
        <f t="shared" si="3"/>
        <v>22479451.609950084</v>
      </c>
      <c r="AG31" s="1">
        <f t="shared" si="4"/>
        <v>303352451.1669879</v>
      </c>
    </row>
    <row r="33" spans="1:33" x14ac:dyDescent="0.25">
      <c r="A33" t="s">
        <v>30</v>
      </c>
      <c r="C33">
        <f>SUM(C2:C31)/30</f>
        <v>0</v>
      </c>
      <c r="D33">
        <f t="shared" ref="D33:AC33" si="5">SUM(D2:D31)/30</f>
        <v>3.290814148453999</v>
      </c>
      <c r="E33">
        <f t="shared" si="5"/>
        <v>0</v>
      </c>
      <c r="F33">
        <f t="shared" si="5"/>
        <v>58120169.518285185</v>
      </c>
      <c r="G33">
        <f t="shared" si="5"/>
        <v>53397.995345575066</v>
      </c>
      <c r="H33">
        <f t="shared" si="5"/>
        <v>36420.7961139994</v>
      </c>
      <c r="I33">
        <f t="shared" si="5"/>
        <v>41671.328808859951</v>
      </c>
      <c r="J33">
        <f t="shared" si="5"/>
        <v>788940.72161060676</v>
      </c>
      <c r="K33">
        <f t="shared" si="5"/>
        <v>5.700000000000003E-2</v>
      </c>
      <c r="L33">
        <f t="shared" si="5"/>
        <v>0</v>
      </c>
      <c r="M33">
        <f t="shared" si="5"/>
        <v>109721.31600811232</v>
      </c>
      <c r="N33">
        <f t="shared" si="5"/>
        <v>94479.053116026771</v>
      </c>
      <c r="O33">
        <f>SUM(O2:O31)/30*60</f>
        <v>15.493178297804276</v>
      </c>
      <c r="P33">
        <f t="shared" ref="P33:Q33" si="6">SUM(P2:P31)/30*60</f>
        <v>26.23412238761772</v>
      </c>
      <c r="Q33">
        <f t="shared" si="6"/>
        <v>11.332097614114099</v>
      </c>
      <c r="R33">
        <f t="shared" si="5"/>
        <v>325.06666666666666</v>
      </c>
      <c r="S33">
        <f t="shared" si="5"/>
        <v>50.033333333333331</v>
      </c>
      <c r="T33">
        <f t="shared" si="5"/>
        <v>30.333333333333332</v>
      </c>
      <c r="U33">
        <f t="shared" si="5"/>
        <v>15.466666666666667</v>
      </c>
      <c r="V33">
        <f t="shared" si="5"/>
        <v>9.3333333333333339</v>
      </c>
      <c r="W33">
        <f t="shared" si="5"/>
        <v>0</v>
      </c>
      <c r="X33">
        <f t="shared" si="5"/>
        <v>48.489002818981824</v>
      </c>
      <c r="Y33">
        <f t="shared" si="5"/>
        <v>15629.796359730777</v>
      </c>
      <c r="Z33">
        <f t="shared" si="5"/>
        <v>15291.279440932418</v>
      </c>
      <c r="AA33">
        <f t="shared" si="5"/>
        <v>96216.266666666663</v>
      </c>
      <c r="AB33">
        <f t="shared" si="5"/>
        <v>97392.7</v>
      </c>
      <c r="AC33">
        <f t="shared" si="5"/>
        <v>121060.16666666667</v>
      </c>
      <c r="AD33" s="1">
        <f t="shared" ref="AD33:AG33" si="7">SUM(AD2:AD31)/30</f>
        <v>17771379.772172309</v>
      </c>
      <c r="AE33" s="1">
        <f t="shared" si="7"/>
        <v>17988678.637031458</v>
      </c>
      <c r="AF33" s="1">
        <f t="shared" si="7"/>
        <v>22360111.109081402</v>
      </c>
      <c r="AG33" s="1">
        <f t="shared" si="7"/>
        <v>154742443.5732291</v>
      </c>
    </row>
    <row r="34" spans="1:33" x14ac:dyDescent="0.25">
      <c r="A34" t="s">
        <v>31</v>
      </c>
      <c r="C34">
        <f>_xlfn.STDEV.S(C2:C31)</f>
        <v>0</v>
      </c>
      <c r="D34">
        <f t="shared" ref="D34:AC34" si="8">_xlfn.STDEV.S(D2:D31)</f>
        <v>2.1961393324456573</v>
      </c>
      <c r="E34">
        <f t="shared" si="8"/>
        <v>0</v>
      </c>
      <c r="F34">
        <f t="shared" si="8"/>
        <v>199671.71338221664</v>
      </c>
      <c r="G34">
        <f t="shared" si="8"/>
        <v>4983.647133536283</v>
      </c>
      <c r="H34">
        <f t="shared" si="8"/>
        <v>1637.7102510762077</v>
      </c>
      <c r="I34">
        <f t="shared" si="8"/>
        <v>3928.619080818788</v>
      </c>
      <c r="J34">
        <f t="shared" si="8"/>
        <v>58581.147826611916</v>
      </c>
      <c r="K34">
        <f t="shared" si="8"/>
        <v>2.2151515866242925E-2</v>
      </c>
      <c r="L34">
        <f t="shared" si="8"/>
        <v>0</v>
      </c>
      <c r="M34">
        <f t="shared" si="8"/>
        <v>595.03211161386321</v>
      </c>
      <c r="N34">
        <f t="shared" si="8"/>
        <v>203.12493949378654</v>
      </c>
      <c r="O34">
        <f>_xlfn.STDEV.S(O2:O31)*60</f>
        <v>8.5216847372128271E-2</v>
      </c>
      <c r="P34">
        <f t="shared" ref="P34:Q34" si="9">_xlfn.STDEV.S(P2:P31)*60</f>
        <v>0.35559510787384008</v>
      </c>
      <c r="Q34">
        <f t="shared" si="9"/>
        <v>7.2193630812730725E-2</v>
      </c>
      <c r="R34">
        <f t="shared" si="8"/>
        <v>2.4625937172201096</v>
      </c>
      <c r="S34">
        <f t="shared" si="8"/>
        <v>16.462042721810452</v>
      </c>
      <c r="T34">
        <f t="shared" si="8"/>
        <v>28.614360191963097</v>
      </c>
      <c r="U34">
        <f t="shared" si="8"/>
        <v>15.858715287649016</v>
      </c>
      <c r="V34">
        <f t="shared" si="8"/>
        <v>6.1997404469215809</v>
      </c>
      <c r="W34">
        <f t="shared" si="8"/>
        <v>0</v>
      </c>
      <c r="X34">
        <f t="shared" si="8"/>
        <v>252.82633126180596</v>
      </c>
      <c r="Y34">
        <f t="shared" si="8"/>
        <v>5617.1198200372892</v>
      </c>
      <c r="Z34">
        <f t="shared" si="8"/>
        <v>7322.0633856369959</v>
      </c>
      <c r="AA34">
        <f t="shared" si="8"/>
        <v>219.1237932804404</v>
      </c>
      <c r="AB34">
        <f t="shared" si="8"/>
        <v>263.57543577660567</v>
      </c>
      <c r="AC34">
        <f t="shared" si="8"/>
        <v>309.36130905501079</v>
      </c>
      <c r="AD34" s="1">
        <f t="shared" ref="AD34:AG34" si="10">_xlfn.STDEV.S(AD2:AD31)</f>
        <v>57355.400419360456</v>
      </c>
      <c r="AE34" s="1">
        <f t="shared" si="10"/>
        <v>66241.491332881953</v>
      </c>
      <c r="AF34" s="1">
        <f t="shared" si="10"/>
        <v>77352.056126872179</v>
      </c>
      <c r="AG34" s="1">
        <f t="shared" si="10"/>
        <v>59891153.523526013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M1_Model_Experiment1_ResponseDe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2017-06-22T05:38:23Z</dcterms:created>
  <dcterms:modified xsi:type="dcterms:W3CDTF">2017-06-22T05:38:23Z</dcterms:modified>
</cp:coreProperties>
</file>