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Desktop\"/>
    </mc:Choice>
  </mc:AlternateContent>
  <bookViews>
    <workbookView xWindow="0" yWindow="0" windowWidth="20490" windowHeight="8595"/>
  </bookViews>
  <sheets>
    <sheet name="M2_Model_Experiment1_ResponseDe" sheetId="1" r:id="rId1"/>
  </sheets>
  <calcPr calcId="0"/>
</workbook>
</file>

<file path=xl/calcChain.xml><?xml version="1.0" encoding="utf-8"?>
<calcChain xmlns="http://schemas.openxmlformats.org/spreadsheetml/2006/main">
  <c r="AD33" i="1" l="1"/>
  <c r="AE33" i="1"/>
  <c r="AF33" i="1"/>
  <c r="AG33" i="1"/>
  <c r="AD34" i="1"/>
  <c r="AE34" i="1"/>
  <c r="AF34" i="1"/>
  <c r="AG34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D3" i="1"/>
  <c r="AE3" i="1"/>
  <c r="AF3" i="1"/>
  <c r="AD4" i="1"/>
  <c r="AE4" i="1"/>
  <c r="AF4" i="1"/>
  <c r="AD5" i="1"/>
  <c r="AE5" i="1"/>
  <c r="AF5" i="1"/>
  <c r="AD6" i="1"/>
  <c r="AE6" i="1"/>
  <c r="AF6" i="1"/>
  <c r="AD7" i="1"/>
  <c r="AE7" i="1"/>
  <c r="AF7" i="1"/>
  <c r="AD8" i="1"/>
  <c r="AE8" i="1"/>
  <c r="AF8" i="1"/>
  <c r="AD9" i="1"/>
  <c r="AE9" i="1"/>
  <c r="AF9" i="1"/>
  <c r="AD10" i="1"/>
  <c r="AE10" i="1"/>
  <c r="AF10" i="1"/>
  <c r="AD11" i="1"/>
  <c r="AE11" i="1"/>
  <c r="AF11" i="1"/>
  <c r="AD12" i="1"/>
  <c r="AE12" i="1"/>
  <c r="AF12" i="1"/>
  <c r="AD13" i="1"/>
  <c r="AE13" i="1"/>
  <c r="AF13" i="1"/>
  <c r="AD14" i="1"/>
  <c r="AE14" i="1"/>
  <c r="AF14" i="1"/>
  <c r="AD15" i="1"/>
  <c r="AE15" i="1"/>
  <c r="AF15" i="1"/>
  <c r="AD16" i="1"/>
  <c r="AE16" i="1"/>
  <c r="AF16" i="1"/>
  <c r="AD17" i="1"/>
  <c r="AE17" i="1"/>
  <c r="AF17" i="1"/>
  <c r="AD18" i="1"/>
  <c r="AE18" i="1"/>
  <c r="AF18" i="1"/>
  <c r="AD19" i="1"/>
  <c r="AE19" i="1"/>
  <c r="AF19" i="1"/>
  <c r="AD20" i="1"/>
  <c r="AE20" i="1"/>
  <c r="AF20" i="1"/>
  <c r="AD21" i="1"/>
  <c r="AE21" i="1"/>
  <c r="AF21" i="1"/>
  <c r="AD22" i="1"/>
  <c r="AE22" i="1"/>
  <c r="AF22" i="1"/>
  <c r="AD23" i="1"/>
  <c r="AE23" i="1"/>
  <c r="AF23" i="1"/>
  <c r="AD24" i="1"/>
  <c r="AE24" i="1"/>
  <c r="AF24" i="1"/>
  <c r="AD25" i="1"/>
  <c r="AE25" i="1"/>
  <c r="AF25" i="1"/>
  <c r="AD26" i="1"/>
  <c r="AE26" i="1"/>
  <c r="AF26" i="1"/>
  <c r="AD27" i="1"/>
  <c r="AE27" i="1"/>
  <c r="AF27" i="1"/>
  <c r="AD28" i="1"/>
  <c r="AE28" i="1"/>
  <c r="AF28" i="1"/>
  <c r="AD29" i="1"/>
  <c r="AE29" i="1"/>
  <c r="AF29" i="1"/>
  <c r="AD30" i="1"/>
  <c r="AE30" i="1"/>
  <c r="AF30" i="1"/>
  <c r="AD31" i="1"/>
  <c r="AE31" i="1"/>
  <c r="AF31" i="1"/>
  <c r="AE2" i="1"/>
  <c r="AF2" i="1"/>
  <c r="AD2" i="1"/>
  <c r="AG2" i="1"/>
  <c r="P34" i="1"/>
  <c r="Q34" i="1"/>
  <c r="O34" i="1"/>
  <c r="P33" i="1"/>
  <c r="Q33" i="1"/>
  <c r="O33" i="1"/>
  <c r="D33" i="1"/>
  <c r="E33" i="1"/>
  <c r="F33" i="1"/>
  <c r="G33" i="1"/>
  <c r="H33" i="1"/>
  <c r="I33" i="1"/>
  <c r="J33" i="1"/>
  <c r="K33" i="1"/>
  <c r="L33" i="1"/>
  <c r="M33" i="1"/>
  <c r="N33" i="1"/>
  <c r="R33" i="1"/>
  <c r="S33" i="1"/>
  <c r="T33" i="1"/>
  <c r="U33" i="1"/>
  <c r="V33" i="1"/>
  <c r="W33" i="1"/>
  <c r="X33" i="1"/>
  <c r="Y33" i="1"/>
  <c r="Z33" i="1"/>
  <c r="AA33" i="1"/>
  <c r="AB33" i="1"/>
  <c r="AC33" i="1"/>
  <c r="D34" i="1"/>
  <c r="E34" i="1"/>
  <c r="F34" i="1"/>
  <c r="G34" i="1"/>
  <c r="H34" i="1"/>
  <c r="I34" i="1"/>
  <c r="J34" i="1"/>
  <c r="K34" i="1"/>
  <c r="L34" i="1"/>
  <c r="M34" i="1"/>
  <c r="N34" i="1"/>
  <c r="R34" i="1"/>
  <c r="S34" i="1"/>
  <c r="T34" i="1"/>
  <c r="U34" i="1"/>
  <c r="V34" i="1"/>
  <c r="W34" i="1"/>
  <c r="X34" i="1"/>
  <c r="Y34" i="1"/>
  <c r="Z34" i="1"/>
  <c r="AA34" i="1"/>
  <c r="AB34" i="1"/>
  <c r="AC34" i="1"/>
  <c r="C34" i="1"/>
  <c r="C33" i="1"/>
</calcChain>
</file>

<file path=xl/sharedStrings.xml><?xml version="1.0" encoding="utf-8"?>
<sst xmlns="http://schemas.openxmlformats.org/spreadsheetml/2006/main" count="65" uniqueCount="36">
  <si>
    <t>Scenario</t>
  </si>
  <si>
    <t>Replication</t>
  </si>
  <si>
    <t>LostDays_SOPaper</t>
  </si>
  <si>
    <t>LostDays_SOBright</t>
  </si>
  <si>
    <t>LostDays_SOKoala</t>
  </si>
  <si>
    <t>CostoTotalTransp</t>
  </si>
  <si>
    <t>InvPromKoala</t>
  </si>
  <si>
    <t>InvPromBright</t>
  </si>
  <si>
    <t>InvPromPaper</t>
  </si>
  <si>
    <t>CostoTotalInv</t>
  </si>
  <si>
    <t>DiasPerdidosClima</t>
  </si>
  <si>
    <t>StockOutKoala</t>
  </si>
  <si>
    <t>MaxTalado</t>
  </si>
  <si>
    <t>PromTalado</t>
  </si>
  <si>
    <t>EspPromPesEntradKoala</t>
  </si>
  <si>
    <t>EspPromPesEntradaPaper</t>
  </si>
  <si>
    <t>EspPromPesEntradBright</t>
  </si>
  <si>
    <t>N_reparaciones</t>
  </si>
  <si>
    <t>MultasBright</t>
  </si>
  <si>
    <t>MultasPaper</t>
  </si>
  <si>
    <t>MultasKoala</t>
  </si>
  <si>
    <t>StockOutBright</t>
  </si>
  <si>
    <t>StockOutPaper</t>
  </si>
  <si>
    <t>InvMinB</t>
  </si>
  <si>
    <t>InvMinK</t>
  </si>
  <si>
    <t>InvMinP</t>
  </si>
  <si>
    <t>CamDesB</t>
  </si>
  <si>
    <t>CamDesK</t>
  </si>
  <si>
    <t>CamDesP</t>
  </si>
  <si>
    <t>Scenario1</t>
  </si>
  <si>
    <t>prom</t>
  </si>
  <si>
    <t>desv</t>
  </si>
  <si>
    <t>Cto Trans B</t>
  </si>
  <si>
    <t>Cto Trans K</t>
  </si>
  <si>
    <t>Cto Trans P</t>
  </si>
  <si>
    <t>Cto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</si>
</sst>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"/>
    <numFmt numFmtId="165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4"/>
  <sheetViews>
    <sheetView tabSelected="1" topLeftCell="Y1" zoomScale="80" zoomScaleNormal="80" workbookViewId="0">
      <pane ySplit="1" topLeftCell="A2" activePane="bottomLeft" state="frozen"/>
      <selection activeCell="M1" sqref="M1"/>
      <selection pane="bottomLeft" activeCell="AD1" sqref="AD1:AG2"/>
    </sheetView>
  </sheetViews>
  <sheetFormatPr defaultRowHeight="15" x14ac:dyDescent="0.25"/>
  <cols>
    <col min="3" max="5" width="9.28515625" bestFit="1" customWidth="1"/>
    <col min="6" max="6" width="14.7109375" bestFit="1" customWidth="1"/>
    <col min="7" max="9" width="11.5703125" bestFit="1" customWidth="1"/>
    <col min="10" max="10" width="12.5703125" bestFit="1" customWidth="1"/>
    <col min="11" max="12" width="9.28515625" bestFit="1" customWidth="1"/>
    <col min="13" max="13" width="12.5703125" bestFit="1" customWidth="1"/>
    <col min="14" max="14" width="11.5703125" bestFit="1" customWidth="1"/>
    <col min="15" max="15" width="25.140625" bestFit="1" customWidth="1"/>
    <col min="16" max="16" width="26.42578125" bestFit="1" customWidth="1"/>
    <col min="17" max="17" width="25.28515625" bestFit="1" customWidth="1"/>
    <col min="18" max="18" width="9.5703125" bestFit="1" customWidth="1"/>
    <col min="19" max="20" width="9.28515625" bestFit="1" customWidth="1"/>
    <col min="21" max="21" width="9.5703125" bestFit="1" customWidth="1"/>
    <col min="22" max="24" width="9.28515625" bestFit="1" customWidth="1"/>
    <col min="25" max="25" width="11.5703125" bestFit="1" customWidth="1"/>
    <col min="26" max="26" width="9.5703125" bestFit="1" customWidth="1"/>
    <col min="27" max="28" width="11.5703125" bestFit="1" customWidth="1"/>
    <col min="29" max="29" width="12.5703125" bestFit="1" customWidth="1"/>
    <col min="30" max="30" width="14.28515625" customWidth="1"/>
    <col min="31" max="31" width="13.42578125" customWidth="1"/>
    <col min="32" max="32" width="12.7109375" customWidth="1"/>
    <col min="33" max="33" width="14.5703125" customWidth="1"/>
  </cols>
  <sheetData>
    <row r="1" spans="1:3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32</v>
      </c>
      <c r="AE1" t="s">
        <v>33</v>
      </c>
      <c r="AF1" t="s">
        <v>34</v>
      </c>
      <c r="AG1" t="s">
        <v>35</v>
      </c>
    </row>
    <row r="2" spans="1:33" x14ac:dyDescent="0.25">
      <c r="A2" t="s">
        <v>29</v>
      </c>
      <c r="B2">
        <v>1</v>
      </c>
      <c r="C2">
        <v>0</v>
      </c>
      <c r="D2">
        <v>4.97135060069066</v>
      </c>
      <c r="E2">
        <v>0</v>
      </c>
      <c r="F2">
        <v>79560470.6942579</v>
      </c>
      <c r="G2">
        <v>46745.100040633602</v>
      </c>
      <c r="H2">
        <v>20193.599801165099</v>
      </c>
      <c r="I2">
        <v>34057.802749179202</v>
      </c>
      <c r="J2">
        <v>609356.12942189805</v>
      </c>
      <c r="K2">
        <v>0.02</v>
      </c>
      <c r="L2">
        <v>0</v>
      </c>
      <c r="M2">
        <v>106609.037458016</v>
      </c>
      <c r="N2">
        <v>93034.888971893903</v>
      </c>
      <c r="O2">
        <v>0.124522581048065</v>
      </c>
      <c r="P2">
        <v>0.29853421533908298</v>
      </c>
      <c r="Q2">
        <v>0.12918335421323801</v>
      </c>
      <c r="R2">
        <v>327</v>
      </c>
      <c r="S2">
        <v>1</v>
      </c>
      <c r="T2">
        <v>25</v>
      </c>
      <c r="U2">
        <v>0</v>
      </c>
      <c r="V2">
        <v>12</v>
      </c>
      <c r="W2">
        <v>0</v>
      </c>
      <c r="X2">
        <v>0</v>
      </c>
      <c r="Y2">
        <v>12579.1342511446</v>
      </c>
      <c r="Z2">
        <v>0</v>
      </c>
      <c r="AA2">
        <v>92204</v>
      </c>
      <c r="AB2">
        <v>96659</v>
      </c>
      <c r="AC2">
        <v>118696</v>
      </c>
      <c r="AD2" s="4">
        <f>$F2*AA2/SUM($AA2:$AC2)</f>
        <v>23851663.062675308</v>
      </c>
      <c r="AE2" s="4">
        <f t="shared" ref="AE2:AF2" si="0">$F2*AB2/SUM($AA2:$AC2)</f>
        <v>25004098.520401858</v>
      </c>
      <c r="AF2" s="4">
        <f t="shared" si="0"/>
        <v>30704709.111180734</v>
      </c>
      <c r="AG2" s="4">
        <f>F2+J2+SUM(S2:U2)*1000000</f>
        <v>106169826.8236798</v>
      </c>
    </row>
    <row r="3" spans="1:33" x14ac:dyDescent="0.25">
      <c r="A3" t="s">
        <v>29</v>
      </c>
      <c r="B3">
        <v>2</v>
      </c>
      <c r="C3">
        <v>2.4076817107588</v>
      </c>
      <c r="D3">
        <v>6.6730312773452196</v>
      </c>
      <c r="E3">
        <v>0</v>
      </c>
      <c r="F3">
        <v>79779846.390804902</v>
      </c>
      <c r="G3">
        <v>47423.054475118603</v>
      </c>
      <c r="H3">
        <v>20238.018395312301</v>
      </c>
      <c r="I3">
        <v>34235.903449619902</v>
      </c>
      <c r="J3">
        <v>627176.50589448505</v>
      </c>
      <c r="K3">
        <v>0.02</v>
      </c>
      <c r="L3">
        <v>0</v>
      </c>
      <c r="M3">
        <v>107046.78294364399</v>
      </c>
      <c r="N3">
        <v>93103.736600118296</v>
      </c>
      <c r="O3">
        <v>0.124837762163404</v>
      </c>
      <c r="P3">
        <v>0.29854122397678701</v>
      </c>
      <c r="Q3">
        <v>0.130236576823821</v>
      </c>
      <c r="R3">
        <v>328</v>
      </c>
      <c r="S3">
        <v>1</v>
      </c>
      <c r="T3">
        <v>26</v>
      </c>
      <c r="U3">
        <v>0</v>
      </c>
      <c r="V3">
        <v>20</v>
      </c>
      <c r="W3">
        <v>9</v>
      </c>
      <c r="X3">
        <v>0</v>
      </c>
      <c r="Y3">
        <v>13157.822717011501</v>
      </c>
      <c r="Z3">
        <v>0</v>
      </c>
      <c r="AA3">
        <v>92265</v>
      </c>
      <c r="AB3">
        <v>96892</v>
      </c>
      <c r="AC3">
        <v>118805</v>
      </c>
      <c r="AD3" s="4">
        <f t="shared" ref="AD3:AD31" si="1">$F3*AA3/SUM($AA3:$AC3)</f>
        <v>23901934.418037336</v>
      </c>
      <c r="AE3" s="4">
        <f t="shared" ref="AE3:AE31" si="2">$F3*AB3/SUM($AA3:$AC3)</f>
        <v>25100593.178696945</v>
      </c>
      <c r="AF3" s="4">
        <f t="shared" ref="AF3:AF31" si="3">$F3*AC3/SUM($AA3:$AC3)</f>
        <v>30777318.79407062</v>
      </c>
      <c r="AG3" s="4">
        <f t="shared" ref="AG3:AG31" si="4">F3+J3+SUM(S3:U3)*1000000</f>
        <v>107407022.89669938</v>
      </c>
    </row>
    <row r="4" spans="1:33" x14ac:dyDescent="0.25">
      <c r="A4" t="s">
        <v>29</v>
      </c>
      <c r="B4">
        <v>3</v>
      </c>
      <c r="C4">
        <v>4.4502494021787697</v>
      </c>
      <c r="D4">
        <v>8.7642113395790293</v>
      </c>
      <c r="E4">
        <v>0</v>
      </c>
      <c r="F4">
        <v>79848881.849236906</v>
      </c>
      <c r="G4">
        <v>51421.951645271103</v>
      </c>
      <c r="H4">
        <v>20272.778230666801</v>
      </c>
      <c r="I4">
        <v>34334.807477432303</v>
      </c>
      <c r="J4">
        <v>638495.69981223706</v>
      </c>
      <c r="K4">
        <v>0.02</v>
      </c>
      <c r="L4">
        <v>0</v>
      </c>
      <c r="M4">
        <v>107210.278569047</v>
      </c>
      <c r="N4">
        <v>93157.424789671801</v>
      </c>
      <c r="O4">
        <v>0.12486040760169501</v>
      </c>
      <c r="P4">
        <v>0.299263472156512</v>
      </c>
      <c r="Q4">
        <v>0.130311786940775</v>
      </c>
      <c r="R4">
        <v>329</v>
      </c>
      <c r="S4">
        <v>13</v>
      </c>
      <c r="T4">
        <v>26</v>
      </c>
      <c r="U4">
        <v>0</v>
      </c>
      <c r="V4">
        <v>22</v>
      </c>
      <c r="W4">
        <v>14</v>
      </c>
      <c r="X4">
        <v>0</v>
      </c>
      <c r="Y4">
        <v>15773.1270536881</v>
      </c>
      <c r="Z4">
        <v>0</v>
      </c>
      <c r="AA4">
        <v>92368</v>
      </c>
      <c r="AB4">
        <v>97178</v>
      </c>
      <c r="AC4">
        <v>119156</v>
      </c>
      <c r="AD4" s="4">
        <f t="shared" si="1"/>
        <v>23891913.621065993</v>
      </c>
      <c r="AE4" s="4">
        <f t="shared" si="2"/>
        <v>25136068.572102364</v>
      </c>
      <c r="AF4" s="4">
        <f t="shared" si="3"/>
        <v>30820899.656068545</v>
      </c>
      <c r="AG4" s="4">
        <f t="shared" si="4"/>
        <v>119487377.54904914</v>
      </c>
    </row>
    <row r="5" spans="1:33" x14ac:dyDescent="0.25">
      <c r="A5" t="s">
        <v>29</v>
      </c>
      <c r="B5">
        <v>4</v>
      </c>
      <c r="C5">
        <v>4.84309745741227</v>
      </c>
      <c r="D5">
        <v>9.11371959286544</v>
      </c>
      <c r="E5">
        <v>0</v>
      </c>
      <c r="F5">
        <v>79868580.367626905</v>
      </c>
      <c r="G5">
        <v>51625.939872276598</v>
      </c>
      <c r="H5">
        <v>20273.236128939599</v>
      </c>
      <c r="I5">
        <v>34516.773967490102</v>
      </c>
      <c r="J5">
        <v>652318.72810608102</v>
      </c>
      <c r="K5">
        <v>0.03</v>
      </c>
      <c r="L5">
        <v>0</v>
      </c>
      <c r="M5">
        <v>107241.350440896</v>
      </c>
      <c r="N5">
        <v>93349.429470147996</v>
      </c>
      <c r="O5">
        <v>0.124956272791283</v>
      </c>
      <c r="P5">
        <v>0.29972637456105899</v>
      </c>
      <c r="Q5">
        <v>0.13032567905110301</v>
      </c>
      <c r="R5">
        <v>329</v>
      </c>
      <c r="S5">
        <v>18</v>
      </c>
      <c r="T5">
        <v>31</v>
      </c>
      <c r="U5">
        <v>0</v>
      </c>
      <c r="V5">
        <v>25</v>
      </c>
      <c r="W5">
        <v>16</v>
      </c>
      <c r="X5">
        <v>0</v>
      </c>
      <c r="Y5">
        <v>16692.899219973999</v>
      </c>
      <c r="Z5">
        <v>0</v>
      </c>
      <c r="AA5">
        <v>92372</v>
      </c>
      <c r="AB5">
        <v>97197</v>
      </c>
      <c r="AC5">
        <v>119191</v>
      </c>
      <c r="AD5" s="4">
        <f t="shared" si="1"/>
        <v>23894353.237849567</v>
      </c>
      <c r="AE5" s="4">
        <f t="shared" si="2"/>
        <v>25142461.478145592</v>
      </c>
      <c r="AF5" s="4">
        <f t="shared" si="3"/>
        <v>30831765.651631746</v>
      </c>
      <c r="AG5" s="4">
        <f t="shared" si="4"/>
        <v>129520899.09573299</v>
      </c>
    </row>
    <row r="6" spans="1:33" x14ac:dyDescent="0.25">
      <c r="A6" t="s">
        <v>29</v>
      </c>
      <c r="B6">
        <v>5</v>
      </c>
      <c r="C6">
        <v>6.2145357825089196</v>
      </c>
      <c r="D6">
        <v>11.821938053293801</v>
      </c>
      <c r="E6">
        <v>0</v>
      </c>
      <c r="F6">
        <v>79904051.593724906</v>
      </c>
      <c r="G6">
        <v>52147.989688686197</v>
      </c>
      <c r="H6">
        <v>20967.6634649314</v>
      </c>
      <c r="I6">
        <v>34541.476632349302</v>
      </c>
      <c r="J6">
        <v>655699.38558034704</v>
      </c>
      <c r="K6">
        <v>0.03</v>
      </c>
      <c r="L6">
        <v>0</v>
      </c>
      <c r="M6">
        <v>107436.78360382</v>
      </c>
      <c r="N6">
        <v>93460.821580796197</v>
      </c>
      <c r="O6">
        <v>0.12503859159212199</v>
      </c>
      <c r="P6">
        <v>0.30106703670861201</v>
      </c>
      <c r="Q6">
        <v>0.13063419267415599</v>
      </c>
      <c r="R6">
        <v>330</v>
      </c>
      <c r="S6">
        <v>19</v>
      </c>
      <c r="T6">
        <v>34</v>
      </c>
      <c r="U6">
        <v>0</v>
      </c>
      <c r="V6">
        <v>30</v>
      </c>
      <c r="W6">
        <v>16</v>
      </c>
      <c r="X6">
        <v>0</v>
      </c>
      <c r="Y6">
        <v>16758.308850286099</v>
      </c>
      <c r="Z6">
        <v>0</v>
      </c>
      <c r="AA6">
        <v>92382</v>
      </c>
      <c r="AB6">
        <v>97201</v>
      </c>
      <c r="AC6">
        <v>119212</v>
      </c>
      <c r="AD6" s="4">
        <f t="shared" si="1"/>
        <v>23904843.324313845</v>
      </c>
      <c r="AE6" s="4">
        <f t="shared" si="2"/>
        <v>25151811.781154662</v>
      </c>
      <c r="AF6" s="4">
        <f t="shared" si="3"/>
        <v>30847396.488256391</v>
      </c>
      <c r="AG6" s="4">
        <f t="shared" si="4"/>
        <v>133559750.97930525</v>
      </c>
    </row>
    <row r="7" spans="1:33" x14ac:dyDescent="0.25">
      <c r="A7" t="s">
        <v>29</v>
      </c>
      <c r="B7">
        <v>6</v>
      </c>
      <c r="C7">
        <v>6.3142002665834598</v>
      </c>
      <c r="D7">
        <v>12.719585790477399</v>
      </c>
      <c r="E7">
        <v>0</v>
      </c>
      <c r="F7">
        <v>79938497.801751003</v>
      </c>
      <c r="G7">
        <v>52171.658203975603</v>
      </c>
      <c r="H7">
        <v>21161.590337335099</v>
      </c>
      <c r="I7">
        <v>34715.6050417234</v>
      </c>
      <c r="J7">
        <v>658049.821640571</v>
      </c>
      <c r="K7">
        <v>0.03</v>
      </c>
      <c r="L7">
        <v>0</v>
      </c>
      <c r="M7">
        <v>107534.248902287</v>
      </c>
      <c r="N7">
        <v>93465.1094303969</v>
      </c>
      <c r="O7">
        <v>0.125094604013644</v>
      </c>
      <c r="P7">
        <v>0.30216624920650298</v>
      </c>
      <c r="Q7">
        <v>0.13076025936704</v>
      </c>
      <c r="R7">
        <v>330</v>
      </c>
      <c r="S7">
        <v>19</v>
      </c>
      <c r="T7">
        <v>34</v>
      </c>
      <c r="U7">
        <v>0</v>
      </c>
      <c r="V7">
        <v>34</v>
      </c>
      <c r="W7">
        <v>18</v>
      </c>
      <c r="X7">
        <v>0</v>
      </c>
      <c r="Y7">
        <v>17699.007164080998</v>
      </c>
      <c r="Z7">
        <v>0</v>
      </c>
      <c r="AA7">
        <v>92388</v>
      </c>
      <c r="AB7">
        <v>97220</v>
      </c>
      <c r="AC7">
        <v>119249</v>
      </c>
      <c r="AD7" s="4">
        <f t="shared" si="1"/>
        <v>23911900.766076766</v>
      </c>
      <c r="AE7" s="4">
        <f t="shared" si="2"/>
        <v>25162521.025219545</v>
      </c>
      <c r="AF7" s="4">
        <f t="shared" si="3"/>
        <v>30864076.010454696</v>
      </c>
      <c r="AG7" s="4">
        <f t="shared" si="4"/>
        <v>133596547.62339157</v>
      </c>
    </row>
    <row r="8" spans="1:33" x14ac:dyDescent="0.25">
      <c r="A8" t="s">
        <v>29</v>
      </c>
      <c r="B8">
        <v>7</v>
      </c>
      <c r="C8">
        <v>6.7579727719198699</v>
      </c>
      <c r="D8">
        <v>13.0220795745947</v>
      </c>
      <c r="E8">
        <v>0</v>
      </c>
      <c r="F8">
        <v>79947746.601429194</v>
      </c>
      <c r="G8">
        <v>52262.022722908303</v>
      </c>
      <c r="H8">
        <v>22562.616817149701</v>
      </c>
      <c r="I8">
        <v>34834.644821617498</v>
      </c>
      <c r="J8">
        <v>665464.861277672</v>
      </c>
      <c r="K8">
        <v>0.04</v>
      </c>
      <c r="L8">
        <v>0</v>
      </c>
      <c r="M8">
        <v>107540.30115238301</v>
      </c>
      <c r="N8">
        <v>93483.149913878602</v>
      </c>
      <c r="O8">
        <v>0.12529219791152901</v>
      </c>
      <c r="P8">
        <v>0.30217526736869699</v>
      </c>
      <c r="Q8">
        <v>0.130980981172022</v>
      </c>
      <c r="R8">
        <v>330</v>
      </c>
      <c r="S8">
        <v>20</v>
      </c>
      <c r="T8">
        <v>36</v>
      </c>
      <c r="U8">
        <v>0</v>
      </c>
      <c r="V8">
        <v>34</v>
      </c>
      <c r="W8">
        <v>19</v>
      </c>
      <c r="X8">
        <v>0</v>
      </c>
      <c r="Y8">
        <v>18514.8269567633</v>
      </c>
      <c r="Z8">
        <v>0</v>
      </c>
      <c r="AA8">
        <v>92503</v>
      </c>
      <c r="AB8">
        <v>97244</v>
      </c>
      <c r="AC8">
        <v>119314</v>
      </c>
      <c r="AD8" s="4">
        <f t="shared" si="1"/>
        <v>23928630.282927983</v>
      </c>
      <c r="AE8" s="4">
        <f t="shared" si="2"/>
        <v>25155029.8177686</v>
      </c>
      <c r="AF8" s="4">
        <f t="shared" si="3"/>
        <v>30864086.500732619</v>
      </c>
      <c r="AG8" s="4">
        <f t="shared" si="4"/>
        <v>136613211.46270686</v>
      </c>
    </row>
    <row r="9" spans="1:33" x14ac:dyDescent="0.25">
      <c r="A9" t="s">
        <v>29</v>
      </c>
      <c r="B9">
        <v>8</v>
      </c>
      <c r="C9">
        <v>7.3902520354517902</v>
      </c>
      <c r="D9">
        <v>14.342221902546401</v>
      </c>
      <c r="E9">
        <v>0</v>
      </c>
      <c r="F9">
        <v>80006916.796104699</v>
      </c>
      <c r="G9">
        <v>53045.832362409099</v>
      </c>
      <c r="H9">
        <v>22591.8928872381</v>
      </c>
      <c r="I9">
        <v>34848.302678191401</v>
      </c>
      <c r="J9">
        <v>667450.05882067396</v>
      </c>
      <c r="K9">
        <v>0.05</v>
      </c>
      <c r="L9">
        <v>0</v>
      </c>
      <c r="M9">
        <v>107569.437322022</v>
      </c>
      <c r="N9">
        <v>93527.875704727907</v>
      </c>
      <c r="O9">
        <v>0.125356651419191</v>
      </c>
      <c r="P9">
        <v>0.30262604863449</v>
      </c>
      <c r="Q9">
        <v>0.131140089482955</v>
      </c>
      <c r="R9">
        <v>330</v>
      </c>
      <c r="S9">
        <v>22</v>
      </c>
      <c r="T9">
        <v>37</v>
      </c>
      <c r="U9">
        <v>0</v>
      </c>
      <c r="V9">
        <v>35</v>
      </c>
      <c r="W9">
        <v>20</v>
      </c>
      <c r="X9">
        <v>0</v>
      </c>
      <c r="Y9">
        <v>19997.0586296646</v>
      </c>
      <c r="Z9">
        <v>0</v>
      </c>
      <c r="AA9">
        <v>92591</v>
      </c>
      <c r="AB9">
        <v>97288</v>
      </c>
      <c r="AC9">
        <v>119398</v>
      </c>
      <c r="AD9" s="4">
        <f t="shared" si="1"/>
        <v>23952380.658982497</v>
      </c>
      <c r="AE9" s="4">
        <f t="shared" si="2"/>
        <v>25167448.343263268</v>
      </c>
      <c r="AF9" s="4">
        <f t="shared" si="3"/>
        <v>30887087.79385893</v>
      </c>
      <c r="AG9" s="4">
        <f t="shared" si="4"/>
        <v>139674366.85492539</v>
      </c>
    </row>
    <row r="10" spans="1:33" x14ac:dyDescent="0.25">
      <c r="A10" t="s">
        <v>29</v>
      </c>
      <c r="B10">
        <v>9</v>
      </c>
      <c r="C10">
        <v>7.8497222117274896</v>
      </c>
      <c r="D10">
        <v>14.383341705535701</v>
      </c>
      <c r="E10">
        <v>0</v>
      </c>
      <c r="F10">
        <v>80011982.527418196</v>
      </c>
      <c r="G10">
        <v>53553.297529843599</v>
      </c>
      <c r="H10">
        <v>22870.4597243424</v>
      </c>
      <c r="I10">
        <v>34951.265478516703</v>
      </c>
      <c r="J10">
        <v>673619.02816825197</v>
      </c>
      <c r="K10">
        <v>0.05</v>
      </c>
      <c r="L10">
        <v>0</v>
      </c>
      <c r="M10">
        <v>107574.784623881</v>
      </c>
      <c r="N10">
        <v>93545.108289121607</v>
      </c>
      <c r="O10">
        <v>0.125479426369285</v>
      </c>
      <c r="P10">
        <v>0.30292046823259899</v>
      </c>
      <c r="Q10">
        <v>0.13116974802006701</v>
      </c>
      <c r="R10">
        <v>330</v>
      </c>
      <c r="S10">
        <v>24</v>
      </c>
      <c r="T10">
        <v>38</v>
      </c>
      <c r="U10">
        <v>0</v>
      </c>
      <c r="V10">
        <v>38</v>
      </c>
      <c r="W10">
        <v>22</v>
      </c>
      <c r="X10">
        <v>0</v>
      </c>
      <c r="Y10">
        <v>20681.077098875201</v>
      </c>
      <c r="Z10">
        <v>0</v>
      </c>
      <c r="AA10">
        <v>92669</v>
      </c>
      <c r="AB10">
        <v>97307</v>
      </c>
      <c r="AC10">
        <v>119443</v>
      </c>
      <c r="AD10" s="4">
        <f t="shared" si="1"/>
        <v>23963074.047919866</v>
      </c>
      <c r="AE10" s="4">
        <f t="shared" si="2"/>
        <v>25162404.324865256</v>
      </c>
      <c r="AF10" s="4">
        <f t="shared" si="3"/>
        <v>30886504.154633079</v>
      </c>
      <c r="AG10" s="4">
        <f t="shared" si="4"/>
        <v>142685601.55558646</v>
      </c>
    </row>
    <row r="11" spans="1:33" x14ac:dyDescent="0.25">
      <c r="A11" t="s">
        <v>29</v>
      </c>
      <c r="B11">
        <v>10</v>
      </c>
      <c r="C11">
        <v>8.1079929885994897</v>
      </c>
      <c r="D11">
        <v>14.998463105819001</v>
      </c>
      <c r="E11">
        <v>0</v>
      </c>
      <c r="F11">
        <v>80053147.570223898</v>
      </c>
      <c r="G11">
        <v>56231.985118262797</v>
      </c>
      <c r="H11">
        <v>22879.559925680602</v>
      </c>
      <c r="I11">
        <v>35021.356644866202</v>
      </c>
      <c r="J11">
        <v>677832.09132049698</v>
      </c>
      <c r="K11">
        <v>0.05</v>
      </c>
      <c r="L11">
        <v>0</v>
      </c>
      <c r="M11">
        <v>107627.791431936</v>
      </c>
      <c r="N11">
        <v>93552.605471111805</v>
      </c>
      <c r="O11">
        <v>0.12556456783883899</v>
      </c>
      <c r="P11">
        <v>0.30415151154095799</v>
      </c>
      <c r="Q11">
        <v>0.13118989812967899</v>
      </c>
      <c r="R11">
        <v>330</v>
      </c>
      <c r="S11">
        <v>24</v>
      </c>
      <c r="T11">
        <v>40</v>
      </c>
      <c r="U11">
        <v>0</v>
      </c>
      <c r="V11">
        <v>38</v>
      </c>
      <c r="W11">
        <v>23</v>
      </c>
      <c r="X11">
        <v>0</v>
      </c>
      <c r="Y11">
        <v>20957.620515759299</v>
      </c>
      <c r="Z11">
        <v>0</v>
      </c>
      <c r="AA11">
        <v>92675</v>
      </c>
      <c r="AB11">
        <v>97320</v>
      </c>
      <c r="AC11">
        <v>119456</v>
      </c>
      <c r="AD11" s="4">
        <f t="shared" si="1"/>
        <v>23974475.607028253</v>
      </c>
      <c r="AE11" s="4">
        <f t="shared" si="2"/>
        <v>25176109.695991255</v>
      </c>
      <c r="AF11" s="4">
        <f t="shared" si="3"/>
        <v>30902562.267204393</v>
      </c>
      <c r="AG11" s="4">
        <f t="shared" si="4"/>
        <v>144730979.66154438</v>
      </c>
    </row>
    <row r="12" spans="1:33" x14ac:dyDescent="0.25">
      <c r="A12" t="s">
        <v>29</v>
      </c>
      <c r="B12">
        <v>11</v>
      </c>
      <c r="C12">
        <v>8.3818936140699698</v>
      </c>
      <c r="D12">
        <v>15.222417936163501</v>
      </c>
      <c r="E12">
        <v>0</v>
      </c>
      <c r="F12">
        <v>80054284.173422903</v>
      </c>
      <c r="G12">
        <v>56453.871884919303</v>
      </c>
      <c r="H12">
        <v>22910.013806269999</v>
      </c>
      <c r="I12">
        <v>35148.772561542901</v>
      </c>
      <c r="J12">
        <v>683293.59477820899</v>
      </c>
      <c r="K12">
        <v>0.05</v>
      </c>
      <c r="L12">
        <v>0</v>
      </c>
      <c r="M12">
        <v>107651.7105404</v>
      </c>
      <c r="N12">
        <v>93560.001171287106</v>
      </c>
      <c r="O12">
        <v>0.12574741618438401</v>
      </c>
      <c r="P12">
        <v>0.30450575372604599</v>
      </c>
      <c r="Q12">
        <v>0.13123293664064201</v>
      </c>
      <c r="R12">
        <v>330</v>
      </c>
      <c r="S12">
        <v>26</v>
      </c>
      <c r="T12">
        <v>42</v>
      </c>
      <c r="U12">
        <v>0</v>
      </c>
      <c r="V12">
        <v>40</v>
      </c>
      <c r="W12">
        <v>23</v>
      </c>
      <c r="X12">
        <v>0</v>
      </c>
      <c r="Y12">
        <v>21957.2202753684</v>
      </c>
      <c r="Z12">
        <v>0</v>
      </c>
      <c r="AA12">
        <v>92754</v>
      </c>
      <c r="AB12">
        <v>97325</v>
      </c>
      <c r="AC12">
        <v>119477</v>
      </c>
      <c r="AD12" s="4">
        <f t="shared" si="1"/>
        <v>23987114.041471228</v>
      </c>
      <c r="AE12" s="4">
        <f t="shared" si="2"/>
        <v>25169220.455033608</v>
      </c>
      <c r="AF12" s="4">
        <f t="shared" si="3"/>
        <v>30897949.676918067</v>
      </c>
      <c r="AG12" s="4">
        <f t="shared" si="4"/>
        <v>148737577.76820111</v>
      </c>
    </row>
    <row r="13" spans="1:33" x14ac:dyDescent="0.25">
      <c r="A13" t="s">
        <v>29</v>
      </c>
      <c r="B13">
        <v>12</v>
      </c>
      <c r="C13">
        <v>8.5008711248287092</v>
      </c>
      <c r="D13">
        <v>15.6045969153933</v>
      </c>
      <c r="E13">
        <v>0</v>
      </c>
      <c r="F13">
        <v>80103819.5170362</v>
      </c>
      <c r="G13">
        <v>56496.0338009974</v>
      </c>
      <c r="H13">
        <v>22917.857792567</v>
      </c>
      <c r="I13">
        <v>35273.084963298199</v>
      </c>
      <c r="J13">
        <v>687943.34011206205</v>
      </c>
      <c r="K13">
        <v>0.05</v>
      </c>
      <c r="L13">
        <v>0</v>
      </c>
      <c r="M13">
        <v>107894.62465133</v>
      </c>
      <c r="N13">
        <v>93602.905722942902</v>
      </c>
      <c r="O13">
        <v>0.125777392739233</v>
      </c>
      <c r="P13">
        <v>0.304684074325827</v>
      </c>
      <c r="Q13">
        <v>0.131242466924155</v>
      </c>
      <c r="R13">
        <v>330</v>
      </c>
      <c r="S13">
        <v>26</v>
      </c>
      <c r="T13">
        <v>43</v>
      </c>
      <c r="U13">
        <v>0</v>
      </c>
      <c r="V13">
        <v>40</v>
      </c>
      <c r="W13">
        <v>24</v>
      </c>
      <c r="X13">
        <v>0</v>
      </c>
      <c r="Y13">
        <v>22374.297403225501</v>
      </c>
      <c r="Z13">
        <v>0</v>
      </c>
      <c r="AA13">
        <v>92938</v>
      </c>
      <c r="AB13">
        <v>97327</v>
      </c>
      <c r="AC13">
        <v>119498</v>
      </c>
      <c r="AD13" s="4">
        <f t="shared" si="1"/>
        <v>24033499.088897999</v>
      </c>
      <c r="AE13" s="4">
        <f t="shared" si="2"/>
        <v>25168481.846232709</v>
      </c>
      <c r="AF13" s="4">
        <f t="shared" si="3"/>
        <v>30901838.581905492</v>
      </c>
      <c r="AG13" s="4">
        <f t="shared" si="4"/>
        <v>149791762.85714826</v>
      </c>
    </row>
    <row r="14" spans="1:33" x14ac:dyDescent="0.25">
      <c r="A14" t="s">
        <v>29</v>
      </c>
      <c r="B14">
        <v>13</v>
      </c>
      <c r="C14">
        <v>8.5579406697494704</v>
      </c>
      <c r="D14">
        <v>16.0084957576588</v>
      </c>
      <c r="E14">
        <v>0</v>
      </c>
      <c r="F14">
        <v>80121680.214268297</v>
      </c>
      <c r="G14">
        <v>56529.087486175697</v>
      </c>
      <c r="H14">
        <v>22983.791194677899</v>
      </c>
      <c r="I14">
        <v>35296.174957436902</v>
      </c>
      <c r="J14">
        <v>688625.84252255003</v>
      </c>
      <c r="K14">
        <v>0.05</v>
      </c>
      <c r="L14">
        <v>0</v>
      </c>
      <c r="M14">
        <v>107937.253820625</v>
      </c>
      <c r="N14">
        <v>93606.549617689496</v>
      </c>
      <c r="O14">
        <v>0.125924955398208</v>
      </c>
      <c r="P14">
        <v>0.30506454005850903</v>
      </c>
      <c r="Q14">
        <v>0.13126009051830401</v>
      </c>
      <c r="R14">
        <v>330</v>
      </c>
      <c r="S14">
        <v>29</v>
      </c>
      <c r="T14">
        <v>44</v>
      </c>
      <c r="U14">
        <v>0</v>
      </c>
      <c r="V14">
        <v>41</v>
      </c>
      <c r="W14">
        <v>25</v>
      </c>
      <c r="X14">
        <v>0</v>
      </c>
      <c r="Y14">
        <v>24087.785532640799</v>
      </c>
      <c r="Z14">
        <v>0</v>
      </c>
      <c r="AA14">
        <v>93194</v>
      </c>
      <c r="AB14">
        <v>97383</v>
      </c>
      <c r="AC14">
        <v>119500</v>
      </c>
      <c r="AD14" s="4">
        <f t="shared" si="1"/>
        <v>24080663.402601674</v>
      </c>
      <c r="AE14" s="4">
        <f t="shared" si="2"/>
        <v>25163071.057531159</v>
      </c>
      <c r="AF14" s="4">
        <f t="shared" si="3"/>
        <v>30877945.75413546</v>
      </c>
      <c r="AG14" s="4">
        <f t="shared" si="4"/>
        <v>153810306.05679083</v>
      </c>
    </row>
    <row r="15" spans="1:33" x14ac:dyDescent="0.25">
      <c r="A15" t="s">
        <v>29</v>
      </c>
      <c r="B15">
        <v>14</v>
      </c>
      <c r="C15">
        <v>9.5043050807042508</v>
      </c>
      <c r="D15">
        <v>16.493141382924001</v>
      </c>
      <c r="E15">
        <v>0</v>
      </c>
      <c r="F15">
        <v>80141858.269338802</v>
      </c>
      <c r="G15">
        <v>57073.249889994302</v>
      </c>
      <c r="H15">
        <v>23081.950352473101</v>
      </c>
      <c r="I15">
        <v>35370.122156018697</v>
      </c>
      <c r="J15">
        <v>690355.18356781395</v>
      </c>
      <c r="K15">
        <v>0.05</v>
      </c>
      <c r="L15">
        <v>0</v>
      </c>
      <c r="M15">
        <v>107949.98141713699</v>
      </c>
      <c r="N15">
        <v>93609.157467715704</v>
      </c>
      <c r="O15">
        <v>0.12595365115327201</v>
      </c>
      <c r="P15">
        <v>0.30509226721595101</v>
      </c>
      <c r="Q15">
        <v>0.131260451453618</v>
      </c>
      <c r="R15">
        <v>331</v>
      </c>
      <c r="S15">
        <v>31</v>
      </c>
      <c r="T15">
        <v>48</v>
      </c>
      <c r="U15">
        <v>0</v>
      </c>
      <c r="V15">
        <v>43</v>
      </c>
      <c r="W15">
        <v>27</v>
      </c>
      <c r="X15">
        <v>0</v>
      </c>
      <c r="Y15">
        <v>24732.833762817401</v>
      </c>
      <c r="Z15">
        <v>0</v>
      </c>
      <c r="AA15">
        <v>93338</v>
      </c>
      <c r="AB15">
        <v>97427</v>
      </c>
      <c r="AC15">
        <v>119620</v>
      </c>
      <c r="AD15" s="4">
        <f t="shared" si="1"/>
        <v>24100007.30429481</v>
      </c>
      <c r="AE15" s="4">
        <f t="shared" si="2"/>
        <v>25155793.049299646</v>
      </c>
      <c r="AF15" s="4">
        <f t="shared" si="3"/>
        <v>30886057.915744338</v>
      </c>
      <c r="AG15" s="4">
        <f t="shared" si="4"/>
        <v>159832213.45290661</v>
      </c>
    </row>
    <row r="16" spans="1:33" x14ac:dyDescent="0.25">
      <c r="A16" t="s">
        <v>29</v>
      </c>
      <c r="B16">
        <v>15</v>
      </c>
      <c r="C16">
        <v>9.8032683706585395</v>
      </c>
      <c r="D16">
        <v>16.727994109958502</v>
      </c>
      <c r="E16">
        <v>0</v>
      </c>
      <c r="F16">
        <v>80152888.769734502</v>
      </c>
      <c r="G16">
        <v>57410.0609154833</v>
      </c>
      <c r="H16">
        <v>23183.648027658899</v>
      </c>
      <c r="I16">
        <v>35371.470029121803</v>
      </c>
      <c r="J16">
        <v>698642.54656267096</v>
      </c>
      <c r="K16">
        <v>0.05</v>
      </c>
      <c r="L16">
        <v>0</v>
      </c>
      <c r="M16">
        <v>107968.82007469299</v>
      </c>
      <c r="N16">
        <v>93648.906857449794</v>
      </c>
      <c r="O16">
        <v>0.12595387110310799</v>
      </c>
      <c r="P16">
        <v>0.306140883600444</v>
      </c>
      <c r="Q16">
        <v>0.13141144315703199</v>
      </c>
      <c r="R16">
        <v>331</v>
      </c>
      <c r="S16">
        <v>34</v>
      </c>
      <c r="T16">
        <v>50</v>
      </c>
      <c r="U16">
        <v>0</v>
      </c>
      <c r="V16">
        <v>45</v>
      </c>
      <c r="W16">
        <v>28</v>
      </c>
      <c r="X16">
        <v>0</v>
      </c>
      <c r="Y16">
        <v>25014.994545891499</v>
      </c>
      <c r="Z16">
        <v>0</v>
      </c>
      <c r="AA16">
        <v>93378</v>
      </c>
      <c r="AB16">
        <v>97436</v>
      </c>
      <c r="AC16">
        <v>119681</v>
      </c>
      <c r="AD16" s="4">
        <f t="shared" si="1"/>
        <v>24105111.024461806</v>
      </c>
      <c r="AE16" s="4">
        <f t="shared" si="2"/>
        <v>25152665.486297205</v>
      </c>
      <c r="AF16" s="4">
        <f t="shared" si="3"/>
        <v>30895112.258975495</v>
      </c>
      <c r="AG16" s="4">
        <f t="shared" si="4"/>
        <v>164851531.31629717</v>
      </c>
    </row>
    <row r="17" spans="1:33" x14ac:dyDescent="0.25">
      <c r="A17" t="s">
        <v>29</v>
      </c>
      <c r="B17">
        <v>16</v>
      </c>
      <c r="C17">
        <v>9.9415870686142007</v>
      </c>
      <c r="D17">
        <v>17.074456979086499</v>
      </c>
      <c r="E17">
        <v>0</v>
      </c>
      <c r="F17">
        <v>80162780.215498194</v>
      </c>
      <c r="G17">
        <v>57445.964288001102</v>
      </c>
      <c r="H17">
        <v>23386.9194803065</v>
      </c>
      <c r="I17">
        <v>35398.274086006502</v>
      </c>
      <c r="J17">
        <v>699685.46161532204</v>
      </c>
      <c r="K17">
        <v>0.05</v>
      </c>
      <c r="L17">
        <v>0</v>
      </c>
      <c r="M17">
        <v>107971.09349088601</v>
      </c>
      <c r="N17">
        <v>93683.628669946294</v>
      </c>
      <c r="O17">
        <v>0.12619305674794901</v>
      </c>
      <c r="P17">
        <v>0.30622619203531598</v>
      </c>
      <c r="Q17">
        <v>0.13141218178207001</v>
      </c>
      <c r="R17">
        <v>331</v>
      </c>
      <c r="S17">
        <v>36</v>
      </c>
      <c r="T17">
        <v>51</v>
      </c>
      <c r="U17">
        <v>0</v>
      </c>
      <c r="V17">
        <v>45</v>
      </c>
      <c r="W17">
        <v>29</v>
      </c>
      <c r="X17">
        <v>0</v>
      </c>
      <c r="Y17">
        <v>25053.830181511999</v>
      </c>
      <c r="Z17">
        <v>0</v>
      </c>
      <c r="AA17">
        <v>93423</v>
      </c>
      <c r="AB17">
        <v>97460</v>
      </c>
      <c r="AC17">
        <v>119728</v>
      </c>
      <c r="AD17" s="4">
        <f t="shared" si="1"/>
        <v>24110696.067017868</v>
      </c>
      <c r="AE17" s="4">
        <f t="shared" si="2"/>
        <v>25152568.839488793</v>
      </c>
      <c r="AF17" s="4">
        <f t="shared" si="3"/>
        <v>30899515.308991529</v>
      </c>
      <c r="AG17" s="4">
        <f t="shared" si="4"/>
        <v>167862465.67711353</v>
      </c>
    </row>
    <row r="18" spans="1:33" x14ac:dyDescent="0.25">
      <c r="A18" t="s">
        <v>29</v>
      </c>
      <c r="B18">
        <v>17</v>
      </c>
      <c r="C18">
        <v>10.0235596862635</v>
      </c>
      <c r="D18">
        <v>17.900029727502599</v>
      </c>
      <c r="E18">
        <v>0</v>
      </c>
      <c r="F18">
        <v>80209015.988987997</v>
      </c>
      <c r="G18">
        <v>57808.7371920898</v>
      </c>
      <c r="H18">
        <v>23419.8487865516</v>
      </c>
      <c r="I18">
        <v>35424.465194472803</v>
      </c>
      <c r="J18">
        <v>699883.009447783</v>
      </c>
      <c r="K18">
        <v>0.06</v>
      </c>
      <c r="L18">
        <v>0</v>
      </c>
      <c r="M18">
        <v>108022.269251558</v>
      </c>
      <c r="N18">
        <v>93690.701476652801</v>
      </c>
      <c r="O18">
        <v>0.126368509736972</v>
      </c>
      <c r="P18">
        <v>0.306663377549592</v>
      </c>
      <c r="Q18">
        <v>0.13141662676617599</v>
      </c>
      <c r="R18">
        <v>331</v>
      </c>
      <c r="S18">
        <v>38</v>
      </c>
      <c r="T18">
        <v>52</v>
      </c>
      <c r="U18">
        <v>0</v>
      </c>
      <c r="V18">
        <v>46</v>
      </c>
      <c r="W18">
        <v>29</v>
      </c>
      <c r="X18">
        <v>0</v>
      </c>
      <c r="Y18">
        <v>25437.375885242102</v>
      </c>
      <c r="Z18">
        <v>0</v>
      </c>
      <c r="AA18">
        <v>93461</v>
      </c>
      <c r="AB18">
        <v>97482</v>
      </c>
      <c r="AC18">
        <v>119750</v>
      </c>
      <c r="AD18" s="4">
        <f t="shared" si="1"/>
        <v>24128045.509061381</v>
      </c>
      <c r="AE18" s="4">
        <f t="shared" si="2"/>
        <v>25166113.483852319</v>
      </c>
      <c r="AF18" s="4">
        <f t="shared" si="3"/>
        <v>30914856.9960743</v>
      </c>
      <c r="AG18" s="4">
        <f t="shared" si="4"/>
        <v>170908898.9984358</v>
      </c>
    </row>
    <row r="19" spans="1:33" x14ac:dyDescent="0.25">
      <c r="A19" t="s">
        <v>29</v>
      </c>
      <c r="B19">
        <v>18</v>
      </c>
      <c r="C19">
        <v>10.2379225456284</v>
      </c>
      <c r="D19">
        <v>19.375359022550601</v>
      </c>
      <c r="E19">
        <v>0</v>
      </c>
      <c r="F19">
        <v>80209519.134441406</v>
      </c>
      <c r="G19">
        <v>58286.135127175199</v>
      </c>
      <c r="H19">
        <v>23776.7387588233</v>
      </c>
      <c r="I19">
        <v>35448.1594226534</v>
      </c>
      <c r="J19">
        <v>702879.44207115599</v>
      </c>
      <c r="K19">
        <v>0.06</v>
      </c>
      <c r="L19">
        <v>0</v>
      </c>
      <c r="M19">
        <v>108039.648149165</v>
      </c>
      <c r="N19">
        <v>93692.320162714997</v>
      </c>
      <c r="O19">
        <v>0.12641263455479701</v>
      </c>
      <c r="P19">
        <v>0.30699277924593399</v>
      </c>
      <c r="Q19">
        <v>0.13151568675529099</v>
      </c>
      <c r="R19">
        <v>331</v>
      </c>
      <c r="S19">
        <v>51</v>
      </c>
      <c r="T19">
        <v>52</v>
      </c>
      <c r="U19">
        <v>0</v>
      </c>
      <c r="V19">
        <v>48</v>
      </c>
      <c r="W19">
        <v>31</v>
      </c>
      <c r="X19">
        <v>0</v>
      </c>
      <c r="Y19">
        <v>25495.7351775799</v>
      </c>
      <c r="Z19">
        <v>0</v>
      </c>
      <c r="AA19">
        <v>93590</v>
      </c>
      <c r="AB19">
        <v>97488</v>
      </c>
      <c r="AC19">
        <v>119903</v>
      </c>
      <c r="AD19" s="4">
        <f t="shared" si="1"/>
        <v>24139123.920086343</v>
      </c>
      <c r="AE19" s="4">
        <f t="shared" si="2"/>
        <v>25144512.370139733</v>
      </c>
      <c r="AF19" s="4">
        <f t="shared" si="3"/>
        <v>30925882.84421533</v>
      </c>
      <c r="AG19" s="4">
        <f t="shared" si="4"/>
        <v>183912398.57651258</v>
      </c>
    </row>
    <row r="20" spans="1:33" x14ac:dyDescent="0.25">
      <c r="A20" t="s">
        <v>29</v>
      </c>
      <c r="B20">
        <v>19</v>
      </c>
      <c r="C20">
        <v>10.4025346295844</v>
      </c>
      <c r="D20">
        <v>20.4253798992772</v>
      </c>
      <c r="E20">
        <v>0</v>
      </c>
      <c r="F20">
        <v>80247528.049697801</v>
      </c>
      <c r="G20">
        <v>58290.3919091965</v>
      </c>
      <c r="H20">
        <v>24470.698933031599</v>
      </c>
      <c r="I20">
        <v>35449.106347196801</v>
      </c>
      <c r="J20">
        <v>709325.01036194805</v>
      </c>
      <c r="K20">
        <v>7.0000000000000007E-2</v>
      </c>
      <c r="L20">
        <v>0</v>
      </c>
      <c r="M20">
        <v>108054.654844651</v>
      </c>
      <c r="N20">
        <v>93753.395798371697</v>
      </c>
      <c r="O20">
        <v>0.12660563329121299</v>
      </c>
      <c r="P20">
        <v>0.30733818926509099</v>
      </c>
      <c r="Q20">
        <v>0.13154442456620799</v>
      </c>
      <c r="R20">
        <v>331</v>
      </c>
      <c r="S20">
        <v>52</v>
      </c>
      <c r="T20">
        <v>53</v>
      </c>
      <c r="U20">
        <v>0</v>
      </c>
      <c r="V20">
        <v>50</v>
      </c>
      <c r="W20">
        <v>31</v>
      </c>
      <c r="X20">
        <v>0</v>
      </c>
      <c r="Y20">
        <v>25825.715452993099</v>
      </c>
      <c r="Z20">
        <v>0</v>
      </c>
      <c r="AA20">
        <v>93611</v>
      </c>
      <c r="AB20">
        <v>97533</v>
      </c>
      <c r="AC20">
        <v>119926</v>
      </c>
      <c r="AD20" s="4">
        <f t="shared" si="1"/>
        <v>24149070.460861739</v>
      </c>
      <c r="AE20" s="4">
        <f t="shared" si="2"/>
        <v>25160838.889224857</v>
      </c>
      <c r="AF20" s="4">
        <f t="shared" si="3"/>
        <v>30937618.699611209</v>
      </c>
      <c r="AG20" s="4">
        <f t="shared" si="4"/>
        <v>185956853.06005976</v>
      </c>
    </row>
    <row r="21" spans="1:33" x14ac:dyDescent="0.25">
      <c r="A21" t="s">
        <v>29</v>
      </c>
      <c r="B21">
        <v>20</v>
      </c>
      <c r="C21">
        <v>10.555019460118601</v>
      </c>
      <c r="D21">
        <v>20.923841322125298</v>
      </c>
      <c r="E21">
        <v>0</v>
      </c>
      <c r="F21">
        <v>80274520.369634598</v>
      </c>
      <c r="G21">
        <v>58687.921812927401</v>
      </c>
      <c r="H21">
        <v>24501.3615893528</v>
      </c>
      <c r="I21">
        <v>35659.4287098149</v>
      </c>
      <c r="J21">
        <v>709931.30848543299</v>
      </c>
      <c r="K21">
        <v>7.0000000000000007E-2</v>
      </c>
      <c r="L21">
        <v>0</v>
      </c>
      <c r="M21">
        <v>108081.691449854</v>
      </c>
      <c r="N21">
        <v>93764.463343255004</v>
      </c>
      <c r="O21">
        <v>0.12672503194314999</v>
      </c>
      <c r="P21">
        <v>0.30883381530252602</v>
      </c>
      <c r="Q21">
        <v>0.131550551954322</v>
      </c>
      <c r="R21">
        <v>331</v>
      </c>
      <c r="S21">
        <v>58</v>
      </c>
      <c r="T21">
        <v>56</v>
      </c>
      <c r="U21">
        <v>0</v>
      </c>
      <c r="V21">
        <v>51</v>
      </c>
      <c r="W21">
        <v>32</v>
      </c>
      <c r="X21">
        <v>0</v>
      </c>
      <c r="Y21">
        <v>25943.314096089001</v>
      </c>
      <c r="Z21">
        <v>0</v>
      </c>
      <c r="AA21">
        <v>93743</v>
      </c>
      <c r="AB21">
        <v>97563</v>
      </c>
      <c r="AC21">
        <v>120037</v>
      </c>
      <c r="AD21" s="4">
        <f t="shared" si="1"/>
        <v>24170045.136748396</v>
      </c>
      <c r="AE21" s="4">
        <f t="shared" si="2"/>
        <v>25154967.450119834</v>
      </c>
      <c r="AF21" s="4">
        <f t="shared" si="3"/>
        <v>30949507.782766365</v>
      </c>
      <c r="AG21" s="4">
        <f t="shared" si="4"/>
        <v>194984451.67812002</v>
      </c>
    </row>
    <row r="22" spans="1:33" x14ac:dyDescent="0.25">
      <c r="A22" t="s">
        <v>29</v>
      </c>
      <c r="B22">
        <v>21</v>
      </c>
      <c r="C22">
        <v>10.8216090091132</v>
      </c>
      <c r="D22">
        <v>23.008516613903002</v>
      </c>
      <c r="E22">
        <v>0</v>
      </c>
      <c r="F22">
        <v>80300370.416254893</v>
      </c>
      <c r="G22">
        <v>59995.954322518497</v>
      </c>
      <c r="H22">
        <v>24639.776106840702</v>
      </c>
      <c r="I22">
        <v>35706.767301119697</v>
      </c>
      <c r="J22">
        <v>711330.71196630399</v>
      </c>
      <c r="K22">
        <v>7.0000000000000007E-2</v>
      </c>
      <c r="L22">
        <v>0</v>
      </c>
      <c r="M22">
        <v>108138.91974252601</v>
      </c>
      <c r="N22">
        <v>93766.561886575699</v>
      </c>
      <c r="O22">
        <v>0.12679028060033901</v>
      </c>
      <c r="P22">
        <v>0.309843890233786</v>
      </c>
      <c r="Q22">
        <v>0.13160832637401201</v>
      </c>
      <c r="R22">
        <v>331</v>
      </c>
      <c r="S22">
        <v>62</v>
      </c>
      <c r="T22">
        <v>57</v>
      </c>
      <c r="U22">
        <v>0</v>
      </c>
      <c r="V22">
        <v>53</v>
      </c>
      <c r="W22">
        <v>33</v>
      </c>
      <c r="X22">
        <v>0</v>
      </c>
      <c r="Y22">
        <v>26245.3273906582</v>
      </c>
      <c r="Z22">
        <v>0</v>
      </c>
      <c r="AA22">
        <v>93745</v>
      </c>
      <c r="AB22">
        <v>97564</v>
      </c>
      <c r="AC22">
        <v>120152</v>
      </c>
      <c r="AD22" s="4">
        <f t="shared" si="1"/>
        <v>24169184.021986105</v>
      </c>
      <c r="AE22" s="4">
        <f t="shared" si="2"/>
        <v>25153792.414753348</v>
      </c>
      <c r="AF22" s="4">
        <f t="shared" si="3"/>
        <v>30977393.979515437</v>
      </c>
      <c r="AG22" s="4">
        <f t="shared" si="4"/>
        <v>200011701.12822121</v>
      </c>
    </row>
    <row r="23" spans="1:33" x14ac:dyDescent="0.25">
      <c r="A23" t="s">
        <v>29</v>
      </c>
      <c r="B23">
        <v>22</v>
      </c>
      <c r="C23">
        <v>11.207552804148101</v>
      </c>
      <c r="D23">
        <v>23.736247764943801</v>
      </c>
      <c r="E23">
        <v>0</v>
      </c>
      <c r="F23">
        <v>80359057.673352599</v>
      </c>
      <c r="G23">
        <v>60086.6710866137</v>
      </c>
      <c r="H23">
        <v>24767.107168873499</v>
      </c>
      <c r="I23">
        <v>35883.4327086552</v>
      </c>
      <c r="J23">
        <v>719086.88860385702</v>
      </c>
      <c r="K23">
        <v>7.0000000000000007E-2</v>
      </c>
      <c r="L23">
        <v>0</v>
      </c>
      <c r="M23">
        <v>108139.206045785</v>
      </c>
      <c r="N23">
        <v>93815.688947528397</v>
      </c>
      <c r="O23">
        <v>0.127346847086652</v>
      </c>
      <c r="P23">
        <v>0.310203616510763</v>
      </c>
      <c r="Q23">
        <v>0.13160876229906601</v>
      </c>
      <c r="R23">
        <v>332</v>
      </c>
      <c r="S23">
        <v>63</v>
      </c>
      <c r="T23">
        <v>58</v>
      </c>
      <c r="U23">
        <v>0</v>
      </c>
      <c r="V23">
        <v>53</v>
      </c>
      <c r="W23">
        <v>33</v>
      </c>
      <c r="X23">
        <v>0</v>
      </c>
      <c r="Y23">
        <v>26889.8650952198</v>
      </c>
      <c r="Z23">
        <v>0</v>
      </c>
      <c r="AA23">
        <v>93763</v>
      </c>
      <c r="AB23">
        <v>97566</v>
      </c>
      <c r="AC23">
        <v>120153</v>
      </c>
      <c r="AD23" s="4">
        <f t="shared" si="1"/>
        <v>24189861.130423456</v>
      </c>
      <c r="AE23" s="4">
        <f t="shared" si="2"/>
        <v>25170994.859922305</v>
      </c>
      <c r="AF23" s="4">
        <f t="shared" si="3"/>
        <v>30998201.683006831</v>
      </c>
      <c r="AG23" s="4">
        <f t="shared" si="4"/>
        <v>202078144.56195647</v>
      </c>
    </row>
    <row r="24" spans="1:33" x14ac:dyDescent="0.25">
      <c r="A24" t="s">
        <v>29</v>
      </c>
      <c r="B24">
        <v>23</v>
      </c>
      <c r="C24">
        <v>11.855753511042501</v>
      </c>
      <c r="D24">
        <v>23.8168905234484</v>
      </c>
      <c r="E24">
        <v>0</v>
      </c>
      <c r="F24">
        <v>80389341.588412702</v>
      </c>
      <c r="G24">
        <v>60284.403443322801</v>
      </c>
      <c r="H24">
        <v>24785.927371606602</v>
      </c>
      <c r="I24">
        <v>35883.654348272699</v>
      </c>
      <c r="J24">
        <v>721854.52863787697</v>
      </c>
      <c r="K24">
        <v>7.0000000000000007E-2</v>
      </c>
      <c r="L24">
        <v>0</v>
      </c>
      <c r="M24">
        <v>108212.31298983601</v>
      </c>
      <c r="N24">
        <v>93826.275778045601</v>
      </c>
      <c r="O24">
        <v>0.127419413699843</v>
      </c>
      <c r="P24">
        <v>0.31027785547680198</v>
      </c>
      <c r="Q24">
        <v>0.13163080637305699</v>
      </c>
      <c r="R24">
        <v>332</v>
      </c>
      <c r="S24">
        <v>64</v>
      </c>
      <c r="T24">
        <v>59</v>
      </c>
      <c r="U24">
        <v>1</v>
      </c>
      <c r="V24">
        <v>55</v>
      </c>
      <c r="W24">
        <v>34</v>
      </c>
      <c r="X24">
        <v>0</v>
      </c>
      <c r="Y24">
        <v>26992.489566434699</v>
      </c>
      <c r="Z24">
        <v>0</v>
      </c>
      <c r="AA24">
        <v>93873</v>
      </c>
      <c r="AB24">
        <v>97661</v>
      </c>
      <c r="AC24">
        <v>120236</v>
      </c>
      <c r="AD24" s="4">
        <f t="shared" si="1"/>
        <v>24204986.570000529</v>
      </c>
      <c r="AE24" s="4">
        <f t="shared" si="2"/>
        <v>25181715.6521345</v>
      </c>
      <c r="AF24" s="4">
        <f t="shared" si="3"/>
        <v>31002639.366277669</v>
      </c>
      <c r="AG24" s="4">
        <f t="shared" si="4"/>
        <v>205111196.11705059</v>
      </c>
    </row>
    <row r="25" spans="1:33" x14ac:dyDescent="0.25">
      <c r="A25" t="s">
        <v>29</v>
      </c>
      <c r="B25">
        <v>24</v>
      </c>
      <c r="C25">
        <v>12.3903836970158</v>
      </c>
      <c r="D25">
        <v>25.417851355888999</v>
      </c>
      <c r="E25">
        <v>0</v>
      </c>
      <c r="F25">
        <v>80469111.069308802</v>
      </c>
      <c r="G25">
        <v>60301.031068415403</v>
      </c>
      <c r="H25">
        <v>24832.3686130159</v>
      </c>
      <c r="I25">
        <v>36126.934912342498</v>
      </c>
      <c r="J25">
        <v>722486.77461906697</v>
      </c>
      <c r="K25">
        <v>0.08</v>
      </c>
      <c r="L25">
        <v>0</v>
      </c>
      <c r="M25">
        <v>108247.86383274</v>
      </c>
      <c r="N25">
        <v>93861.4406200761</v>
      </c>
      <c r="O25">
        <v>0.12748564984254901</v>
      </c>
      <c r="P25">
        <v>0.31085540674371798</v>
      </c>
      <c r="Q25">
        <v>0.13165643652938</v>
      </c>
      <c r="R25">
        <v>332</v>
      </c>
      <c r="S25">
        <v>65</v>
      </c>
      <c r="T25">
        <v>60</v>
      </c>
      <c r="U25">
        <v>18</v>
      </c>
      <c r="V25">
        <v>55</v>
      </c>
      <c r="W25">
        <v>36</v>
      </c>
      <c r="X25">
        <v>0</v>
      </c>
      <c r="Y25">
        <v>27354.6955881834</v>
      </c>
      <c r="Z25">
        <v>0</v>
      </c>
      <c r="AA25">
        <v>93938</v>
      </c>
      <c r="AB25">
        <v>97676</v>
      </c>
      <c r="AC25">
        <v>120257</v>
      </c>
      <c r="AD25" s="4">
        <f t="shared" si="1"/>
        <v>24237929.64279696</v>
      </c>
      <c r="AE25" s="4">
        <f t="shared" si="2"/>
        <v>25202410.26836675</v>
      </c>
      <c r="AF25" s="4">
        <f t="shared" si="3"/>
        <v>31028771.158145096</v>
      </c>
      <c r="AG25" s="4">
        <f t="shared" si="4"/>
        <v>224191597.84392786</v>
      </c>
    </row>
    <row r="26" spans="1:33" x14ac:dyDescent="0.25">
      <c r="A26" t="s">
        <v>29</v>
      </c>
      <c r="B26">
        <v>25</v>
      </c>
      <c r="C26">
        <v>12.5419700027171</v>
      </c>
      <c r="D26">
        <v>25.5255359332361</v>
      </c>
      <c r="E26">
        <v>0</v>
      </c>
      <c r="F26">
        <v>80498855.410093993</v>
      </c>
      <c r="G26">
        <v>60487.399427801502</v>
      </c>
      <c r="H26">
        <v>25215.233143366</v>
      </c>
      <c r="I26">
        <v>36160.5809092665</v>
      </c>
      <c r="J26">
        <v>722881.66767420096</v>
      </c>
      <c r="K26">
        <v>0.08</v>
      </c>
      <c r="L26">
        <v>0</v>
      </c>
      <c r="M26">
        <v>108305.65617386199</v>
      </c>
      <c r="N26">
        <v>93908.939525972804</v>
      </c>
      <c r="O26">
        <v>0.127672380186274</v>
      </c>
      <c r="P26">
        <v>0.31157201284681202</v>
      </c>
      <c r="Q26">
        <v>0.13169025118524999</v>
      </c>
      <c r="R26">
        <v>332</v>
      </c>
      <c r="S26">
        <v>69</v>
      </c>
      <c r="T26">
        <v>61</v>
      </c>
      <c r="U26">
        <v>20</v>
      </c>
      <c r="V26">
        <v>56</v>
      </c>
      <c r="W26">
        <v>37</v>
      </c>
      <c r="X26">
        <v>0</v>
      </c>
      <c r="Y26">
        <v>27565.8635631943</v>
      </c>
      <c r="Z26">
        <v>0</v>
      </c>
      <c r="AA26">
        <v>93999</v>
      </c>
      <c r="AB26">
        <v>97681</v>
      </c>
      <c r="AC26">
        <v>120280</v>
      </c>
      <c r="AD26" s="4">
        <f t="shared" si="1"/>
        <v>24255711.981322683</v>
      </c>
      <c r="AE26" s="4">
        <f t="shared" si="2"/>
        <v>25205823.4879901</v>
      </c>
      <c r="AF26" s="4">
        <f t="shared" si="3"/>
        <v>31037319.940781206</v>
      </c>
      <c r="AG26" s="4">
        <f t="shared" si="4"/>
        <v>231221737.07776821</v>
      </c>
    </row>
    <row r="27" spans="1:33" x14ac:dyDescent="0.25">
      <c r="A27" t="s">
        <v>29</v>
      </c>
      <c r="B27">
        <v>26</v>
      </c>
      <c r="C27">
        <v>12.5598043507364</v>
      </c>
      <c r="D27">
        <v>25.563431894672</v>
      </c>
      <c r="E27">
        <v>0</v>
      </c>
      <c r="F27">
        <v>80520792.412821993</v>
      </c>
      <c r="G27">
        <v>60761.1144515735</v>
      </c>
      <c r="H27">
        <v>25287.132801071399</v>
      </c>
      <c r="I27">
        <v>36251.044166651198</v>
      </c>
      <c r="J27">
        <v>729317.69037978596</v>
      </c>
      <c r="K27">
        <v>0.08</v>
      </c>
      <c r="L27">
        <v>0</v>
      </c>
      <c r="M27">
        <v>108408.360137179</v>
      </c>
      <c r="N27">
        <v>93914.158678173393</v>
      </c>
      <c r="O27">
        <v>0.12779494850062001</v>
      </c>
      <c r="P27">
        <v>0.31206026460948499</v>
      </c>
      <c r="Q27">
        <v>0.131849663256078</v>
      </c>
      <c r="R27">
        <v>332</v>
      </c>
      <c r="S27">
        <v>73</v>
      </c>
      <c r="T27">
        <v>64</v>
      </c>
      <c r="U27">
        <v>22</v>
      </c>
      <c r="V27">
        <v>58</v>
      </c>
      <c r="W27">
        <v>40</v>
      </c>
      <c r="X27">
        <v>0</v>
      </c>
      <c r="Y27">
        <v>28191.984202609001</v>
      </c>
      <c r="Z27">
        <v>0</v>
      </c>
      <c r="AA27">
        <v>94006</v>
      </c>
      <c r="AB27">
        <v>97697</v>
      </c>
      <c r="AC27">
        <v>120418</v>
      </c>
      <c r="AD27" s="4">
        <f t="shared" si="1"/>
        <v>24251612.712889373</v>
      </c>
      <c r="AE27" s="4">
        <f t="shared" si="2"/>
        <v>25203814.726838216</v>
      </c>
      <c r="AF27" s="4">
        <f t="shared" si="3"/>
        <v>31065364.973094407</v>
      </c>
      <c r="AG27" s="4">
        <f t="shared" si="4"/>
        <v>240250110.10320178</v>
      </c>
    </row>
    <row r="28" spans="1:33" x14ac:dyDescent="0.25">
      <c r="A28" t="s">
        <v>29</v>
      </c>
      <c r="B28">
        <v>27</v>
      </c>
      <c r="C28">
        <v>13.196722525389101</v>
      </c>
      <c r="D28">
        <v>25.592623025346999</v>
      </c>
      <c r="E28">
        <v>0</v>
      </c>
      <c r="F28">
        <v>80582659.443336606</v>
      </c>
      <c r="G28">
        <v>62047.380403825598</v>
      </c>
      <c r="H28">
        <v>25541.701676070199</v>
      </c>
      <c r="I28">
        <v>36743.414981050802</v>
      </c>
      <c r="J28">
        <v>741826.29550928797</v>
      </c>
      <c r="K28">
        <v>0.08</v>
      </c>
      <c r="L28">
        <v>0</v>
      </c>
      <c r="M28">
        <v>108475.010965454</v>
      </c>
      <c r="N28">
        <v>93973.628731675097</v>
      </c>
      <c r="O28">
        <v>0.12780028040824701</v>
      </c>
      <c r="P28">
        <v>0.31315476277507598</v>
      </c>
      <c r="Q28">
        <v>0.132322132839162</v>
      </c>
      <c r="R28">
        <v>332</v>
      </c>
      <c r="S28">
        <v>87</v>
      </c>
      <c r="T28">
        <v>69</v>
      </c>
      <c r="U28">
        <v>26</v>
      </c>
      <c r="V28">
        <v>62</v>
      </c>
      <c r="W28">
        <v>40</v>
      </c>
      <c r="X28">
        <v>0</v>
      </c>
      <c r="Y28">
        <v>28257.788024699399</v>
      </c>
      <c r="Z28">
        <v>0</v>
      </c>
      <c r="AA28">
        <v>94327</v>
      </c>
      <c r="AB28">
        <v>97700</v>
      </c>
      <c r="AC28">
        <v>120490</v>
      </c>
      <c r="AD28" s="4">
        <f t="shared" si="1"/>
        <v>24322262.524315838</v>
      </c>
      <c r="AE28" s="4">
        <f t="shared" si="2"/>
        <v>25191992.203988858</v>
      </c>
      <c r="AF28" s="4">
        <f t="shared" si="3"/>
        <v>31068404.715031907</v>
      </c>
      <c r="AG28" s="4">
        <f t="shared" si="4"/>
        <v>263324485.73884588</v>
      </c>
    </row>
    <row r="29" spans="1:33" x14ac:dyDescent="0.25">
      <c r="A29" t="s">
        <v>29</v>
      </c>
      <c r="B29">
        <v>28</v>
      </c>
      <c r="C29">
        <v>13.8452962863</v>
      </c>
      <c r="D29">
        <v>25.913249015554801</v>
      </c>
      <c r="E29">
        <v>0</v>
      </c>
      <c r="F29">
        <v>80614639.7269665</v>
      </c>
      <c r="G29">
        <v>62233.255084153199</v>
      </c>
      <c r="H29">
        <v>25743.831961571701</v>
      </c>
      <c r="I29">
        <v>37088.642270445896</v>
      </c>
      <c r="J29">
        <v>747453.16930520302</v>
      </c>
      <c r="K29">
        <v>0.08</v>
      </c>
      <c r="L29">
        <v>0</v>
      </c>
      <c r="M29">
        <v>108783.933170162</v>
      </c>
      <c r="N29">
        <v>93993.3936611229</v>
      </c>
      <c r="O29">
        <v>0.12814666178156001</v>
      </c>
      <c r="P29">
        <v>0.31335759690781401</v>
      </c>
      <c r="Q29">
        <v>0.13256249806223599</v>
      </c>
      <c r="R29">
        <v>332</v>
      </c>
      <c r="S29">
        <v>114</v>
      </c>
      <c r="T29">
        <v>74</v>
      </c>
      <c r="U29">
        <v>40</v>
      </c>
      <c r="V29">
        <v>62</v>
      </c>
      <c r="W29">
        <v>41</v>
      </c>
      <c r="X29">
        <v>0</v>
      </c>
      <c r="Y29">
        <v>29221.113015804702</v>
      </c>
      <c r="Z29">
        <v>0</v>
      </c>
      <c r="AA29">
        <v>94377</v>
      </c>
      <c r="AB29">
        <v>97711</v>
      </c>
      <c r="AC29">
        <v>120509</v>
      </c>
      <c r="AD29" s="4">
        <f t="shared" si="1"/>
        <v>24338582.435250234</v>
      </c>
      <c r="AE29" s="4">
        <f t="shared" si="2"/>
        <v>25198377.023329154</v>
      </c>
      <c r="AF29" s="4">
        <f t="shared" si="3"/>
        <v>31077680.268387113</v>
      </c>
      <c r="AG29" s="4">
        <f t="shared" si="4"/>
        <v>309362092.89627171</v>
      </c>
    </row>
    <row r="30" spans="1:33" x14ac:dyDescent="0.25">
      <c r="A30" t="s">
        <v>29</v>
      </c>
      <c r="B30">
        <v>29</v>
      </c>
      <c r="C30">
        <v>14.293320667910001</v>
      </c>
      <c r="D30">
        <v>26.951187514951801</v>
      </c>
      <c r="E30">
        <v>0</v>
      </c>
      <c r="F30">
        <v>80642681.4448542</v>
      </c>
      <c r="G30">
        <v>63748.7103566234</v>
      </c>
      <c r="H30">
        <v>26028.8859246748</v>
      </c>
      <c r="I30">
        <v>37508.708144921002</v>
      </c>
      <c r="J30">
        <v>759487.10753184604</v>
      </c>
      <c r="K30">
        <v>0.1</v>
      </c>
      <c r="L30">
        <v>0</v>
      </c>
      <c r="M30">
        <v>108846.14106886501</v>
      </c>
      <c r="N30">
        <v>94182.876750597105</v>
      </c>
      <c r="O30">
        <v>0.12883420770580301</v>
      </c>
      <c r="P30">
        <v>0.31462569746130298</v>
      </c>
      <c r="Q30">
        <v>0.13259551057503799</v>
      </c>
      <c r="R30">
        <v>334</v>
      </c>
      <c r="S30">
        <v>122</v>
      </c>
      <c r="T30">
        <v>75</v>
      </c>
      <c r="U30">
        <v>43</v>
      </c>
      <c r="V30">
        <v>62</v>
      </c>
      <c r="W30">
        <v>41</v>
      </c>
      <c r="X30">
        <v>0</v>
      </c>
      <c r="Y30">
        <v>30137.441780213001</v>
      </c>
      <c r="Z30">
        <v>0</v>
      </c>
      <c r="AA30">
        <v>94675</v>
      </c>
      <c r="AB30">
        <v>97735</v>
      </c>
      <c r="AC30">
        <v>120892</v>
      </c>
      <c r="AD30" s="4">
        <f t="shared" si="1"/>
        <v>24368966.255534824</v>
      </c>
      <c r="AE30" s="4">
        <f t="shared" si="2"/>
        <v>25156598.014097661</v>
      </c>
      <c r="AF30" s="4">
        <f t="shared" si="3"/>
        <v>31117117.175221719</v>
      </c>
      <c r="AG30" s="4">
        <f t="shared" si="4"/>
        <v>321402168.55238605</v>
      </c>
    </row>
    <row r="31" spans="1:33" x14ac:dyDescent="0.25">
      <c r="A31" t="s">
        <v>29</v>
      </c>
      <c r="B31">
        <v>30</v>
      </c>
      <c r="C31">
        <v>14.491323332093801</v>
      </c>
      <c r="D31">
        <v>27.053127968906999</v>
      </c>
      <c r="E31">
        <v>0</v>
      </c>
      <c r="F31">
        <v>80680821.652441904</v>
      </c>
      <c r="G31">
        <v>65876.375787123397</v>
      </c>
      <c r="H31">
        <v>26970.803104258899</v>
      </c>
      <c r="I31">
        <v>38066.179673820501</v>
      </c>
      <c r="J31">
        <v>776483.81914031506</v>
      </c>
      <c r="K31">
        <v>0.1</v>
      </c>
      <c r="L31">
        <v>0</v>
      </c>
      <c r="M31">
        <v>109081.276122116</v>
      </c>
      <c r="N31">
        <v>94417.409497566798</v>
      </c>
      <c r="O31">
        <v>0.129812065013554</v>
      </c>
      <c r="P31">
        <v>0.31555338762044299</v>
      </c>
      <c r="Q31">
        <v>0.132678659610833</v>
      </c>
      <c r="R31">
        <v>334</v>
      </c>
      <c r="S31">
        <v>126</v>
      </c>
      <c r="T31">
        <v>100</v>
      </c>
      <c r="U31">
        <v>105</v>
      </c>
      <c r="V31">
        <v>64</v>
      </c>
      <c r="W31">
        <v>42</v>
      </c>
      <c r="X31">
        <v>0</v>
      </c>
      <c r="Y31">
        <v>34085.9860637128</v>
      </c>
      <c r="Z31">
        <v>2178.0476497886398</v>
      </c>
      <c r="AA31">
        <v>94728</v>
      </c>
      <c r="AB31">
        <v>97880</v>
      </c>
      <c r="AC31">
        <v>121438</v>
      </c>
      <c r="AD31" s="4">
        <f t="shared" si="1"/>
        <v>24336348.412310671</v>
      </c>
      <c r="AE31" s="4">
        <f t="shared" si="2"/>
        <v>25146121.343182251</v>
      </c>
      <c r="AF31" s="4">
        <f t="shared" si="3"/>
        <v>31198351.896948982</v>
      </c>
      <c r="AG31" s="4">
        <f t="shared" si="4"/>
        <v>412457305.47158223</v>
      </c>
    </row>
    <row r="33" spans="1:33" x14ac:dyDescent="0.25">
      <c r="A33" t="s">
        <v>30</v>
      </c>
      <c r="C33" s="4">
        <f>SUM(C2:C31)/30</f>
        <v>9.2482781021275642</v>
      </c>
      <c r="D33" s="4">
        <f t="shared" ref="D33:AC33" si="5">SUM(D2:D31)/30</f>
        <v>17.971477253541352</v>
      </c>
      <c r="E33" s="4">
        <f t="shared" si="5"/>
        <v>0</v>
      </c>
      <c r="F33" s="4">
        <f t="shared" si="5"/>
        <v>80188544.92441611</v>
      </c>
      <c r="G33" s="4">
        <f t="shared" si="5"/>
        <v>56897.752713277223</v>
      </c>
      <c r="H33" s="4">
        <f t="shared" si="5"/>
        <v>23415.233743527453</v>
      </c>
      <c r="I33" s="4">
        <f t="shared" si="5"/>
        <v>35510.545226169837</v>
      </c>
      <c r="J33" s="4">
        <f t="shared" si="5"/>
        <v>694941.19009784691</v>
      </c>
      <c r="K33" s="4">
        <f t="shared" si="5"/>
        <v>5.700000000000003E-2</v>
      </c>
      <c r="L33" s="4">
        <f t="shared" si="5"/>
        <v>0</v>
      </c>
      <c r="M33" s="4">
        <f t="shared" si="5"/>
        <v>107920.04081289189</v>
      </c>
      <c r="N33" s="4">
        <f t="shared" si="5"/>
        <v>93665.085152907486</v>
      </c>
      <c r="O33" s="3">
        <f>SUM(O2:O31)/30*60</f>
        <v>7.5835359008535672</v>
      </c>
      <c r="P33" s="3">
        <f t="shared" ref="P33:Q33" si="6">SUM(P2:P31)/30*60</f>
        <v>18.388436462473074</v>
      </c>
      <c r="Q33" s="3">
        <f t="shared" si="6"/>
        <v>7.8799649469935744</v>
      </c>
      <c r="R33" s="4">
        <f t="shared" si="5"/>
        <v>330.76666666666665</v>
      </c>
      <c r="S33" s="2">
        <f t="shared" si="5"/>
        <v>46.233333333333334</v>
      </c>
      <c r="T33" s="1">
        <f t="shared" si="5"/>
        <v>49.833333333333336</v>
      </c>
      <c r="U33" s="2">
        <f t="shared" si="5"/>
        <v>9.1666666666666661</v>
      </c>
      <c r="V33" s="2">
        <f t="shared" si="5"/>
        <v>43.9</v>
      </c>
      <c r="W33" s="2">
        <f t="shared" si="5"/>
        <v>27.1</v>
      </c>
      <c r="X33" s="4">
        <f t="shared" si="5"/>
        <v>0</v>
      </c>
      <c r="Y33" s="4">
        <f t="shared" si="5"/>
        <v>23455.884635377894</v>
      </c>
      <c r="Z33" s="4">
        <f t="shared" si="5"/>
        <v>72.601588326287995</v>
      </c>
      <c r="AA33" s="4">
        <f t="shared" si="5"/>
        <v>93309.266666666663</v>
      </c>
      <c r="AB33" s="4">
        <f t="shared" si="5"/>
        <v>97426.7</v>
      </c>
      <c r="AC33" s="4">
        <f t="shared" si="5"/>
        <v>119795.5</v>
      </c>
      <c r="AD33" s="4">
        <f t="shared" ref="AD33:AG33" si="7">SUM(AD2:AD31)/30</f>
        <v>24095133.022307046</v>
      </c>
      <c r="AE33" s="4">
        <f t="shared" si="7"/>
        <v>25158613.988647748</v>
      </c>
      <c r="AF33" s="4">
        <f t="shared" si="7"/>
        <v>30934797.913461324</v>
      </c>
      <c r="AG33" s="4">
        <f t="shared" si="7"/>
        <v>186116819.44784731</v>
      </c>
    </row>
    <row r="34" spans="1:33" x14ac:dyDescent="0.25">
      <c r="A34" t="s">
        <v>31</v>
      </c>
      <c r="C34" s="4">
        <f>_xlfn.STDEV.S(C2:C31)</f>
        <v>3.4601138418883091</v>
      </c>
      <c r="D34" s="4">
        <f t="shared" ref="D34:AC34" si="8">_xlfn.STDEV.S(D2:D31)</f>
        <v>6.3520949344929356</v>
      </c>
      <c r="E34" s="4">
        <f t="shared" si="8"/>
        <v>0</v>
      </c>
      <c r="F34" s="4">
        <f t="shared" si="8"/>
        <v>279252.43881482596</v>
      </c>
      <c r="G34" s="4">
        <f t="shared" si="8"/>
        <v>4569.8901955221772</v>
      </c>
      <c r="H34" s="4">
        <f t="shared" si="8"/>
        <v>1856.3328568119023</v>
      </c>
      <c r="I34" s="4">
        <f t="shared" si="8"/>
        <v>940.42603550995079</v>
      </c>
      <c r="J34" s="4">
        <f t="shared" si="8"/>
        <v>38534.136757753055</v>
      </c>
      <c r="K34" s="4">
        <f t="shared" si="8"/>
        <v>2.2151515866242925E-2</v>
      </c>
      <c r="L34" s="4">
        <f t="shared" si="8"/>
        <v>0</v>
      </c>
      <c r="M34" s="4">
        <f t="shared" si="8"/>
        <v>537.68514163707709</v>
      </c>
      <c r="N34" s="4">
        <f t="shared" si="8"/>
        <v>295.22350444787088</v>
      </c>
      <c r="O34" s="3">
        <f>_xlfn.STDEV.S(O2:O31)*60</f>
        <v>7.7894012902528259E-2</v>
      </c>
      <c r="P34" s="3">
        <f t="shared" ref="P34:Q34" si="9">_xlfn.STDEV.S(P2:P31)*60</f>
        <v>0.29423159233906088</v>
      </c>
      <c r="Q34" s="3">
        <f t="shared" si="9"/>
        <v>4.4165958942253343E-2</v>
      </c>
      <c r="R34" s="4">
        <f t="shared" si="8"/>
        <v>1.5013403972802926</v>
      </c>
      <c r="S34" s="2">
        <f t="shared" si="8"/>
        <v>33.422770818641027</v>
      </c>
      <c r="T34" s="1">
        <f t="shared" si="8"/>
        <v>16.751908451923004</v>
      </c>
      <c r="U34" s="2">
        <f t="shared" si="8"/>
        <v>21.844408001123313</v>
      </c>
      <c r="V34" s="2">
        <f t="shared" si="8"/>
        <v>13.466049263188539</v>
      </c>
      <c r="W34" s="2">
        <f t="shared" si="8"/>
        <v>10.25653702397344</v>
      </c>
      <c r="X34" s="4">
        <f t="shared" si="8"/>
        <v>0</v>
      </c>
      <c r="Y34" s="4">
        <f t="shared" si="8"/>
        <v>5213.6995849332316</v>
      </c>
      <c r="Z34" s="4">
        <f t="shared" si="8"/>
        <v>397.65527637011672</v>
      </c>
      <c r="AA34" s="4">
        <f t="shared" si="8"/>
        <v>759.90316684989921</v>
      </c>
      <c r="AB34" s="4">
        <f t="shared" si="8"/>
        <v>260.7046353568569</v>
      </c>
      <c r="AC34" s="4">
        <f t="shared" si="8"/>
        <v>610.91461957772231</v>
      </c>
      <c r="AD34" s="4">
        <f t="shared" ref="AD34:AG34" si="10">_xlfn.STDEV.S(AD2:AD31)</f>
        <v>155018.42970794116</v>
      </c>
      <c r="AE34" s="4">
        <f t="shared" si="10"/>
        <v>36588.116937535648</v>
      </c>
      <c r="AF34" s="4">
        <f t="shared" si="10"/>
        <v>105697.04336256343</v>
      </c>
      <c r="AG34" s="4">
        <f t="shared" si="10"/>
        <v>68836088.49023743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M2_Model_Experiment1_ResponseDe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acer</cp:lastModifiedBy>
  <dcterms:created xsi:type="dcterms:W3CDTF">2017-06-22T05:38:31Z</dcterms:created>
  <dcterms:modified xsi:type="dcterms:W3CDTF">2017-06-22T05:38:31Z</dcterms:modified>
</cp:coreProperties>
</file>