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8595"/>
  </bookViews>
  <sheets>
    <sheet name="M3_Model_Experiment1_ResponseDe" sheetId="1" r:id="rId1"/>
  </sheets>
  <calcPr calcId="0"/>
</workbook>
</file>

<file path=xl/calcChain.xml><?xml version="1.0" encoding="utf-8"?>
<calcChain xmlns="http://schemas.openxmlformats.org/spreadsheetml/2006/main">
  <c r="AD23" i="1" l="1"/>
  <c r="AE23" i="1"/>
  <c r="AF23" i="1"/>
  <c r="AG23" i="1"/>
  <c r="AD24" i="1"/>
  <c r="AE24" i="1"/>
  <c r="AF24" i="1"/>
  <c r="AG24" i="1"/>
  <c r="AD3" i="1"/>
  <c r="AE3" i="1"/>
  <c r="AF3" i="1"/>
  <c r="AG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F2" i="1"/>
  <c r="AD2" i="1"/>
  <c r="AG2" i="1"/>
  <c r="AE2" i="1"/>
  <c r="S27" i="1"/>
  <c r="P23" i="1"/>
  <c r="Q23" i="1"/>
  <c r="P24" i="1"/>
  <c r="Q24" i="1"/>
  <c r="O24" i="1"/>
  <c r="O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U23" i="1"/>
  <c r="V23" i="1"/>
  <c r="W23" i="1"/>
  <c r="X23" i="1"/>
  <c r="Y23" i="1"/>
  <c r="Z23" i="1"/>
  <c r="AA23" i="1"/>
  <c r="AB23" i="1"/>
  <c r="AC23" i="1"/>
  <c r="C23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U24" i="1"/>
  <c r="V24" i="1"/>
  <c r="W24" i="1"/>
  <c r="X24" i="1"/>
  <c r="Y24" i="1"/>
  <c r="Z24" i="1"/>
  <c r="AA24" i="1"/>
  <c r="AB24" i="1"/>
  <c r="AC24" i="1"/>
  <c r="C24" i="1"/>
</calcChain>
</file>

<file path=xl/sharedStrings.xml><?xml version="1.0" encoding="utf-8"?>
<sst xmlns="http://schemas.openxmlformats.org/spreadsheetml/2006/main" count="55" uniqueCount="36">
  <si>
    <t>Scenario</t>
  </si>
  <si>
    <t>Replication</t>
  </si>
  <si>
    <t>LostDays_SOPaper</t>
  </si>
  <si>
    <t>LostDays_SOBright</t>
  </si>
  <si>
    <t>LostDays_SOKoala</t>
  </si>
  <si>
    <t>CostoTotalTransp</t>
  </si>
  <si>
    <t>InvPromKoala</t>
  </si>
  <si>
    <t>InvPromBright</t>
  </si>
  <si>
    <t>InvPromPaper</t>
  </si>
  <si>
    <t>CostoTotalInv</t>
  </si>
  <si>
    <t>DiasPerdidosClima</t>
  </si>
  <si>
    <t>StockOutKoala</t>
  </si>
  <si>
    <t>MaxTalado</t>
  </si>
  <si>
    <t>PromTalado</t>
  </si>
  <si>
    <t>EspPromPesEntradKoala</t>
  </si>
  <si>
    <t>EspPromPesEntradaPaper</t>
  </si>
  <si>
    <t>EspPromPesEntradBright</t>
  </si>
  <si>
    <t>N_reparaciones</t>
  </si>
  <si>
    <t>MultasBright</t>
  </si>
  <si>
    <t>MultasPaper</t>
  </si>
  <si>
    <t>MultasKoala</t>
  </si>
  <si>
    <t>StockOutBright</t>
  </si>
  <si>
    <t>StockOutPaper</t>
  </si>
  <si>
    <t>CamDesB</t>
  </si>
  <si>
    <t>CamDesP</t>
  </si>
  <si>
    <t>CamDesK</t>
  </si>
  <si>
    <t>InvMinP</t>
  </si>
  <si>
    <t>InvMinK</t>
  </si>
  <si>
    <t>InvMinB</t>
  </si>
  <si>
    <t>Scenario1</t>
  </si>
  <si>
    <t>prom</t>
  </si>
  <si>
    <t>desv</t>
  </si>
  <si>
    <t>Cto Trans B</t>
  </si>
  <si>
    <t>Cto Trans K</t>
  </si>
  <si>
    <t>Cto Trans P</t>
  </si>
  <si>
    <t>Cto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</si>
</sst>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topLeftCell="Z1" zoomScale="87" workbookViewId="0">
      <pane ySplit="1" topLeftCell="A5" activePane="bottomLeft" state="frozen"/>
      <selection pane="bottomLeft" activeCell="AG23" sqref="AG23"/>
    </sheetView>
  </sheetViews>
  <sheetFormatPr defaultRowHeight="15" x14ac:dyDescent="0.25"/>
  <cols>
    <col min="6" max="6" width="12.140625" customWidth="1"/>
    <col min="7" max="7" width="12.140625" bestFit="1" customWidth="1"/>
    <col min="8" max="9" width="10.5703125" bestFit="1" customWidth="1"/>
    <col min="10" max="10" width="11.5703125" bestFit="1" customWidth="1"/>
    <col min="11" max="12" width="9.28515625" bestFit="1" customWidth="1"/>
    <col min="13" max="13" width="11.5703125" bestFit="1" customWidth="1"/>
    <col min="14" max="14" width="10.5703125" bestFit="1" customWidth="1"/>
    <col min="15" max="15" width="23.5703125" bestFit="1" customWidth="1"/>
    <col min="16" max="16" width="25" bestFit="1" customWidth="1"/>
    <col min="17" max="17" width="23.85546875" bestFit="1" customWidth="1"/>
    <col min="18" max="18" width="9.28515625" bestFit="1" customWidth="1"/>
    <col min="19" max="19" width="13" bestFit="1" customWidth="1"/>
    <col min="20" max="23" width="9.28515625" bestFit="1" customWidth="1"/>
    <col min="24" max="24" width="10.5703125" bestFit="1" customWidth="1"/>
    <col min="25" max="25" width="11.5703125" bestFit="1" customWidth="1"/>
    <col min="26" max="26" width="10.5703125" bestFit="1" customWidth="1"/>
    <col min="27" max="27" width="9.5703125" bestFit="1" customWidth="1"/>
    <col min="28" max="29" width="10.5703125" bestFit="1" customWidth="1"/>
    <col min="30" max="30" width="13.42578125" customWidth="1"/>
    <col min="31" max="31" width="13.28515625" customWidth="1"/>
    <col min="32" max="32" width="14.7109375" customWidth="1"/>
    <col min="33" max="33" width="13.28515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32</v>
      </c>
      <c r="AE1" t="s">
        <v>33</v>
      </c>
      <c r="AF1" t="s">
        <v>34</v>
      </c>
      <c r="AG1" t="s">
        <v>35</v>
      </c>
    </row>
    <row r="2" spans="1:33" x14ac:dyDescent="0.25">
      <c r="A2" t="s">
        <v>29</v>
      </c>
      <c r="B2">
        <v>1</v>
      </c>
      <c r="C2">
        <v>0</v>
      </c>
      <c r="D2">
        <v>0</v>
      </c>
      <c r="E2">
        <v>0</v>
      </c>
      <c r="F2">
        <v>80511194.226958007</v>
      </c>
      <c r="G2">
        <v>52844.2270914131</v>
      </c>
      <c r="H2">
        <v>36226.580457009899</v>
      </c>
      <c r="I2">
        <v>34243.572556601597</v>
      </c>
      <c r="J2">
        <v>800663.76191771601</v>
      </c>
      <c r="K2">
        <v>0.02</v>
      </c>
      <c r="L2">
        <v>0</v>
      </c>
      <c r="M2">
        <v>107255.328097704</v>
      </c>
      <c r="N2">
        <v>94754.323556507807</v>
      </c>
      <c r="O2">
        <v>0.11776537806142801</v>
      </c>
      <c r="P2">
        <v>0.35073969549663098</v>
      </c>
      <c r="Q2">
        <v>0.159906541836244</v>
      </c>
      <c r="R2">
        <v>328</v>
      </c>
      <c r="S2">
        <v>0</v>
      </c>
      <c r="T2">
        <v>23</v>
      </c>
      <c r="U2">
        <v>0</v>
      </c>
      <c r="V2">
        <v>0</v>
      </c>
      <c r="W2">
        <v>0</v>
      </c>
      <c r="X2">
        <v>94798</v>
      </c>
      <c r="Y2">
        <v>120767</v>
      </c>
      <c r="Z2">
        <v>97395</v>
      </c>
      <c r="AA2">
        <v>0</v>
      </c>
      <c r="AB2">
        <v>16450.263417620601</v>
      </c>
      <c r="AC2">
        <v>0</v>
      </c>
      <c r="AD2" s="3">
        <f>$F2*X2/SUM($X2:$Z2)</f>
        <v>24387462.264593445</v>
      </c>
      <c r="AE2" s="3">
        <f t="shared" ref="AE2" si="0">$F2*Z2/SUM($X2:$Z2)</f>
        <v>25055559.054622237</v>
      </c>
      <c r="AF2" s="3">
        <f>$F2*Y2/SUM($X2:$Z2)</f>
        <v>31068172.907742321</v>
      </c>
      <c r="AG2" s="3">
        <f>F2+J2+SUM(S2:U2)*1000000</f>
        <v>104311857.98887572</v>
      </c>
    </row>
    <row r="3" spans="1:33" x14ac:dyDescent="0.25">
      <c r="A3" t="s">
        <v>29</v>
      </c>
      <c r="B3">
        <v>2</v>
      </c>
      <c r="C3">
        <v>0</v>
      </c>
      <c r="D3">
        <v>0</v>
      </c>
      <c r="E3">
        <v>0</v>
      </c>
      <c r="F3">
        <v>80858086.531653002</v>
      </c>
      <c r="G3">
        <v>54700.768296133298</v>
      </c>
      <c r="H3">
        <v>37422.794973911303</v>
      </c>
      <c r="I3">
        <v>35350.6587473092</v>
      </c>
      <c r="J3">
        <v>828243.96975179797</v>
      </c>
      <c r="K3">
        <v>0.02</v>
      </c>
      <c r="L3">
        <v>0</v>
      </c>
      <c r="M3">
        <v>107416.583717655</v>
      </c>
      <c r="N3">
        <v>94759.668011029993</v>
      </c>
      <c r="O3">
        <v>0.118615705920477</v>
      </c>
      <c r="P3">
        <v>0.35193003467919598</v>
      </c>
      <c r="Q3">
        <v>0.16108648848264201</v>
      </c>
      <c r="R3">
        <v>329</v>
      </c>
      <c r="S3">
        <v>0</v>
      </c>
      <c r="T3">
        <v>24</v>
      </c>
      <c r="U3">
        <v>0</v>
      </c>
      <c r="V3">
        <v>0</v>
      </c>
      <c r="W3">
        <v>0</v>
      </c>
      <c r="X3">
        <v>96092</v>
      </c>
      <c r="Y3">
        <v>120907</v>
      </c>
      <c r="Z3">
        <v>97447</v>
      </c>
      <c r="AA3">
        <v>0</v>
      </c>
      <c r="AB3">
        <v>17241.872183470801</v>
      </c>
      <c r="AC3">
        <v>0</v>
      </c>
      <c r="AD3" s="3">
        <f t="shared" ref="AD3:AD21" si="1">$F3*X3/SUM($X3:$Z3)</f>
        <v>24709537.570837602</v>
      </c>
      <c r="AE3" s="3">
        <f t="shared" ref="AE3:AE21" si="2">$F3*Z3/SUM($X3:$Z3)</f>
        <v>25057968.485049866</v>
      </c>
      <c r="AF3" s="3">
        <f t="shared" ref="AF3:AF21" si="3">$F3*Y3/SUM($X3:$Z3)</f>
        <v>31090580.475765537</v>
      </c>
      <c r="AG3" s="3">
        <f t="shared" ref="AG3:AG21" si="4">F3+J3+SUM(S3:U3)*1000000</f>
        <v>105686330.50140481</v>
      </c>
    </row>
    <row r="4" spans="1:33" x14ac:dyDescent="0.25">
      <c r="A4" t="s">
        <v>29</v>
      </c>
      <c r="B4">
        <v>3</v>
      </c>
      <c r="C4">
        <v>0</v>
      </c>
      <c r="D4">
        <v>0</v>
      </c>
      <c r="E4">
        <v>0</v>
      </c>
      <c r="F4">
        <v>80864989.944486901</v>
      </c>
      <c r="G4">
        <v>55503.0929499431</v>
      </c>
      <c r="H4">
        <v>42901.856741841497</v>
      </c>
      <c r="I4">
        <v>35547.487881982197</v>
      </c>
      <c r="J4">
        <v>891235.56755124999</v>
      </c>
      <c r="K4">
        <v>0.03</v>
      </c>
      <c r="L4">
        <v>0</v>
      </c>
      <c r="M4">
        <v>107504.883643091</v>
      </c>
      <c r="N4">
        <v>94941.240370295694</v>
      </c>
      <c r="O4">
        <v>0.120307361077773</v>
      </c>
      <c r="P4">
        <v>0.352406641181641</v>
      </c>
      <c r="Q4">
        <v>0.162124521719864</v>
      </c>
      <c r="R4">
        <v>329</v>
      </c>
      <c r="S4">
        <v>0</v>
      </c>
      <c r="T4">
        <v>32</v>
      </c>
      <c r="U4">
        <v>0</v>
      </c>
      <c r="V4">
        <v>0</v>
      </c>
      <c r="W4">
        <v>0</v>
      </c>
      <c r="X4">
        <v>96758</v>
      </c>
      <c r="Y4">
        <v>121042</v>
      </c>
      <c r="Z4">
        <v>97495</v>
      </c>
      <c r="AA4">
        <v>0</v>
      </c>
      <c r="AB4">
        <v>20857.821216876699</v>
      </c>
      <c r="AC4">
        <v>0</v>
      </c>
      <c r="AD4" s="3">
        <f t="shared" si="1"/>
        <v>24815917.46475099</v>
      </c>
      <c r="AE4" s="3">
        <f t="shared" si="2"/>
        <v>25004938.849768471</v>
      </c>
      <c r="AF4" s="3">
        <f t="shared" si="3"/>
        <v>31044133.62996744</v>
      </c>
      <c r="AG4" s="3">
        <f t="shared" si="4"/>
        <v>113756225.51203816</v>
      </c>
    </row>
    <row r="5" spans="1:33" x14ac:dyDescent="0.25">
      <c r="A5" t="s">
        <v>29</v>
      </c>
      <c r="B5">
        <v>4</v>
      </c>
      <c r="C5">
        <v>0</v>
      </c>
      <c r="D5">
        <v>0</v>
      </c>
      <c r="E5">
        <v>0</v>
      </c>
      <c r="F5">
        <v>80958984.689483806</v>
      </c>
      <c r="G5">
        <v>56808.009032067399</v>
      </c>
      <c r="H5">
        <v>48507.1439289888</v>
      </c>
      <c r="I5">
        <v>36048.072290299802</v>
      </c>
      <c r="J5">
        <v>895556.07166594896</v>
      </c>
      <c r="K5">
        <v>0.03</v>
      </c>
      <c r="L5">
        <v>0</v>
      </c>
      <c r="M5">
        <v>107644.229033603</v>
      </c>
      <c r="N5">
        <v>94965.487119986996</v>
      </c>
      <c r="O5">
        <v>0.120794621388817</v>
      </c>
      <c r="P5">
        <v>0.35299068100820402</v>
      </c>
      <c r="Q5">
        <v>0.162245443616025</v>
      </c>
      <c r="R5">
        <v>329</v>
      </c>
      <c r="S5">
        <v>0</v>
      </c>
      <c r="T5">
        <v>34</v>
      </c>
      <c r="U5">
        <v>0</v>
      </c>
      <c r="V5">
        <v>0</v>
      </c>
      <c r="W5">
        <v>0</v>
      </c>
      <c r="X5">
        <v>97286</v>
      </c>
      <c r="Y5">
        <v>121090</v>
      </c>
      <c r="Z5">
        <v>97570</v>
      </c>
      <c r="AA5">
        <v>0</v>
      </c>
      <c r="AB5">
        <v>22783.742431196901</v>
      </c>
      <c r="AC5">
        <v>7467.1892903604403</v>
      </c>
      <c r="AD5" s="3">
        <f t="shared" si="1"/>
        <v>24928866.909222215</v>
      </c>
      <c r="AE5" s="3">
        <f t="shared" si="2"/>
        <v>25001639.951614942</v>
      </c>
      <c r="AF5" s="3">
        <f t="shared" si="3"/>
        <v>31028477.828646649</v>
      </c>
      <c r="AG5" s="3">
        <f t="shared" si="4"/>
        <v>115854540.76114975</v>
      </c>
    </row>
    <row r="6" spans="1:33" x14ac:dyDescent="0.25">
      <c r="A6" t="s">
        <v>29</v>
      </c>
      <c r="B6">
        <v>5</v>
      </c>
      <c r="C6">
        <v>0</v>
      </c>
      <c r="D6">
        <v>0</v>
      </c>
      <c r="E6">
        <v>0</v>
      </c>
      <c r="F6">
        <v>81100596.731718495</v>
      </c>
      <c r="G6">
        <v>57179.119977173301</v>
      </c>
      <c r="H6">
        <v>49116.189655310198</v>
      </c>
      <c r="I6">
        <v>36138.185997161301</v>
      </c>
      <c r="J6">
        <v>896908.06778758403</v>
      </c>
      <c r="K6">
        <v>0.03</v>
      </c>
      <c r="L6">
        <v>0</v>
      </c>
      <c r="M6">
        <v>107644.38518210599</v>
      </c>
      <c r="N6">
        <v>94992.423879310503</v>
      </c>
      <c r="O6">
        <v>0.120890927802329</v>
      </c>
      <c r="P6">
        <v>0.35363604168426299</v>
      </c>
      <c r="Q6">
        <v>0.162256563749199</v>
      </c>
      <c r="R6">
        <v>330</v>
      </c>
      <c r="S6">
        <v>0</v>
      </c>
      <c r="T6">
        <v>39</v>
      </c>
      <c r="U6">
        <v>0</v>
      </c>
      <c r="V6">
        <v>0</v>
      </c>
      <c r="W6">
        <v>0</v>
      </c>
      <c r="X6">
        <v>97434</v>
      </c>
      <c r="Y6">
        <v>121198</v>
      </c>
      <c r="Z6">
        <v>97616</v>
      </c>
      <c r="AA6">
        <v>0</v>
      </c>
      <c r="AB6">
        <v>24136.161066051802</v>
      </c>
      <c r="AC6">
        <v>18673.849324237301</v>
      </c>
      <c r="AD6" s="3">
        <f t="shared" si="1"/>
        <v>24986578.703923061</v>
      </c>
      <c r="AE6" s="3">
        <f t="shared" si="2"/>
        <v>25033251.911675118</v>
      </c>
      <c r="AF6" s="3">
        <f t="shared" si="3"/>
        <v>31080766.11612032</v>
      </c>
      <c r="AG6" s="3">
        <f t="shared" si="4"/>
        <v>120997504.79950608</v>
      </c>
    </row>
    <row r="7" spans="1:33" x14ac:dyDescent="0.25">
      <c r="A7" t="s">
        <v>29</v>
      </c>
      <c r="B7">
        <v>6</v>
      </c>
      <c r="C7">
        <v>0</v>
      </c>
      <c r="D7">
        <v>0</v>
      </c>
      <c r="E7">
        <v>0</v>
      </c>
      <c r="F7">
        <v>81155669.708124697</v>
      </c>
      <c r="G7">
        <v>58638.015220965397</v>
      </c>
      <c r="H7">
        <v>50933.877296970597</v>
      </c>
      <c r="I7">
        <v>37243.091708339802</v>
      </c>
      <c r="J7">
        <v>903108.89579429303</v>
      </c>
      <c r="K7">
        <v>0.04</v>
      </c>
      <c r="L7">
        <v>0</v>
      </c>
      <c r="M7">
        <v>107665.04605154401</v>
      </c>
      <c r="N7">
        <v>95042.198972650498</v>
      </c>
      <c r="O7">
        <v>0.12115110259649201</v>
      </c>
      <c r="P7">
        <v>0.35573526610790301</v>
      </c>
      <c r="Q7">
        <v>0.162667199140032</v>
      </c>
      <c r="R7">
        <v>330</v>
      </c>
      <c r="S7">
        <v>0</v>
      </c>
      <c r="T7">
        <v>39</v>
      </c>
      <c r="U7">
        <v>0</v>
      </c>
      <c r="V7">
        <v>0</v>
      </c>
      <c r="W7">
        <v>0</v>
      </c>
      <c r="X7">
        <v>97542</v>
      </c>
      <c r="Y7">
        <v>121275</v>
      </c>
      <c r="Z7">
        <v>97619</v>
      </c>
      <c r="AA7">
        <v>0</v>
      </c>
      <c r="AB7">
        <v>24858.4213191296</v>
      </c>
      <c r="AC7">
        <v>27211.5184441089</v>
      </c>
      <c r="AD7" s="3">
        <f t="shared" si="1"/>
        <v>25016389.83766038</v>
      </c>
      <c r="AE7" s="3">
        <f t="shared" si="2"/>
        <v>25036137.86433094</v>
      </c>
      <c r="AF7" s="3">
        <f t="shared" si="3"/>
        <v>31103142.006133381</v>
      </c>
      <c r="AG7" s="3">
        <f t="shared" si="4"/>
        <v>121058778.60391898</v>
      </c>
    </row>
    <row r="8" spans="1:33" x14ac:dyDescent="0.25">
      <c r="A8" t="s">
        <v>29</v>
      </c>
      <c r="B8">
        <v>7</v>
      </c>
      <c r="C8">
        <v>0</v>
      </c>
      <c r="D8">
        <v>0</v>
      </c>
      <c r="E8">
        <v>0</v>
      </c>
      <c r="F8">
        <v>81179840.685509607</v>
      </c>
      <c r="G8">
        <v>60557.469323986901</v>
      </c>
      <c r="H8">
        <v>58769.233654543103</v>
      </c>
      <c r="I8">
        <v>37359.968089594702</v>
      </c>
      <c r="J8">
        <v>907552.70885287505</v>
      </c>
      <c r="K8">
        <v>0.05</v>
      </c>
      <c r="L8">
        <v>0</v>
      </c>
      <c r="M8">
        <v>107735.329379228</v>
      </c>
      <c r="N8">
        <v>95077.094985330201</v>
      </c>
      <c r="O8">
        <v>0.121172596497905</v>
      </c>
      <c r="P8">
        <v>0.35594780540271098</v>
      </c>
      <c r="Q8">
        <v>0.16306087229748201</v>
      </c>
      <c r="R8">
        <v>331</v>
      </c>
      <c r="S8">
        <v>0</v>
      </c>
      <c r="T8">
        <v>40</v>
      </c>
      <c r="U8">
        <v>0</v>
      </c>
      <c r="V8">
        <v>0</v>
      </c>
      <c r="W8">
        <v>0</v>
      </c>
      <c r="X8">
        <v>97653</v>
      </c>
      <c r="Y8">
        <v>121276</v>
      </c>
      <c r="Z8">
        <v>97629</v>
      </c>
      <c r="AA8">
        <v>0</v>
      </c>
      <c r="AB8">
        <v>24891.569134539099</v>
      </c>
      <c r="AC8">
        <v>27279.3587045397</v>
      </c>
      <c r="AD8" s="3">
        <f t="shared" si="1"/>
        <v>25042661.95282403</v>
      </c>
      <c r="AE8" s="3">
        <f t="shared" si="2"/>
        <v>25036507.263394441</v>
      </c>
      <c r="AF8" s="3">
        <f t="shared" si="3"/>
        <v>31100671.469291136</v>
      </c>
      <c r="AG8" s="3">
        <f t="shared" si="4"/>
        <v>122087393.39436248</v>
      </c>
    </row>
    <row r="9" spans="1:33" x14ac:dyDescent="0.25">
      <c r="A9" t="s">
        <v>29</v>
      </c>
      <c r="B9">
        <v>8</v>
      </c>
      <c r="C9">
        <v>0</v>
      </c>
      <c r="D9">
        <v>0</v>
      </c>
      <c r="E9">
        <v>0</v>
      </c>
      <c r="F9">
        <v>81180021.342197195</v>
      </c>
      <c r="G9">
        <v>60591.484485350898</v>
      </c>
      <c r="H9">
        <v>58936.930745653997</v>
      </c>
      <c r="I9">
        <v>37953.7417992462</v>
      </c>
      <c r="J9">
        <v>907884.52712526498</v>
      </c>
      <c r="K9">
        <v>0.05</v>
      </c>
      <c r="L9">
        <v>0</v>
      </c>
      <c r="M9">
        <v>107757.039380128</v>
      </c>
      <c r="N9">
        <v>95078.691094416194</v>
      </c>
      <c r="O9">
        <v>0.12183784326479399</v>
      </c>
      <c r="P9">
        <v>0.35623594643073703</v>
      </c>
      <c r="Q9">
        <v>0.16320338300861201</v>
      </c>
      <c r="R9">
        <v>331</v>
      </c>
      <c r="S9">
        <v>0</v>
      </c>
      <c r="T9">
        <v>46</v>
      </c>
      <c r="U9">
        <v>0</v>
      </c>
      <c r="V9">
        <v>0</v>
      </c>
      <c r="W9">
        <v>0</v>
      </c>
      <c r="X9">
        <v>97724</v>
      </c>
      <c r="Y9">
        <v>121283</v>
      </c>
      <c r="Z9">
        <v>97643</v>
      </c>
      <c r="AA9">
        <v>0</v>
      </c>
      <c r="AB9">
        <v>25004.863934809699</v>
      </c>
      <c r="AC9">
        <v>27409.5604416024</v>
      </c>
      <c r="AD9" s="3">
        <f t="shared" si="1"/>
        <v>25053644.104357742</v>
      </c>
      <c r="AE9" s="3">
        <f t="shared" si="2"/>
        <v>25032878.016472954</v>
      </c>
      <c r="AF9" s="3">
        <f t="shared" si="3"/>
        <v>31093499.221366502</v>
      </c>
      <c r="AG9" s="3">
        <f t="shared" si="4"/>
        <v>128087905.86932246</v>
      </c>
    </row>
    <row r="10" spans="1:33" x14ac:dyDescent="0.25">
      <c r="A10" t="s">
        <v>29</v>
      </c>
      <c r="B10">
        <v>9</v>
      </c>
      <c r="C10">
        <v>0</v>
      </c>
      <c r="D10">
        <v>0</v>
      </c>
      <c r="E10">
        <v>0</v>
      </c>
      <c r="F10">
        <v>81183756.046338901</v>
      </c>
      <c r="G10">
        <v>61079.193865448098</v>
      </c>
      <c r="H10">
        <v>59868.555315674799</v>
      </c>
      <c r="I10">
        <v>38313.320422181001</v>
      </c>
      <c r="J10">
        <v>916172.47939335299</v>
      </c>
      <c r="K10">
        <v>0.05</v>
      </c>
      <c r="L10">
        <v>0</v>
      </c>
      <c r="M10">
        <v>107835.777681662</v>
      </c>
      <c r="N10">
        <v>95087.635961559106</v>
      </c>
      <c r="O10">
        <v>0.12184972489231299</v>
      </c>
      <c r="P10">
        <v>0.35643516628910499</v>
      </c>
      <c r="Q10">
        <v>0.16339385957515501</v>
      </c>
      <c r="R10">
        <v>331</v>
      </c>
      <c r="S10">
        <v>0</v>
      </c>
      <c r="T10">
        <v>48</v>
      </c>
      <c r="U10">
        <v>0</v>
      </c>
      <c r="V10">
        <v>0</v>
      </c>
      <c r="W10">
        <v>0</v>
      </c>
      <c r="X10">
        <v>97910</v>
      </c>
      <c r="Y10">
        <v>121284</v>
      </c>
      <c r="Z10">
        <v>97653</v>
      </c>
      <c r="AA10">
        <v>0</v>
      </c>
      <c r="AB10">
        <v>25516.078633651101</v>
      </c>
      <c r="AC10">
        <v>27554.0770539941</v>
      </c>
      <c r="AD10" s="3">
        <f t="shared" si="1"/>
        <v>25086876.487696085</v>
      </c>
      <c r="AE10" s="3">
        <f t="shared" si="2"/>
        <v>25021026.959993728</v>
      </c>
      <c r="AF10" s="3">
        <f t="shared" si="3"/>
        <v>31075852.598649088</v>
      </c>
      <c r="AG10" s="3">
        <f t="shared" si="4"/>
        <v>130099928.52573225</v>
      </c>
    </row>
    <row r="11" spans="1:33" x14ac:dyDescent="0.25">
      <c r="A11" t="s">
        <v>29</v>
      </c>
      <c r="B11">
        <v>10</v>
      </c>
      <c r="C11">
        <v>0</v>
      </c>
      <c r="D11">
        <v>0</v>
      </c>
      <c r="E11">
        <v>0</v>
      </c>
      <c r="F11">
        <v>81186897.756818101</v>
      </c>
      <c r="G11">
        <v>61084.769762298703</v>
      </c>
      <c r="H11">
        <v>61144.2479919826</v>
      </c>
      <c r="I11">
        <v>38320.393651449602</v>
      </c>
      <c r="J11">
        <v>934365.85516174894</v>
      </c>
      <c r="K11">
        <v>0.05</v>
      </c>
      <c r="L11">
        <v>0</v>
      </c>
      <c r="M11">
        <v>107860.35445860001</v>
      </c>
      <c r="N11">
        <v>95164.033282928998</v>
      </c>
      <c r="O11">
        <v>0.121873341778319</v>
      </c>
      <c r="P11">
        <v>0.35663745666957603</v>
      </c>
      <c r="Q11">
        <v>0.16399691089674201</v>
      </c>
      <c r="R11">
        <v>331</v>
      </c>
      <c r="S11">
        <v>0</v>
      </c>
      <c r="T11">
        <v>52</v>
      </c>
      <c r="U11">
        <v>0</v>
      </c>
      <c r="V11">
        <v>0</v>
      </c>
      <c r="W11">
        <v>0</v>
      </c>
      <c r="X11">
        <v>97946</v>
      </c>
      <c r="Y11">
        <v>121318</v>
      </c>
      <c r="Z11">
        <v>97663</v>
      </c>
      <c r="AA11">
        <v>0</v>
      </c>
      <c r="AB11">
        <v>25526.126203307002</v>
      </c>
      <c r="AC11">
        <v>27617.101215779599</v>
      </c>
      <c r="AD11" s="3">
        <f t="shared" si="1"/>
        <v>25090736.629221573</v>
      </c>
      <c r="AE11" s="3">
        <f t="shared" si="2"/>
        <v>25018240.779814046</v>
      </c>
      <c r="AF11" s="3">
        <f t="shared" si="3"/>
        <v>31077920.347782481</v>
      </c>
      <c r="AG11" s="3">
        <f t="shared" si="4"/>
        <v>134121263.61197986</v>
      </c>
    </row>
    <row r="12" spans="1:33" x14ac:dyDescent="0.25">
      <c r="A12" t="s">
        <v>29</v>
      </c>
      <c r="B12">
        <v>11</v>
      </c>
      <c r="C12">
        <v>0.27678294843908202</v>
      </c>
      <c r="D12">
        <v>0</v>
      </c>
      <c r="E12">
        <v>0</v>
      </c>
      <c r="F12">
        <v>81188207.1780615</v>
      </c>
      <c r="G12">
        <v>61334.247233634698</v>
      </c>
      <c r="H12">
        <v>62314.443956077601</v>
      </c>
      <c r="I12">
        <v>38697.722649181604</v>
      </c>
      <c r="J12">
        <v>963921.34938799101</v>
      </c>
      <c r="K12">
        <v>0.05</v>
      </c>
      <c r="L12">
        <v>0</v>
      </c>
      <c r="M12">
        <v>107909.750143764</v>
      </c>
      <c r="N12">
        <v>95177.749217098506</v>
      </c>
      <c r="O12">
        <v>0.122116006973433</v>
      </c>
      <c r="P12">
        <v>0.35770998151796402</v>
      </c>
      <c r="Q12">
        <v>0.16425692050133001</v>
      </c>
      <c r="R12">
        <v>331</v>
      </c>
      <c r="S12">
        <v>0</v>
      </c>
      <c r="T12">
        <v>53</v>
      </c>
      <c r="U12">
        <v>0</v>
      </c>
      <c r="V12">
        <v>0</v>
      </c>
      <c r="W12">
        <v>1</v>
      </c>
      <c r="X12">
        <v>97987</v>
      </c>
      <c r="Y12">
        <v>121331</v>
      </c>
      <c r="Z12">
        <v>97673</v>
      </c>
      <c r="AA12">
        <v>1714.0472957821601</v>
      </c>
      <c r="AB12">
        <v>25717.324298557101</v>
      </c>
      <c r="AC12">
        <v>27932.654386024798</v>
      </c>
      <c r="AD12" s="3">
        <f t="shared" si="1"/>
        <v>25096576.422537901</v>
      </c>
      <c r="AE12" s="3">
        <f t="shared" si="2"/>
        <v>25016154.274735879</v>
      </c>
      <c r="AF12" s="3">
        <f t="shared" si="3"/>
        <v>31075476.480787717</v>
      </c>
      <c r="AG12" s="3">
        <f t="shared" si="4"/>
        <v>135152128.52744949</v>
      </c>
    </row>
    <row r="13" spans="1:33" x14ac:dyDescent="0.25">
      <c r="A13" t="s">
        <v>29</v>
      </c>
      <c r="B13">
        <v>12</v>
      </c>
      <c r="C13">
        <v>0.29884172218517802</v>
      </c>
      <c r="D13">
        <v>0</v>
      </c>
      <c r="E13">
        <v>0</v>
      </c>
      <c r="F13">
        <v>81193949.492396399</v>
      </c>
      <c r="G13">
        <v>61785.135865801203</v>
      </c>
      <c r="H13">
        <v>62922.372880815499</v>
      </c>
      <c r="I13">
        <v>39127.322591705299</v>
      </c>
      <c r="J13">
        <v>966148.34514436696</v>
      </c>
      <c r="K13">
        <v>0.06</v>
      </c>
      <c r="L13">
        <v>0</v>
      </c>
      <c r="M13">
        <v>107946.166176934</v>
      </c>
      <c r="N13">
        <v>95183.891992867299</v>
      </c>
      <c r="O13">
        <v>0.122483562748675</v>
      </c>
      <c r="P13">
        <v>0.35773670452689699</v>
      </c>
      <c r="Q13">
        <v>0.164314856563926</v>
      </c>
      <c r="R13">
        <v>332</v>
      </c>
      <c r="S13">
        <v>0</v>
      </c>
      <c r="T13">
        <v>54</v>
      </c>
      <c r="U13">
        <v>0</v>
      </c>
      <c r="V13">
        <v>0</v>
      </c>
      <c r="W13">
        <v>2</v>
      </c>
      <c r="X13">
        <v>98239</v>
      </c>
      <c r="Y13">
        <v>121398</v>
      </c>
      <c r="Z13">
        <v>97739</v>
      </c>
      <c r="AA13">
        <v>1883.36408136574</v>
      </c>
      <c r="AB13">
        <v>25958.334966034301</v>
      </c>
      <c r="AC13">
        <v>28061.818087070798</v>
      </c>
      <c r="AD13" s="3">
        <f t="shared" si="1"/>
        <v>25132374.231774081</v>
      </c>
      <c r="AE13" s="3">
        <f t="shared" si="2"/>
        <v>25004459.787247088</v>
      </c>
      <c r="AF13" s="3">
        <f t="shared" si="3"/>
        <v>31057115.473375231</v>
      </c>
      <c r="AG13" s="3">
        <f t="shared" si="4"/>
        <v>136160097.83754075</v>
      </c>
    </row>
    <row r="14" spans="1:33" x14ac:dyDescent="0.25">
      <c r="A14" t="s">
        <v>29</v>
      </c>
      <c r="B14">
        <v>13</v>
      </c>
      <c r="C14">
        <v>0.45314679993233198</v>
      </c>
      <c r="D14">
        <v>0</v>
      </c>
      <c r="E14">
        <v>0</v>
      </c>
      <c r="F14">
        <v>81259741.031067505</v>
      </c>
      <c r="G14">
        <v>61994.521737309602</v>
      </c>
      <c r="H14">
        <v>64013.155265381902</v>
      </c>
      <c r="I14">
        <v>39149.558159725602</v>
      </c>
      <c r="J14">
        <v>975080.92298911395</v>
      </c>
      <c r="K14">
        <v>0.06</v>
      </c>
      <c r="L14">
        <v>0</v>
      </c>
      <c r="M14">
        <v>107947.55422431701</v>
      </c>
      <c r="N14">
        <v>95219.450243184605</v>
      </c>
      <c r="O14">
        <v>0.122710178494069</v>
      </c>
      <c r="P14">
        <v>0.35851634449314002</v>
      </c>
      <c r="Q14">
        <v>0.16448271641821</v>
      </c>
      <c r="R14">
        <v>332</v>
      </c>
      <c r="S14">
        <v>0</v>
      </c>
      <c r="T14">
        <v>54</v>
      </c>
      <c r="U14">
        <v>0</v>
      </c>
      <c r="V14">
        <v>0</v>
      </c>
      <c r="W14">
        <v>2</v>
      </c>
      <c r="X14">
        <v>98296</v>
      </c>
      <c r="Y14">
        <v>121411</v>
      </c>
      <c r="Z14">
        <v>97753</v>
      </c>
      <c r="AA14">
        <v>3671.4267440109002</v>
      </c>
      <c r="AB14">
        <v>26027.453425605199</v>
      </c>
      <c r="AC14">
        <v>28206.353134813002</v>
      </c>
      <c r="AD14" s="3">
        <f t="shared" si="1"/>
        <v>25160673.799501706</v>
      </c>
      <c r="AE14" s="3">
        <f t="shared" si="2"/>
        <v>25021682.93646425</v>
      </c>
      <c r="AF14" s="3">
        <f t="shared" si="3"/>
        <v>31077384.295101549</v>
      </c>
      <c r="AG14" s="3">
        <f t="shared" si="4"/>
        <v>136234821.95405662</v>
      </c>
    </row>
    <row r="15" spans="1:33" x14ac:dyDescent="0.25">
      <c r="A15" t="s">
        <v>29</v>
      </c>
      <c r="B15">
        <v>14</v>
      </c>
      <c r="C15">
        <v>0.51746186243720604</v>
      </c>
      <c r="D15">
        <v>0</v>
      </c>
      <c r="E15">
        <v>0</v>
      </c>
      <c r="F15">
        <v>81270914.009298995</v>
      </c>
      <c r="G15">
        <v>62341.180293738304</v>
      </c>
      <c r="H15">
        <v>64367.803116955001</v>
      </c>
      <c r="I15">
        <v>39192.398169807297</v>
      </c>
      <c r="J15">
        <v>977041.67710127996</v>
      </c>
      <c r="K15">
        <v>7.0000000000000007E-2</v>
      </c>
      <c r="L15">
        <v>0</v>
      </c>
      <c r="M15">
        <v>108021.916273375</v>
      </c>
      <c r="N15">
        <v>95236.649839719001</v>
      </c>
      <c r="O15">
        <v>0.12328161954794301</v>
      </c>
      <c r="P15">
        <v>0.359335220733844</v>
      </c>
      <c r="Q15">
        <v>0.16451321789349899</v>
      </c>
      <c r="R15">
        <v>332</v>
      </c>
      <c r="S15">
        <v>0</v>
      </c>
      <c r="T15">
        <v>68</v>
      </c>
      <c r="U15">
        <v>0</v>
      </c>
      <c r="V15">
        <v>0</v>
      </c>
      <c r="W15">
        <v>3</v>
      </c>
      <c r="X15">
        <v>98382</v>
      </c>
      <c r="Y15">
        <v>121425</v>
      </c>
      <c r="Z15">
        <v>97754</v>
      </c>
      <c r="AA15">
        <v>3765.7209635200502</v>
      </c>
      <c r="AB15">
        <v>26122.808391210499</v>
      </c>
      <c r="AC15">
        <v>28253.990112771899</v>
      </c>
      <c r="AD15" s="3">
        <f t="shared" si="1"/>
        <v>25178139.198651135</v>
      </c>
      <c r="AE15" s="3">
        <f t="shared" si="2"/>
        <v>25017420.048636369</v>
      </c>
      <c r="AF15" s="3">
        <f t="shared" si="3"/>
        <v>31075354.762011491</v>
      </c>
      <c r="AG15" s="3">
        <f t="shared" si="4"/>
        <v>150247955.68640029</v>
      </c>
    </row>
    <row r="16" spans="1:33" x14ac:dyDescent="0.25">
      <c r="A16" t="s">
        <v>29</v>
      </c>
      <c r="B16">
        <v>15</v>
      </c>
      <c r="C16">
        <v>0.63650249162634498</v>
      </c>
      <c r="D16">
        <v>0</v>
      </c>
      <c r="E16">
        <v>0</v>
      </c>
      <c r="F16">
        <v>81340403.946250096</v>
      </c>
      <c r="G16">
        <v>62664.1248521421</v>
      </c>
      <c r="H16">
        <v>64695.991039538698</v>
      </c>
      <c r="I16">
        <v>39585.686298361099</v>
      </c>
      <c r="J16">
        <v>994265.71065734699</v>
      </c>
      <c r="K16">
        <v>7.0000000000000007E-2</v>
      </c>
      <c r="L16">
        <v>0</v>
      </c>
      <c r="M16">
        <v>108077.379893572</v>
      </c>
      <c r="N16">
        <v>95322.998300168198</v>
      </c>
      <c r="O16">
        <v>0.123448308270608</v>
      </c>
      <c r="P16">
        <v>0.35948767990185099</v>
      </c>
      <c r="Q16">
        <v>0.16454116400905799</v>
      </c>
      <c r="R16">
        <v>332</v>
      </c>
      <c r="S16">
        <v>0</v>
      </c>
      <c r="T16">
        <v>70</v>
      </c>
      <c r="U16">
        <v>0</v>
      </c>
      <c r="V16">
        <v>0</v>
      </c>
      <c r="W16">
        <v>3</v>
      </c>
      <c r="X16">
        <v>98621</v>
      </c>
      <c r="Y16">
        <v>121461</v>
      </c>
      <c r="Z16">
        <v>97790</v>
      </c>
      <c r="AA16">
        <v>3791.6393074922498</v>
      </c>
      <c r="AB16">
        <v>26318.5500964401</v>
      </c>
      <c r="AC16">
        <v>28382.185038862001</v>
      </c>
      <c r="AD16" s="3">
        <f t="shared" si="1"/>
        <v>25236170.463529758</v>
      </c>
      <c r="AE16" s="3">
        <f t="shared" si="2"/>
        <v>25023525.513111558</v>
      </c>
      <c r="AF16" s="3">
        <f t="shared" si="3"/>
        <v>31080707.96960878</v>
      </c>
      <c r="AG16" s="3">
        <f t="shared" si="4"/>
        <v>152334669.65690744</v>
      </c>
    </row>
    <row r="17" spans="1:33" x14ac:dyDescent="0.25">
      <c r="A17" t="s">
        <v>29</v>
      </c>
      <c r="B17">
        <v>16</v>
      </c>
      <c r="C17">
        <v>1.5858887248273299</v>
      </c>
      <c r="D17">
        <v>0</v>
      </c>
      <c r="E17">
        <v>0</v>
      </c>
      <c r="F17">
        <v>81378496.959057301</v>
      </c>
      <c r="G17">
        <v>62840.797537448903</v>
      </c>
      <c r="H17">
        <v>66404.851007272198</v>
      </c>
      <c r="I17">
        <v>40462.219314089903</v>
      </c>
      <c r="J17">
        <v>998318.46482800401</v>
      </c>
      <c r="K17">
        <v>0.08</v>
      </c>
      <c r="L17">
        <v>0</v>
      </c>
      <c r="M17">
        <v>108123.634060474</v>
      </c>
      <c r="N17">
        <v>95353.471098091701</v>
      </c>
      <c r="O17">
        <v>0.123470658701873</v>
      </c>
      <c r="P17">
        <v>0.35981555417120498</v>
      </c>
      <c r="Q17">
        <v>0.16584348264863699</v>
      </c>
      <c r="R17">
        <v>332</v>
      </c>
      <c r="S17">
        <v>1</v>
      </c>
      <c r="T17">
        <v>73</v>
      </c>
      <c r="U17">
        <v>0</v>
      </c>
      <c r="V17">
        <v>0</v>
      </c>
      <c r="W17">
        <v>5</v>
      </c>
      <c r="X17">
        <v>98745</v>
      </c>
      <c r="Y17">
        <v>121465</v>
      </c>
      <c r="Z17">
        <v>97909</v>
      </c>
      <c r="AA17">
        <v>4271.2687704910004</v>
      </c>
      <c r="AB17">
        <v>26387.278495977102</v>
      </c>
      <c r="AC17">
        <v>28407.876339359798</v>
      </c>
      <c r="AD17" s="3">
        <f t="shared" si="1"/>
        <v>25260106.067924622</v>
      </c>
      <c r="AE17" s="3">
        <f t="shared" si="2"/>
        <v>25046247.658154156</v>
      </c>
      <c r="AF17" s="3">
        <f t="shared" si="3"/>
        <v>31072143.232978523</v>
      </c>
      <c r="AG17" s="3">
        <f t="shared" si="4"/>
        <v>156376815.42388529</v>
      </c>
    </row>
    <row r="18" spans="1:33" x14ac:dyDescent="0.25">
      <c r="A18" t="s">
        <v>29</v>
      </c>
      <c r="B18">
        <v>17</v>
      </c>
      <c r="C18">
        <v>1.6639133141298601</v>
      </c>
      <c r="D18">
        <v>0</v>
      </c>
      <c r="E18">
        <v>0</v>
      </c>
      <c r="F18">
        <v>81479507.097861201</v>
      </c>
      <c r="G18">
        <v>63102.677590044201</v>
      </c>
      <c r="H18">
        <v>66421.744641691999</v>
      </c>
      <c r="I18">
        <v>40735.758881749403</v>
      </c>
      <c r="J18">
        <v>1000026.9297349</v>
      </c>
      <c r="K18">
        <v>0.08</v>
      </c>
      <c r="L18">
        <v>0</v>
      </c>
      <c r="M18">
        <v>108143.167244136</v>
      </c>
      <c r="N18">
        <v>95373.333520662898</v>
      </c>
      <c r="O18">
        <v>0.123724769777982</v>
      </c>
      <c r="P18">
        <v>0.36129975592173602</v>
      </c>
      <c r="Q18">
        <v>0.167304978795382</v>
      </c>
      <c r="R18">
        <v>332</v>
      </c>
      <c r="S18">
        <v>1</v>
      </c>
      <c r="T18">
        <v>74</v>
      </c>
      <c r="U18">
        <v>0</v>
      </c>
      <c r="V18">
        <v>0</v>
      </c>
      <c r="W18">
        <v>5</v>
      </c>
      <c r="X18">
        <v>98754</v>
      </c>
      <c r="Y18">
        <v>121634</v>
      </c>
      <c r="Z18">
        <v>98002</v>
      </c>
      <c r="AA18">
        <v>4652.1392873384302</v>
      </c>
      <c r="AB18">
        <v>26790.392972211499</v>
      </c>
      <c r="AC18">
        <v>28426.347319001401</v>
      </c>
      <c r="AD18" s="3">
        <f t="shared" si="1"/>
        <v>25272236.075072031</v>
      </c>
      <c r="AE18" s="3">
        <f t="shared" si="2"/>
        <v>25079790.994078312</v>
      </c>
      <c r="AF18" s="3">
        <f t="shared" si="3"/>
        <v>31127480.028710857</v>
      </c>
      <c r="AG18" s="3">
        <f t="shared" si="4"/>
        <v>157479534.02759612</v>
      </c>
    </row>
    <row r="19" spans="1:33" x14ac:dyDescent="0.25">
      <c r="A19" t="s">
        <v>29</v>
      </c>
      <c r="B19">
        <v>18</v>
      </c>
      <c r="C19">
        <v>2.1128303601797498</v>
      </c>
      <c r="D19">
        <v>2.2252179616071599</v>
      </c>
      <c r="E19">
        <v>0</v>
      </c>
      <c r="F19">
        <v>81509234.790517598</v>
      </c>
      <c r="G19">
        <v>63176.029247156002</v>
      </c>
      <c r="H19">
        <v>66485.636123959805</v>
      </c>
      <c r="I19">
        <v>41501.797959402997</v>
      </c>
      <c r="J19">
        <v>1005468.3130171</v>
      </c>
      <c r="K19">
        <v>0.08</v>
      </c>
      <c r="L19">
        <v>0</v>
      </c>
      <c r="M19">
        <v>108306.86461768999</v>
      </c>
      <c r="N19">
        <v>95434.586617195193</v>
      </c>
      <c r="O19">
        <v>0.12393901762784899</v>
      </c>
      <c r="P19">
        <v>0.36182647401989498</v>
      </c>
      <c r="Q19">
        <v>0.16766537171016399</v>
      </c>
      <c r="R19">
        <v>332</v>
      </c>
      <c r="S19">
        <v>1</v>
      </c>
      <c r="T19">
        <v>74</v>
      </c>
      <c r="U19">
        <v>0</v>
      </c>
      <c r="V19">
        <v>8</v>
      </c>
      <c r="W19">
        <v>7</v>
      </c>
      <c r="X19">
        <v>98851</v>
      </c>
      <c r="Y19">
        <v>121711</v>
      </c>
      <c r="Z19">
        <v>98024</v>
      </c>
      <c r="AA19">
        <v>6866.2711856129399</v>
      </c>
      <c r="AB19">
        <v>26987.084052348499</v>
      </c>
      <c r="AC19">
        <v>28443.2593887861</v>
      </c>
      <c r="AD19" s="3">
        <f t="shared" si="1"/>
        <v>25290720.145510018</v>
      </c>
      <c r="AE19" s="3">
        <f t="shared" si="2"/>
        <v>25079134.773987863</v>
      </c>
      <c r="AF19" s="3">
        <f t="shared" si="3"/>
        <v>31139379.871019717</v>
      </c>
      <c r="AG19" s="3">
        <f t="shared" si="4"/>
        <v>157514703.1035347</v>
      </c>
    </row>
    <row r="20" spans="1:33" x14ac:dyDescent="0.25">
      <c r="A20" t="s">
        <v>29</v>
      </c>
      <c r="B20">
        <v>19</v>
      </c>
      <c r="C20">
        <v>2.4101868261767199</v>
      </c>
      <c r="D20">
        <v>6.7531072238974303</v>
      </c>
      <c r="E20">
        <v>0</v>
      </c>
      <c r="F20">
        <v>81511778.504964903</v>
      </c>
      <c r="G20">
        <v>63746.645252510803</v>
      </c>
      <c r="H20">
        <v>68874.391576592898</v>
      </c>
      <c r="I20">
        <v>41612.034277541097</v>
      </c>
      <c r="J20">
        <v>1011131.75539445</v>
      </c>
      <c r="K20">
        <v>0.1</v>
      </c>
      <c r="L20">
        <v>0</v>
      </c>
      <c r="M20">
        <v>108521.07765770001</v>
      </c>
      <c r="N20">
        <v>95536.944614473206</v>
      </c>
      <c r="O20">
        <v>0.12436993963634101</v>
      </c>
      <c r="P20">
        <v>0.36333854194905202</v>
      </c>
      <c r="Q20">
        <v>0.16908106374951801</v>
      </c>
      <c r="R20">
        <v>334</v>
      </c>
      <c r="S20">
        <v>3</v>
      </c>
      <c r="T20">
        <v>90</v>
      </c>
      <c r="U20">
        <v>15</v>
      </c>
      <c r="V20">
        <v>20</v>
      </c>
      <c r="W20">
        <v>8</v>
      </c>
      <c r="X20">
        <v>99068</v>
      </c>
      <c r="Y20">
        <v>121804</v>
      </c>
      <c r="Z20">
        <v>98115</v>
      </c>
      <c r="AA20">
        <v>8287.3834282670105</v>
      </c>
      <c r="AB20">
        <v>27603.929628733302</v>
      </c>
      <c r="AC20">
        <v>28548.635623749298</v>
      </c>
      <c r="AD20" s="3">
        <f t="shared" si="1"/>
        <v>25315166.050434228</v>
      </c>
      <c r="AE20" s="3">
        <f t="shared" si="2"/>
        <v>25071642.882044196</v>
      </c>
      <c r="AF20" s="3">
        <f t="shared" si="3"/>
        <v>31124969.572486479</v>
      </c>
      <c r="AG20" s="3">
        <f t="shared" si="4"/>
        <v>190522910.26035935</v>
      </c>
    </row>
    <row r="21" spans="1:33" x14ac:dyDescent="0.25">
      <c r="A21" t="s">
        <v>29</v>
      </c>
      <c r="B21">
        <v>20</v>
      </c>
      <c r="C21">
        <v>2.9766823056853999</v>
      </c>
      <c r="D21">
        <v>12.6733839229964</v>
      </c>
      <c r="E21">
        <v>0</v>
      </c>
      <c r="F21">
        <v>81565777.773960605</v>
      </c>
      <c r="G21">
        <v>65016.057529589503</v>
      </c>
      <c r="H21">
        <v>71419.074430598805</v>
      </c>
      <c r="I21">
        <v>41890.759264189299</v>
      </c>
      <c r="J21">
        <v>1050153.7826727</v>
      </c>
      <c r="K21">
        <v>0.1</v>
      </c>
      <c r="L21">
        <v>0</v>
      </c>
      <c r="M21">
        <v>108810.574975228</v>
      </c>
      <c r="N21">
        <v>95578.905396436399</v>
      </c>
      <c r="O21">
        <v>0.12511982353472501</v>
      </c>
      <c r="P21">
        <v>0.36388921925977102</v>
      </c>
      <c r="Q21">
        <v>0.17079740606806099</v>
      </c>
      <c r="R21">
        <v>335</v>
      </c>
      <c r="S21">
        <v>20</v>
      </c>
      <c r="T21">
        <v>105</v>
      </c>
      <c r="U21">
        <v>25</v>
      </c>
      <c r="V21">
        <v>31</v>
      </c>
      <c r="W21">
        <v>9</v>
      </c>
      <c r="X21">
        <v>99077</v>
      </c>
      <c r="Y21">
        <v>121891</v>
      </c>
      <c r="Z21">
        <v>98214</v>
      </c>
      <c r="AA21">
        <v>8600.1917318708201</v>
      </c>
      <c r="AB21">
        <v>28034.051722657601</v>
      </c>
      <c r="AC21">
        <v>28909.317658855602</v>
      </c>
      <c r="AD21" s="3">
        <f t="shared" si="1"/>
        <v>25318760.345228411</v>
      </c>
      <c r="AE21" s="3">
        <f t="shared" si="2"/>
        <v>25098223.891985659</v>
      </c>
      <c r="AF21" s="3">
        <f t="shared" si="3"/>
        <v>31148793.536746532</v>
      </c>
      <c r="AG21" s="3">
        <f t="shared" si="4"/>
        <v>232615931.55663329</v>
      </c>
    </row>
    <row r="23" spans="1:33" x14ac:dyDescent="0.25">
      <c r="A23" t="s">
        <v>30</v>
      </c>
      <c r="C23" s="3">
        <f>SUM(C2:C21)/20</f>
        <v>0.64661186778096025</v>
      </c>
      <c r="D23" s="3">
        <f t="shared" ref="D23:AC23" si="5">SUM(D2:D21)/20</f>
        <v>1.0825854554250496</v>
      </c>
      <c r="E23" s="3">
        <f t="shared" si="5"/>
        <v>0</v>
      </c>
      <c r="F23" s="3">
        <f t="shared" si="5"/>
        <v>81193902.422336251</v>
      </c>
      <c r="G23" s="3">
        <f t="shared" si="5"/>
        <v>60349.378357207774</v>
      </c>
      <c r="H23" s="3">
        <f t="shared" si="5"/>
        <v>58087.343740038559</v>
      </c>
      <c r="I23" s="3">
        <f t="shared" si="5"/>
        <v>38423.687535495948</v>
      </c>
      <c r="J23" s="3">
        <f t="shared" si="5"/>
        <v>941162.4577964542</v>
      </c>
      <c r="K23" s="3">
        <f t="shared" si="5"/>
        <v>5.6000000000000008E-2</v>
      </c>
      <c r="L23" s="3">
        <f t="shared" si="5"/>
        <v>0</v>
      </c>
      <c r="M23" s="3">
        <f t="shared" si="5"/>
        <v>107906.35209462559</v>
      </c>
      <c r="N23" s="3">
        <f t="shared" si="5"/>
        <v>95164.038903695662</v>
      </c>
      <c r="O23" s="2">
        <f>SUM(O2:O21)/20*60</f>
        <v>7.3227674657824338</v>
      </c>
      <c r="P23" s="2">
        <f t="shared" ref="P23:Q23" si="6">SUM(P2:P21)/20*60</f>
        <v>21.436950634335968</v>
      </c>
      <c r="Q23" s="2">
        <f t="shared" si="6"/>
        <v>9.8602288880393445</v>
      </c>
      <c r="R23" s="3">
        <f t="shared" si="5"/>
        <v>331.15</v>
      </c>
      <c r="S23" s="1">
        <f t="shared" si="5"/>
        <v>1.3</v>
      </c>
      <c r="T23" s="1">
        <f t="shared" si="5"/>
        <v>54.6</v>
      </c>
      <c r="U23" s="1">
        <f t="shared" si="5"/>
        <v>2</v>
      </c>
      <c r="V23" s="3">
        <f t="shared" si="5"/>
        <v>2.95</v>
      </c>
      <c r="W23" s="3">
        <f t="shared" si="5"/>
        <v>2.25</v>
      </c>
      <c r="X23" s="3">
        <f t="shared" si="5"/>
        <v>97858.15</v>
      </c>
      <c r="Y23" s="3">
        <f t="shared" si="5"/>
        <v>121348.55</v>
      </c>
      <c r="Z23" s="3">
        <f t="shared" si="5"/>
        <v>97735.15</v>
      </c>
      <c r="AA23" s="3">
        <f t="shared" si="5"/>
        <v>2375.172639787565</v>
      </c>
      <c r="AB23" s="3">
        <f t="shared" si="5"/>
        <v>24660.706379521427</v>
      </c>
      <c r="AC23" s="3">
        <f t="shared" si="5"/>
        <v>22339.254578195854</v>
      </c>
      <c r="AD23" s="3">
        <f t="shared" ref="AD23:AG23" si="7">SUM(AD2:AD21)/20</f>
        <v>25068979.736262556</v>
      </c>
      <c r="AE23" s="3">
        <f t="shared" si="7"/>
        <v>25037821.594859101</v>
      </c>
      <c r="AF23" s="3">
        <f t="shared" si="7"/>
        <v>31087101.091214586</v>
      </c>
      <c r="AG23" s="3">
        <f t="shared" si="7"/>
        <v>140035064.88013273</v>
      </c>
    </row>
    <row r="24" spans="1:33" x14ac:dyDescent="0.25">
      <c r="A24" t="s">
        <v>31</v>
      </c>
      <c r="C24" s="3">
        <f>_xlfn.STDEV.S(C2:C21)</f>
        <v>0.94866560103072517</v>
      </c>
      <c r="D24" s="3">
        <f t="shared" ref="D24:AC24" si="8">_xlfn.STDEV.S(D2:D21)</f>
        <v>3.1433378742970963</v>
      </c>
      <c r="E24" s="3">
        <f t="shared" si="8"/>
        <v>0</v>
      </c>
      <c r="F24" s="3">
        <f t="shared" si="8"/>
        <v>255375.82973248942</v>
      </c>
      <c r="G24" s="3">
        <f t="shared" si="8"/>
        <v>3313.2652693634182</v>
      </c>
      <c r="H24" s="3">
        <f t="shared" si="8"/>
        <v>10350.192136291898</v>
      </c>
      <c r="I24" s="3">
        <f t="shared" si="8"/>
        <v>2212.7132126391275</v>
      </c>
      <c r="J24" s="3">
        <f t="shared" si="8"/>
        <v>63833.354670913293</v>
      </c>
      <c r="K24" s="3">
        <f t="shared" si="8"/>
        <v>2.4148662379867816E-2</v>
      </c>
      <c r="L24" s="3">
        <f t="shared" si="8"/>
        <v>0</v>
      </c>
      <c r="M24" s="3">
        <f t="shared" si="8"/>
        <v>368.79570550371761</v>
      </c>
      <c r="N24" s="3">
        <f t="shared" si="8"/>
        <v>227.53516520060225</v>
      </c>
      <c r="O24" s="2">
        <f>_xlfn.STDEV.S(O2:O21)*60</f>
        <v>0.11106205486601788</v>
      </c>
      <c r="P24" s="2">
        <f t="shared" ref="P24:Q24" si="9">_xlfn.STDEV.S(P2:P21)*60</f>
        <v>0.22528588269754127</v>
      </c>
      <c r="Q24" s="2">
        <f t="shared" si="9"/>
        <v>0.1611145227332704</v>
      </c>
      <c r="R24" s="3">
        <f t="shared" si="8"/>
        <v>1.6944180805158295</v>
      </c>
      <c r="S24" s="1">
        <f t="shared" si="8"/>
        <v>4.4615314812174907</v>
      </c>
      <c r="T24" s="1">
        <f t="shared" si="8"/>
        <v>21.762836502431828</v>
      </c>
      <c r="U24" s="1">
        <f t="shared" si="8"/>
        <v>6.3660282586141328</v>
      </c>
      <c r="V24" s="3">
        <f t="shared" si="8"/>
        <v>8.1141526781427107</v>
      </c>
      <c r="W24" s="3">
        <f t="shared" si="8"/>
        <v>2.9890149759269842</v>
      </c>
      <c r="X24" s="3">
        <f t="shared" si="8"/>
        <v>1053.9571186223548</v>
      </c>
      <c r="Y24" s="3">
        <f t="shared" si="8"/>
        <v>280.03429771143544</v>
      </c>
      <c r="Z24" s="3">
        <f t="shared" si="8"/>
        <v>218.7392764288837</v>
      </c>
      <c r="AA24" s="3">
        <f t="shared" si="8"/>
        <v>2950.1874439476696</v>
      </c>
      <c r="AB24" s="3">
        <f t="shared" si="8"/>
        <v>3119.7767804968416</v>
      </c>
      <c r="AC24" s="3">
        <f t="shared" si="8"/>
        <v>10817.777086349082</v>
      </c>
      <c r="AD24" s="3">
        <f t="shared" ref="AD24:AG24" si="10">_xlfn.STDEV.S(AD2:AD21)</f>
        <v>228459.36962907872</v>
      </c>
      <c r="AE24" s="3">
        <f t="shared" si="10"/>
        <v>27740.638453428568</v>
      </c>
      <c r="AF24" s="3">
        <f t="shared" si="10"/>
        <v>30367.399834857402</v>
      </c>
      <c r="AG24" s="3">
        <f t="shared" si="10"/>
        <v>30225767.167382341</v>
      </c>
    </row>
    <row r="25" spans="1:33" x14ac:dyDescent="0.25">
      <c r="S25">
        <v>1000</v>
      </c>
    </row>
    <row r="26" spans="1:33" x14ac:dyDescent="0.25">
      <c r="S26">
        <v>-1000</v>
      </c>
    </row>
    <row r="27" spans="1:33" x14ac:dyDescent="0.25">
      <c r="S27">
        <f>_xlfn.STDEV.S(S25:S26)</f>
        <v>1414.2135623730951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M3_Model_Experiment1_ResponseDe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2017-06-22T05:38:40Z</dcterms:created>
  <dcterms:modified xsi:type="dcterms:W3CDTF">2017-06-22T05:38:40Z</dcterms:modified>
</cp:coreProperties>
</file>