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370" windowHeight="5505"/>
  </bookViews>
  <sheets>
    <sheet name="M4_Model_Experiment1_ResponseDe" sheetId="1" r:id="rId1"/>
  </sheets>
  <calcPr calcId="0"/>
</workbook>
</file>

<file path=xl/calcChain.xml><?xml version="1.0" encoding="utf-8"?>
<calcChain xmlns="http://schemas.openxmlformats.org/spreadsheetml/2006/main">
  <c r="AD33" i="1" l="1"/>
  <c r="AE33" i="1"/>
  <c r="AF33" i="1"/>
  <c r="AG33" i="1"/>
  <c r="AD34" i="1"/>
  <c r="AE34" i="1"/>
  <c r="AF34" i="1"/>
  <c r="AG34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D3" i="1"/>
  <c r="AE3" i="1"/>
  <c r="AF3" i="1"/>
  <c r="AD4" i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F2" i="1"/>
  <c r="AE2" i="1"/>
  <c r="AD2" i="1"/>
  <c r="AG2" i="1"/>
  <c r="P33" i="1"/>
  <c r="Q33" i="1"/>
  <c r="P34" i="1"/>
  <c r="Q34" i="1"/>
  <c r="O34" i="1"/>
  <c r="O33" i="1"/>
  <c r="D33" i="1"/>
  <c r="E33" i="1"/>
  <c r="F33" i="1"/>
  <c r="G33" i="1"/>
  <c r="H33" i="1"/>
  <c r="I33" i="1"/>
  <c r="J33" i="1"/>
  <c r="K33" i="1"/>
  <c r="L33" i="1"/>
  <c r="M33" i="1"/>
  <c r="N33" i="1"/>
  <c r="R33" i="1"/>
  <c r="S33" i="1"/>
  <c r="T33" i="1"/>
  <c r="U33" i="1"/>
  <c r="V33" i="1"/>
  <c r="W33" i="1"/>
  <c r="X33" i="1"/>
  <c r="Y33" i="1"/>
  <c r="Z33" i="1"/>
  <c r="AA33" i="1"/>
  <c r="AB33" i="1"/>
  <c r="AC33" i="1"/>
  <c r="D34" i="1"/>
  <c r="E34" i="1"/>
  <c r="F34" i="1"/>
  <c r="G34" i="1"/>
  <c r="H34" i="1"/>
  <c r="I34" i="1"/>
  <c r="J34" i="1"/>
  <c r="K34" i="1"/>
  <c r="L34" i="1"/>
  <c r="M34" i="1"/>
  <c r="N34" i="1"/>
  <c r="R34" i="1"/>
  <c r="S34" i="1"/>
  <c r="T34" i="1"/>
  <c r="U34" i="1"/>
  <c r="V34" i="1"/>
  <c r="W34" i="1"/>
  <c r="X34" i="1"/>
  <c r="Y34" i="1"/>
  <c r="Z34" i="1"/>
  <c r="AA34" i="1"/>
  <c r="AB34" i="1"/>
  <c r="AC34" i="1"/>
  <c r="C34" i="1"/>
  <c r="C33" i="1"/>
</calcChain>
</file>

<file path=xl/sharedStrings.xml><?xml version="1.0" encoding="utf-8"?>
<sst xmlns="http://schemas.openxmlformats.org/spreadsheetml/2006/main" count="65" uniqueCount="36">
  <si>
    <t>Scenario</t>
  </si>
  <si>
    <t>Replication</t>
  </si>
  <si>
    <t>LostDays_SOPaper</t>
  </si>
  <si>
    <t>LostDays_SOBright</t>
  </si>
  <si>
    <t>LostDays_SOKoala</t>
  </si>
  <si>
    <t>CostoTotalTransp</t>
  </si>
  <si>
    <t>InvPromKoala</t>
  </si>
  <si>
    <t>InvPromBright</t>
  </si>
  <si>
    <t>InvPromPaper</t>
  </si>
  <si>
    <t>CostoTotalInv</t>
  </si>
  <si>
    <t>DiasPerdidosClima</t>
  </si>
  <si>
    <t>StockOutKoala</t>
  </si>
  <si>
    <t>MaxTalado</t>
  </si>
  <si>
    <t>PromTalado</t>
  </si>
  <si>
    <t>EspPromPesEntradKoala</t>
  </si>
  <si>
    <t>EspPromPesEntradaPaper</t>
  </si>
  <si>
    <t>EspPromPesEntradBright</t>
  </si>
  <si>
    <t>N_reparaciones</t>
  </si>
  <si>
    <t>MultasBright</t>
  </si>
  <si>
    <t>MultasPaper</t>
  </si>
  <si>
    <t>MultasKoala</t>
  </si>
  <si>
    <t>StockOutBright</t>
  </si>
  <si>
    <t>StockOutPaper</t>
  </si>
  <si>
    <t>CamDesP</t>
  </si>
  <si>
    <t>CamDesB</t>
  </si>
  <si>
    <t>CamDesK</t>
  </si>
  <si>
    <t>InvMinP</t>
  </si>
  <si>
    <t>InvMinK</t>
  </si>
  <si>
    <t>InvMinB</t>
  </si>
  <si>
    <t>Scenario1</t>
  </si>
  <si>
    <t>prom</t>
  </si>
  <si>
    <t>desv</t>
  </si>
  <si>
    <t>Cto Trans B</t>
  </si>
  <si>
    <t>Cto Trans K</t>
  </si>
  <si>
    <t>Cto Trans P</t>
  </si>
  <si>
    <t>Cto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</si>
</sst>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topLeftCell="S1" zoomScale="74" workbookViewId="0">
      <pane ySplit="1" topLeftCell="A2" activePane="bottomLeft" state="frozen"/>
      <selection pane="bottomLeft" activeCell="AD1" sqref="AD1:AG2"/>
    </sheetView>
  </sheetViews>
  <sheetFormatPr defaultRowHeight="15" x14ac:dyDescent="0.25"/>
  <cols>
    <col min="15" max="15" width="24.28515625" bestFit="1" customWidth="1"/>
    <col min="16" max="16" width="25.42578125" bestFit="1" customWidth="1"/>
    <col min="17" max="17" width="24.42578125" bestFit="1" customWidth="1"/>
    <col min="30" max="30" width="13.42578125" customWidth="1"/>
    <col min="31" max="31" width="11.5703125" customWidth="1"/>
    <col min="32" max="32" width="13.5703125" customWidth="1"/>
    <col min="33" max="33" width="13.1406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32</v>
      </c>
      <c r="AE1" t="s">
        <v>33</v>
      </c>
      <c r="AF1" t="s">
        <v>34</v>
      </c>
      <c r="AG1" t="s">
        <v>35</v>
      </c>
    </row>
    <row r="2" spans="1:33" x14ac:dyDescent="0.25">
      <c r="A2" t="s">
        <v>29</v>
      </c>
      <c r="B2">
        <v>1</v>
      </c>
      <c r="C2">
        <v>0</v>
      </c>
      <c r="D2">
        <v>0</v>
      </c>
      <c r="E2">
        <v>0</v>
      </c>
      <c r="F2">
        <v>77225424.400557801</v>
      </c>
      <c r="G2">
        <v>77135.146722237798</v>
      </c>
      <c r="H2">
        <v>27686.9429136121</v>
      </c>
      <c r="I2">
        <v>50293.399871874601</v>
      </c>
      <c r="J2">
        <v>969426.71517815802</v>
      </c>
      <c r="K2">
        <v>0.02</v>
      </c>
      <c r="L2">
        <v>0</v>
      </c>
      <c r="M2">
        <v>109866.92842091199</v>
      </c>
      <c r="N2">
        <v>95952.622948921795</v>
      </c>
      <c r="O2">
        <v>9.7728303285658805E-2</v>
      </c>
      <c r="P2">
        <v>0.27462728121172902</v>
      </c>
      <c r="Q2">
        <v>0.121847930305767</v>
      </c>
      <c r="R2">
        <v>363</v>
      </c>
      <c r="S2">
        <v>0</v>
      </c>
      <c r="T2">
        <v>7</v>
      </c>
      <c r="U2">
        <v>0</v>
      </c>
      <c r="V2">
        <v>0</v>
      </c>
      <c r="W2">
        <v>0</v>
      </c>
      <c r="X2">
        <v>121015</v>
      </c>
      <c r="Y2">
        <v>84529</v>
      </c>
      <c r="Z2">
        <v>98189</v>
      </c>
      <c r="AA2">
        <v>0</v>
      </c>
      <c r="AB2">
        <v>10993.852099944301</v>
      </c>
      <c r="AC2">
        <v>0</v>
      </c>
      <c r="AD2" s="2">
        <f>$F2*Y2/SUM($X2:$Z2)</f>
        <v>21491862.587057546</v>
      </c>
      <c r="AE2" s="2">
        <f t="shared" ref="AE2:AF2" si="0">$F2*Z2/SUM($X2:$Z2)</f>
        <v>24964976.464415688</v>
      </c>
      <c r="AF2" s="2">
        <f>$F2*X2/SUM($X2:$Z2)</f>
        <v>30768585.349084564</v>
      </c>
      <c r="AG2" s="2">
        <f>F2+J2+SUM(S2:U2)*1000000</f>
        <v>85194851.115735963</v>
      </c>
    </row>
    <row r="3" spans="1:33" x14ac:dyDescent="0.25">
      <c r="A3" t="s">
        <v>29</v>
      </c>
      <c r="B3">
        <v>2</v>
      </c>
      <c r="C3">
        <v>0</v>
      </c>
      <c r="D3">
        <v>0</v>
      </c>
      <c r="E3">
        <v>0</v>
      </c>
      <c r="F3">
        <v>77362489.690218598</v>
      </c>
      <c r="G3">
        <v>78338.375602214393</v>
      </c>
      <c r="H3">
        <v>31014.022347181599</v>
      </c>
      <c r="I3">
        <v>50566.307335136902</v>
      </c>
      <c r="J3">
        <v>969811.868890699</v>
      </c>
      <c r="K3">
        <v>0.02</v>
      </c>
      <c r="L3">
        <v>0</v>
      </c>
      <c r="M3">
        <v>109892.07721876301</v>
      </c>
      <c r="N3">
        <v>95995.779125473695</v>
      </c>
      <c r="O3">
        <v>9.7902099233388801E-2</v>
      </c>
      <c r="P3">
        <v>0.27713628628671499</v>
      </c>
      <c r="Q3">
        <v>0.122468758689188</v>
      </c>
      <c r="R3">
        <v>364</v>
      </c>
      <c r="S3">
        <v>0</v>
      </c>
      <c r="T3">
        <v>8</v>
      </c>
      <c r="U3">
        <v>0</v>
      </c>
      <c r="V3">
        <v>0</v>
      </c>
      <c r="W3">
        <v>0</v>
      </c>
      <c r="X3">
        <v>121163</v>
      </c>
      <c r="Y3">
        <v>85998</v>
      </c>
      <c r="Z3">
        <v>98190</v>
      </c>
      <c r="AA3">
        <v>0</v>
      </c>
      <c r="AB3">
        <v>11818.883087566401</v>
      </c>
      <c r="AC3">
        <v>0</v>
      </c>
      <c r="AD3" s="2">
        <f t="shared" ref="AD3:AD31" si="1">$F3*Y3/SUM($X3:$Z3)</f>
        <v>21788104.143688474</v>
      </c>
      <c r="AE3" s="2">
        <f t="shared" ref="AE3:AE31" si="2">$F3*Z3/SUM($X3:$Z3)</f>
        <v>24877019.766375627</v>
      </c>
      <c r="AF3" s="2">
        <f t="shared" ref="AF3:AF31" si="3">$F3*X3/SUM($X3:$Z3)</f>
        <v>30697365.780154496</v>
      </c>
      <c r="AG3" s="2">
        <f t="shared" ref="AG3:AG31" si="4">F3+J3+SUM(S3:U3)*1000000</f>
        <v>86332301.5591093</v>
      </c>
    </row>
    <row r="4" spans="1:33" x14ac:dyDescent="0.25">
      <c r="A4" t="s">
        <v>29</v>
      </c>
      <c r="B4">
        <v>3</v>
      </c>
      <c r="C4">
        <v>0</v>
      </c>
      <c r="D4">
        <v>0</v>
      </c>
      <c r="E4">
        <v>0</v>
      </c>
      <c r="F4">
        <v>77471454.504915699</v>
      </c>
      <c r="G4">
        <v>78404.788188461695</v>
      </c>
      <c r="H4">
        <v>31081.049018141599</v>
      </c>
      <c r="I4">
        <v>50643.469486036804</v>
      </c>
      <c r="J4">
        <v>973490.80008685903</v>
      </c>
      <c r="K4">
        <v>0.02</v>
      </c>
      <c r="L4">
        <v>0</v>
      </c>
      <c r="M4">
        <v>110459.60305238199</v>
      </c>
      <c r="N4">
        <v>96071.853591610401</v>
      </c>
      <c r="O4">
        <v>9.8321157301536205E-2</v>
      </c>
      <c r="P4">
        <v>0.28280493120660499</v>
      </c>
      <c r="Q4">
        <v>0.122649245061378</v>
      </c>
      <c r="R4">
        <v>365</v>
      </c>
      <c r="S4">
        <v>0</v>
      </c>
      <c r="T4">
        <v>9</v>
      </c>
      <c r="U4">
        <v>0</v>
      </c>
      <c r="V4">
        <v>0</v>
      </c>
      <c r="W4">
        <v>0</v>
      </c>
      <c r="X4">
        <v>121191</v>
      </c>
      <c r="Y4">
        <v>86354</v>
      </c>
      <c r="Z4">
        <v>98293</v>
      </c>
      <c r="AA4">
        <v>0</v>
      </c>
      <c r="AB4">
        <v>17063.470671170799</v>
      </c>
      <c r="AC4">
        <v>0</v>
      </c>
      <c r="AD4" s="2">
        <f t="shared" si="1"/>
        <v>21874227.474406354</v>
      </c>
      <c r="AE4" s="2">
        <f t="shared" si="2"/>
        <v>24898481.14901248</v>
      </c>
      <c r="AF4" s="2">
        <f t="shared" si="3"/>
        <v>30698745.881496865</v>
      </c>
      <c r="AG4" s="2">
        <f t="shared" si="4"/>
        <v>87444945.305002555</v>
      </c>
    </row>
    <row r="5" spans="1:33" x14ac:dyDescent="0.25">
      <c r="A5" t="s">
        <v>29</v>
      </c>
      <c r="B5">
        <v>4</v>
      </c>
      <c r="C5">
        <v>0</v>
      </c>
      <c r="D5">
        <v>0</v>
      </c>
      <c r="E5">
        <v>0</v>
      </c>
      <c r="F5">
        <v>77531426.132660195</v>
      </c>
      <c r="G5">
        <v>78814.140384904502</v>
      </c>
      <c r="H5">
        <v>31484.1696576463</v>
      </c>
      <c r="I5">
        <v>50801.469806732799</v>
      </c>
      <c r="J5">
        <v>973522.67055428901</v>
      </c>
      <c r="K5">
        <v>0.03</v>
      </c>
      <c r="L5">
        <v>0</v>
      </c>
      <c r="M5">
        <v>110549.10819739501</v>
      </c>
      <c r="N5">
        <v>96087.285424631002</v>
      </c>
      <c r="O5">
        <v>9.8960707827733405E-2</v>
      </c>
      <c r="P5">
        <v>0.28302628146973902</v>
      </c>
      <c r="Q5">
        <v>0.123798296565372</v>
      </c>
      <c r="R5">
        <v>365</v>
      </c>
      <c r="S5">
        <v>0</v>
      </c>
      <c r="T5">
        <v>10</v>
      </c>
      <c r="U5">
        <v>0</v>
      </c>
      <c r="V5">
        <v>0</v>
      </c>
      <c r="W5">
        <v>0</v>
      </c>
      <c r="X5">
        <v>121260</v>
      </c>
      <c r="Y5">
        <v>86538</v>
      </c>
      <c r="Z5">
        <v>98361</v>
      </c>
      <c r="AA5">
        <v>0</v>
      </c>
      <c r="AB5">
        <v>17394.526082943001</v>
      </c>
      <c r="AC5">
        <v>0</v>
      </c>
      <c r="AD5" s="2">
        <f t="shared" si="1"/>
        <v>21914804.250955053</v>
      </c>
      <c r="AE5" s="2">
        <f t="shared" si="2"/>
        <v>24908849.995703507</v>
      </c>
      <c r="AF5" s="2">
        <f t="shared" si="3"/>
        <v>30707771.886001635</v>
      </c>
      <c r="AG5" s="2">
        <f t="shared" si="4"/>
        <v>88504948.80321449</v>
      </c>
    </row>
    <row r="6" spans="1:33" x14ac:dyDescent="0.25">
      <c r="A6" t="s">
        <v>29</v>
      </c>
      <c r="B6">
        <v>5</v>
      </c>
      <c r="C6">
        <v>0</v>
      </c>
      <c r="D6">
        <v>0</v>
      </c>
      <c r="E6">
        <v>0</v>
      </c>
      <c r="F6">
        <v>77539796.844110206</v>
      </c>
      <c r="G6">
        <v>79485.248114746093</v>
      </c>
      <c r="H6">
        <v>31588.925574089899</v>
      </c>
      <c r="I6">
        <v>50860.253409557197</v>
      </c>
      <c r="J6">
        <v>974714.91445747099</v>
      </c>
      <c r="K6">
        <v>0.03</v>
      </c>
      <c r="L6">
        <v>0</v>
      </c>
      <c r="M6">
        <v>110599.685867002</v>
      </c>
      <c r="N6">
        <v>96379.730157926897</v>
      </c>
      <c r="O6">
        <v>9.9161124422748895E-2</v>
      </c>
      <c r="P6">
        <v>0.28324518058797798</v>
      </c>
      <c r="Q6">
        <v>0.12404539796395</v>
      </c>
      <c r="R6">
        <v>365</v>
      </c>
      <c r="S6">
        <v>0</v>
      </c>
      <c r="T6">
        <v>11</v>
      </c>
      <c r="U6">
        <v>0</v>
      </c>
      <c r="V6">
        <v>0</v>
      </c>
      <c r="W6">
        <v>0</v>
      </c>
      <c r="X6">
        <v>121354</v>
      </c>
      <c r="Y6">
        <v>86578</v>
      </c>
      <c r="Z6">
        <v>98399</v>
      </c>
      <c r="AA6">
        <v>0</v>
      </c>
      <c r="AB6">
        <v>17462.555577512499</v>
      </c>
      <c r="AC6">
        <v>0</v>
      </c>
      <c r="AD6" s="2">
        <f t="shared" si="1"/>
        <v>21914989.11690091</v>
      </c>
      <c r="AE6" s="2">
        <f t="shared" si="2"/>
        <v>24907170.575826805</v>
      </c>
      <c r="AF6" s="2">
        <f t="shared" si="3"/>
        <v>30717637.151382491</v>
      </c>
      <c r="AG6" s="2">
        <f t="shared" si="4"/>
        <v>89514511.758567676</v>
      </c>
    </row>
    <row r="7" spans="1:33" x14ac:dyDescent="0.25">
      <c r="A7" t="s">
        <v>29</v>
      </c>
      <c r="B7">
        <v>6</v>
      </c>
      <c r="C7">
        <v>0</v>
      </c>
      <c r="D7">
        <v>60.110261969104798</v>
      </c>
      <c r="E7">
        <v>0</v>
      </c>
      <c r="F7">
        <v>77545982.012601405</v>
      </c>
      <c r="G7">
        <v>79608.483917342994</v>
      </c>
      <c r="H7">
        <v>31856.3834246304</v>
      </c>
      <c r="I7">
        <v>50904.632329376996</v>
      </c>
      <c r="J7">
        <v>976118.21688654297</v>
      </c>
      <c r="K7">
        <v>0.03</v>
      </c>
      <c r="L7">
        <v>0</v>
      </c>
      <c r="M7">
        <v>110667.140813415</v>
      </c>
      <c r="N7">
        <v>96743.076727087202</v>
      </c>
      <c r="O7">
        <v>9.9302846873927098E-2</v>
      </c>
      <c r="P7">
        <v>0.28333550166810501</v>
      </c>
      <c r="Q7">
        <v>0.13273973561060901</v>
      </c>
      <c r="R7">
        <v>365</v>
      </c>
      <c r="S7">
        <v>5</v>
      </c>
      <c r="T7">
        <v>11</v>
      </c>
      <c r="U7">
        <v>0</v>
      </c>
      <c r="V7">
        <v>156</v>
      </c>
      <c r="W7">
        <v>0</v>
      </c>
      <c r="X7">
        <v>121356</v>
      </c>
      <c r="Y7">
        <v>86663</v>
      </c>
      <c r="Z7">
        <v>98422</v>
      </c>
      <c r="AA7">
        <v>0</v>
      </c>
      <c r="AB7">
        <v>19507.3087796531</v>
      </c>
      <c r="AC7">
        <v>0</v>
      </c>
      <c r="AD7" s="2">
        <f t="shared" si="1"/>
        <v>21930379.548291761</v>
      </c>
      <c r="AE7" s="2">
        <f t="shared" si="2"/>
        <v>24906036.208093096</v>
      </c>
      <c r="AF7" s="2">
        <f t="shared" si="3"/>
        <v>30709566.256216548</v>
      </c>
      <c r="AG7" s="2">
        <f t="shared" si="4"/>
        <v>94522100.229487956</v>
      </c>
    </row>
    <row r="8" spans="1:33" x14ac:dyDescent="0.25">
      <c r="A8" t="s">
        <v>29</v>
      </c>
      <c r="B8">
        <v>7</v>
      </c>
      <c r="C8">
        <v>0</v>
      </c>
      <c r="D8">
        <v>61.770390826421398</v>
      </c>
      <c r="E8">
        <v>0</v>
      </c>
      <c r="F8">
        <v>77575038.473452002</v>
      </c>
      <c r="G8">
        <v>79711.642445396807</v>
      </c>
      <c r="H8">
        <v>32119.749080360201</v>
      </c>
      <c r="I8">
        <v>50942.282730478597</v>
      </c>
      <c r="J8">
        <v>979945.35400465399</v>
      </c>
      <c r="K8">
        <v>0.04</v>
      </c>
      <c r="L8">
        <v>0</v>
      </c>
      <c r="M8">
        <v>110731.242198744</v>
      </c>
      <c r="N8">
        <v>96892.031924741503</v>
      </c>
      <c r="O8">
        <v>9.9307917160937301E-2</v>
      </c>
      <c r="P8">
        <v>0.28355422397715202</v>
      </c>
      <c r="Q8">
        <v>0.13311960100076001</v>
      </c>
      <c r="R8">
        <v>366</v>
      </c>
      <c r="S8">
        <v>5</v>
      </c>
      <c r="T8">
        <v>11</v>
      </c>
      <c r="U8">
        <v>0</v>
      </c>
      <c r="V8">
        <v>157</v>
      </c>
      <c r="W8">
        <v>0</v>
      </c>
      <c r="X8">
        <v>121362</v>
      </c>
      <c r="Y8">
        <v>86845</v>
      </c>
      <c r="Z8">
        <v>98434</v>
      </c>
      <c r="AA8">
        <v>0</v>
      </c>
      <c r="AB8">
        <v>21504.561479847998</v>
      </c>
      <c r="AC8">
        <v>0</v>
      </c>
      <c r="AD8" s="2">
        <f t="shared" si="1"/>
        <v>21970330.830603015</v>
      </c>
      <c r="AE8" s="2">
        <f t="shared" si="2"/>
        <v>24902153.77948733</v>
      </c>
      <c r="AF8" s="2">
        <f t="shared" si="3"/>
        <v>30702553.863361657</v>
      </c>
      <c r="AG8" s="2">
        <f t="shared" si="4"/>
        <v>94554983.827456653</v>
      </c>
    </row>
    <row r="9" spans="1:33" x14ac:dyDescent="0.25">
      <c r="A9" t="s">
        <v>29</v>
      </c>
      <c r="B9">
        <v>8</v>
      </c>
      <c r="C9">
        <v>0</v>
      </c>
      <c r="D9">
        <v>62.2844633240341</v>
      </c>
      <c r="E9">
        <v>0</v>
      </c>
      <c r="F9">
        <v>77581708.916110396</v>
      </c>
      <c r="G9">
        <v>79904.330245303005</v>
      </c>
      <c r="H9">
        <v>32654.148605293602</v>
      </c>
      <c r="I9">
        <v>51017.946797828903</v>
      </c>
      <c r="J9">
        <v>984327.69717619603</v>
      </c>
      <c r="K9">
        <v>0.05</v>
      </c>
      <c r="L9">
        <v>0</v>
      </c>
      <c r="M9">
        <v>110865.893086606</v>
      </c>
      <c r="N9">
        <v>96937.756888688804</v>
      </c>
      <c r="O9">
        <v>9.9376309256596296E-2</v>
      </c>
      <c r="P9">
        <v>0.283813208662752</v>
      </c>
      <c r="Q9">
        <v>0.13341952959935099</v>
      </c>
      <c r="R9">
        <v>366</v>
      </c>
      <c r="S9">
        <v>7</v>
      </c>
      <c r="T9">
        <v>12</v>
      </c>
      <c r="U9">
        <v>0</v>
      </c>
      <c r="V9">
        <v>160</v>
      </c>
      <c r="W9">
        <v>0</v>
      </c>
      <c r="X9">
        <v>121385</v>
      </c>
      <c r="Y9">
        <v>86927</v>
      </c>
      <c r="Z9">
        <v>98436</v>
      </c>
      <c r="AA9">
        <v>0</v>
      </c>
      <c r="AB9">
        <v>22030.458637958502</v>
      </c>
      <c r="AC9">
        <v>0</v>
      </c>
      <c r="AD9" s="2">
        <f t="shared" si="1"/>
        <v>21985294.80534748</v>
      </c>
      <c r="AE9" s="2">
        <f t="shared" si="2"/>
        <v>24896113.744396843</v>
      </c>
      <c r="AF9" s="2">
        <f t="shared" si="3"/>
        <v>30700300.366366073</v>
      </c>
      <c r="AG9" s="2">
        <f t="shared" si="4"/>
        <v>97566036.6132866</v>
      </c>
    </row>
    <row r="10" spans="1:33" x14ac:dyDescent="0.25">
      <c r="A10" t="s">
        <v>29</v>
      </c>
      <c r="B10">
        <v>9</v>
      </c>
      <c r="C10">
        <v>0</v>
      </c>
      <c r="D10">
        <v>65.144163274779203</v>
      </c>
      <c r="E10">
        <v>0</v>
      </c>
      <c r="F10">
        <v>77702584.401946694</v>
      </c>
      <c r="G10">
        <v>80147.9607605622</v>
      </c>
      <c r="H10">
        <v>33133.938750728201</v>
      </c>
      <c r="I10">
        <v>51102.125561525099</v>
      </c>
      <c r="J10">
        <v>985888.44888722501</v>
      </c>
      <c r="K10">
        <v>0.05</v>
      </c>
      <c r="L10">
        <v>0</v>
      </c>
      <c r="M10">
        <v>110936.635757424</v>
      </c>
      <c r="N10">
        <v>96951.642053688804</v>
      </c>
      <c r="O10">
        <v>9.9422895304275297E-2</v>
      </c>
      <c r="P10">
        <v>0.284359503392283</v>
      </c>
      <c r="Q10">
        <v>0.13350127286930399</v>
      </c>
      <c r="R10">
        <v>366</v>
      </c>
      <c r="S10">
        <v>8</v>
      </c>
      <c r="T10">
        <v>12</v>
      </c>
      <c r="U10">
        <v>0</v>
      </c>
      <c r="V10">
        <v>174</v>
      </c>
      <c r="W10">
        <v>0</v>
      </c>
      <c r="X10">
        <v>121475</v>
      </c>
      <c r="Y10">
        <v>87017</v>
      </c>
      <c r="Z10">
        <v>98457</v>
      </c>
      <c r="AA10">
        <v>0</v>
      </c>
      <c r="AB10">
        <v>22192.7216085127</v>
      </c>
      <c r="AC10">
        <v>0</v>
      </c>
      <c r="AD10" s="2">
        <f t="shared" si="1"/>
        <v>22027912.737634577</v>
      </c>
      <c r="AE10" s="2">
        <f t="shared" si="2"/>
        <v>24923890.784666073</v>
      </c>
      <c r="AF10" s="2">
        <f t="shared" si="3"/>
        <v>30750780.879646048</v>
      </c>
      <c r="AG10" s="2">
        <f t="shared" si="4"/>
        <v>98688472.850833923</v>
      </c>
    </row>
    <row r="11" spans="1:33" x14ac:dyDescent="0.25">
      <c r="A11" t="s">
        <v>29</v>
      </c>
      <c r="B11">
        <v>10</v>
      </c>
      <c r="C11">
        <v>0</v>
      </c>
      <c r="D11">
        <v>68.335426677012293</v>
      </c>
      <c r="E11">
        <v>0</v>
      </c>
      <c r="F11">
        <v>77710991.781111807</v>
      </c>
      <c r="G11">
        <v>80388.663393258204</v>
      </c>
      <c r="H11">
        <v>33279.401021083002</v>
      </c>
      <c r="I11">
        <v>51355.820753262</v>
      </c>
      <c r="J11">
        <v>989331.96825326805</v>
      </c>
      <c r="K11">
        <v>0.05</v>
      </c>
      <c r="L11">
        <v>0</v>
      </c>
      <c r="M11">
        <v>111150.055715622</v>
      </c>
      <c r="N11">
        <v>96990.648391321505</v>
      </c>
      <c r="O11">
        <v>9.94513763529732E-2</v>
      </c>
      <c r="P11">
        <v>0.28518421734296201</v>
      </c>
      <c r="Q11">
        <v>0.13363523688763901</v>
      </c>
      <c r="R11">
        <v>366</v>
      </c>
      <c r="S11">
        <v>9</v>
      </c>
      <c r="T11">
        <v>14</v>
      </c>
      <c r="U11">
        <v>0</v>
      </c>
      <c r="V11">
        <v>174</v>
      </c>
      <c r="W11">
        <v>0</v>
      </c>
      <c r="X11">
        <v>121547</v>
      </c>
      <c r="Y11">
        <v>87025</v>
      </c>
      <c r="Z11">
        <v>98490</v>
      </c>
      <c r="AA11">
        <v>0</v>
      </c>
      <c r="AB11">
        <v>22232.564254118599</v>
      </c>
      <c r="AC11">
        <v>0</v>
      </c>
      <c r="AD11" s="2">
        <f t="shared" si="1"/>
        <v>22024213.54563982</v>
      </c>
      <c r="AE11" s="2">
        <f t="shared" si="2"/>
        <v>24925766.068486828</v>
      </c>
      <c r="AF11" s="2">
        <f t="shared" si="3"/>
        <v>30761012.166985158</v>
      </c>
      <c r="AG11" s="2">
        <f t="shared" si="4"/>
        <v>101700323.74936508</v>
      </c>
    </row>
    <row r="12" spans="1:33" x14ac:dyDescent="0.25">
      <c r="A12" t="s">
        <v>29</v>
      </c>
      <c r="B12">
        <v>11</v>
      </c>
      <c r="C12">
        <v>0</v>
      </c>
      <c r="D12">
        <v>70.463962570430297</v>
      </c>
      <c r="E12">
        <v>0</v>
      </c>
      <c r="F12">
        <v>77743520.831585705</v>
      </c>
      <c r="G12">
        <v>80458.184860260502</v>
      </c>
      <c r="H12">
        <v>33305.921761049001</v>
      </c>
      <c r="I12">
        <v>51360.637663490401</v>
      </c>
      <c r="J12">
        <v>998444.80320885405</v>
      </c>
      <c r="K12">
        <v>0.05</v>
      </c>
      <c r="L12">
        <v>0</v>
      </c>
      <c r="M12">
        <v>111193.814987558</v>
      </c>
      <c r="N12">
        <v>97007.707192996895</v>
      </c>
      <c r="O12">
        <v>9.9501194891851094E-2</v>
      </c>
      <c r="P12">
        <v>0.28638569984855</v>
      </c>
      <c r="Q12">
        <v>0.13395892784164201</v>
      </c>
      <c r="R12">
        <v>366</v>
      </c>
      <c r="S12">
        <v>10</v>
      </c>
      <c r="T12">
        <v>15</v>
      </c>
      <c r="U12">
        <v>0</v>
      </c>
      <c r="V12">
        <v>181</v>
      </c>
      <c r="W12">
        <v>0</v>
      </c>
      <c r="X12">
        <v>121579</v>
      </c>
      <c r="Y12">
        <v>87089</v>
      </c>
      <c r="Z12">
        <v>98494</v>
      </c>
      <c r="AA12">
        <v>0</v>
      </c>
      <c r="AB12">
        <v>22309.165468414401</v>
      </c>
      <c r="AC12">
        <v>0</v>
      </c>
      <c r="AD12" s="2">
        <f t="shared" si="1"/>
        <v>22042458.004902847</v>
      </c>
      <c r="AE12" s="2">
        <f t="shared" si="2"/>
        <v>24929093.900893345</v>
      </c>
      <c r="AF12" s="2">
        <f t="shared" si="3"/>
        <v>30771968.925789516</v>
      </c>
      <c r="AG12" s="2">
        <f t="shared" si="4"/>
        <v>103741965.63479456</v>
      </c>
    </row>
    <row r="13" spans="1:33" x14ac:dyDescent="0.25">
      <c r="A13" t="s">
        <v>29</v>
      </c>
      <c r="B13">
        <v>12</v>
      </c>
      <c r="C13">
        <v>0</v>
      </c>
      <c r="D13">
        <v>71.8147517127193</v>
      </c>
      <c r="E13">
        <v>0</v>
      </c>
      <c r="F13">
        <v>77752316.906010196</v>
      </c>
      <c r="G13">
        <v>80533.831066353305</v>
      </c>
      <c r="H13">
        <v>33396.955929771997</v>
      </c>
      <c r="I13">
        <v>51367.218328185802</v>
      </c>
      <c r="J13">
        <v>999498.53666000604</v>
      </c>
      <c r="K13">
        <v>0.05</v>
      </c>
      <c r="L13">
        <v>0</v>
      </c>
      <c r="M13">
        <v>111329.369570368</v>
      </c>
      <c r="N13">
        <v>97027.844582655598</v>
      </c>
      <c r="O13">
        <v>9.9525293151303706E-2</v>
      </c>
      <c r="P13">
        <v>0.28643679591201998</v>
      </c>
      <c r="Q13">
        <v>0.13403853420537901</v>
      </c>
      <c r="R13">
        <v>366</v>
      </c>
      <c r="S13">
        <v>12</v>
      </c>
      <c r="T13">
        <v>18</v>
      </c>
      <c r="U13">
        <v>0</v>
      </c>
      <c r="V13">
        <v>193</v>
      </c>
      <c r="W13">
        <v>0</v>
      </c>
      <c r="X13">
        <v>121591</v>
      </c>
      <c r="Y13">
        <v>87387</v>
      </c>
      <c r="Z13">
        <v>98534</v>
      </c>
      <c r="AA13">
        <v>0</v>
      </c>
      <c r="AB13">
        <v>23034.6605565635</v>
      </c>
      <c r="AC13">
        <v>0</v>
      </c>
      <c r="AD13" s="2">
        <f t="shared" si="1"/>
        <v>22095208.373870004</v>
      </c>
      <c r="AE13" s="2">
        <f t="shared" si="2"/>
        <v>24913651.480322096</v>
      </c>
      <c r="AF13" s="2">
        <f t="shared" si="3"/>
        <v>30743457.051818095</v>
      </c>
      <c r="AG13" s="2">
        <f t="shared" si="4"/>
        <v>108751815.4426702</v>
      </c>
    </row>
    <row r="14" spans="1:33" x14ac:dyDescent="0.25">
      <c r="A14" t="s">
        <v>29</v>
      </c>
      <c r="B14">
        <v>13</v>
      </c>
      <c r="C14">
        <v>0</v>
      </c>
      <c r="D14">
        <v>77.937453446161896</v>
      </c>
      <c r="E14">
        <v>0</v>
      </c>
      <c r="F14">
        <v>77762911.8719825</v>
      </c>
      <c r="G14">
        <v>80581.272803233194</v>
      </c>
      <c r="H14">
        <v>33575.719064564699</v>
      </c>
      <c r="I14">
        <v>51467.140472589701</v>
      </c>
      <c r="J14">
        <v>1000312.7850483001</v>
      </c>
      <c r="K14">
        <v>0.05</v>
      </c>
      <c r="L14">
        <v>0</v>
      </c>
      <c r="M14">
        <v>111329.753431969</v>
      </c>
      <c r="N14">
        <v>97046.343500582196</v>
      </c>
      <c r="O14">
        <v>9.9552755388342698E-2</v>
      </c>
      <c r="P14">
        <v>0.28661549330324698</v>
      </c>
      <c r="Q14">
        <v>0.13561225106764799</v>
      </c>
      <c r="R14">
        <v>367</v>
      </c>
      <c r="S14">
        <v>12</v>
      </c>
      <c r="T14">
        <v>19</v>
      </c>
      <c r="U14">
        <v>0</v>
      </c>
      <c r="V14">
        <v>204</v>
      </c>
      <c r="W14">
        <v>0</v>
      </c>
      <c r="X14">
        <v>121624</v>
      </c>
      <c r="Y14">
        <v>87444</v>
      </c>
      <c r="Z14">
        <v>98554</v>
      </c>
      <c r="AA14">
        <v>0</v>
      </c>
      <c r="AB14">
        <v>23939.892818791701</v>
      </c>
      <c r="AC14">
        <v>0</v>
      </c>
      <c r="AD14" s="2">
        <f t="shared" si="1"/>
        <v>22104726.143558126</v>
      </c>
      <c r="AE14" s="2">
        <f t="shared" si="2"/>
        <v>24913192.218473852</v>
      </c>
      <c r="AF14" s="2">
        <f t="shared" si="3"/>
        <v>30744993.509950522</v>
      </c>
      <c r="AG14" s="2">
        <f t="shared" si="4"/>
        <v>109763224.65703081</v>
      </c>
    </row>
    <row r="15" spans="1:33" x14ac:dyDescent="0.25">
      <c r="A15" t="s">
        <v>29</v>
      </c>
      <c r="B15">
        <v>14</v>
      </c>
      <c r="C15">
        <v>0</v>
      </c>
      <c r="D15">
        <v>79.396314106120798</v>
      </c>
      <c r="E15">
        <v>0</v>
      </c>
      <c r="F15">
        <v>77834790.800060198</v>
      </c>
      <c r="G15">
        <v>80737.981144248406</v>
      </c>
      <c r="H15">
        <v>33622.0029516258</v>
      </c>
      <c r="I15">
        <v>51596.082712616197</v>
      </c>
      <c r="J15">
        <v>1001858.33073694</v>
      </c>
      <c r="K15">
        <v>0.05</v>
      </c>
      <c r="L15">
        <v>0</v>
      </c>
      <c r="M15">
        <v>111337.776848314</v>
      </c>
      <c r="N15">
        <v>97080.854061236605</v>
      </c>
      <c r="O15">
        <v>9.9557179986471497E-2</v>
      </c>
      <c r="P15">
        <v>0.28666144790383502</v>
      </c>
      <c r="Q15">
        <v>0.135772121871583</v>
      </c>
      <c r="R15">
        <v>367</v>
      </c>
      <c r="S15">
        <v>12</v>
      </c>
      <c r="T15">
        <v>19</v>
      </c>
      <c r="U15">
        <v>0</v>
      </c>
      <c r="V15">
        <v>207</v>
      </c>
      <c r="W15">
        <v>0</v>
      </c>
      <c r="X15">
        <v>121650</v>
      </c>
      <c r="Y15">
        <v>87464</v>
      </c>
      <c r="Z15">
        <v>98559</v>
      </c>
      <c r="AA15">
        <v>0</v>
      </c>
      <c r="AB15">
        <v>24354.2198880289</v>
      </c>
      <c r="AC15">
        <v>0</v>
      </c>
      <c r="AD15" s="2">
        <f t="shared" si="1"/>
        <v>22126550.404281378</v>
      </c>
      <c r="AE15" s="2">
        <f t="shared" si="2"/>
        <v>24933351.793830246</v>
      </c>
      <c r="AF15" s="2">
        <f t="shared" si="3"/>
        <v>30774888.60194857</v>
      </c>
      <c r="AG15" s="2">
        <f t="shared" si="4"/>
        <v>109836649.13079713</v>
      </c>
    </row>
    <row r="16" spans="1:33" x14ac:dyDescent="0.25">
      <c r="A16" t="s">
        <v>29</v>
      </c>
      <c r="B16">
        <v>15</v>
      </c>
      <c r="C16">
        <v>0</v>
      </c>
      <c r="D16">
        <v>79.640990541748295</v>
      </c>
      <c r="E16">
        <v>0</v>
      </c>
      <c r="F16">
        <v>77842941.955160201</v>
      </c>
      <c r="G16">
        <v>80797.945511009093</v>
      </c>
      <c r="H16">
        <v>33698.5281755537</v>
      </c>
      <c r="I16">
        <v>51701.738950176099</v>
      </c>
      <c r="J16">
        <v>1002360.25269638</v>
      </c>
      <c r="K16">
        <v>0.05</v>
      </c>
      <c r="L16">
        <v>0</v>
      </c>
      <c r="M16">
        <v>111347.74434477001</v>
      </c>
      <c r="N16">
        <v>97095.535197408797</v>
      </c>
      <c r="O16">
        <v>9.9580349290758999E-2</v>
      </c>
      <c r="P16">
        <v>0.28682283005699699</v>
      </c>
      <c r="Q16">
        <v>0.13636201926872099</v>
      </c>
      <c r="R16">
        <v>367</v>
      </c>
      <c r="S16">
        <v>13</v>
      </c>
      <c r="T16">
        <v>19</v>
      </c>
      <c r="U16">
        <v>0</v>
      </c>
      <c r="V16">
        <v>211</v>
      </c>
      <c r="W16">
        <v>0</v>
      </c>
      <c r="X16">
        <v>121653</v>
      </c>
      <c r="Y16">
        <v>87819</v>
      </c>
      <c r="Z16">
        <v>98588</v>
      </c>
      <c r="AA16">
        <v>0</v>
      </c>
      <c r="AB16">
        <v>26370.1952522828</v>
      </c>
      <c r="AC16">
        <v>0</v>
      </c>
      <c r="AD16" s="2">
        <f t="shared" si="1"/>
        <v>22190772.315653488</v>
      </c>
      <c r="AE16" s="2">
        <f t="shared" si="2"/>
        <v>24911965.076528385</v>
      </c>
      <c r="AF16" s="2">
        <f t="shared" si="3"/>
        <v>30740204.562978327</v>
      </c>
      <c r="AG16" s="2">
        <f t="shared" si="4"/>
        <v>110845302.20785658</v>
      </c>
    </row>
    <row r="17" spans="1:33" x14ac:dyDescent="0.25">
      <c r="A17" t="s">
        <v>29</v>
      </c>
      <c r="B17">
        <v>16</v>
      </c>
      <c r="C17">
        <v>0.41848573533822703</v>
      </c>
      <c r="D17">
        <v>84.273693581044299</v>
      </c>
      <c r="E17">
        <v>0</v>
      </c>
      <c r="F17">
        <v>77906097.732704207</v>
      </c>
      <c r="G17">
        <v>80820.607261739802</v>
      </c>
      <c r="H17">
        <v>33826.478393259698</v>
      </c>
      <c r="I17">
        <v>51756.199797415102</v>
      </c>
      <c r="J17">
        <v>1004047.64118301</v>
      </c>
      <c r="K17">
        <v>0.05</v>
      </c>
      <c r="L17">
        <v>0</v>
      </c>
      <c r="M17">
        <v>111348.079714411</v>
      </c>
      <c r="N17">
        <v>97128.379930693598</v>
      </c>
      <c r="O17">
        <v>9.9680055605440201E-2</v>
      </c>
      <c r="P17">
        <v>0.28733036453292299</v>
      </c>
      <c r="Q17">
        <v>0.13664806780052</v>
      </c>
      <c r="R17">
        <v>367</v>
      </c>
      <c r="S17">
        <v>13</v>
      </c>
      <c r="T17">
        <v>19</v>
      </c>
      <c r="U17">
        <v>0</v>
      </c>
      <c r="V17">
        <v>219</v>
      </c>
      <c r="W17">
        <v>2</v>
      </c>
      <c r="X17">
        <v>121679</v>
      </c>
      <c r="Y17">
        <v>87872</v>
      </c>
      <c r="Z17">
        <v>98623</v>
      </c>
      <c r="AA17">
        <v>704.106733041143</v>
      </c>
      <c r="AB17">
        <v>26377.235268020999</v>
      </c>
      <c r="AC17">
        <v>0</v>
      </c>
      <c r="AD17" s="2">
        <f t="shared" si="1"/>
        <v>22213959.061985061</v>
      </c>
      <c r="AE17" s="2">
        <f t="shared" si="2"/>
        <v>24931801.763589684</v>
      </c>
      <c r="AF17" s="2">
        <f t="shared" si="3"/>
        <v>30760336.907129463</v>
      </c>
      <c r="AG17" s="2">
        <f t="shared" si="4"/>
        <v>110910145.37388721</v>
      </c>
    </row>
    <row r="18" spans="1:33" x14ac:dyDescent="0.25">
      <c r="A18" t="s">
        <v>29</v>
      </c>
      <c r="B18">
        <v>17</v>
      </c>
      <c r="C18">
        <v>0.55236673046283602</v>
      </c>
      <c r="D18">
        <v>84.683895173877602</v>
      </c>
      <c r="E18">
        <v>0</v>
      </c>
      <c r="F18">
        <v>78024732.797067702</v>
      </c>
      <c r="G18">
        <v>80877.017303121494</v>
      </c>
      <c r="H18">
        <v>35518.936249922299</v>
      </c>
      <c r="I18">
        <v>51824.803793852603</v>
      </c>
      <c r="J18">
        <v>1008612.71524042</v>
      </c>
      <c r="K18">
        <v>0.06</v>
      </c>
      <c r="L18">
        <v>0</v>
      </c>
      <c r="M18">
        <v>111416.983914393</v>
      </c>
      <c r="N18">
        <v>97168.573491412695</v>
      </c>
      <c r="O18">
        <v>9.9969693817500302E-2</v>
      </c>
      <c r="P18">
        <v>0.28817336420013601</v>
      </c>
      <c r="Q18">
        <v>0.136962531057331</v>
      </c>
      <c r="R18">
        <v>367</v>
      </c>
      <c r="S18">
        <v>14</v>
      </c>
      <c r="T18">
        <v>20</v>
      </c>
      <c r="U18">
        <v>0</v>
      </c>
      <c r="V18">
        <v>221</v>
      </c>
      <c r="W18">
        <v>3</v>
      </c>
      <c r="X18">
        <v>121689</v>
      </c>
      <c r="Y18">
        <v>88443</v>
      </c>
      <c r="Z18">
        <v>98624</v>
      </c>
      <c r="AA18">
        <v>1127.8415697964999</v>
      </c>
      <c r="AB18">
        <v>26644.196783234202</v>
      </c>
      <c r="AC18">
        <v>0</v>
      </c>
      <c r="AD18" s="2">
        <f t="shared" si="1"/>
        <v>22350145.236921903</v>
      </c>
      <c r="AE18" s="2">
        <f t="shared" si="2"/>
        <v>24922952.905783225</v>
      </c>
      <c r="AF18" s="2">
        <f t="shared" si="3"/>
        <v>30751634.654362574</v>
      </c>
      <c r="AG18" s="2">
        <f t="shared" si="4"/>
        <v>113033345.51230812</v>
      </c>
    </row>
    <row r="19" spans="1:33" x14ac:dyDescent="0.25">
      <c r="A19" t="s">
        <v>29</v>
      </c>
      <c r="B19">
        <v>18</v>
      </c>
      <c r="C19">
        <v>0.74341926952285997</v>
      </c>
      <c r="D19">
        <v>85.698444331511695</v>
      </c>
      <c r="E19">
        <v>0</v>
      </c>
      <c r="F19">
        <v>78086007.221666306</v>
      </c>
      <c r="G19">
        <v>80878.174530767996</v>
      </c>
      <c r="H19">
        <v>36418.720841978102</v>
      </c>
      <c r="I19">
        <v>51843.145492554402</v>
      </c>
      <c r="J19">
        <v>1021003.020683</v>
      </c>
      <c r="K19">
        <v>0.06</v>
      </c>
      <c r="L19">
        <v>0</v>
      </c>
      <c r="M19">
        <v>111420.908534091</v>
      </c>
      <c r="N19">
        <v>97186.924589608301</v>
      </c>
      <c r="O19">
        <v>0.10017017953374099</v>
      </c>
      <c r="P19">
        <v>0.28856341860041002</v>
      </c>
      <c r="Q19">
        <v>0.13707684320787</v>
      </c>
      <c r="R19">
        <v>368</v>
      </c>
      <c r="S19">
        <v>16</v>
      </c>
      <c r="T19">
        <v>20</v>
      </c>
      <c r="U19">
        <v>0</v>
      </c>
      <c r="V19">
        <v>228</v>
      </c>
      <c r="W19">
        <v>3</v>
      </c>
      <c r="X19">
        <v>121711</v>
      </c>
      <c r="Y19">
        <v>88656</v>
      </c>
      <c r="Z19">
        <v>98627</v>
      </c>
      <c r="AA19">
        <v>1549.79698187744</v>
      </c>
      <c r="AB19">
        <v>26808.000721931501</v>
      </c>
      <c r="AC19">
        <v>0</v>
      </c>
      <c r="AD19" s="2">
        <f t="shared" si="1"/>
        <v>22404296.05831844</v>
      </c>
      <c r="AE19" s="2">
        <f t="shared" si="2"/>
        <v>24924071.775669701</v>
      </c>
      <c r="AF19" s="2">
        <f t="shared" si="3"/>
        <v>30757639.387678169</v>
      </c>
      <c r="AG19" s="2">
        <f t="shared" si="4"/>
        <v>115107010.24234931</v>
      </c>
    </row>
    <row r="20" spans="1:33" x14ac:dyDescent="0.25">
      <c r="A20" t="s">
        <v>29</v>
      </c>
      <c r="B20">
        <v>19</v>
      </c>
      <c r="C20">
        <v>1.12202251793762</v>
      </c>
      <c r="D20">
        <v>86.094320468418104</v>
      </c>
      <c r="E20">
        <v>0</v>
      </c>
      <c r="F20">
        <v>78113096.201917201</v>
      </c>
      <c r="G20">
        <v>81213.006146134503</v>
      </c>
      <c r="H20">
        <v>40825.717239688303</v>
      </c>
      <c r="I20">
        <v>51847.412504997599</v>
      </c>
      <c r="J20">
        <v>1030103.60799485</v>
      </c>
      <c r="K20">
        <v>7.0000000000000007E-2</v>
      </c>
      <c r="L20">
        <v>0</v>
      </c>
      <c r="M20">
        <v>111426.554372987</v>
      </c>
      <c r="N20">
        <v>97202.036892956399</v>
      </c>
      <c r="O20">
        <v>0.100365219856662</v>
      </c>
      <c r="P20">
        <v>0.28871004223033903</v>
      </c>
      <c r="Q20">
        <v>0.13728241631188301</v>
      </c>
      <c r="R20">
        <v>368</v>
      </c>
      <c r="S20">
        <v>17</v>
      </c>
      <c r="T20">
        <v>21</v>
      </c>
      <c r="U20">
        <v>0</v>
      </c>
      <c r="V20">
        <v>232</v>
      </c>
      <c r="W20">
        <v>3</v>
      </c>
      <c r="X20">
        <v>121731</v>
      </c>
      <c r="Y20">
        <v>90392</v>
      </c>
      <c r="Z20">
        <v>98646</v>
      </c>
      <c r="AA20">
        <v>1761.9773423371601</v>
      </c>
      <c r="AB20">
        <v>27455.5542918668</v>
      </c>
      <c r="AC20">
        <v>0</v>
      </c>
      <c r="AD20" s="2">
        <f t="shared" si="1"/>
        <v>22720409.667256705</v>
      </c>
      <c r="AE20" s="2">
        <f t="shared" si="2"/>
        <v>24795087.309011918</v>
      </c>
      <c r="AF20" s="2">
        <f t="shared" si="3"/>
        <v>30597599.225648575</v>
      </c>
      <c r="AG20" s="2">
        <f t="shared" si="4"/>
        <v>117143199.80991206</v>
      </c>
    </row>
    <row r="21" spans="1:33" x14ac:dyDescent="0.25">
      <c r="A21" t="s">
        <v>29</v>
      </c>
      <c r="B21">
        <v>20</v>
      </c>
      <c r="C21">
        <v>1.18414902447078</v>
      </c>
      <c r="D21">
        <v>86.726485720811695</v>
      </c>
      <c r="E21">
        <v>0</v>
      </c>
      <c r="F21">
        <v>78213355.866906896</v>
      </c>
      <c r="G21">
        <v>81234.489110941693</v>
      </c>
      <c r="H21">
        <v>41339.6007101707</v>
      </c>
      <c r="I21">
        <v>51915.700831783601</v>
      </c>
      <c r="J21">
        <v>1040088.38070962</v>
      </c>
      <c r="K21">
        <v>7.0000000000000007E-2</v>
      </c>
      <c r="L21">
        <v>0</v>
      </c>
      <c r="M21">
        <v>111464.34744144299</v>
      </c>
      <c r="N21">
        <v>97203.368743760293</v>
      </c>
      <c r="O21">
        <v>0.100454169269952</v>
      </c>
      <c r="P21">
        <v>0.28879870281494702</v>
      </c>
      <c r="Q21">
        <v>0.137713653308219</v>
      </c>
      <c r="R21">
        <v>368</v>
      </c>
      <c r="S21">
        <v>19</v>
      </c>
      <c r="T21">
        <v>21</v>
      </c>
      <c r="U21">
        <v>0</v>
      </c>
      <c r="V21">
        <v>233</v>
      </c>
      <c r="W21">
        <v>4</v>
      </c>
      <c r="X21">
        <v>121748</v>
      </c>
      <c r="Y21">
        <v>90585</v>
      </c>
      <c r="Z21">
        <v>98666</v>
      </c>
      <c r="AA21">
        <v>2474.7536407574198</v>
      </c>
      <c r="AB21">
        <v>28283.110451891898</v>
      </c>
      <c r="AC21">
        <v>0</v>
      </c>
      <c r="AD21" s="2">
        <f t="shared" si="1"/>
        <v>22781284.959770806</v>
      </c>
      <c r="AE21" s="2">
        <f t="shared" si="2"/>
        <v>24813581.297574062</v>
      </c>
      <c r="AF21" s="2">
        <f t="shared" si="3"/>
        <v>30618489.609562028</v>
      </c>
      <c r="AG21" s="2">
        <f t="shared" si="4"/>
        <v>119253444.24761651</v>
      </c>
    </row>
    <row r="22" spans="1:33" x14ac:dyDescent="0.25">
      <c r="A22" t="s">
        <v>29</v>
      </c>
      <c r="B22">
        <v>21</v>
      </c>
      <c r="C22">
        <v>1.3703212478621201</v>
      </c>
      <c r="D22">
        <v>87.294357640860994</v>
      </c>
      <c r="E22">
        <v>0</v>
      </c>
      <c r="F22">
        <v>78421678.528328896</v>
      </c>
      <c r="G22">
        <v>81541.211473254196</v>
      </c>
      <c r="H22">
        <v>41380.530509623502</v>
      </c>
      <c r="I22">
        <v>51918.007035276198</v>
      </c>
      <c r="J22">
        <v>1040989.10330802</v>
      </c>
      <c r="K22">
        <v>7.0000000000000007E-2</v>
      </c>
      <c r="L22">
        <v>0</v>
      </c>
      <c r="M22">
        <v>111496.97336175801</v>
      </c>
      <c r="N22">
        <v>97205.463618737107</v>
      </c>
      <c r="O22">
        <v>0.100495860160454</v>
      </c>
      <c r="P22">
        <v>0.28895850019910102</v>
      </c>
      <c r="Q22">
        <v>0.13788922062247</v>
      </c>
      <c r="R22">
        <v>368</v>
      </c>
      <c r="S22">
        <v>20</v>
      </c>
      <c r="T22">
        <v>22</v>
      </c>
      <c r="U22">
        <v>0</v>
      </c>
      <c r="V22">
        <v>235</v>
      </c>
      <c r="W22">
        <v>4</v>
      </c>
      <c r="X22">
        <v>121756</v>
      </c>
      <c r="Y22">
        <v>90851</v>
      </c>
      <c r="Z22">
        <v>98679</v>
      </c>
      <c r="AA22">
        <v>2585.9337019019899</v>
      </c>
      <c r="AB22">
        <v>28336.1285932912</v>
      </c>
      <c r="AC22">
        <v>0</v>
      </c>
      <c r="AD22" s="2">
        <f t="shared" si="1"/>
        <v>22887916.308401946</v>
      </c>
      <c r="AE22" s="2">
        <f t="shared" si="2"/>
        <v>24860009.173226442</v>
      </c>
      <c r="AF22" s="2">
        <f t="shared" si="3"/>
        <v>30673753.046700504</v>
      </c>
      <c r="AG22" s="2">
        <f t="shared" si="4"/>
        <v>121462667.63163692</v>
      </c>
    </row>
    <row r="23" spans="1:33" x14ac:dyDescent="0.25">
      <c r="A23" t="s">
        <v>29</v>
      </c>
      <c r="B23">
        <v>22</v>
      </c>
      <c r="C23">
        <v>1.3836854346654199</v>
      </c>
      <c r="D23">
        <v>87.911270650405598</v>
      </c>
      <c r="E23">
        <v>0</v>
      </c>
      <c r="F23">
        <v>78429231.441415593</v>
      </c>
      <c r="G23">
        <v>81543.370799113894</v>
      </c>
      <c r="H23">
        <v>41431.733972349299</v>
      </c>
      <c r="I23">
        <v>52179.132047210704</v>
      </c>
      <c r="J23">
        <v>1041955.21869443</v>
      </c>
      <c r="K23">
        <v>7.0000000000000007E-2</v>
      </c>
      <c r="L23">
        <v>0</v>
      </c>
      <c r="M23">
        <v>111501.827759323</v>
      </c>
      <c r="N23">
        <v>97216.380958253707</v>
      </c>
      <c r="O23">
        <v>0.10056497165163999</v>
      </c>
      <c r="P23">
        <v>0.289988462748348</v>
      </c>
      <c r="Q23">
        <v>0.138554858132522</v>
      </c>
      <c r="R23">
        <v>369</v>
      </c>
      <c r="S23">
        <v>20</v>
      </c>
      <c r="T23">
        <v>22</v>
      </c>
      <c r="U23">
        <v>0</v>
      </c>
      <c r="V23">
        <v>237</v>
      </c>
      <c r="W23">
        <v>5</v>
      </c>
      <c r="X23">
        <v>121762</v>
      </c>
      <c r="Y23">
        <v>91210</v>
      </c>
      <c r="Z23">
        <v>98682</v>
      </c>
      <c r="AA23">
        <v>2671.87901061196</v>
      </c>
      <c r="AB23">
        <v>28381.947303685101</v>
      </c>
      <c r="AC23">
        <v>0</v>
      </c>
      <c r="AD23" s="2">
        <f t="shared" si="1"/>
        <v>22953436.18169995</v>
      </c>
      <c r="AE23" s="2">
        <f t="shared" si="2"/>
        <v>24833801.000795029</v>
      </c>
      <c r="AF23" s="2">
        <f t="shared" si="3"/>
        <v>30641994.258920614</v>
      </c>
      <c r="AG23" s="2">
        <f t="shared" si="4"/>
        <v>121471186.66011003</v>
      </c>
    </row>
    <row r="24" spans="1:33" x14ac:dyDescent="0.25">
      <c r="A24" t="s">
        <v>29</v>
      </c>
      <c r="B24">
        <v>23</v>
      </c>
      <c r="C24">
        <v>1.4101972137611201</v>
      </c>
      <c r="D24">
        <v>90.455171372550595</v>
      </c>
      <c r="E24">
        <v>0</v>
      </c>
      <c r="F24">
        <v>78605081.554425701</v>
      </c>
      <c r="G24">
        <v>81631.157433332904</v>
      </c>
      <c r="H24">
        <v>42144.024026989602</v>
      </c>
      <c r="I24">
        <v>52187.223490789802</v>
      </c>
      <c r="J24">
        <v>1055061.6793357299</v>
      </c>
      <c r="K24">
        <v>7.0000000000000007E-2</v>
      </c>
      <c r="L24">
        <v>0</v>
      </c>
      <c r="M24">
        <v>111524.811280451</v>
      </c>
      <c r="N24">
        <v>97222.967942970805</v>
      </c>
      <c r="O24">
        <v>0.100649390941977</v>
      </c>
      <c r="P24">
        <v>0.290122756859508</v>
      </c>
      <c r="Q24">
        <v>0.139378385024714</v>
      </c>
      <c r="R24">
        <v>370</v>
      </c>
      <c r="S24">
        <v>20</v>
      </c>
      <c r="T24">
        <v>22</v>
      </c>
      <c r="U24">
        <v>0</v>
      </c>
      <c r="V24">
        <v>239</v>
      </c>
      <c r="W24">
        <v>6</v>
      </c>
      <c r="X24">
        <v>121799</v>
      </c>
      <c r="Y24">
        <v>91625</v>
      </c>
      <c r="Z24">
        <v>98696</v>
      </c>
      <c r="AA24">
        <v>4561.1256694548902</v>
      </c>
      <c r="AB24">
        <v>28542.559914864501</v>
      </c>
      <c r="AC24">
        <v>0</v>
      </c>
      <c r="AD24" s="2">
        <f t="shared" si="1"/>
        <v>23075069.195899829</v>
      </c>
      <c r="AE24" s="2">
        <f t="shared" si="2"/>
        <v>24855847.523694728</v>
      </c>
      <c r="AF24" s="2">
        <f t="shared" si="3"/>
        <v>30674164.834831141</v>
      </c>
      <c r="AG24" s="2">
        <f t="shared" si="4"/>
        <v>121660143.23376143</v>
      </c>
    </row>
    <row r="25" spans="1:33" x14ac:dyDescent="0.25">
      <c r="A25" t="s">
        <v>29</v>
      </c>
      <c r="B25">
        <v>24</v>
      </c>
      <c r="C25">
        <v>1.4538411565426901</v>
      </c>
      <c r="D25">
        <v>90.968221021248496</v>
      </c>
      <c r="E25">
        <v>0</v>
      </c>
      <c r="F25">
        <v>78616875.856759802</v>
      </c>
      <c r="G25">
        <v>81669.157925538093</v>
      </c>
      <c r="H25">
        <v>42369.310296733602</v>
      </c>
      <c r="I25">
        <v>52301.713515820498</v>
      </c>
      <c r="J25">
        <v>1059447.7128308299</v>
      </c>
      <c r="K25">
        <v>0.08</v>
      </c>
      <c r="L25">
        <v>0</v>
      </c>
      <c r="M25">
        <v>111607.011868378</v>
      </c>
      <c r="N25">
        <v>97235.299814660393</v>
      </c>
      <c r="O25">
        <v>0.100656990305084</v>
      </c>
      <c r="P25">
        <v>0.29024957903403098</v>
      </c>
      <c r="Q25">
        <v>0.139491397311309</v>
      </c>
      <c r="R25">
        <v>371</v>
      </c>
      <c r="S25">
        <v>20</v>
      </c>
      <c r="T25">
        <v>22</v>
      </c>
      <c r="U25">
        <v>0</v>
      </c>
      <c r="V25">
        <v>246</v>
      </c>
      <c r="W25">
        <v>6</v>
      </c>
      <c r="X25">
        <v>121826</v>
      </c>
      <c r="Y25">
        <v>91774</v>
      </c>
      <c r="Z25">
        <v>98731</v>
      </c>
      <c r="AA25">
        <v>4967.3743378297104</v>
      </c>
      <c r="AB25">
        <v>28769.262749703699</v>
      </c>
      <c r="AC25">
        <v>0</v>
      </c>
      <c r="AD25" s="2">
        <f t="shared" si="1"/>
        <v>23100445.248400815</v>
      </c>
      <c r="AE25" s="2">
        <f t="shared" si="2"/>
        <v>24851592.605965313</v>
      </c>
      <c r="AF25" s="2">
        <f t="shared" si="3"/>
        <v>30664838.002393674</v>
      </c>
      <c r="AG25" s="2">
        <f t="shared" si="4"/>
        <v>121676323.56959063</v>
      </c>
    </row>
    <row r="26" spans="1:33" x14ac:dyDescent="0.25">
      <c r="A26" t="s">
        <v>29</v>
      </c>
      <c r="B26">
        <v>25</v>
      </c>
      <c r="C26">
        <v>1.50287382535998</v>
      </c>
      <c r="D26">
        <v>92.019262746897496</v>
      </c>
      <c r="E26">
        <v>0</v>
      </c>
      <c r="F26">
        <v>78676456.160506696</v>
      </c>
      <c r="G26">
        <v>81854.660452117707</v>
      </c>
      <c r="H26">
        <v>43509.220783580196</v>
      </c>
      <c r="I26">
        <v>52408.925574675399</v>
      </c>
      <c r="J26">
        <v>1066227.98484967</v>
      </c>
      <c r="K26">
        <v>0.08</v>
      </c>
      <c r="L26">
        <v>0</v>
      </c>
      <c r="M26">
        <v>111657.52377784799</v>
      </c>
      <c r="N26">
        <v>97248.067100171</v>
      </c>
      <c r="O26">
        <v>0.100748462845401</v>
      </c>
      <c r="P26">
        <v>0.29052699340601401</v>
      </c>
      <c r="Q26">
        <v>0.13971934371015601</v>
      </c>
      <c r="R26">
        <v>371</v>
      </c>
      <c r="S26">
        <v>23</v>
      </c>
      <c r="T26">
        <v>23</v>
      </c>
      <c r="U26">
        <v>3</v>
      </c>
      <c r="V26">
        <v>246</v>
      </c>
      <c r="W26">
        <v>6</v>
      </c>
      <c r="X26">
        <v>121854</v>
      </c>
      <c r="Y26">
        <v>92356</v>
      </c>
      <c r="Z26">
        <v>98809</v>
      </c>
      <c r="AA26">
        <v>5411.0725485121902</v>
      </c>
      <c r="AB26">
        <v>29808.327090752799</v>
      </c>
      <c r="AC26">
        <v>0</v>
      </c>
      <c r="AD26" s="2">
        <f t="shared" si="1"/>
        <v>23213424.057835966</v>
      </c>
      <c r="AE26" s="2">
        <f t="shared" si="2"/>
        <v>24835367.682995301</v>
      </c>
      <c r="AF26" s="2">
        <f t="shared" si="3"/>
        <v>30627664.419675428</v>
      </c>
      <c r="AG26" s="2">
        <f t="shared" si="4"/>
        <v>128742684.14535637</v>
      </c>
    </row>
    <row r="27" spans="1:33" x14ac:dyDescent="0.25">
      <c r="A27" t="s">
        <v>29</v>
      </c>
      <c r="B27">
        <v>26</v>
      </c>
      <c r="C27">
        <v>1.6186203345629</v>
      </c>
      <c r="D27">
        <v>92.265285362041396</v>
      </c>
      <c r="E27">
        <v>0</v>
      </c>
      <c r="F27">
        <v>81331718.306441694</v>
      </c>
      <c r="G27">
        <v>82123.564774318394</v>
      </c>
      <c r="H27">
        <v>92327.586251190005</v>
      </c>
      <c r="I27">
        <v>52411.928918648497</v>
      </c>
      <c r="J27">
        <v>1339751.34553077</v>
      </c>
      <c r="K27">
        <v>0.08</v>
      </c>
      <c r="L27">
        <v>0</v>
      </c>
      <c r="M27">
        <v>111897.247764441</v>
      </c>
      <c r="N27">
        <v>97280.742636458206</v>
      </c>
      <c r="O27">
        <v>0.100826205530288</v>
      </c>
      <c r="P27">
        <v>0.29118370295283003</v>
      </c>
      <c r="Q27">
        <v>0.13993102005479399</v>
      </c>
      <c r="R27">
        <v>375</v>
      </c>
      <c r="S27">
        <v>25</v>
      </c>
      <c r="T27">
        <v>23</v>
      </c>
      <c r="U27">
        <v>4</v>
      </c>
      <c r="V27">
        <v>249</v>
      </c>
      <c r="W27">
        <v>6</v>
      </c>
      <c r="X27">
        <v>121859</v>
      </c>
      <c r="Y27">
        <v>100961</v>
      </c>
      <c r="Z27">
        <v>98809</v>
      </c>
      <c r="AA27">
        <v>5517.9010056376801</v>
      </c>
      <c r="AB27">
        <v>30356.788216392</v>
      </c>
      <c r="AC27">
        <v>25179.8735256689</v>
      </c>
      <c r="AD27" s="2">
        <f t="shared" si="1"/>
        <v>25530445.363871604</v>
      </c>
      <c r="AE27" s="2">
        <f t="shared" si="2"/>
        <v>24986259.802882195</v>
      </c>
      <c r="AF27" s="2">
        <f t="shared" si="3"/>
        <v>30815013.139687896</v>
      </c>
      <c r="AG27" s="2">
        <f t="shared" si="4"/>
        <v>134671469.65197247</v>
      </c>
    </row>
    <row r="28" spans="1:33" x14ac:dyDescent="0.25">
      <c r="A28" t="s">
        <v>29</v>
      </c>
      <c r="B28">
        <v>27</v>
      </c>
      <c r="C28">
        <v>1.7194232746856699</v>
      </c>
      <c r="D28">
        <v>92.400620318308597</v>
      </c>
      <c r="E28">
        <v>0</v>
      </c>
      <c r="F28">
        <v>81344480.648435503</v>
      </c>
      <c r="G28">
        <v>82692.450353423905</v>
      </c>
      <c r="H28">
        <v>93177.515436817397</v>
      </c>
      <c r="I28">
        <v>52585.886744958203</v>
      </c>
      <c r="J28">
        <v>1358109.69328458</v>
      </c>
      <c r="K28">
        <v>0.08</v>
      </c>
      <c r="L28">
        <v>0</v>
      </c>
      <c r="M28">
        <v>111910.430469261</v>
      </c>
      <c r="N28">
        <v>97284.633325765899</v>
      </c>
      <c r="O28">
        <v>0.100927888011151</v>
      </c>
      <c r="P28">
        <v>0.29162208635439701</v>
      </c>
      <c r="Q28">
        <v>0.14000712176452201</v>
      </c>
      <c r="R28">
        <v>375</v>
      </c>
      <c r="S28">
        <v>25</v>
      </c>
      <c r="T28">
        <v>24</v>
      </c>
      <c r="U28">
        <v>5</v>
      </c>
      <c r="V28">
        <v>256</v>
      </c>
      <c r="W28">
        <v>6</v>
      </c>
      <c r="X28">
        <v>121861</v>
      </c>
      <c r="Y28">
        <v>101058</v>
      </c>
      <c r="Z28">
        <v>98813</v>
      </c>
      <c r="AA28">
        <v>5811.6971619628903</v>
      </c>
      <c r="AB28">
        <v>30372.153869781199</v>
      </c>
      <c r="AC28">
        <v>27019.729266465001</v>
      </c>
      <c r="AD28" s="2">
        <f t="shared" si="1"/>
        <v>25550801.677699436</v>
      </c>
      <c r="AE28" s="2">
        <f t="shared" si="2"/>
        <v>24983191.495760005</v>
      </c>
      <c r="AF28" s="2">
        <f t="shared" si="3"/>
        <v>30810487.474976063</v>
      </c>
      <c r="AG28" s="2">
        <f t="shared" si="4"/>
        <v>136702590.3417201</v>
      </c>
    </row>
    <row r="29" spans="1:33" x14ac:dyDescent="0.25">
      <c r="A29" t="s">
        <v>29</v>
      </c>
      <c r="B29">
        <v>28</v>
      </c>
      <c r="C29">
        <v>2.5903885201102299</v>
      </c>
      <c r="D29">
        <v>94.774293803656903</v>
      </c>
      <c r="E29">
        <v>0</v>
      </c>
      <c r="F29">
        <v>81347561.654042393</v>
      </c>
      <c r="G29">
        <v>83010.472373281693</v>
      </c>
      <c r="H29">
        <v>93695.154607189994</v>
      </c>
      <c r="I29">
        <v>52933.602059875302</v>
      </c>
      <c r="J29">
        <v>1360507.8237451301</v>
      </c>
      <c r="K29">
        <v>0.08</v>
      </c>
      <c r="L29">
        <v>0</v>
      </c>
      <c r="M29">
        <v>112134.03390153901</v>
      </c>
      <c r="N29">
        <v>97312.891946971999</v>
      </c>
      <c r="O29">
        <v>0.100972693066056</v>
      </c>
      <c r="P29">
        <v>0.292260715142308</v>
      </c>
      <c r="Q29">
        <v>0.140382909308473</v>
      </c>
      <c r="R29">
        <v>376</v>
      </c>
      <c r="S29">
        <v>25</v>
      </c>
      <c r="T29">
        <v>24</v>
      </c>
      <c r="U29">
        <v>9</v>
      </c>
      <c r="V29">
        <v>258</v>
      </c>
      <c r="W29">
        <v>7</v>
      </c>
      <c r="X29">
        <v>121866</v>
      </c>
      <c r="Y29">
        <v>101188</v>
      </c>
      <c r="Z29">
        <v>98854</v>
      </c>
      <c r="AA29">
        <v>7609.6543856544704</v>
      </c>
      <c r="AB29">
        <v>30508.902531725598</v>
      </c>
      <c r="AC29">
        <v>31788.654863161599</v>
      </c>
      <c r="AD29" s="2">
        <f t="shared" si="1"/>
        <v>25570650.833931562</v>
      </c>
      <c r="AE29" s="2">
        <f t="shared" si="2"/>
        <v>24980838.810308248</v>
      </c>
      <c r="AF29" s="2">
        <f t="shared" si="3"/>
        <v>30796072.00980258</v>
      </c>
      <c r="AG29" s="2">
        <f t="shared" si="4"/>
        <v>140708069.47778752</v>
      </c>
    </row>
    <row r="30" spans="1:33" x14ac:dyDescent="0.25">
      <c r="A30" t="s">
        <v>29</v>
      </c>
      <c r="B30">
        <v>29</v>
      </c>
      <c r="C30">
        <v>2.8036038380149999</v>
      </c>
      <c r="D30">
        <v>96.579962326382898</v>
      </c>
      <c r="E30">
        <v>0</v>
      </c>
      <c r="F30">
        <v>81365891.023569405</v>
      </c>
      <c r="G30">
        <v>83302.047496041501</v>
      </c>
      <c r="H30">
        <v>93792.457276346395</v>
      </c>
      <c r="I30">
        <v>52968.520724639602</v>
      </c>
      <c r="J30">
        <v>1364646.60878166</v>
      </c>
      <c r="K30">
        <v>0.1</v>
      </c>
      <c r="L30">
        <v>0</v>
      </c>
      <c r="M30">
        <v>112287.38408127701</v>
      </c>
      <c r="N30">
        <v>97423.361188808296</v>
      </c>
      <c r="O30">
        <v>0.101185126304874</v>
      </c>
      <c r="P30">
        <v>0.29321542450501398</v>
      </c>
      <c r="Q30">
        <v>0.14163931630000101</v>
      </c>
      <c r="R30">
        <v>377</v>
      </c>
      <c r="S30">
        <v>30</v>
      </c>
      <c r="T30">
        <v>26</v>
      </c>
      <c r="U30">
        <v>19</v>
      </c>
      <c r="V30">
        <v>260</v>
      </c>
      <c r="W30">
        <v>7</v>
      </c>
      <c r="X30">
        <v>122006</v>
      </c>
      <c r="Y30">
        <v>101291</v>
      </c>
      <c r="Z30">
        <v>98865</v>
      </c>
      <c r="AA30">
        <v>8395.7335868374594</v>
      </c>
      <c r="AB30">
        <v>31768.751421699701</v>
      </c>
      <c r="AC30">
        <v>32604.171593006002</v>
      </c>
      <c r="AD30" s="2">
        <f t="shared" si="1"/>
        <v>25582261.308498111</v>
      </c>
      <c r="AE30" s="2">
        <f t="shared" si="2"/>
        <v>24969545.806287486</v>
      </c>
      <c r="AF30" s="2">
        <f t="shared" si="3"/>
        <v>30814083.908783808</v>
      </c>
      <c r="AG30" s="2">
        <f t="shared" si="4"/>
        <v>157730537.63235107</v>
      </c>
    </row>
    <row r="31" spans="1:33" x14ac:dyDescent="0.25">
      <c r="A31" t="s">
        <v>29</v>
      </c>
      <c r="B31">
        <v>30</v>
      </c>
      <c r="C31">
        <v>2.8329136368439398</v>
      </c>
      <c r="D31">
        <v>105.24277269489301</v>
      </c>
      <c r="E31">
        <v>0</v>
      </c>
      <c r="F31">
        <v>81379312.001689404</v>
      </c>
      <c r="G31">
        <v>83390.531572112595</v>
      </c>
      <c r="H31">
        <v>94709.039314106296</v>
      </c>
      <c r="I31">
        <v>53585.7215967093</v>
      </c>
      <c r="J31">
        <v>1371047.59323119</v>
      </c>
      <c r="K31">
        <v>0.1</v>
      </c>
      <c r="L31">
        <v>0</v>
      </c>
      <c r="M31">
        <v>112819.690998816</v>
      </c>
      <c r="N31">
        <v>97477.521735348695</v>
      </c>
      <c r="O31">
        <v>0.10168996496508</v>
      </c>
      <c r="P31">
        <v>0.295083318112281</v>
      </c>
      <c r="Q31">
        <v>0.143813895464448</v>
      </c>
      <c r="R31">
        <v>377</v>
      </c>
      <c r="S31">
        <v>31</v>
      </c>
      <c r="T31">
        <v>29</v>
      </c>
      <c r="U31">
        <v>20</v>
      </c>
      <c r="V31">
        <v>288</v>
      </c>
      <c r="W31">
        <v>8</v>
      </c>
      <c r="X31">
        <v>122127</v>
      </c>
      <c r="Y31">
        <v>102651</v>
      </c>
      <c r="Z31">
        <v>98978</v>
      </c>
      <c r="AA31">
        <v>9418.6537047620295</v>
      </c>
      <c r="AB31">
        <v>31913.1254178374</v>
      </c>
      <c r="AC31">
        <v>33350.6363602848</v>
      </c>
      <c r="AD31" s="2">
        <f t="shared" si="1"/>
        <v>25802356.578056991</v>
      </c>
      <c r="AE31" s="2">
        <f t="shared" si="2"/>
        <v>24879111.254473165</v>
      </c>
      <c r="AF31" s="2">
        <f t="shared" si="3"/>
        <v>30697844.169159252</v>
      </c>
      <c r="AG31" s="2">
        <f t="shared" si="4"/>
        <v>162750359.59492058</v>
      </c>
    </row>
    <row r="33" spans="1:33" x14ac:dyDescent="0.25">
      <c r="A33" t="s">
        <v>30</v>
      </c>
      <c r="C33">
        <f>SUM(C2:C31)/30</f>
        <v>0.75687705867137989</v>
      </c>
      <c r="D33">
        <f t="shared" ref="D33:AC33" si="5">SUM(D2:D31)/30</f>
        <v>68.476207855381389</v>
      </c>
      <c r="E33">
        <f t="shared" si="5"/>
        <v>0</v>
      </c>
      <c r="F33">
        <f t="shared" si="5"/>
        <v>78468165.217278704</v>
      </c>
      <c r="G33">
        <f t="shared" si="5"/>
        <v>80760.997138825769</v>
      </c>
      <c r="H33">
        <f t="shared" si="5"/>
        <v>44998.796139509257</v>
      </c>
      <c r="I33">
        <f t="shared" si="5"/>
        <v>51688.281677935818</v>
      </c>
      <c r="J33">
        <f t="shared" si="5"/>
        <v>1064688.449737625</v>
      </c>
      <c r="K33">
        <f t="shared" si="5"/>
        <v>5.700000000000003E-2</v>
      </c>
      <c r="L33">
        <f t="shared" si="5"/>
        <v>0</v>
      </c>
      <c r="M33">
        <f t="shared" si="5"/>
        <v>111272.35462505536</v>
      </c>
      <c r="N33">
        <f t="shared" si="5"/>
        <v>96968.577522851658</v>
      </c>
      <c r="O33">
        <f>SUM(O2:O31)/30*60</f>
        <v>5.9920167631876096</v>
      </c>
      <c r="P33">
        <f t="shared" ref="P33:Q33" si="6">SUM(P2:P31)/30*60</f>
        <v>17.217592629046514</v>
      </c>
      <c r="Q33">
        <f t="shared" si="6"/>
        <v>8.0869196763750448</v>
      </c>
      <c r="R33">
        <f t="shared" si="5"/>
        <v>368.36666666666667</v>
      </c>
      <c r="S33" s="1">
        <f t="shared" si="5"/>
        <v>13.7</v>
      </c>
      <c r="T33" s="1">
        <f t="shared" si="5"/>
        <v>17.766666666666666</v>
      </c>
      <c r="U33" s="1">
        <f t="shared" si="5"/>
        <v>2</v>
      </c>
      <c r="V33">
        <f t="shared" si="5"/>
        <v>182.13333333333333</v>
      </c>
      <c r="W33">
        <f t="shared" si="5"/>
        <v>2.5333333333333332</v>
      </c>
      <c r="X33">
        <f t="shared" si="5"/>
        <v>121615.96666666666</v>
      </c>
      <c r="Y33">
        <f t="shared" si="5"/>
        <v>90419.666666666672</v>
      </c>
      <c r="Z33">
        <f t="shared" si="5"/>
        <v>98583.4</v>
      </c>
      <c r="AA33">
        <f t="shared" si="5"/>
        <v>2152.3167126991643</v>
      </c>
      <c r="AB33">
        <f t="shared" si="5"/>
        <v>24551.169362999593</v>
      </c>
      <c r="AC33">
        <f t="shared" si="5"/>
        <v>4998.1021869528768</v>
      </c>
      <c r="AD33" s="2">
        <f t="shared" ref="AD33:AG33" si="7">SUM(AD2:AD31)/30</f>
        <v>22840624.534044664</v>
      </c>
      <c r="AE33" s="2">
        <f t="shared" si="7"/>
        <v>24904492.440484289</v>
      </c>
      <c r="AF33" s="2">
        <f t="shared" si="7"/>
        <v>30723048.242749747</v>
      </c>
      <c r="AG33" s="2">
        <f t="shared" si="7"/>
        <v>112999520.33368298</v>
      </c>
    </row>
    <row r="34" spans="1:33" x14ac:dyDescent="0.25">
      <c r="A34" t="s">
        <v>31</v>
      </c>
      <c r="C34">
        <f>_xlfn.STDEV.S(C2:C31)</f>
        <v>0.92538024364527049</v>
      </c>
      <c r="D34">
        <f t="shared" ref="D34:AC34" si="8">_xlfn.STDEV.S(D2:D31)</f>
        <v>33.039571332497374</v>
      </c>
      <c r="E34">
        <f t="shared" si="8"/>
        <v>0</v>
      </c>
      <c r="F34">
        <f t="shared" si="8"/>
        <v>1364490.4496619685</v>
      </c>
      <c r="G34">
        <f t="shared" si="8"/>
        <v>1465.9044906206389</v>
      </c>
      <c r="H34">
        <f t="shared" si="8"/>
        <v>22457.751383792693</v>
      </c>
      <c r="I34">
        <f t="shared" si="8"/>
        <v>783.28096328512447</v>
      </c>
      <c r="J34">
        <f t="shared" si="8"/>
        <v>136661.47229490179</v>
      </c>
      <c r="K34">
        <f t="shared" si="8"/>
        <v>2.2151515866242925E-2</v>
      </c>
      <c r="L34">
        <f t="shared" si="8"/>
        <v>0</v>
      </c>
      <c r="M34">
        <f t="shared" si="8"/>
        <v>643.06311704249913</v>
      </c>
      <c r="N34">
        <f t="shared" si="8"/>
        <v>429.12724825537737</v>
      </c>
      <c r="O34">
        <f>_xlfn.STDEV.S(O2:O31)*60</f>
        <v>5.6667662254143748E-2</v>
      </c>
      <c r="P34">
        <f t="shared" ref="P34:Q34" si="9">_xlfn.STDEV.S(P2:P31)*60</f>
        <v>0.26615722273517267</v>
      </c>
      <c r="Q34">
        <f t="shared" si="9"/>
        <v>0.36152653727446876</v>
      </c>
      <c r="R34">
        <f t="shared" si="8"/>
        <v>3.9346676092654005</v>
      </c>
      <c r="S34" s="1">
        <f t="shared" si="8"/>
        <v>9.1920130248099561</v>
      </c>
      <c r="T34" s="1">
        <f t="shared" si="8"/>
        <v>5.8996395759772291</v>
      </c>
      <c r="U34" s="1">
        <f t="shared" si="8"/>
        <v>5.1595241694532659</v>
      </c>
      <c r="V34">
        <f t="shared" si="8"/>
        <v>89.065544765458071</v>
      </c>
      <c r="W34">
        <f t="shared" si="8"/>
        <v>2.8615565252369972</v>
      </c>
      <c r="X34">
        <f t="shared" si="8"/>
        <v>261.03461037971948</v>
      </c>
      <c r="Y34">
        <f t="shared" si="8"/>
        <v>5371.9196872660696</v>
      </c>
      <c r="Z34">
        <f t="shared" si="8"/>
        <v>196.23588901607943</v>
      </c>
      <c r="AA34">
        <f t="shared" si="8"/>
        <v>2902.6638394837214</v>
      </c>
      <c r="AB34">
        <f t="shared" si="8"/>
        <v>5575.2369594247375</v>
      </c>
      <c r="AC34">
        <f t="shared" si="8"/>
        <v>11447.747203732497</v>
      </c>
      <c r="AD34" s="2">
        <f t="shared" ref="AD34:AG34" si="10">_xlfn.STDEV.S(AD2:AD31)</f>
        <v>1330356.2812185595</v>
      </c>
      <c r="AE34" s="2">
        <f t="shared" si="10"/>
        <v>48864.130493449054</v>
      </c>
      <c r="AF34" s="2">
        <f t="shared" si="10"/>
        <v>57982.623083640225</v>
      </c>
      <c r="AG34" s="2">
        <f t="shared" si="10"/>
        <v>19958459.128552012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M4_Model_Experiment1_ResponseDe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2017-06-22T05:38:56Z</dcterms:created>
  <dcterms:modified xsi:type="dcterms:W3CDTF">2017-06-22T05:38:56Z</dcterms:modified>
</cp:coreProperties>
</file>