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ase Study\"/>
    </mc:Choice>
  </mc:AlternateContent>
  <xr:revisionPtr revIDLastSave="0" documentId="13_ncr:1_{F9D8475E-C1F0-4B50-944A-A4B73F67EC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sk Tracker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8" i="2" l="1"/>
  <c r="B19" i="2"/>
  <c r="B20" i="2"/>
  <c r="B21" i="2"/>
  <c r="B17" i="2"/>
  <c r="B11" i="2"/>
  <c r="B12" i="2"/>
  <c r="B13" i="2"/>
  <c r="B10" i="2"/>
  <c r="B9" i="2"/>
  <c r="B3" i="2"/>
  <c r="B4" i="2"/>
  <c r="B5" i="2"/>
  <c r="B2" i="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4" i="1"/>
  <c r="B25" i="2" l="1"/>
  <c r="B26" i="2"/>
  <c r="B6" i="2"/>
</calcChain>
</file>

<file path=xl/sharedStrings.xml><?xml version="1.0" encoding="utf-8"?>
<sst xmlns="http://schemas.openxmlformats.org/spreadsheetml/2006/main" count="154" uniqueCount="81">
  <si>
    <t>Task ID</t>
  </si>
  <si>
    <t>Task Name</t>
  </si>
  <si>
    <t>Team</t>
  </si>
  <si>
    <t>Task Owner</t>
  </si>
  <si>
    <t>Start Date</t>
  </si>
  <si>
    <t>Due Date</t>
  </si>
  <si>
    <t>Task Duration</t>
  </si>
  <si>
    <t>Status</t>
  </si>
  <si>
    <t>Overdue?</t>
  </si>
  <si>
    <t>Update product catalog</t>
  </si>
  <si>
    <t>Tech</t>
  </si>
  <si>
    <t>Rakib Hossain</t>
  </si>
  <si>
    <t>2025-09-23</t>
  </si>
  <si>
    <t>2025-10-02</t>
  </si>
  <si>
    <t>Completed</t>
  </si>
  <si>
    <t>No</t>
  </si>
  <si>
    <t>Optimize homepage</t>
  </si>
  <si>
    <t>Customer Service</t>
  </si>
  <si>
    <t>Sadia Akter</t>
  </si>
  <si>
    <t>2025-09-26</t>
  </si>
  <si>
    <t>2025-10-11</t>
  </si>
  <si>
    <t>Overdue</t>
  </si>
  <si>
    <t>Yes</t>
  </si>
  <si>
    <t>Customer order report</t>
  </si>
  <si>
    <t>Operations</t>
  </si>
  <si>
    <t>Naimul Hasan</t>
  </si>
  <si>
    <t>2025-09-29</t>
  </si>
  <si>
    <t>Warehouse stock check</t>
  </si>
  <si>
    <t>2025-08-31</t>
  </si>
  <si>
    <t>2025-09-12</t>
  </si>
  <si>
    <t>Vendor payment processing</t>
  </si>
  <si>
    <t>2025-10-09</t>
  </si>
  <si>
    <t>2025-10-14</t>
  </si>
  <si>
    <t>Social media campaign</t>
  </si>
  <si>
    <t>2025-10-19</t>
  </si>
  <si>
    <t>Discount coupon setup</t>
  </si>
  <si>
    <t>Finance</t>
  </si>
  <si>
    <t>Rupa Sultana</t>
  </si>
  <si>
    <t>2025-09-13</t>
  </si>
  <si>
    <t>2025-09-18</t>
  </si>
  <si>
    <t>In Progress</t>
  </si>
  <si>
    <t>Delivery route planning</t>
  </si>
  <si>
    <t>Marketing</t>
  </si>
  <si>
    <t>Tanvir Islam</t>
  </si>
  <si>
    <t>2025-08-26</t>
  </si>
  <si>
    <t>2025-09-04</t>
  </si>
  <si>
    <t>Pending</t>
  </si>
  <si>
    <t>Customer feedback analysis</t>
  </si>
  <si>
    <t>2025-10-03</t>
  </si>
  <si>
    <t>Add new product category</t>
  </si>
  <si>
    <t>2025-08-19</t>
  </si>
  <si>
    <t>2025-08-30</t>
  </si>
  <si>
    <t>Price adjustment</t>
  </si>
  <si>
    <t>2025-09-01</t>
  </si>
  <si>
    <t>2025-09-05</t>
  </si>
  <si>
    <t>Data cleanup</t>
  </si>
  <si>
    <t>2025-10-08</t>
  </si>
  <si>
    <t>2025-10-16</t>
  </si>
  <si>
    <t>Payment gateway testing</t>
  </si>
  <si>
    <t>2025-09-28</t>
  </si>
  <si>
    <t>Sales trend report</t>
  </si>
  <si>
    <t>2025-09-16</t>
  </si>
  <si>
    <t>2025-09-24</t>
  </si>
  <si>
    <t>Return order follow-up</t>
  </si>
  <si>
    <t>2025-10-05</t>
  </si>
  <si>
    <t>Inventory forecasting</t>
  </si>
  <si>
    <t>2025-09-14</t>
  </si>
  <si>
    <t>Loyalty program update</t>
  </si>
  <si>
    <t>2025-08-13</t>
  </si>
  <si>
    <t>2025-08-28</t>
  </si>
  <si>
    <t>Refund process improvement</t>
  </si>
  <si>
    <t>2025-09-21</t>
  </si>
  <si>
    <t>2025-09-25</t>
  </si>
  <si>
    <t>Customer segmentation</t>
  </si>
  <si>
    <t>2025-09-20</t>
  </si>
  <si>
    <t>SEO optimization</t>
  </si>
  <si>
    <t>2025-09-11</t>
  </si>
  <si>
    <t>2025-09-22</t>
  </si>
  <si>
    <t>Count</t>
  </si>
  <si>
    <t>Total</t>
  </si>
  <si>
    <t>Task 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</si>
</sst>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Days&quot;"/>
    <numFmt numFmtId="166" formatCode="mm/dd/yy;@"/>
    <numFmt numFmtId="167" formatCode="m/d/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2"/>
      <color theme="0"/>
      <name val="Calibri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E32A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#&quot; Days&quot;"/>
    </dxf>
    <dxf>
      <numFmt numFmtId="167" formatCode="m/d/yy;@"/>
    </dxf>
    <dxf>
      <numFmt numFmtId="166" formatCode="mm/dd/yy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5E32AC"/>
      <color rgb="FF881488"/>
      <color rgb="FF929292"/>
      <color rgb="FF8263C1"/>
      <color rgb="FF5E2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# of Task by Owner</a:t>
            </a:r>
          </a:p>
        </c:rich>
      </c:tx>
      <c:layout>
        <c:manualLayout>
          <c:xMode val="edge"/>
          <c:yMode val="edge"/>
          <c:x val="0.255913122218440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3734384244816"/>
          <c:y val="0.24577760575495655"/>
          <c:w val="0.72861945848535725"/>
          <c:h val="0.65644468490310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Summary!$A$9:$A$13</c:f>
              <c:strCache>
                <c:ptCount val="5"/>
                <c:pt idx="0">
                  <c:v>Rakib Hossain</c:v>
                </c:pt>
                <c:pt idx="1">
                  <c:v>Sadia Akter</c:v>
                </c:pt>
                <c:pt idx="2">
                  <c:v>Tanvir Islam</c:v>
                </c:pt>
                <c:pt idx="3">
                  <c:v>Rupa Sultana</c:v>
                </c:pt>
                <c:pt idx="4">
                  <c:v>Naimul Hasan</c:v>
                </c:pt>
              </c:strCache>
            </c:strRef>
          </c:cat>
          <c:val>
            <c:numRef>
              <c:f>Summary!$B$9:$B$13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1-4078-9EB2-D209EF2B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52086847"/>
        <c:axId val="452098079"/>
      </c:barChart>
      <c:catAx>
        <c:axId val="45208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8079"/>
        <c:crosses val="autoZero"/>
        <c:auto val="1"/>
        <c:lblAlgn val="ctr"/>
        <c:lblOffset val="100"/>
        <c:noMultiLvlLbl val="0"/>
      </c:catAx>
      <c:valAx>
        <c:axId val="45209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0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# of Task By Team</a:t>
            </a:r>
          </a:p>
        </c:rich>
      </c:tx>
      <c:layout>
        <c:manualLayout>
          <c:xMode val="edge"/>
          <c:yMode val="edge"/>
          <c:x val="0.19429372384285476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0986813428232"/>
          <c:y val="0.23874527879137059"/>
          <c:w val="0.29208609637028871"/>
          <c:h val="0.6962140708021255"/>
        </c:manualLayout>
      </c:layout>
      <c:doughnutChart>
        <c:varyColors val="1"/>
        <c:ser>
          <c:idx val="0"/>
          <c:order val="0"/>
          <c:tx>
            <c:strRef>
              <c:f>Summary!$B$16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7-4045-B458-FFE71B16C60A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7-4045-B458-FFE71B16C60A}"/>
              </c:ext>
            </c:extLst>
          </c:dPt>
          <c:dPt>
            <c:idx val="2"/>
            <c:bubble3D val="0"/>
            <c:explosion val="11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7-4045-B458-FFE71B16C60A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7-4045-B458-FFE71B16C60A}"/>
              </c:ext>
            </c:extLst>
          </c:dPt>
          <c:dPt>
            <c:idx val="4"/>
            <c:bubble3D val="0"/>
            <c:explosion val="11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7-4045-B458-FFE71B16C60A}"/>
              </c:ext>
            </c:extLst>
          </c:dPt>
          <c:dLbls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437-4045-B458-FFE71B16C60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Summary!$A$17:$A$21</c:f>
              <c:strCache>
                <c:ptCount val="5"/>
                <c:pt idx="0">
                  <c:v>Customer Service</c:v>
                </c:pt>
                <c:pt idx="1">
                  <c:v>Operations</c:v>
                </c:pt>
                <c:pt idx="2">
                  <c:v>Finance</c:v>
                </c:pt>
                <c:pt idx="3">
                  <c:v>Marketing</c:v>
                </c:pt>
                <c:pt idx="4">
                  <c:v>Tech</c:v>
                </c:pt>
              </c:strCache>
            </c:strRef>
          </c:cat>
          <c:val>
            <c:numRef>
              <c:f>Summary!$B$17:$B$21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37-4045-B458-FFE71B16C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3024891973993"/>
          <c:y val="0.24227386210869983"/>
          <c:w val="0.2602641925534423"/>
          <c:h val="0.685980410985212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</xdr:colOff>
      <xdr:row>2</xdr:row>
      <xdr:rowOff>133350</xdr:rowOff>
    </xdr:to>
    <xdr:sp macro="" textlink="">
      <xdr:nvSpPr>
        <xdr:cNvPr id="2" name="Rounded Rectangle 14">
          <a:extLst>
            <a:ext uri="{FF2B5EF4-FFF2-40B4-BE49-F238E27FC236}">
              <a16:creationId xmlns:a16="http://schemas.microsoft.com/office/drawing/2014/main" id="{C50C429D-21C1-47C3-A5B7-6CD22C799947}"/>
            </a:ext>
          </a:extLst>
        </xdr:cNvPr>
        <xdr:cNvSpPr/>
      </xdr:nvSpPr>
      <xdr:spPr>
        <a:xfrm>
          <a:off x="0" y="47625"/>
          <a:ext cx="10086975" cy="46672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114300</xdr:colOff>
      <xdr:row>0</xdr:row>
      <xdr:rowOff>76200</xdr:rowOff>
    </xdr:from>
    <xdr:to>
      <xdr:col>4</xdr:col>
      <xdr:colOff>66675</xdr:colOff>
      <xdr:row>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F2B3C6-8C96-4AB4-A810-6174769E4386}"/>
            </a:ext>
          </a:extLst>
        </xdr:cNvPr>
        <xdr:cNvSpPr txBox="1"/>
      </xdr:nvSpPr>
      <xdr:spPr>
        <a:xfrm>
          <a:off x="114300" y="76200"/>
          <a:ext cx="49720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i="1">
              <a:solidFill>
                <a:schemeClr val="bg1"/>
              </a:solidFill>
            </a:rPr>
            <a:t>Task Management Tracker</a:t>
          </a:r>
        </a:p>
      </xdr:txBody>
    </xdr:sp>
    <xdr:clientData/>
  </xdr:twoCellAnchor>
  <xdr:twoCellAnchor>
    <xdr:from>
      <xdr:col>0</xdr:col>
      <xdr:colOff>1</xdr:colOff>
      <xdr:row>3</xdr:row>
      <xdr:rowOff>28575</xdr:rowOff>
    </xdr:from>
    <xdr:to>
      <xdr:col>1</xdr:col>
      <xdr:colOff>352426</xdr:colOff>
      <xdr:row>6</xdr:row>
      <xdr:rowOff>171450</xdr:rowOff>
    </xdr:to>
    <xdr:sp macro="" textlink="">
      <xdr:nvSpPr>
        <xdr:cNvPr id="4" name="Rounded Rectangle 14">
          <a:extLst>
            <a:ext uri="{FF2B5EF4-FFF2-40B4-BE49-F238E27FC236}">
              <a16:creationId xmlns:a16="http://schemas.microsoft.com/office/drawing/2014/main" id="{A668B736-FC72-49B3-8C68-853F043C27DD}"/>
            </a:ext>
          </a:extLst>
        </xdr:cNvPr>
        <xdr:cNvSpPr/>
      </xdr:nvSpPr>
      <xdr:spPr>
        <a:xfrm>
          <a:off x="1" y="600075"/>
          <a:ext cx="1238250" cy="71437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7</xdr:row>
      <xdr:rowOff>104775</xdr:rowOff>
    </xdr:from>
    <xdr:to>
      <xdr:col>1</xdr:col>
      <xdr:colOff>352425</xdr:colOff>
      <xdr:row>11</xdr:row>
      <xdr:rowOff>57150</xdr:rowOff>
    </xdr:to>
    <xdr:sp macro="" textlink="">
      <xdr:nvSpPr>
        <xdr:cNvPr id="5" name="Rounded Rectangle 14">
          <a:extLst>
            <a:ext uri="{FF2B5EF4-FFF2-40B4-BE49-F238E27FC236}">
              <a16:creationId xmlns:a16="http://schemas.microsoft.com/office/drawing/2014/main" id="{FEAD4FD3-8137-49AD-9F19-C6779D0E1EE2}"/>
            </a:ext>
          </a:extLst>
        </xdr:cNvPr>
        <xdr:cNvSpPr/>
      </xdr:nvSpPr>
      <xdr:spPr>
        <a:xfrm>
          <a:off x="0" y="1438275"/>
          <a:ext cx="1238250" cy="71437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485776</xdr:colOff>
      <xdr:row>3</xdr:row>
      <xdr:rowOff>38100</xdr:rowOff>
    </xdr:from>
    <xdr:to>
      <xdr:col>1</xdr:col>
      <xdr:colOff>1724026</xdr:colOff>
      <xdr:row>6</xdr:row>
      <xdr:rowOff>180975</xdr:rowOff>
    </xdr:to>
    <xdr:sp macro="" textlink="">
      <xdr:nvSpPr>
        <xdr:cNvPr id="6" name="Rounded Rectangle 14">
          <a:extLst>
            <a:ext uri="{FF2B5EF4-FFF2-40B4-BE49-F238E27FC236}">
              <a16:creationId xmlns:a16="http://schemas.microsoft.com/office/drawing/2014/main" id="{65948F23-21C1-4DAB-A9C6-3E5ED317F84C}"/>
            </a:ext>
          </a:extLst>
        </xdr:cNvPr>
        <xdr:cNvSpPr/>
      </xdr:nvSpPr>
      <xdr:spPr>
        <a:xfrm>
          <a:off x="1371601" y="609600"/>
          <a:ext cx="1238250" cy="71437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466725</xdr:colOff>
      <xdr:row>7</xdr:row>
      <xdr:rowOff>95250</xdr:rowOff>
    </xdr:from>
    <xdr:to>
      <xdr:col>1</xdr:col>
      <xdr:colOff>1704975</xdr:colOff>
      <xdr:row>11</xdr:row>
      <xdr:rowOff>47625</xdr:rowOff>
    </xdr:to>
    <xdr:sp macro="" textlink="">
      <xdr:nvSpPr>
        <xdr:cNvPr id="7" name="Rounded Rectangle 14">
          <a:extLst>
            <a:ext uri="{FF2B5EF4-FFF2-40B4-BE49-F238E27FC236}">
              <a16:creationId xmlns:a16="http://schemas.microsoft.com/office/drawing/2014/main" id="{150575AF-3234-47B3-A452-1E3BACEA055D}"/>
            </a:ext>
          </a:extLst>
        </xdr:cNvPr>
        <xdr:cNvSpPr/>
      </xdr:nvSpPr>
      <xdr:spPr>
        <a:xfrm>
          <a:off x="1352550" y="1428750"/>
          <a:ext cx="1238250" cy="71437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1838325</xdr:colOff>
      <xdr:row>3</xdr:row>
      <xdr:rowOff>28575</xdr:rowOff>
    </xdr:from>
    <xdr:to>
      <xdr:col>5</xdr:col>
      <xdr:colOff>276225</xdr:colOff>
      <xdr:row>11</xdr:row>
      <xdr:rowOff>66675</xdr:rowOff>
    </xdr:to>
    <xdr:sp macro="" textlink="">
      <xdr:nvSpPr>
        <xdr:cNvPr id="8" name="Rounded Rectangle 14">
          <a:extLst>
            <a:ext uri="{FF2B5EF4-FFF2-40B4-BE49-F238E27FC236}">
              <a16:creationId xmlns:a16="http://schemas.microsoft.com/office/drawing/2014/main" id="{0CA5993C-0010-488E-A890-C2D15549F814}"/>
            </a:ext>
          </a:extLst>
        </xdr:cNvPr>
        <xdr:cNvSpPr/>
      </xdr:nvSpPr>
      <xdr:spPr>
        <a:xfrm>
          <a:off x="2724150" y="600075"/>
          <a:ext cx="3657600" cy="1562100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361950</xdr:colOff>
      <xdr:row>3</xdr:row>
      <xdr:rowOff>28574</xdr:rowOff>
    </xdr:from>
    <xdr:to>
      <xdr:col>9</xdr:col>
      <xdr:colOff>38100</xdr:colOff>
      <xdr:row>11</xdr:row>
      <xdr:rowOff>76199</xdr:rowOff>
    </xdr:to>
    <xdr:sp macro="" textlink="">
      <xdr:nvSpPr>
        <xdr:cNvPr id="9" name="Rounded Rectangle 14">
          <a:extLst>
            <a:ext uri="{FF2B5EF4-FFF2-40B4-BE49-F238E27FC236}">
              <a16:creationId xmlns:a16="http://schemas.microsoft.com/office/drawing/2014/main" id="{42C0AB47-ABAF-4CDF-A0A5-497368AA0090}"/>
            </a:ext>
          </a:extLst>
        </xdr:cNvPr>
        <xdr:cNvSpPr/>
      </xdr:nvSpPr>
      <xdr:spPr>
        <a:xfrm>
          <a:off x="6467475" y="600074"/>
          <a:ext cx="3638550" cy="1571625"/>
        </a:xfrm>
        <a:prstGeom prst="roundRect">
          <a:avLst>
            <a:gd name="adj" fmla="val 10985"/>
          </a:avLst>
        </a:prstGeom>
        <a:gradFill>
          <a:gsLst>
            <a:gs pos="5310">
              <a:srgbClr val="881488"/>
            </a:gs>
            <a:gs pos="17000">
              <a:srgbClr val="5E2379"/>
            </a:gs>
            <a:gs pos="41000">
              <a:srgbClr val="5E32AC"/>
            </a:gs>
            <a:gs pos="72000">
              <a:srgbClr val="8263C1">
                <a:alpha val="70000"/>
              </a:srgbClr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123825</xdr:colOff>
      <xdr:row>3</xdr:row>
      <xdr:rowOff>66675</xdr:rowOff>
    </xdr:from>
    <xdr:to>
      <xdr:col>1</xdr:col>
      <xdr:colOff>209550</xdr:colOff>
      <xdr:row>4</xdr:row>
      <xdr:rowOff>133350</xdr:rowOff>
    </xdr:to>
    <xdr:sp macro="" textlink="Summary!A2">
      <xdr:nvSpPr>
        <xdr:cNvPr id="10" name="TextBox 9">
          <a:extLst>
            <a:ext uri="{FF2B5EF4-FFF2-40B4-BE49-F238E27FC236}">
              <a16:creationId xmlns:a16="http://schemas.microsoft.com/office/drawing/2014/main" id="{10924D17-6EC8-4835-ADFD-E91C8284C16C}"/>
            </a:ext>
          </a:extLst>
        </xdr:cNvPr>
        <xdr:cNvSpPr txBox="1"/>
      </xdr:nvSpPr>
      <xdr:spPr>
        <a:xfrm>
          <a:off x="123825" y="63817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D608719-39D1-478F-9D44-9B538749E11F}" type="TxLink">
            <a:rPr lang="en-US" sz="1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Overdue</a:t>
          </a:fld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581025</xdr:colOff>
      <xdr:row>3</xdr:row>
      <xdr:rowOff>66675</xdr:rowOff>
    </xdr:from>
    <xdr:to>
      <xdr:col>1</xdr:col>
      <xdr:colOff>1552575</xdr:colOff>
      <xdr:row>4</xdr:row>
      <xdr:rowOff>133350</xdr:rowOff>
    </xdr:to>
    <xdr:sp macro="" textlink="Summary!A3">
      <xdr:nvSpPr>
        <xdr:cNvPr id="11" name="TextBox 10">
          <a:extLst>
            <a:ext uri="{FF2B5EF4-FFF2-40B4-BE49-F238E27FC236}">
              <a16:creationId xmlns:a16="http://schemas.microsoft.com/office/drawing/2014/main" id="{BFB17D79-AB29-44FB-9515-5467B3748572}"/>
            </a:ext>
          </a:extLst>
        </xdr:cNvPr>
        <xdr:cNvSpPr txBox="1"/>
      </xdr:nvSpPr>
      <xdr:spPr>
        <a:xfrm>
          <a:off x="1466850" y="63817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2BDC022-6B66-49B5-A46E-4984D4E047C2}" type="TxLink">
            <a:rPr lang="en-US" sz="1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Completed</a:t>
          </a:fld>
          <a:endParaRPr lang="en-US" sz="12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114300</xdr:colOff>
      <xdr:row>7</xdr:row>
      <xdr:rowOff>95250</xdr:rowOff>
    </xdr:from>
    <xdr:to>
      <xdr:col>1</xdr:col>
      <xdr:colOff>200025</xdr:colOff>
      <xdr:row>8</xdr:row>
      <xdr:rowOff>161925</xdr:rowOff>
    </xdr:to>
    <xdr:sp macro="" textlink="Summary!A4">
      <xdr:nvSpPr>
        <xdr:cNvPr id="12" name="TextBox 11">
          <a:extLst>
            <a:ext uri="{FF2B5EF4-FFF2-40B4-BE49-F238E27FC236}">
              <a16:creationId xmlns:a16="http://schemas.microsoft.com/office/drawing/2014/main" id="{BC0DD12C-2AFE-4EF8-A7C6-9CC22A28EECC}"/>
            </a:ext>
          </a:extLst>
        </xdr:cNvPr>
        <xdr:cNvSpPr txBox="1"/>
      </xdr:nvSpPr>
      <xdr:spPr>
        <a:xfrm>
          <a:off x="114300" y="1428750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8B5B959-9182-4247-9740-5589D3C53766}" type="TxLink">
            <a:rPr lang="en-US" sz="1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In Progress</a:t>
          </a:fld>
          <a:endParaRPr lang="en-US" sz="12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581025</xdr:colOff>
      <xdr:row>7</xdr:row>
      <xdr:rowOff>104775</xdr:rowOff>
    </xdr:from>
    <xdr:to>
      <xdr:col>1</xdr:col>
      <xdr:colOff>1552575</xdr:colOff>
      <xdr:row>8</xdr:row>
      <xdr:rowOff>171450</xdr:rowOff>
    </xdr:to>
    <xdr:sp macro="" textlink="Summary!A5">
      <xdr:nvSpPr>
        <xdr:cNvPr id="13" name="TextBox 12">
          <a:extLst>
            <a:ext uri="{FF2B5EF4-FFF2-40B4-BE49-F238E27FC236}">
              <a16:creationId xmlns:a16="http://schemas.microsoft.com/office/drawing/2014/main" id="{9F5C50E0-02DB-409F-8F35-19E429696849}"/>
            </a:ext>
          </a:extLst>
        </xdr:cNvPr>
        <xdr:cNvSpPr txBox="1"/>
      </xdr:nvSpPr>
      <xdr:spPr>
        <a:xfrm>
          <a:off x="1466850" y="143827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E4D6F05-8722-491F-92E6-FBACA8E561CA}" type="TxLink">
            <a:rPr lang="en-US" sz="1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Pending</a:t>
          </a:fld>
          <a:endParaRPr lang="en-US" sz="12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104775</xdr:colOff>
      <xdr:row>4</xdr:row>
      <xdr:rowOff>152400</xdr:rowOff>
    </xdr:from>
    <xdr:to>
      <xdr:col>1</xdr:col>
      <xdr:colOff>190500</xdr:colOff>
      <xdr:row>6</xdr:row>
      <xdr:rowOff>28575</xdr:rowOff>
    </xdr:to>
    <xdr:sp macro="" textlink="Summary!B2">
      <xdr:nvSpPr>
        <xdr:cNvPr id="14" name="TextBox 13">
          <a:extLst>
            <a:ext uri="{FF2B5EF4-FFF2-40B4-BE49-F238E27FC236}">
              <a16:creationId xmlns:a16="http://schemas.microsoft.com/office/drawing/2014/main" id="{E5DE75FA-BEE7-4803-95A4-F337F8264EF6}"/>
            </a:ext>
          </a:extLst>
        </xdr:cNvPr>
        <xdr:cNvSpPr txBox="1"/>
      </xdr:nvSpPr>
      <xdr:spPr>
        <a:xfrm>
          <a:off x="104775" y="914400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7CCB82F-8D45-4145-80A8-34E76285D246}" type="TxLink">
            <a:rPr lang="en-US" sz="2400" b="1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t>9</a:t>
          </a:fld>
          <a:endParaRPr lang="en-US" sz="2800" b="1">
            <a:solidFill>
              <a:schemeClr val="accent6"/>
            </a:solidFill>
          </a:endParaRPr>
        </a:p>
      </xdr:txBody>
    </xdr:sp>
    <xdr:clientData/>
  </xdr:twoCellAnchor>
  <xdr:twoCellAnchor>
    <xdr:from>
      <xdr:col>1</xdr:col>
      <xdr:colOff>609600</xdr:colOff>
      <xdr:row>4</xdr:row>
      <xdr:rowOff>123825</xdr:rowOff>
    </xdr:from>
    <xdr:to>
      <xdr:col>1</xdr:col>
      <xdr:colOff>1581150</xdr:colOff>
      <xdr:row>6</xdr:row>
      <xdr:rowOff>0</xdr:rowOff>
    </xdr:to>
    <xdr:sp macro="" textlink="Summary!B3">
      <xdr:nvSpPr>
        <xdr:cNvPr id="15" name="TextBox 14">
          <a:extLst>
            <a:ext uri="{FF2B5EF4-FFF2-40B4-BE49-F238E27FC236}">
              <a16:creationId xmlns:a16="http://schemas.microsoft.com/office/drawing/2014/main" id="{CEA1BD8E-B3BC-4A0F-B527-449E6284EB34}"/>
            </a:ext>
          </a:extLst>
        </xdr:cNvPr>
        <xdr:cNvSpPr txBox="1"/>
      </xdr:nvSpPr>
      <xdr:spPr>
        <a:xfrm>
          <a:off x="1495425" y="88582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0C676FC-CB3D-4DAC-A74D-C04B294DEF3F}" type="TxLink">
            <a:rPr lang="en-US" sz="2400" b="1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marL="0" indent="0" algn="ctr"/>
            <a:t>7</a:t>
          </a:fld>
          <a:endParaRPr lang="en-US" sz="2400" b="1" i="0" u="none" strike="noStrike">
            <a:solidFill>
              <a:schemeClr val="accent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123825</xdr:colOff>
      <xdr:row>8</xdr:row>
      <xdr:rowOff>161925</xdr:rowOff>
    </xdr:from>
    <xdr:to>
      <xdr:col>1</xdr:col>
      <xdr:colOff>209550</xdr:colOff>
      <xdr:row>10</xdr:row>
      <xdr:rowOff>38100</xdr:rowOff>
    </xdr:to>
    <xdr:sp macro="" textlink="Summary!B4">
      <xdr:nvSpPr>
        <xdr:cNvPr id="16" name="TextBox 15">
          <a:extLst>
            <a:ext uri="{FF2B5EF4-FFF2-40B4-BE49-F238E27FC236}">
              <a16:creationId xmlns:a16="http://schemas.microsoft.com/office/drawing/2014/main" id="{F790D769-4BD9-4C84-9FBD-0794C88967C6}"/>
            </a:ext>
          </a:extLst>
        </xdr:cNvPr>
        <xdr:cNvSpPr txBox="1"/>
      </xdr:nvSpPr>
      <xdr:spPr>
        <a:xfrm>
          <a:off x="123825" y="168592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D6E46AF-240D-4581-9CBE-4EAF014C06D0}" type="TxLink">
            <a:rPr lang="en-US" sz="2400" b="1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marL="0" indent="0" algn="ctr"/>
            <a:t>3</a:t>
          </a:fld>
          <a:endParaRPr lang="en-US" sz="2400" b="1" i="0" u="none" strike="noStrike">
            <a:solidFill>
              <a:schemeClr val="accent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619125</xdr:colOff>
      <xdr:row>8</xdr:row>
      <xdr:rowOff>142875</xdr:rowOff>
    </xdr:from>
    <xdr:to>
      <xdr:col>1</xdr:col>
      <xdr:colOff>1590675</xdr:colOff>
      <xdr:row>10</xdr:row>
      <xdr:rowOff>19050</xdr:rowOff>
    </xdr:to>
    <xdr:sp macro="" textlink="Summary!B5">
      <xdr:nvSpPr>
        <xdr:cNvPr id="17" name="TextBox 16">
          <a:extLst>
            <a:ext uri="{FF2B5EF4-FFF2-40B4-BE49-F238E27FC236}">
              <a16:creationId xmlns:a16="http://schemas.microsoft.com/office/drawing/2014/main" id="{16F281CC-C99B-4CA6-86A8-B91C6E401FBA}"/>
            </a:ext>
          </a:extLst>
        </xdr:cNvPr>
        <xdr:cNvSpPr txBox="1"/>
      </xdr:nvSpPr>
      <xdr:spPr>
        <a:xfrm>
          <a:off x="1504950" y="1666875"/>
          <a:ext cx="971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F42B1D9-E3A7-44BC-AD6F-B7FA62643563}" type="TxLink">
            <a:rPr lang="en-US" sz="2400" b="1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marL="0" indent="0" algn="ctr"/>
            <a:t>1</a:t>
          </a:fld>
          <a:endParaRPr lang="en-US" sz="2400" b="1" i="0" u="none" strike="noStrike">
            <a:solidFill>
              <a:schemeClr val="accent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9525</xdr:colOff>
      <xdr:row>3</xdr:row>
      <xdr:rowOff>104774</xdr:rowOff>
    </xdr:from>
    <xdr:to>
      <xdr:col>5</xdr:col>
      <xdr:colOff>219074</xdr:colOff>
      <xdr:row>11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9EAADD-D822-4322-9740-C304E58B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368012</xdr:colOff>
      <xdr:row>3</xdr:row>
      <xdr:rowOff>24244</xdr:rowOff>
    </xdr:from>
    <xdr:to>
      <xdr:col>9</xdr:col>
      <xdr:colOff>47625</xdr:colOff>
      <xdr:row>11</xdr:row>
      <xdr:rowOff>62344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4D1EDF-100E-4E5A-B232-E2C444E2C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1514A-BD37-450E-BDBC-A071CC8633A1}" name="Table1" displayName="Table1" ref="A13:I33" totalsRowShown="0" headerRowDxfId="4" headerRowBorderDxfId="9" tableBorderDxfId="10">
  <autoFilter ref="A13:I33" xr:uid="{E9B1514A-BD37-450E-BDBC-A071CC8633A1}"/>
  <tableColumns count="9">
    <tableColumn id="1" xr3:uid="{7A33EF8A-25EC-400F-A77F-6C71904A7B3A}" name="Task ID"/>
    <tableColumn id="2" xr3:uid="{077B7830-4000-4779-B84B-268421DF6F17}" name="Task Name"/>
    <tableColumn id="3" xr3:uid="{3F69F6FA-02AE-4BC7-8BD0-FB9695CEC9B4}" name="Team"/>
    <tableColumn id="4" xr3:uid="{516DDA79-024A-4B6D-B56A-A1066C4919FE}" name="Task Owner"/>
    <tableColumn id="5" xr3:uid="{CDDAA971-C01B-4DFD-A3EC-7EC27F1C94BE}" name="Start Date" dataDxfId="8"/>
    <tableColumn id="6" xr3:uid="{097B695D-4E92-42A8-BC78-7D85CFD6DA12}" name="Due Date" dataDxfId="7"/>
    <tableColumn id="7" xr3:uid="{DD9FBFDD-D73E-47E3-8299-51B7D34D9804}" name="Task Duration" dataDxfId="6">
      <calculatedColumnFormula>F14-E14</calculatedColumnFormula>
    </tableColumn>
    <tableColumn id="8" xr3:uid="{C6D38145-9CEE-42A1-A14A-41823A6AC536}" name="Status"/>
    <tableColumn id="9" xr3:uid="{DD324237-4E91-48B6-AEF7-8B3D40349EFA}" name="Overdue?" dataDxfId="5">
      <calculatedColumnFormula>IF(OR(Table1[[#This Row],[Status]]="Overdue", AND(TODAY() &gt; Table1[[#This Row],[Due Date]], Table1[[#This Row],[Status]] &lt;&gt; "Completed")), "Yes", "No")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33"/>
  <sheetViews>
    <sheetView showGridLines="0" tabSelected="1" zoomScaleNormal="100" workbookViewId="0">
      <selection activeCell="K7" sqref="K7"/>
    </sheetView>
  </sheetViews>
  <sheetFormatPr defaultRowHeight="15" x14ac:dyDescent="0.25"/>
  <cols>
    <col min="1" max="1" width="13.28515625" bestFit="1" customWidth="1"/>
    <col min="2" max="2" width="27.7109375" bestFit="1" customWidth="1"/>
    <col min="3" max="3" width="16.5703125" bestFit="1" customWidth="1"/>
    <col min="4" max="4" width="17.7109375" bestFit="1" customWidth="1"/>
    <col min="5" max="5" width="16.28515625" bestFit="1" customWidth="1"/>
    <col min="6" max="6" width="15.28515625" bestFit="1" customWidth="1"/>
    <col min="7" max="7" width="19.7109375" bestFit="1" customWidth="1"/>
    <col min="8" max="8" width="12.5703125" customWidth="1"/>
    <col min="9" max="9" width="15.5703125" bestFit="1" customWidth="1"/>
  </cols>
  <sheetData>
    <row r="13" spans="1:9" ht="15.75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</row>
    <row r="14" spans="1:9" x14ac:dyDescent="0.25">
      <c r="A14">
        <v>1</v>
      </c>
      <c r="B14" t="s">
        <v>9</v>
      </c>
      <c r="C14" t="s">
        <v>10</v>
      </c>
      <c r="D14" t="s">
        <v>11</v>
      </c>
      <c r="E14" s="3" t="s">
        <v>12</v>
      </c>
      <c r="F14" s="3" t="s">
        <v>13</v>
      </c>
      <c r="G14" s="2">
        <f>F14-E14</f>
        <v>9</v>
      </c>
      <c r="H14" t="s">
        <v>14</v>
      </c>
      <c r="I14" t="str">
        <f ca="1">IF(OR(Table1[[#This Row],[Status]]="Overdue", AND(TODAY() &gt; Table1[[#This Row],[Due Date]], Table1[[#This Row],[Status]] &lt;&gt; "Completed")), "Yes", "No")</f>
        <v>No</v>
      </c>
    </row>
    <row r="15" spans="1:9" x14ac:dyDescent="0.25">
      <c r="A15">
        <v>2</v>
      </c>
      <c r="B15" t="s">
        <v>16</v>
      </c>
      <c r="C15" t="s">
        <v>17</v>
      </c>
      <c r="D15" t="s">
        <v>18</v>
      </c>
      <c r="E15" s="3" t="s">
        <v>19</v>
      </c>
      <c r="F15" s="4" t="s">
        <v>20</v>
      </c>
      <c r="G15" s="2">
        <f>F15-E15</f>
        <v>15</v>
      </c>
      <c r="H15" t="s">
        <v>21</v>
      </c>
      <c r="I15" t="str">
        <f ca="1">IF(OR(Table1[[#This Row],[Status]]="Overdue", AND(TODAY() &gt; Table1[[#This Row],[Due Date]], Table1[[#This Row],[Status]] &lt;&gt; "Completed")), "Yes", "No")</f>
        <v>Yes</v>
      </c>
    </row>
    <row r="16" spans="1:9" x14ac:dyDescent="0.25">
      <c r="A16">
        <v>3</v>
      </c>
      <c r="B16" t="s">
        <v>23</v>
      </c>
      <c r="C16" t="s">
        <v>24</v>
      </c>
      <c r="D16" t="s">
        <v>25</v>
      </c>
      <c r="E16" s="3" t="s">
        <v>12</v>
      </c>
      <c r="F16" s="4" t="s">
        <v>26</v>
      </c>
      <c r="G16" s="2">
        <f t="shared" ref="G15:G33" si="0">F16-E16</f>
        <v>6</v>
      </c>
      <c r="H16" t="s">
        <v>14</v>
      </c>
      <c r="I16" t="str">
        <f ca="1">IF(OR(Table1[[#This Row],[Status]]="Overdue", AND(TODAY() &gt; Table1[[#This Row],[Due Date]], Table1[[#This Row],[Status]] &lt;&gt; "Completed")), "Yes", "No")</f>
        <v>No</v>
      </c>
    </row>
    <row r="17" spans="1:9" x14ac:dyDescent="0.25">
      <c r="A17">
        <v>4</v>
      </c>
      <c r="B17" t="s">
        <v>27</v>
      </c>
      <c r="C17" t="s">
        <v>17</v>
      </c>
      <c r="D17" t="s">
        <v>18</v>
      </c>
      <c r="E17" s="3" t="s">
        <v>28</v>
      </c>
      <c r="F17" s="4" t="s">
        <v>29</v>
      </c>
      <c r="G17" s="2">
        <f t="shared" si="0"/>
        <v>12</v>
      </c>
      <c r="H17" t="s">
        <v>21</v>
      </c>
      <c r="I17" t="str">
        <f ca="1">IF(OR(Table1[[#This Row],[Status]]="Overdue", AND(TODAY() &gt; Table1[[#This Row],[Due Date]], Table1[[#This Row],[Status]] &lt;&gt; "Completed")), "Yes", "No")</f>
        <v>Yes</v>
      </c>
    </row>
    <row r="18" spans="1:9" x14ac:dyDescent="0.25">
      <c r="A18">
        <v>5</v>
      </c>
      <c r="B18" t="s">
        <v>30</v>
      </c>
      <c r="C18" t="s">
        <v>24</v>
      </c>
      <c r="D18" t="s">
        <v>25</v>
      </c>
      <c r="E18" s="3" t="s">
        <v>31</v>
      </c>
      <c r="F18" s="4" t="s">
        <v>32</v>
      </c>
      <c r="G18" s="2">
        <f t="shared" si="0"/>
        <v>5</v>
      </c>
      <c r="H18" t="s">
        <v>21</v>
      </c>
      <c r="I18" t="str">
        <f ca="1">IF(OR(Table1[[#This Row],[Status]]="Overdue", AND(TODAY() &gt; Table1[[#This Row],[Due Date]], Table1[[#This Row],[Status]] &lt;&gt; "Completed")), "Yes", "No")</f>
        <v>Yes</v>
      </c>
    </row>
    <row r="19" spans="1:9" x14ac:dyDescent="0.25">
      <c r="A19">
        <v>6</v>
      </c>
      <c r="B19" t="s">
        <v>33</v>
      </c>
      <c r="C19" t="s">
        <v>17</v>
      </c>
      <c r="D19" t="s">
        <v>18</v>
      </c>
      <c r="E19" s="3" t="s">
        <v>31</v>
      </c>
      <c r="F19" s="4" t="s">
        <v>34</v>
      </c>
      <c r="G19" s="2">
        <f t="shared" si="0"/>
        <v>10</v>
      </c>
      <c r="H19" t="s">
        <v>14</v>
      </c>
      <c r="I19" t="str">
        <f ca="1">IF(OR(Table1[[#This Row],[Status]]="Overdue", AND(TODAY() &gt; Table1[[#This Row],[Due Date]], Table1[[#This Row],[Status]] &lt;&gt; "Completed")), "Yes", "No")</f>
        <v>No</v>
      </c>
    </row>
    <row r="20" spans="1:9" x14ac:dyDescent="0.25">
      <c r="A20">
        <v>7</v>
      </c>
      <c r="B20" t="s">
        <v>35</v>
      </c>
      <c r="C20" t="s">
        <v>36</v>
      </c>
      <c r="D20" t="s">
        <v>37</v>
      </c>
      <c r="E20" s="3" t="s">
        <v>38</v>
      </c>
      <c r="F20" s="4" t="s">
        <v>39</v>
      </c>
      <c r="G20" s="2">
        <f t="shared" si="0"/>
        <v>5</v>
      </c>
      <c r="H20" t="s">
        <v>40</v>
      </c>
      <c r="I20" t="str">
        <f ca="1">IF(OR(Table1[[#This Row],[Status]]="Overdue", AND(TODAY() &gt; Table1[[#This Row],[Due Date]], Table1[[#This Row],[Status]] &lt;&gt; "Completed")), "Yes", "No")</f>
        <v>No</v>
      </c>
    </row>
    <row r="21" spans="1:9" x14ac:dyDescent="0.25">
      <c r="A21">
        <v>8</v>
      </c>
      <c r="B21" t="s">
        <v>41</v>
      </c>
      <c r="C21" t="s">
        <v>42</v>
      </c>
      <c r="D21" t="s">
        <v>43</v>
      </c>
      <c r="E21" s="3" t="s">
        <v>44</v>
      </c>
      <c r="F21" s="4" t="s">
        <v>45</v>
      </c>
      <c r="G21" s="2">
        <f t="shared" si="0"/>
        <v>9</v>
      </c>
      <c r="H21" t="s">
        <v>46</v>
      </c>
      <c r="I21" t="str">
        <f ca="1">IF(OR(Table1[[#This Row],[Status]]="Overdue", AND(TODAY() &gt; Table1[[#This Row],[Due Date]], Table1[[#This Row],[Status]] &lt;&gt; "Completed")), "Yes", "No")</f>
        <v>No</v>
      </c>
    </row>
    <row r="22" spans="1:9" x14ac:dyDescent="0.25">
      <c r="A22">
        <v>9</v>
      </c>
      <c r="B22" t="s">
        <v>47</v>
      </c>
      <c r="C22" t="s">
        <v>17</v>
      </c>
      <c r="D22" t="s">
        <v>18</v>
      </c>
      <c r="E22" s="3" t="s">
        <v>12</v>
      </c>
      <c r="F22" s="4" t="s">
        <v>48</v>
      </c>
      <c r="G22" s="2">
        <f t="shared" si="0"/>
        <v>10</v>
      </c>
      <c r="H22" t="s">
        <v>21</v>
      </c>
      <c r="I22" t="str">
        <f ca="1">IF(OR(Table1[[#This Row],[Status]]="Overdue", AND(TODAY() &gt; Table1[[#This Row],[Due Date]], Table1[[#This Row],[Status]] &lt;&gt; "Completed")), "Yes", "No")</f>
        <v>Yes</v>
      </c>
    </row>
    <row r="23" spans="1:9" x14ac:dyDescent="0.25">
      <c r="A23">
        <v>10</v>
      </c>
      <c r="B23" t="s">
        <v>49</v>
      </c>
      <c r="C23" t="s">
        <v>36</v>
      </c>
      <c r="D23" t="s">
        <v>37</v>
      </c>
      <c r="E23" s="3" t="s">
        <v>50</v>
      </c>
      <c r="F23" s="4" t="s">
        <v>51</v>
      </c>
      <c r="G23" s="2">
        <f t="shared" si="0"/>
        <v>11</v>
      </c>
      <c r="H23" t="s">
        <v>21</v>
      </c>
      <c r="I23" t="str">
        <f ca="1">IF(OR(Table1[[#This Row],[Status]]="Overdue", AND(TODAY() &gt; Table1[[#This Row],[Due Date]], Table1[[#This Row],[Status]] &lt;&gt; "Completed")), "Yes", "No")</f>
        <v>Yes</v>
      </c>
    </row>
    <row r="24" spans="1:9" x14ac:dyDescent="0.25">
      <c r="A24">
        <v>11</v>
      </c>
      <c r="B24" t="s">
        <v>52</v>
      </c>
      <c r="C24" t="s">
        <v>17</v>
      </c>
      <c r="D24" t="s">
        <v>18</v>
      </c>
      <c r="E24" s="3" t="s">
        <v>53</v>
      </c>
      <c r="F24" s="4" t="s">
        <v>54</v>
      </c>
      <c r="G24" s="2">
        <f t="shared" si="0"/>
        <v>4</v>
      </c>
      <c r="H24" t="s">
        <v>21</v>
      </c>
      <c r="I24" t="str">
        <f ca="1">IF(OR(Table1[[#This Row],[Status]]="Overdue", AND(TODAY() &gt; Table1[[#This Row],[Due Date]], Table1[[#This Row],[Status]] &lt;&gt; "Completed")), "Yes", "No")</f>
        <v>Yes</v>
      </c>
    </row>
    <row r="25" spans="1:9" x14ac:dyDescent="0.25">
      <c r="A25">
        <v>12</v>
      </c>
      <c r="B25" t="s">
        <v>55</v>
      </c>
      <c r="C25" t="s">
        <v>24</v>
      </c>
      <c r="D25" t="s">
        <v>25</v>
      </c>
      <c r="E25" s="3" t="s">
        <v>56</v>
      </c>
      <c r="F25" s="4" t="s">
        <v>57</v>
      </c>
      <c r="G25" s="2">
        <f t="shared" si="0"/>
        <v>8</v>
      </c>
      <c r="H25" t="s">
        <v>14</v>
      </c>
      <c r="I25" t="str">
        <f ca="1">IF(OR(Table1[[#This Row],[Status]]="Overdue", AND(TODAY() &gt; Table1[[#This Row],[Due Date]], Table1[[#This Row],[Status]] &lt;&gt; "Completed")), "Yes", "No")</f>
        <v>No</v>
      </c>
    </row>
    <row r="26" spans="1:9" x14ac:dyDescent="0.25">
      <c r="A26">
        <v>13</v>
      </c>
      <c r="B26" t="s">
        <v>58</v>
      </c>
      <c r="C26" t="s">
        <v>42</v>
      </c>
      <c r="D26" t="s">
        <v>43</v>
      </c>
      <c r="E26" s="3" t="s">
        <v>59</v>
      </c>
      <c r="F26" s="4" t="s">
        <v>56</v>
      </c>
      <c r="G26" s="2">
        <f t="shared" si="0"/>
        <v>10</v>
      </c>
      <c r="H26" t="s">
        <v>14</v>
      </c>
      <c r="I26" t="str">
        <f ca="1">IF(OR(Table1[[#This Row],[Status]]="Overdue", AND(TODAY() &gt; Table1[[#This Row],[Due Date]], Table1[[#This Row],[Status]] &lt;&gt; "Completed")), "Yes", "No")</f>
        <v>No</v>
      </c>
    </row>
    <row r="27" spans="1:9" x14ac:dyDescent="0.25">
      <c r="A27">
        <v>14</v>
      </c>
      <c r="B27" t="s">
        <v>60</v>
      </c>
      <c r="C27" t="s">
        <v>36</v>
      </c>
      <c r="D27" t="s">
        <v>37</v>
      </c>
      <c r="E27" s="3" t="s">
        <v>61</v>
      </c>
      <c r="F27" s="4" t="s">
        <v>62</v>
      </c>
      <c r="G27" s="2">
        <f t="shared" si="0"/>
        <v>8</v>
      </c>
      <c r="H27" t="s">
        <v>40</v>
      </c>
      <c r="I27" t="str">
        <f ca="1">IF(OR(Table1[[#This Row],[Status]]="Overdue", AND(TODAY() &gt; Table1[[#This Row],[Due Date]], Table1[[#This Row],[Status]] &lt;&gt; "Completed")), "Yes", "No")</f>
        <v>No</v>
      </c>
    </row>
    <row r="28" spans="1:9" x14ac:dyDescent="0.25">
      <c r="A28">
        <v>15</v>
      </c>
      <c r="B28" t="s">
        <v>63</v>
      </c>
      <c r="C28" t="s">
        <v>42</v>
      </c>
      <c r="D28" t="s">
        <v>43</v>
      </c>
      <c r="E28" s="3" t="s">
        <v>64</v>
      </c>
      <c r="F28" s="4" t="s">
        <v>31</v>
      </c>
      <c r="G28" s="2">
        <f t="shared" si="0"/>
        <v>4</v>
      </c>
      <c r="H28" t="s">
        <v>21</v>
      </c>
      <c r="I28" t="str">
        <f ca="1">IF(OR(Table1[[#This Row],[Status]]="Overdue", AND(TODAY() &gt; Table1[[#This Row],[Due Date]], Table1[[#This Row],[Status]] &lt;&gt; "Completed")), "Yes", "No")</f>
        <v>Yes</v>
      </c>
    </row>
    <row r="29" spans="1:9" x14ac:dyDescent="0.25">
      <c r="A29">
        <v>16</v>
      </c>
      <c r="B29" t="s">
        <v>65</v>
      </c>
      <c r="C29" t="s">
        <v>42</v>
      </c>
      <c r="D29" t="s">
        <v>43</v>
      </c>
      <c r="E29" s="3" t="s">
        <v>66</v>
      </c>
      <c r="F29" s="4" t="s">
        <v>39</v>
      </c>
      <c r="G29" s="2">
        <f t="shared" si="0"/>
        <v>4</v>
      </c>
      <c r="H29" t="s">
        <v>14</v>
      </c>
      <c r="I29" t="str">
        <f ca="1">IF(OR(Table1[[#This Row],[Status]]="Overdue", AND(TODAY() &gt; Table1[[#This Row],[Due Date]], Table1[[#This Row],[Status]] &lt;&gt; "Completed")), "Yes", "No")</f>
        <v>No</v>
      </c>
    </row>
    <row r="30" spans="1:9" x14ac:dyDescent="0.25">
      <c r="A30">
        <v>17</v>
      </c>
      <c r="B30" t="s">
        <v>67</v>
      </c>
      <c r="C30" t="s">
        <v>24</v>
      </c>
      <c r="D30" t="s">
        <v>25</v>
      </c>
      <c r="E30" s="3" t="s">
        <v>68</v>
      </c>
      <c r="F30" s="4" t="s">
        <v>69</v>
      </c>
      <c r="G30" s="2">
        <f t="shared" si="0"/>
        <v>15</v>
      </c>
      <c r="H30" t="s">
        <v>40</v>
      </c>
      <c r="I30" t="str">
        <f ca="1">IF(OR(Table1[[#This Row],[Status]]="Overdue", AND(TODAY() &gt; Table1[[#This Row],[Due Date]], Table1[[#This Row],[Status]] &lt;&gt; "Completed")), "Yes", "No")</f>
        <v>No</v>
      </c>
    </row>
    <row r="31" spans="1:9" x14ac:dyDescent="0.25">
      <c r="A31">
        <v>18</v>
      </c>
      <c r="B31" t="s">
        <v>70</v>
      </c>
      <c r="C31" t="s">
        <v>36</v>
      </c>
      <c r="D31" t="s">
        <v>37</v>
      </c>
      <c r="E31" s="3" t="s">
        <v>71</v>
      </c>
      <c r="F31" s="4" t="s">
        <v>72</v>
      </c>
      <c r="G31" s="2">
        <f t="shared" si="0"/>
        <v>4</v>
      </c>
      <c r="H31" t="s">
        <v>21</v>
      </c>
      <c r="I31" t="str">
        <f ca="1">IF(OR(Table1[[#This Row],[Status]]="Overdue", AND(TODAY() &gt; Table1[[#This Row],[Due Date]], Table1[[#This Row],[Status]] &lt;&gt; "Completed")), "Yes", "No")</f>
        <v>Yes</v>
      </c>
    </row>
    <row r="32" spans="1:9" x14ac:dyDescent="0.25">
      <c r="A32">
        <v>19</v>
      </c>
      <c r="B32" t="s">
        <v>73</v>
      </c>
      <c r="C32" t="s">
        <v>17</v>
      </c>
      <c r="D32" t="s">
        <v>18</v>
      </c>
      <c r="E32" s="3" t="s">
        <v>74</v>
      </c>
      <c r="F32" s="4" t="s">
        <v>13</v>
      </c>
      <c r="G32" s="2">
        <f t="shared" si="0"/>
        <v>12</v>
      </c>
      <c r="H32" t="s">
        <v>21</v>
      </c>
      <c r="I32" t="str">
        <f ca="1">IF(OR(Table1[[#This Row],[Status]]="Overdue", AND(TODAY() &gt; Table1[[#This Row],[Due Date]], Table1[[#This Row],[Status]] &lt;&gt; "Completed")), "Yes", "No")</f>
        <v>Yes</v>
      </c>
    </row>
    <row r="33" spans="1:9" x14ac:dyDescent="0.25">
      <c r="A33">
        <v>20</v>
      </c>
      <c r="B33" t="s">
        <v>75</v>
      </c>
      <c r="C33" t="s">
        <v>10</v>
      </c>
      <c r="D33" t="s">
        <v>11</v>
      </c>
      <c r="E33" s="3" t="s">
        <v>76</v>
      </c>
      <c r="F33" s="4" t="s">
        <v>77</v>
      </c>
      <c r="G33" s="2">
        <f t="shared" si="0"/>
        <v>11</v>
      </c>
      <c r="H33" t="s">
        <v>14</v>
      </c>
      <c r="I33" t="str">
        <f ca="1">IF(OR(Table1[[#This Row],[Status]]="Overdue", AND(TODAY() &gt; Table1[[#This Row],[Due Date]], Table1[[#This Row],[Status]] &lt;&gt; "Completed")), "Yes", "No")</f>
        <v>No</v>
      </c>
    </row>
  </sheetData>
  <conditionalFormatting sqref="H14:H33">
    <cfRule type="cellIs" dxfId="3" priority="2" operator="equal">
      <formula>$H$15</formula>
    </cfRule>
    <cfRule type="cellIs" dxfId="2" priority="3" operator="equal">
      <formula>$H$20</formula>
    </cfRule>
    <cfRule type="cellIs" dxfId="1" priority="4" operator="equal">
      <formula>"Completed"</formula>
    </cfRule>
  </conditionalFormatting>
  <conditionalFormatting sqref="H21">
    <cfRule type="cellIs" dxfId="0" priority="1" operator="equal">
      <formula>$H$21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B24" sqref="B24"/>
    </sheetView>
  </sheetViews>
  <sheetFormatPr defaultRowHeight="15" x14ac:dyDescent="0.25"/>
  <cols>
    <col min="1" max="1" width="18.85546875" bestFit="1" customWidth="1"/>
  </cols>
  <sheetData>
    <row r="1" spans="1:2" x14ac:dyDescent="0.25">
      <c r="A1" s="1" t="s">
        <v>7</v>
      </c>
      <c r="B1" s="1" t="s">
        <v>78</v>
      </c>
    </row>
    <row r="2" spans="1:2" x14ac:dyDescent="0.25">
      <c r="A2" t="s">
        <v>21</v>
      </c>
      <c r="B2">
        <f>COUNTIF(Table1[Status],Summary!A2)</f>
        <v>9</v>
      </c>
    </row>
    <row r="3" spans="1:2" x14ac:dyDescent="0.25">
      <c r="A3" t="s">
        <v>14</v>
      </c>
      <c r="B3">
        <f>COUNTIF(Table1[Status],Summary!A3)</f>
        <v>7</v>
      </c>
    </row>
    <row r="4" spans="1:2" x14ac:dyDescent="0.25">
      <c r="A4" t="s">
        <v>40</v>
      </c>
      <c r="B4">
        <f>COUNTIF(Table1[Status],Summary!A4)</f>
        <v>3</v>
      </c>
    </row>
    <row r="5" spans="1:2" x14ac:dyDescent="0.25">
      <c r="A5" t="s">
        <v>46</v>
      </c>
      <c r="B5">
        <f>COUNTIF(Table1[Status],Summary!A5)</f>
        <v>1</v>
      </c>
    </row>
    <row r="6" spans="1:2" x14ac:dyDescent="0.25">
      <c r="A6" t="s">
        <v>79</v>
      </c>
      <c r="B6">
        <f>SUM(B2:B5)</f>
        <v>20</v>
      </c>
    </row>
    <row r="8" spans="1:2" ht="15.75" x14ac:dyDescent="0.25">
      <c r="A8" s="6" t="s">
        <v>80</v>
      </c>
      <c r="B8" s="6" t="s">
        <v>78</v>
      </c>
    </row>
    <row r="9" spans="1:2" x14ac:dyDescent="0.25">
      <c r="A9" t="s">
        <v>11</v>
      </c>
      <c r="B9">
        <f>COUNTIF(Table1[Task Owner],Summary!A9)</f>
        <v>2</v>
      </c>
    </row>
    <row r="10" spans="1:2" x14ac:dyDescent="0.25">
      <c r="A10" t="s">
        <v>18</v>
      </c>
      <c r="B10">
        <f>COUNTIF(Table1[Task Owner],Summary!A10)</f>
        <v>6</v>
      </c>
    </row>
    <row r="11" spans="1:2" x14ac:dyDescent="0.25">
      <c r="A11" t="s">
        <v>43</v>
      </c>
      <c r="B11">
        <f>COUNTIF(Table1[Task Owner],Summary!A11)</f>
        <v>4</v>
      </c>
    </row>
    <row r="12" spans="1:2" x14ac:dyDescent="0.25">
      <c r="A12" t="s">
        <v>37</v>
      </c>
      <c r="B12">
        <f>COUNTIF(Table1[Task Owner],Summary!A12)</f>
        <v>4</v>
      </c>
    </row>
    <row r="13" spans="1:2" x14ac:dyDescent="0.25">
      <c r="A13" t="s">
        <v>25</v>
      </c>
      <c r="B13">
        <f>COUNTIF(Table1[Task Owner],Summary!A13)</f>
        <v>4</v>
      </c>
    </row>
    <row r="16" spans="1:2" ht="15.75" x14ac:dyDescent="0.25">
      <c r="A16" s="6" t="s">
        <v>2</v>
      </c>
      <c r="B16" s="6" t="s">
        <v>78</v>
      </c>
    </row>
    <row r="17" spans="1:2" x14ac:dyDescent="0.25">
      <c r="A17" t="s">
        <v>17</v>
      </c>
      <c r="B17">
        <f>COUNTIF(Table1[Team],Summary!A17)</f>
        <v>6</v>
      </c>
    </row>
    <row r="18" spans="1:2" x14ac:dyDescent="0.25">
      <c r="A18" t="s">
        <v>24</v>
      </c>
      <c r="B18">
        <f>COUNTIF(Table1[Team],Summary!A18)</f>
        <v>4</v>
      </c>
    </row>
    <row r="19" spans="1:2" x14ac:dyDescent="0.25">
      <c r="A19" t="s">
        <v>36</v>
      </c>
      <c r="B19">
        <f>COUNTIF(Table1[Team],Summary!A19)</f>
        <v>4</v>
      </c>
    </row>
    <row r="20" spans="1:2" x14ac:dyDescent="0.25">
      <c r="A20" t="s">
        <v>42</v>
      </c>
      <c r="B20">
        <f>COUNTIF(Table1[Team],Summary!A20)</f>
        <v>4</v>
      </c>
    </row>
    <row r="21" spans="1:2" x14ac:dyDescent="0.25">
      <c r="A21" t="s">
        <v>10</v>
      </c>
      <c r="B21">
        <f>COUNTIF(Table1[Team],Summary!A21)</f>
        <v>2</v>
      </c>
    </row>
    <row r="24" spans="1:2" ht="15.75" x14ac:dyDescent="0.25">
      <c r="A24" s="6" t="s">
        <v>21</v>
      </c>
      <c r="B24" s="6" t="s">
        <v>78</v>
      </c>
    </row>
    <row r="25" spans="1:2" x14ac:dyDescent="0.25">
      <c r="A25" t="s">
        <v>22</v>
      </c>
      <c r="B25">
        <f ca="1">COUNTIF(Table1[Overdue?],Summary!A25)</f>
        <v>9</v>
      </c>
    </row>
    <row r="26" spans="1:2" x14ac:dyDescent="0.25">
      <c r="A26" t="s">
        <v>15</v>
      </c>
      <c r="B26">
        <f ca="1">COUNTIF(Table1[Overdue?],Summary!A26)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Tracker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Iqbal Hasan</cp:lastModifiedBy>
  <dcterms:created xsi:type="dcterms:W3CDTF">2025-10-11T16:54:51Z</dcterms:created>
  <dcterms:modified xsi:type="dcterms:W3CDTF">2025-10-11T19:30:01Z</dcterms:modified>
</cp:coreProperties>
</file>