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qeq1\바탕 화면\"/>
    </mc:Choice>
  </mc:AlternateContent>
  <bookViews>
    <workbookView xWindow="0" yWindow="0" windowWidth="17256" windowHeight="568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2" l="1"/>
  <c r="I15" i="2"/>
  <c r="H12" i="2"/>
  <c r="H13" i="2"/>
  <c r="H14" i="2"/>
  <c r="G13" i="2"/>
  <c r="G14" i="2"/>
  <c r="G12" i="2"/>
  <c r="B23" i="2"/>
  <c r="I8" i="2"/>
  <c r="I6" i="2"/>
  <c r="I7" i="2"/>
  <c r="I5" i="2"/>
  <c r="H8" i="2"/>
  <c r="G8" i="2"/>
  <c r="H7" i="2"/>
  <c r="H6" i="2"/>
  <c r="H5" i="2"/>
  <c r="G7" i="2"/>
  <c r="G6" i="2"/>
  <c r="G5" i="2"/>
  <c r="D16" i="2"/>
  <c r="E16" i="2"/>
  <c r="E17" i="2"/>
  <c r="D17" i="2"/>
  <c r="C17" i="2"/>
  <c r="C16" i="2"/>
  <c r="F17" i="1"/>
  <c r="D17" i="1"/>
  <c r="D16" i="1"/>
  <c r="K2" i="1"/>
  <c r="K11" i="1"/>
  <c r="K10" i="1"/>
  <c r="K8" i="1"/>
  <c r="K4" i="1"/>
  <c r="K5" i="1"/>
  <c r="K6" i="1"/>
  <c r="K7" i="1"/>
  <c r="K9" i="1"/>
  <c r="K12" i="1"/>
  <c r="K3" i="1"/>
  <c r="I2" i="1"/>
  <c r="I11" i="1"/>
  <c r="I10" i="1"/>
  <c r="I8" i="1"/>
  <c r="I4" i="1"/>
  <c r="I5" i="1"/>
  <c r="I6" i="1"/>
  <c r="I7" i="1"/>
  <c r="I9" i="1"/>
  <c r="I12" i="1"/>
  <c r="I3" i="1"/>
  <c r="E13" i="1"/>
  <c r="E4" i="1"/>
  <c r="E5" i="1"/>
  <c r="E6" i="1"/>
  <c r="E7" i="1"/>
  <c r="E8" i="1"/>
  <c r="E9" i="1"/>
  <c r="E10" i="1"/>
  <c r="E11" i="1"/>
  <c r="E12" i="1"/>
  <c r="E3" i="1"/>
  <c r="J15" i="1"/>
  <c r="J10" i="1"/>
  <c r="J11" i="1"/>
  <c r="J8" i="1"/>
  <c r="J4" i="1"/>
  <c r="J5" i="1"/>
  <c r="J6" i="1"/>
  <c r="J7" i="1"/>
  <c r="J9" i="1"/>
  <c r="J12" i="1"/>
  <c r="J3" i="1"/>
  <c r="H15" i="1"/>
  <c r="H11" i="1"/>
  <c r="H10" i="1"/>
  <c r="H8" i="1"/>
  <c r="H4" i="1"/>
  <c r="H5" i="1"/>
  <c r="H6" i="1"/>
  <c r="H7" i="1"/>
  <c r="H9" i="1"/>
  <c r="H12" i="1"/>
  <c r="H3" i="1"/>
  <c r="I13" i="1"/>
  <c r="G13" i="1"/>
  <c r="D13" i="1"/>
</calcChain>
</file>

<file path=xl/sharedStrings.xml><?xml version="1.0" encoding="utf-8"?>
<sst xmlns="http://schemas.openxmlformats.org/spreadsheetml/2006/main" count="50" uniqueCount="25">
  <si>
    <t>Mean x1:</t>
  </si>
  <si>
    <t>Mean x2</t>
  </si>
  <si>
    <t>a</t>
  </si>
  <si>
    <t>b</t>
  </si>
  <si>
    <t>cov_x1_x2</t>
  </si>
  <si>
    <t>var_x1</t>
  </si>
  <si>
    <t>var_x2</t>
  </si>
  <si>
    <t>(-0.1a)</t>
  </si>
  <si>
    <t>0.1b</t>
  </si>
  <si>
    <t>a²</t>
  </si>
  <si>
    <t>b²</t>
  </si>
  <si>
    <t>(-2,0.5]</t>
  </si>
  <si>
    <t>(-0.5, 0.5]</t>
  </si>
  <si>
    <t>(0.5, 2]</t>
  </si>
  <si>
    <t>x2=a</t>
  </si>
  <si>
    <t>x2=b</t>
  </si>
  <si>
    <t>Total</t>
  </si>
  <si>
    <t>x1=c1</t>
  </si>
  <si>
    <t>x1=c2</t>
  </si>
  <si>
    <t>x1=c3</t>
  </si>
  <si>
    <t>Expected Count</t>
  </si>
  <si>
    <t>X²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</si>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</sst>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7"/>
  <sheetViews>
    <sheetView workbookViewId="0">
      <selection activeCell="D3" sqref="D3:D12"/>
    </sheetView>
  </sheetViews>
  <sheetFormatPr defaultRowHeight="14.4"/>
  <sheetData>
    <row r="2" spans="3:11">
      <c r="I2">
        <f>SUM(I3:I12)</f>
        <v>2.4</v>
      </c>
      <c r="K2">
        <f>SUM(K3:K12)</f>
        <v>2.8000000000000003</v>
      </c>
    </row>
    <row r="3" spans="3:11">
      <c r="D3">
        <v>0.3</v>
      </c>
      <c r="E3">
        <f>D3*D3</f>
        <v>0.09</v>
      </c>
      <c r="G3" t="s">
        <v>2</v>
      </c>
      <c r="H3">
        <f>D3*0.4</f>
        <v>0.12</v>
      </c>
      <c r="I3">
        <f>0.4*0.4</f>
        <v>0.16000000000000003</v>
      </c>
      <c r="J3">
        <f>D3*-0.4</f>
        <v>-0.12</v>
      </c>
      <c r="K3">
        <f>0.6*0.6</f>
        <v>0.36</v>
      </c>
    </row>
    <row r="4" spans="3:11">
      <c r="D4">
        <v>-0.3</v>
      </c>
      <c r="E4">
        <f t="shared" ref="E4:E12" si="0">D4*D4</f>
        <v>0.09</v>
      </c>
      <c r="G4" t="s">
        <v>3</v>
      </c>
      <c r="H4">
        <f>D4*-0.6</f>
        <v>0.18</v>
      </c>
      <c r="I4">
        <f>0.6*0.6</f>
        <v>0.36</v>
      </c>
      <c r="J4">
        <f>D4*0.6</f>
        <v>-0.18</v>
      </c>
      <c r="K4">
        <f>0.4*0.4</f>
        <v>0.16000000000000003</v>
      </c>
    </row>
    <row r="5" spans="3:11">
      <c r="D5">
        <v>0.44</v>
      </c>
      <c r="E5">
        <f t="shared" si="0"/>
        <v>0.19359999999999999</v>
      </c>
      <c r="G5" t="s">
        <v>2</v>
      </c>
      <c r="H5">
        <f t="shared" ref="H4:H12" si="1">D5*0.4</f>
        <v>0.17600000000000002</v>
      </c>
      <c r="I5">
        <f t="shared" ref="I4:K12" si="2">0.4*0.4</f>
        <v>0.16000000000000003</v>
      </c>
      <c r="J5">
        <f t="shared" ref="J4:J12" si="3">D5*-0.4</f>
        <v>-0.17600000000000002</v>
      </c>
      <c r="K5">
        <f t="shared" ref="K4:K12" si="4">0.6*0.6</f>
        <v>0.36</v>
      </c>
    </row>
    <row r="6" spans="3:11">
      <c r="D6">
        <v>-0.6</v>
      </c>
      <c r="E6">
        <f t="shared" si="0"/>
        <v>0.36</v>
      </c>
      <c r="G6" t="s">
        <v>2</v>
      </c>
      <c r="H6">
        <f t="shared" si="1"/>
        <v>-0.24</v>
      </c>
      <c r="I6">
        <f t="shared" si="2"/>
        <v>0.16000000000000003</v>
      </c>
      <c r="J6">
        <f t="shared" si="3"/>
        <v>0.24</v>
      </c>
      <c r="K6">
        <f t="shared" si="4"/>
        <v>0.36</v>
      </c>
    </row>
    <row r="7" spans="3:11">
      <c r="D7">
        <v>0.4</v>
      </c>
      <c r="E7">
        <f t="shared" si="0"/>
        <v>0.16000000000000003</v>
      </c>
      <c r="G7" t="s">
        <v>2</v>
      </c>
      <c r="H7">
        <f t="shared" si="1"/>
        <v>0.16000000000000003</v>
      </c>
      <c r="I7">
        <f t="shared" si="2"/>
        <v>0.16000000000000003</v>
      </c>
      <c r="J7">
        <f t="shared" si="3"/>
        <v>-0.16000000000000003</v>
      </c>
      <c r="K7">
        <f t="shared" si="4"/>
        <v>0.36</v>
      </c>
    </row>
    <row r="8" spans="3:11">
      <c r="D8">
        <v>1.2</v>
      </c>
      <c r="E8">
        <f t="shared" si="0"/>
        <v>1.44</v>
      </c>
      <c r="G8" t="s">
        <v>3</v>
      </c>
      <c r="H8">
        <f>D8*-0.6</f>
        <v>-0.72</v>
      </c>
      <c r="I8">
        <f>0.6*0.6</f>
        <v>0.36</v>
      </c>
      <c r="J8">
        <f>D8*0.6</f>
        <v>0.72</v>
      </c>
      <c r="K8">
        <f t="shared" si="2"/>
        <v>0.16000000000000003</v>
      </c>
    </row>
    <row r="9" spans="3:11">
      <c r="D9">
        <v>-0.12</v>
      </c>
      <c r="E9">
        <f t="shared" si="0"/>
        <v>1.44E-2</v>
      </c>
      <c r="G9" t="s">
        <v>2</v>
      </c>
      <c r="H9">
        <f t="shared" si="1"/>
        <v>-4.8000000000000001E-2</v>
      </c>
      <c r="I9">
        <f t="shared" si="2"/>
        <v>0.16000000000000003</v>
      </c>
      <c r="J9">
        <f t="shared" si="3"/>
        <v>4.8000000000000001E-2</v>
      </c>
      <c r="K9">
        <f t="shared" si="4"/>
        <v>0.36</v>
      </c>
    </row>
    <row r="10" spans="3:11">
      <c r="D10">
        <v>-1.6</v>
      </c>
      <c r="E10">
        <f t="shared" si="0"/>
        <v>2.5600000000000005</v>
      </c>
      <c r="G10" t="s">
        <v>3</v>
      </c>
      <c r="H10">
        <f>D10*-0.6</f>
        <v>0.96</v>
      </c>
      <c r="I10">
        <f>0.6*0.6</f>
        <v>0.36</v>
      </c>
      <c r="J10">
        <f>D10*0.6</f>
        <v>-0.96</v>
      </c>
      <c r="K10">
        <f t="shared" si="2"/>
        <v>0.16000000000000003</v>
      </c>
    </row>
    <row r="11" spans="3:11">
      <c r="D11">
        <v>1.6</v>
      </c>
      <c r="E11">
        <f t="shared" si="0"/>
        <v>2.5600000000000005</v>
      </c>
      <c r="G11" t="s">
        <v>3</v>
      </c>
      <c r="H11">
        <f>D11*-0.6</f>
        <v>-0.96</v>
      </c>
      <c r="I11">
        <f>0.6*0.6</f>
        <v>0.36</v>
      </c>
      <c r="J11">
        <f>D11*0.6</f>
        <v>0.96</v>
      </c>
      <c r="K11">
        <f t="shared" si="2"/>
        <v>0.16000000000000003</v>
      </c>
    </row>
    <row r="12" spans="3:11">
      <c r="D12">
        <v>-1.32</v>
      </c>
      <c r="E12">
        <f t="shared" si="0"/>
        <v>1.7424000000000002</v>
      </c>
      <c r="G12" t="s">
        <v>2</v>
      </c>
      <c r="H12">
        <f t="shared" si="1"/>
        <v>-0.52800000000000002</v>
      </c>
      <c r="I12">
        <f t="shared" si="2"/>
        <v>0.16000000000000003</v>
      </c>
      <c r="J12">
        <f t="shared" si="3"/>
        <v>0.52800000000000002</v>
      </c>
      <c r="K12">
        <f t="shared" si="4"/>
        <v>0.36</v>
      </c>
    </row>
    <row r="13" spans="3:11">
      <c r="C13" s="1" t="s">
        <v>0</v>
      </c>
      <c r="D13" s="1">
        <f>SUM(D3:D12)/10</f>
        <v>0</v>
      </c>
      <c r="E13">
        <f>SUM(E3:E12)/10</f>
        <v>0.92104000000000019</v>
      </c>
      <c r="F13" s="1" t="s">
        <v>1</v>
      </c>
      <c r="G13" s="1">
        <f>COUNTIF(G3:G12,"a")/10</f>
        <v>0.6</v>
      </c>
      <c r="H13" s="1" t="s">
        <v>2</v>
      </c>
      <c r="I13" s="1">
        <f>COUNTIF(G3:G12,"b")/10</f>
        <v>0.4</v>
      </c>
      <c r="J13" s="1" t="s">
        <v>3</v>
      </c>
    </row>
    <row r="15" spans="3:11">
      <c r="C15" s="1" t="s">
        <v>4</v>
      </c>
      <c r="D15" s="1" t="s">
        <v>7</v>
      </c>
      <c r="E15" s="1" t="s">
        <v>8</v>
      </c>
      <c r="H15" s="1">
        <f>SUM(H3:H12)</f>
        <v>-0.89999999999999991</v>
      </c>
      <c r="I15" s="1" t="s">
        <v>2</v>
      </c>
      <c r="J15" s="1">
        <f>SUM(J3:J12)</f>
        <v>0.89999999999999991</v>
      </c>
      <c r="K15" s="1" t="s">
        <v>3</v>
      </c>
    </row>
    <row r="16" spans="3:11">
      <c r="C16" s="1" t="s">
        <v>5</v>
      </c>
      <c r="D16" s="1">
        <f>E13/9</f>
        <v>0.10233777777777781</v>
      </c>
    </row>
    <row r="17" spans="3:7">
      <c r="C17" s="1" t="s">
        <v>6</v>
      </c>
      <c r="D17" s="1">
        <f>2.4/9</f>
        <v>0.26666666666666666</v>
      </c>
      <c r="E17" s="1" t="s">
        <v>9</v>
      </c>
      <c r="F17" s="1">
        <f>2.8/9</f>
        <v>0.31111111111111112</v>
      </c>
      <c r="G17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4"/>
  <sheetViews>
    <sheetView tabSelected="1" workbookViewId="0">
      <selection activeCell="E13" sqref="E13"/>
    </sheetView>
  </sheetViews>
  <sheetFormatPr defaultRowHeight="14.4"/>
  <cols>
    <col min="1" max="1" width="13.88671875" bestFit="1" customWidth="1"/>
  </cols>
  <sheetData>
    <row r="4" spans="2:9">
      <c r="F4" s="3"/>
      <c r="G4" s="3" t="s">
        <v>14</v>
      </c>
      <c r="H4" s="3" t="s">
        <v>15</v>
      </c>
      <c r="I4" s="3" t="s">
        <v>16</v>
      </c>
    </row>
    <row r="5" spans="2:9">
      <c r="C5">
        <v>0.3</v>
      </c>
      <c r="D5" t="s">
        <v>2</v>
      </c>
      <c r="F5" s="3" t="s">
        <v>17</v>
      </c>
      <c r="G5" s="3">
        <f>C16</f>
        <v>2</v>
      </c>
      <c r="H5" s="3">
        <f>C17</f>
        <v>1</v>
      </c>
      <c r="I5" s="3">
        <f>SUM(G5:H5)</f>
        <v>3</v>
      </c>
    </row>
    <row r="6" spans="2:9">
      <c r="C6">
        <v>-0.3</v>
      </c>
      <c r="D6" t="s">
        <v>3</v>
      </c>
      <c r="F6" s="3" t="s">
        <v>18</v>
      </c>
      <c r="G6" s="3">
        <f>D16</f>
        <v>4</v>
      </c>
      <c r="H6" s="3">
        <f>D17</f>
        <v>1</v>
      </c>
      <c r="I6" s="3">
        <f t="shared" ref="I6:I7" si="0">SUM(G6:H6)</f>
        <v>5</v>
      </c>
    </row>
    <row r="7" spans="2:9">
      <c r="C7">
        <v>0.44</v>
      </c>
      <c r="D7" t="s">
        <v>2</v>
      </c>
      <c r="F7" s="3" t="s">
        <v>19</v>
      </c>
      <c r="G7" s="3">
        <f>E16</f>
        <v>0</v>
      </c>
      <c r="H7" s="3">
        <f>E17</f>
        <v>2</v>
      </c>
      <c r="I7" s="3">
        <f t="shared" si="0"/>
        <v>2</v>
      </c>
    </row>
    <row r="8" spans="2:9">
      <c r="C8">
        <v>-0.6</v>
      </c>
      <c r="D8" t="s">
        <v>2</v>
      </c>
      <c r="F8" s="3" t="s">
        <v>16</v>
      </c>
      <c r="G8" s="3">
        <f>SUM(G5:G7)</f>
        <v>6</v>
      </c>
      <c r="H8" s="3">
        <f>SUM(H5:H7)</f>
        <v>4</v>
      </c>
      <c r="I8" s="3">
        <f>G8+H8</f>
        <v>10</v>
      </c>
    </row>
    <row r="9" spans="2:9">
      <c r="C9">
        <v>0.4</v>
      </c>
      <c r="D9" t="s">
        <v>2</v>
      </c>
    </row>
    <row r="10" spans="2:9">
      <c r="C10">
        <v>1.2</v>
      </c>
      <c r="D10" t="s">
        <v>3</v>
      </c>
    </row>
    <row r="11" spans="2:9">
      <c r="C11">
        <v>-0.12</v>
      </c>
      <c r="D11" t="s">
        <v>2</v>
      </c>
    </row>
    <row r="12" spans="2:9">
      <c r="C12">
        <v>-1.6</v>
      </c>
      <c r="D12" t="s">
        <v>3</v>
      </c>
      <c r="G12">
        <f>((G5-$B$23)^2)/$B$23</f>
        <v>6.6666666666666638E-2</v>
      </c>
      <c r="H12">
        <f>((H5-$B$23)^2)/$B$23</f>
        <v>0.81666666666666654</v>
      </c>
    </row>
    <row r="13" spans="2:9">
      <c r="C13">
        <v>1.6</v>
      </c>
      <c r="D13" t="s">
        <v>3</v>
      </c>
      <c r="G13">
        <f t="shared" ref="G13:H14" si="1">((G6-$B$23)^2)/$B$23</f>
        <v>1.0666666666666669</v>
      </c>
      <c r="H13">
        <f t="shared" si="1"/>
        <v>0.81666666666666654</v>
      </c>
    </row>
    <row r="14" spans="2:9">
      <c r="C14">
        <v>-1.32</v>
      </c>
      <c r="D14" t="s">
        <v>2</v>
      </c>
      <c r="G14">
        <f t="shared" si="1"/>
        <v>2.4</v>
      </c>
      <c r="H14">
        <f t="shared" si="1"/>
        <v>6.6666666666666638E-2</v>
      </c>
    </row>
    <row r="15" spans="2:9">
      <c r="B15" s="2"/>
      <c r="C15" s="2" t="s">
        <v>11</v>
      </c>
      <c r="D15" s="2" t="s">
        <v>12</v>
      </c>
      <c r="E15" s="2" t="s">
        <v>13</v>
      </c>
      <c r="I15">
        <f>SUM(G12:H14)</f>
        <v>5.2333333333333325</v>
      </c>
    </row>
    <row r="16" spans="2:9">
      <c r="B16" s="2" t="s">
        <v>2</v>
      </c>
      <c r="C16" s="2">
        <f>COUNTIFS($C$5:$C$14, "&lt;=-0.5", $C$5:$C$14, "&gt;-2", $D$5:$D$14, "a")</f>
        <v>2</v>
      </c>
      <c r="D16" s="2">
        <f>COUNTIFS($C$5:$C$14, "&lt;=0.5", $C$5:$C$14, "&gt;-0.5",$D$5:$D$14, "a")</f>
        <v>4</v>
      </c>
      <c r="E16" s="2">
        <f>COUNTIFS($C$5:$C$14, "&lt;=2", $C$5:$C$14, "&gt;0.5",$D$5:$D$14, "a")</f>
        <v>0</v>
      </c>
    </row>
    <row r="17" spans="1:5">
      <c r="B17" s="2" t="s">
        <v>3</v>
      </c>
      <c r="C17" s="2">
        <f>COUNTIFS($C$5:$C$14, "&lt;=-0.5", $C$5:$C$14, "&gt;-2", $D$5:$D$14, "b")</f>
        <v>1</v>
      </c>
      <c r="D17" s="2">
        <f>COUNTIFS($C$5:$C$14, "&lt;=0.5", $C$5:$C$14, "&gt;-0.5",$D$5:$D$14, "b")</f>
        <v>1</v>
      </c>
      <c r="E17" s="2">
        <f>COUNTIFS($C$5:$C$14, "&lt;=2", $C$5:$C$14, "&gt;0.5",$D$5:$D$14, "b")</f>
        <v>2</v>
      </c>
    </row>
    <row r="18" spans="1:5">
      <c r="B18" s="2"/>
      <c r="C18" s="2" t="s">
        <v>22</v>
      </c>
      <c r="D18" s="2" t="s">
        <v>23</v>
      </c>
      <c r="E18" s="2" t="s">
        <v>24</v>
      </c>
    </row>
    <row r="23" spans="1:5">
      <c r="A23" t="s">
        <v>20</v>
      </c>
      <c r="B23">
        <f>G8*H8/10</f>
        <v>2.4</v>
      </c>
    </row>
    <row r="24" spans="1:5">
      <c r="A24" t="s">
        <v>21</v>
      </c>
      <c r="B24">
        <f>I15</f>
        <v>5.2333333333333325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조원석</dc:creator>
  <cp:lastModifiedBy>조원석</cp:lastModifiedBy>
  <dcterms:created xsi:type="dcterms:W3CDTF">2023-03-26T23:50:28Z</dcterms:created>
  <dcterms:modified xsi:type="dcterms:W3CDTF">2023-03-27T00:36:19Z</dcterms:modified>
</cp:coreProperties>
</file>